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achel Goldstein\Dropbox (Energy Innovation)\Desktop\"/>
    </mc:Choice>
  </mc:AlternateContent>
  <xr:revisionPtr revIDLastSave="0" documentId="8_{FAEBFB91-A3EF-47E8-B348-ADF5761B898B}" xr6:coauthVersionLast="47" xr6:coauthVersionMax="47" xr10:uidLastSave="{00000000-0000-0000-0000-000000000000}"/>
  <bookViews>
    <workbookView xWindow="6105" yWindow="555" windowWidth="21600" windowHeight="14385"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2" r:id="rId9"/>
    <sheet name="Target Calculations" sheetId="23" r:id="rId10"/>
    <sheet name="MaxBoundCalculations" sheetId="13" r:id="rId11"/>
  </sheets>
  <externalReferences>
    <externalReference r:id="rId12"/>
  </externalReference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96" i="23" l="1"/>
  <c r="H696" i="23"/>
  <c r="H695" i="23"/>
  <c r="I695" i="23" s="1"/>
  <c r="H694" i="23"/>
  <c r="I694" i="23" s="1"/>
  <c r="I692" i="23"/>
  <c r="H692" i="23"/>
  <c r="I691" i="23"/>
  <c r="H691" i="23"/>
  <c r="H690" i="23"/>
  <c r="I690" i="23" s="1"/>
  <c r="H689" i="23"/>
  <c r="I689" i="23" s="1"/>
  <c r="H688" i="23"/>
  <c r="I688" i="23" s="1"/>
  <c r="AD683" i="23"/>
  <c r="AC683" i="23"/>
  <c r="Z683" i="23"/>
  <c r="Y683" i="23"/>
  <c r="W683" i="23"/>
  <c r="S683" i="23"/>
  <c r="R683" i="23"/>
  <c r="Q683" i="23"/>
  <c r="P683" i="23"/>
  <c r="O683" i="23"/>
  <c r="N683" i="23"/>
  <c r="M683" i="23"/>
  <c r="L683" i="23"/>
  <c r="K683" i="23"/>
  <c r="J683" i="23"/>
  <c r="H683" i="23"/>
  <c r="AI682" i="23"/>
  <c r="AI683" i="23" s="1"/>
  <c r="AH682" i="23"/>
  <c r="AH683" i="23" s="1"/>
  <c r="AG682" i="23"/>
  <c r="AG683" i="23" s="1"/>
  <c r="AF682" i="23"/>
  <c r="Z682" i="23"/>
  <c r="X682" i="23"/>
  <c r="X683" i="23" s="1"/>
  <c r="W682" i="23"/>
  <c r="V682" i="23"/>
  <c r="V683" i="23" s="1"/>
  <c r="U682" i="23"/>
  <c r="P682" i="23"/>
  <c r="I682" i="23"/>
  <c r="I683" i="23" s="1"/>
  <c r="AI511" i="23"/>
  <c r="AH511" i="23"/>
  <c r="AG511" i="23"/>
  <c r="AF511" i="23"/>
  <c r="AE511" i="23"/>
  <c r="AD511" i="23"/>
  <c r="AC511" i="23"/>
  <c r="AB511" i="23"/>
  <c r="AA511" i="23"/>
  <c r="Z511" i="23"/>
  <c r="Y511" i="23"/>
  <c r="X511" i="23"/>
  <c r="W511" i="23"/>
  <c r="V511" i="23"/>
  <c r="U511" i="23"/>
  <c r="T511" i="23"/>
  <c r="S511" i="23"/>
  <c r="R511" i="23"/>
  <c r="Q511" i="23"/>
  <c r="P511" i="23"/>
  <c r="O511" i="23"/>
  <c r="N511" i="23"/>
  <c r="M511" i="23"/>
  <c r="L511" i="23"/>
  <c r="K511" i="23"/>
  <c r="J511" i="23"/>
  <c r="I511" i="23"/>
  <c r="H511" i="23"/>
  <c r="L465" i="23"/>
  <c r="K465" i="23"/>
  <c r="J465" i="23"/>
  <c r="I465" i="23"/>
  <c r="H465" i="23"/>
  <c r="I408" i="23"/>
  <c r="H408" i="23"/>
  <c r="P3" i="23"/>
  <c r="P4" i="23" s="1"/>
  <c r="E2" i="22"/>
  <c r="D2" i="22"/>
  <c r="H693" i="23" l="1"/>
  <c r="I693" i="23" s="1"/>
  <c r="K108" i="19" l="1"/>
  <c r="J108" i="19"/>
  <c r="K107" i="19"/>
  <c r="J107" i="19"/>
  <c r="K106" i="19"/>
  <c r="J106" i="19"/>
  <c r="K105" i="19"/>
  <c r="J105" i="19"/>
  <c r="K104" i="19"/>
  <c r="J104" i="19"/>
  <c r="K103" i="19"/>
  <c r="J103" i="19"/>
  <c r="K102" i="19"/>
  <c r="J102" i="19"/>
  <c r="K101" i="19"/>
  <c r="J101" i="19"/>
  <c r="K100" i="19"/>
  <c r="J100" i="19"/>
  <c r="K99" i="19"/>
  <c r="J99" i="19"/>
  <c r="C388" i="1" l="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R161" i="1" l="1"/>
  <c r="Q161" i="1"/>
  <c r="P161" i="1"/>
  <c r="O161" i="1"/>
  <c r="N161" i="1"/>
  <c r="M161" i="1"/>
  <c r="L161" i="1"/>
  <c r="K161" i="1"/>
  <c r="J161" i="1"/>
  <c r="B161" i="1"/>
  <c r="A161" i="1"/>
  <c r="C491" i="1" l="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R1549" i="1"/>
  <c r="O1549" i="1"/>
  <c r="N1549" i="1"/>
  <c r="M1549" i="1"/>
  <c r="L1549" i="1"/>
  <c r="K1549" i="1"/>
  <c r="J1549" i="1"/>
  <c r="B1549" i="1"/>
  <c r="A1549" i="1"/>
  <c r="C1526" i="1"/>
  <c r="J1526" i="1" s="1"/>
  <c r="C1527" i="1"/>
  <c r="M1527" i="1" s="1"/>
  <c r="C1528" i="1"/>
  <c r="J1528" i="1" s="1"/>
  <c r="C1525" i="1"/>
  <c r="K1525" i="1" s="1"/>
  <c r="O1524" i="1"/>
  <c r="N1524" i="1"/>
  <c r="M1524" i="1"/>
  <c r="L1524" i="1"/>
  <c r="K1524" i="1"/>
  <c r="J1524" i="1"/>
  <c r="B1524" i="1"/>
  <c r="A1524" i="1"/>
  <c r="Q1549" i="1"/>
  <c r="P1524" i="1"/>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A1565" i="1"/>
  <c r="B1565" i="1"/>
  <c r="J1565" i="1"/>
  <c r="K1565" i="1"/>
  <c r="L1565" i="1"/>
  <c r="M1565" i="1"/>
  <c r="N1565" i="1"/>
  <c r="O1565" i="1"/>
  <c r="P1565" i="1"/>
  <c r="Q1565" i="1"/>
  <c r="R1565" i="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Q1559" i="1"/>
  <c r="Q1554" i="1"/>
  <c r="Q1544" i="1"/>
  <c r="Q1539" i="1"/>
  <c r="Q1534" i="1"/>
  <c r="Q1529" i="1"/>
  <c r="Q1519" i="1"/>
  <c r="Q1514" i="1"/>
  <c r="P1559" i="1"/>
  <c r="P1554" i="1"/>
  <c r="P1544" i="1"/>
  <c r="P1539" i="1"/>
  <c r="P1534" i="1"/>
  <c r="P1529" i="1"/>
  <c r="P1519" i="1"/>
  <c r="P1514" i="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M222" i="1"/>
  <c r="M162" i="1"/>
  <c r="M148" i="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O485" i="1" s="1"/>
  <c r="B50" i="18"/>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tc={F9B13012-942E-4E9E-AA27-D62C907CB829}</author>
    <author>tc={95E792DA-74FC-441A-A192-6CFCD4F136F4}</author>
    <author>tc={F1128B48-0AF7-471E-A57F-20F52AF80539}</author>
    <author>tc={3F29B5B9-D7F4-44E8-BF3E-E3EEB3D02DF4}</author>
    <author>tc={243F199E-F364-4B47-BAC6-C91B0A055EAA}</author>
    <author>tc={70EACCE5-E30D-48E1-9206-A1277AA95851}</author>
    <author>tc={504AE090-DEEA-4EA3-A663-8B4D2E73C03F}</author>
    <author>tc={99469927-B7E0-4765-AC38-1F99DB7AF2FE}</author>
    <author>tc={750970CA-0FCF-49E7-A48C-CD084D3B3523}</author>
    <author>tc={ECFA4457-492B-4195-93D1-6D4034D6F3F1}</author>
    <author>tc={F25CD089-6129-47CA-B7B0-BC550E876B07}</author>
    <author>tc={67F37BDC-29C3-4F50-B8D0-5D1E84DCD1D5}</author>
    <author>tc={8A654A34-8222-4089-8CA2-1E8AD79C7676}</author>
    <author>tc={09256D35-D17B-4D41-A704-8985C5421F41}</author>
    <author>tc={73562CEB-E252-4000-B87A-B19FE0D7B22C}</author>
    <author>tc={6DDCD1A8-6C1B-4C82-BA6F-1CBA1EC58907}</author>
    <author>tc={F2708BB9-12BD-4CFF-A729-1673EA525167}</author>
    <author>tc={EA2D6CE6-4433-4CC5-A3F6-A7B624995FB5}</author>
    <author>tc={F4434012-3B79-44BE-8425-FE25A4E301E6}</author>
    <author>tc={8AF99355-7F41-493E-ACD7-25F2618ADE39}</author>
    <author>tc={DD26B060-AEE2-4516-8189-B358E2AF43BB}</author>
    <author>tc={D3945842-5851-449D-90E4-658B34849BE3}</author>
    <author>tc={EFA2BBCB-DC23-47C1-98A0-CD6533D1E840}</author>
    <author>tc={52DE0DEA-1F19-496A-B81C-671D634C59A9}</author>
    <author>tc={8C2B07E7-707C-4015-BFB2-4BD75F9DA9ED}</author>
    <author>tc={B3F4E054-B5E7-4542-974D-469C23B48F59}</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C16" authorId="1" shapeId="0" xr:uid="{F9B13012-942E-4E9E-AA27-D62C907CB829}">
      <text>
        <t>[Threaded comment]
Your version of Excel allows you to read this threaded comment; however, any edits to it will get removed if the file is opened in a newer version of Excel. Learn more: https://go.microsoft.com/fwlink/?linkid=870924
Comment:
    I don't understand the difference with 'Additional Passenger/Freight Vehicle Subsity' ?</t>
      </text>
    </comment>
    <comment ref="D27" authorId="2" shapeId="0" xr:uid="{95E792DA-74FC-441A-A192-6CFCD4F136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3" shapeId="0" xr:uid="{F1128B48-0AF7-471E-A57F-20F52AF805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33" authorId="4" shapeId="0" xr:uid="{3F29B5B9-D7F4-44E8-BF3E-E3EEB3D02DF4}">
      <text>
        <t>[Threaded comment]
Your version of Excel allows you to read this threaded comment; however, any edits to it will get removed if the file is opened in a newer version of Excel. Learn more: https://go.microsoft.com/fwlink/?linkid=870924
Comment:
    In the case of EU, the maximum Additionnal demand response capacity in 2050 is 267GW</t>
      </text>
    </comment>
    <comment ref="E35" authorId="5" shapeId="0" xr:uid="{243F199E-F364-4B47-BAC6-C91B0A055EA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6" shapeId="0" xr:uid="{70EACCE5-E30D-48E1-9206-A1277AA9585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7" shapeId="0" xr:uid="{504AE090-DEEA-4EA3-A663-8B4D2E73C03F}">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8" shapeId="0" xr:uid="{99469927-B7E0-4765-AC38-1F99DB7AF2F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9" shapeId="0" xr:uid="{750970CA-0FCF-49E7-A48C-CD084D3B352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10" shapeId="0" xr:uid="{ECFA4457-492B-4195-93D1-6D4034D6F3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11" shapeId="0" xr:uid="{F25CD089-6129-47CA-B7B0-BC550E876B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2" shapeId="0" xr:uid="{67F37BDC-29C3-4F50-B8D0-5D1E84DCD1D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3" shapeId="0" xr:uid="{8A654A34-8222-4089-8CA2-1E8AD79C7676}">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4" shapeId="0" xr:uid="{09256D35-D17B-4D41-A704-8985C5421F41}">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5" shapeId="0" xr:uid="{73562CEB-E252-4000-B87A-B19FE0D7B2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6DDCD1A8-6C1B-4C82-BA6F-1CBA1EC589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F2708BB9-12BD-4CFF-A729-1673EA5251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EA2D6CE6-4433-4CC5-A3F6-A7B624995F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F4434012-3B79-44BE-8425-FE25A4E301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8AF99355-7F41-493E-ACD7-25F2618ADE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DD26B060-AEE2-4516-8189-B358E2AF4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D3945842-5851-449D-90E4-658B34849B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EFA2BBCB-DC23-47C1-98A0-CD6533D1E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4" shapeId="0" xr:uid="{52DE0DEA-1F19-496A-B81C-671D634C59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8C2B07E7-707C-4015-BFB2-4BD75F9DA9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6" shapeId="0" xr:uid="{B3F4E054-B5E7-4542-974D-469C23B48F5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8"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9"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30"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31"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2"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1D6D8A49-D603-4F26-9712-37DAC6B20C60}">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E8252736-86FB-416A-8217-E735EF28A541}">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B8B28409-0C7F-4D7C-B639-C7CD4FB82FF9}">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AA02C429-5906-4247-B150-CCA0993159F4}">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0E1B48CF-3DFE-4064-A111-3DFDEB0F01AB}">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6CB95209-836E-425E-9740-0D5C44A27FF2}">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0AB299CF-C9B8-4887-8223-AC79076CCE80}">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5368838-7C89-44EB-AD4D-994886BB6D04}">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2339647C-D4D1-41D8-AFC8-A72A6D8D034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46070099-22A4-43D1-866D-998FCDD7AC83}">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9694CCC2-CDE3-47C5-97E5-53718DCE697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59063634-9B3B-49D1-AE44-A6BA35FB1C2D}">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C70536C0-05CA-404A-8F5F-E4198BF2F1D7}">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084C6D41-85F7-442D-B9F1-76B9431D437F}">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0D9A551B-E7B7-4252-800B-03C63F8CFA60}">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6AD65236-EC78-43CA-BB56-D5E9D7FCC6A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002CEFBE-9108-48AC-8E2E-346D661F936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37558002-6258-4203-A30C-DA4A454459D8}">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FD4BDFDD-90EA-4EA8-A9A6-F9C5426EFA0D}">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0687E870-0809-473C-860A-BA5D500DF1A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F3EF3D16-00D2-4361-B654-3BD2369B6504}">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A0454EE2-0747-4ACB-A0A3-3B98777B170C}">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1AD37050-47ED-40FB-951F-767A8088CC55}">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1391C076-B81E-4243-AF6A-BD2FBE283574}">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8F6C4D0E-1EC2-4FDA-8FF4-D2C0F32FEA7C}">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7AFC54F9-9FF7-41D8-8DFA-F9295A3AF415}">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F89D7B8-D2F5-4D16-BE3D-4586912C5180}">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A02AB797-3AC2-4853-AD37-D47A8294F5B4}">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EF3B3832-4F19-43B8-9AE1-CB9325F826F8}">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<sst xmlns="http://schemas.openxmlformats.org/spreadsheetml/2006/main" count="12723" uniqueCount="2675">
  <si>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</si>
  <si>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</si>
  <si>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</si>
  <si>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</si>
  <si>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</si>
  <si>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</si>
  <si>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</si>
  <si>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</si>
  <si>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</si>
  <si>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</si>
  <si>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</si>
  <si>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</si>
  <si>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</si>
  <si>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</si>
  <si>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</si>
  <si>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</si>
  <si>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</si>
  <si>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</si>
  <si>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</si>
  <si>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</si>
  <si>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</si>
  <si>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</si>
  <si>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</si>
  <si>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</si>
  <si>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</si>
  <si>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</si>
  <si>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</si>
  <si>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</si>
  <si>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</si>
  <si>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</si>
  <si>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</si>
  <si>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</si>
  <si>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</si>
  <si>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</si>
  <si>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</si>
  <si>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</si>
  <si>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</si>
  <si>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</si>
  <si>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</si>
  <si>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</si>
  <si>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</si>
  <si>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</si>
  <si>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</si>
  <si>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</si>
  <si>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</si>
  <si>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</si>
  <si>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</si>
  <si>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</si>
  <si>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</si>
  <si>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</si>
  <si>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</si>
  <si>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</si>
  <si>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</si>
  <si>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</si>
  <si>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</si>
  <si>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</si>
  <si>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</si>
  <si>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</si>
  <si>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</si>
  <si>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</si>
  <si>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</si>
  <si>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</si>
  <si>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</si>
  <si>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</si>
  <si>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</si>
  <si>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</si>
  <si>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</si>
  <si>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</si>
  <si>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</si>
  <si>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</si>
  <si>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</si>
  <si>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</si>
  <si>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</si>
  <si>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</si>
  <si>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</si>
  <si>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</si>
  <si>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</si>
  <si>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</si>
  <si>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</si>
  <si>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</si>
  <si>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</si>
  <si>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</si>
  <si>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</si>
  <si>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</si>
  <si>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</si>
  <si>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</si>
  <si>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</si>
  <si>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</si>
  <si>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</si>
  <si>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</si>
  <si>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</si>
  <si>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</si>
  <si>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</si>
  <si>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</si>
  <si>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</si>
  <si>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</si>
  <si>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</si>
  <si>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</si>
  <si>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</si>
  <si>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</si>
  <si>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</si>
  <si>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</si>
  <si>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</si>
  <si>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</si>
  <si>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</si>
  <si>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</si>
  <si>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</si>
  <si>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</si>
  <si>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</si>
  <si>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</si>
  <si>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</si>
  <si>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</si>
  <si>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</si>
  <si>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</si>
  <si>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</si>
  <si>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</si>
  <si>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</si>
  <si>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</si>
  <si>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</si>
  <si>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</si>
  <si>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</si>
  <si>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</si>
  <si>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</si>
  <si>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</si>
  <si>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</si>
  <si>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</si>
  <si>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</si>
  <si>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</si>
  <si>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</si>
  <si>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</si>
  <si>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</si>
  <si>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</si>
  <si>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</si>
  <si>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</si>
  <si>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</si>
  <si>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</si>
  <si>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</si>
  <si>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</si>
  <si>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</si>
  <si>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</si>
  <si>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</si>
  <si>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</si>
  <si>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</si>
  <si>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</si>
  <si>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</si>
  <si>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</si>
  <si>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</si>
  <si>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</si>
  <si>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</si>
  <si>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</si>
  <si>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</si>
  <si>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</si>
  <si>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</si>
  <si>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</si>
  <si>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</si>
  <si>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</si>
  <si>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</si>
  <si>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</si>
  <si>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</si>
  <si>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</si>
  <si>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</si>
  <si>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</si>
  <si>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</si>
  <si>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</si>
  <si>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</si>
  <si>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</si>
  <si>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</si>
  <si>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</si>
  <si>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</si>
  <si>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</si>
  <si>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</si>
  <si>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</si>
  <si>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</si>
  <si>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</si>
  <si>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</si>
  <si>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</si>
  <si>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</si>
  <si>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</si>
  <si>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</si>
  <si>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</si>
  <si>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</si>
  <si>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</si>
  <si>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</si>
  <si>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</si>
  <si>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</si>
  <si>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</si>
  <si>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</si>
  <si>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</si>
  <si>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</si>
  <si>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</si>
  <si>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</si>
  <si>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</si>
  <si>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</si>
  <si>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</si>
  <si>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</si>
  <si>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</si>
  <si>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</si>
  <si>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</si>
  <si>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</si>
  <si>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</si>
  <si>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</si>
  <si>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</si>
  <si>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</si>
  <si>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</si>
  <si>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</si>
  <si>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</si>
  <si>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</si>
  <si>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</si>
  <si>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</si>
  <si>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</si>
  <si>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</si>
  <si>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</si>
  <si>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</si>
  <si>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</si>
  <si>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</si>
  <si>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</si>
  <si>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</si>
  <si>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</si>
  <si>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</si>
  <si>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</si>
  <si>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</si>
  <si>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</si>
  <si>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</si>
  <si>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</si>
  <si>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</si>
  <si>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</si>
  <si>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</si>
  <si>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</si>
  <si>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</si>
  <si>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</si>
  <si>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</si>
  <si>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</si>
  <si>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</si>
  <si>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</si>
  <si>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</si>
  <si>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</si>
  <si>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</si>
  <si>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</si>
  <si>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</si>
  <si>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</si>
  <si>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</si>
  <si>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</si>
  <si>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</si>
  <si>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</si>
  <si>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</si>
  <si>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</si>
  <si>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</si>
  <si>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</si>
  <si>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</si>
  <si>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</si>
  <si>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</si>
  <si>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</si>
  <si>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</si>
  <si>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</si>
  <si>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</si>
  <si>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</si>
  <si>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</si>
  <si>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</si>
  <si>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</si>
  <si>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</si>
  <si>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</si>
  <si>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</si>
  <si>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</si>
  <si>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</si>
  <si>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</si>
  <si>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</si>
  <si>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</si>
  <si>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</si>
  <si>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</si>
  <si>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</si>
  <si>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</si>
  <si>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</si>
  <si>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</si>
  <si>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</si>
  <si>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</si>
  <si>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</si>
  <si>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</si>
  <si>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</si>
  <si>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</si>
  <si>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</si>
  <si>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</si>
  <si>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</si>
  <si>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</si>
  <si>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</si>
  <si>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</si>
  <si>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</si>
  <si>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</si>
  <si>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</si>
  <si>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</si>
  <si>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</si>
  <si>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</si>
  <si>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</si>
  <si>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</si>
  <si>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</si>
  <si>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</si>
  <si>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</si>
  <si>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</si>
  <si>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</si>
  <si>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</si>
  <si>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</si>
  <si>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</si>
  <si>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</si>
  <si>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</si>
  <si>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</si>
  <si>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</si>
  <si>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</si>
  <si>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</si>
  <si>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</si>
  <si>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</si>
  <si>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</si>
  <si>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</si>
  <si>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</si>
  <si>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</si>
  <si>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</si>
  <si>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</si>
  <si>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</si>
  <si>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</si>
  <si>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</si>
  <si>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</si>
  <si>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</si>
  <si>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</si>
  <si>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</si>
  <si>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</si>
  <si>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</si>
  <si>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</si>
  <si>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</si>
  <si>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</si>
  <si>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</si>
  <si>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</si>
  <si>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</si>
  <si>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</si>
  <si>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</si>
  <si>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</si>
  <si>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</si>
  <si>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</si>
  <si>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</si>
  <si>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</si>
  <si>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</si>
  <si>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</si>
  <si>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</si>
  <si>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</si>
  <si>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</si>
  <si>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</si>
  <si>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</si>
  <si>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</si>
  <si>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</si>
  <si>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</si>
  <si>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</si>
  <si>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</si>
  <si>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</si>
  <si>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</si>
  <si>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</si>
  <si>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</si>
  <si>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</si>
  <si>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</si>
  <si>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</si>
  <si>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</si>
  <si>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</si>
  <si>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</si>
  <si>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</si>
  <si>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</si>
  <si>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</si>
  <si>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</si>
  <si>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</si>
  <si>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</si>
  <si>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</si>
  <si>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</si>
  <si>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</si>
  <si>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</si>
  <si>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</si>
  <si>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</si>
  <si>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</si>
  <si>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</si>
  <si>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</si>
  <si>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</si>
  <si>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</si>
  <si>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</si>
  <si>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</si>
  <si>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</si>
  <si>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</si>
  <si>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</si>
  <si>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</si>
  <si>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</si>
  <si>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</si>
  <si>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</si>
  <si>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</si>
  <si>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</si>
  <si>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</si>
  <si>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</si>
  <si>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</si>
  <si>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</si>
  <si>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</si>
  <si>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</si>
  <si>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</si>
  <si>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</si>
  <si>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</si>
  <si>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</si>
  <si>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</si>
  <si>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</si>
  <si>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</si>
  <si>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</si>
  <si>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</si>
  <si>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</si>
  <si>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</si>
  <si>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</si>
  <si>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</si>
  <si>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</si>
  <si>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</si>
  <si>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</si>
  <si>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</si>
  <si>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</si>
  <si>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</si>
  <si>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</si>
  <si>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</si>
  <si>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</si>
  <si>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</si>
  <si>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</si>
  <si>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</si>
  <si>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</si>
  <si>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</si>
  <si>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</si>
  <si>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</si>
  <si>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</si>
  <si>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</si>
  <si>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</si>
  <si>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</si>
  <si>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</si>
  <si>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</si>
  <si>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</si>
  <si>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</si>
  <si>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</si>
  <si>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</si>
  <si>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</si>
  <si>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</si>
  <si>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</si>
  <si>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</si>
  <si>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</si>
  <si>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</si>
  <si>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</si>
  <si>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</si>
  <si>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</si>
  <si>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</si>
  <si>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</si>
  <si>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</si>
  <si>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</si>
  <si>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</si>
  <si>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</si>
  <si>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</si>
  <si>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</si>
  <si>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</si>
  <si>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</si>
  <si>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</si>
  <si>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</si>
  <si>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</si>
  <si>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</si>
  <si>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</si>
  <si>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</si>
  <si>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</si>
  <si>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</si>
  <si>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</si>
  <si>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</si>
  <si>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</si>
  <si>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</si>
  <si>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</si>
  <si>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</si>
  <si>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</si>
  <si>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</si>
  <si>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</si>
  <si>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</si>
  <si>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</si>
  <si>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</si>
  <si>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</si>
  <si>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</si>
  <si>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</si>
  <si>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</si>
  <si>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</si>
  <si>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</si>
  <si>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</si>
  <si>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</si>
  <si>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</si>
  <si>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</si>
  <si>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</si>
  <si>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</si>
  <si>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</si>
  <si>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</si>
  <si>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</si>
  <si>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</si>
  <si>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</si>
  <si>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</si>
  <si>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</si>
  <si>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</si>
  <si>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</si>
  <si>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</si>
  <si>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</si>
  <si>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</si>
  <si>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</si>
  <si>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</si>
  <si>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</si>
  <si>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</si>
  <si>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</si>
  <si>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</si>
  <si>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</si>
  <si>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</si>
  <si>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</si>
  <si>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</si>
  <si>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</si>
  <si>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</si>
  <si>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</si>
  <si>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</si>
  <si>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</si>
  <si>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</si>
  <si>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</si>
  <si>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</si>
  <si>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</si>
  <si>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</si>
  <si>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</si>
  <si>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</si>
  <si>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</si>
  <si>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</si>
  <si>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</si>
  <si>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</si>
  <si>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</si>
  <si>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</si>
  <si>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</si>
  <si>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</si>
  <si>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</si>
  <si>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</si>
  <si>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</si>
  <si>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</si>
  <si>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</si>
  <si>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</si>
  <si>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</si>
  <si>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</si>
  <si>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</si>
  <si>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</si>
  <si>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</si>
  <si>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</si>
  <si>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</si>
  <si>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</si>
  <si>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</si>
  <si>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</si>
  <si>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</si>
  <si>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</si>
  <si>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</si>
  <si>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</si>
  <si>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</si>
  <si>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</si>
  <si>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</si>
  <si>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</si>
  <si>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</si>
  <si>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</si>
  <si>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</si>
  <si>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</si>
  <si>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</si>
  <si>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</si>
  <si>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</si>
  <si>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</si>
  <si>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</si>
  <si>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</si>
  <si>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</si>
  <si>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</si>
  <si>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</si>
  <si>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</si>
  <si>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</si>
  <si>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</si>
  <si>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</si>
  <si>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</si>
  <si>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</si>
  <si>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</si>
  <si>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</si>
  <si>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</si>
  <si>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</si>
  <si>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</si>
  <si>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</si>
  <si>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</si>
  <si>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</si>
  <si>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</si>
  <si>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</si>
  <si>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</si>
  <si>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</si>
  <si>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</si>
  <si>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</si>
  <si>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</si>
  <si>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</si>
  <si>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</si>
  <si>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</si>
  <si>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</si>
  <si>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</si>
  <si>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</si>
  <si>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</si>
  <si>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</si>
  <si>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</si>
  <si>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</si>
  <si>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</si>
  <si>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</si>
  <si>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</si>
  <si>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</si>
  <si>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</si>
  <si>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</si>
  <si>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</si>
  <si>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</si>
  <si>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</si>
  <si>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</si>
  <si>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</si>
  <si>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</si>
  <si>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</si>
  <si>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</si>
  <si>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</si>
  <si>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</si>
  <si>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</si>
  <si>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</si>
  <si>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</si>
  <si>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</si>
  <si>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</si>
  <si>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</si>
  <si>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</si>
  <si>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</si>
  <si>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</si>
  <si>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</si>
  <si>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</si>
  <si>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</si>
  <si>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</si>
  <si>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</si>
  <si>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</si>
  <si>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</si>
  <si>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</si>
  <si>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</si>
  <si>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</si>
  <si>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</si>
  <si>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</si>
  <si>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</si>
  <si>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</si>
  <si>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</si>
  <si>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</si>
  <si>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</si>
  <si>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</si>
  <si>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</si>
  <si>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</si>
  <si>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</si>
  <si>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</si>
  <si>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</si>
  <si>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</si>
  <si>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</si>
  <si>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</si>
  <si>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</si>
  <si>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</si>
  <si>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</si>
  <si>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</si>
  <si>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</si>
  <si>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</si>
  <si>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</si>
  <si>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</si>
  <si>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</si>
  <si>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</si>
  <si>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</si>
  <si>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</si>
  <si>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</si>
  <si>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</si>
  <si>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</si>
  <si>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</si>
  <si>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</si>
  <si>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</si>
  <si>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</si>
  <si>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</si>
  <si>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</si>
  <si>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</si>
  <si>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</si>
  <si>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</si>
  <si>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</si>
  <si>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</si>
  <si>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</si>
  <si>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</si>
  <si>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</si>
  <si>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</si>
  <si>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</si>
  <si>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</si>
  <si>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</si>
  <si>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</si>
  <si>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</si>
  <si>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</si>
  <si>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</si>
  <si>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</si>
  <si>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</si>
  <si>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</si>
  <si>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</si>
  <si>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</si>
  <si>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</si>
  <si>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</si>
  <si>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</si>
  <si>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</si>
  <si>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</si>
  <si>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</si>
  <si>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</si>
  <si>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</si>
  <si>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</si>
  <si>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</si>
  <si>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</si>
  <si>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</si>
  <si>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</si>
  <si>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</si>
  <si>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</si>
  <si>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</si>
  <si>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</si>
  <si>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</si>
  <si>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</si>
  <si>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</si>
  <si>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</si>
  <si>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</si>
  <si>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</si>
  <si>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</si>
  <si>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</si>
  <si>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</si>
  <si>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</si>
  <si>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</si>
  <si>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</si>
  <si>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</si>
  <si>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</si>
  <si>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</si>
  <si>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</si>
  <si>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</si>
  <si>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</si>
  <si>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</si>
  <si>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</si>
  <si>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</si>
  <si>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</si>
  <si>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</si>
  <si>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</si>
  <si>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</si>
  <si>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</si>
  <si>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</si>
  <si>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</si>
  <si>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</si>
  <si>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</si>
  <si>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</si>
  <si>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</si>
  <si>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</si>
  <si>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</si>
  <si>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</si>
  <si>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</si>
  <si>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</si>
  <si>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</si>
  <si>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</si>
  <si>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</si>
  <si>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</si>
  <si>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</si>
  <si>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</si>
  <si>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</si>
  <si>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</si>
  <si>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</si>
  <si>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</si>
  <si>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</si>
  <si>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</si>
  <si>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</si>
  <si>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</si>
  <si>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</si>
  <si>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</si>
  <si>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</si>
  <si>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</si>
  <si>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</si>
  <si>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</si>
  <si>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</si>
  <si>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</si>
  <si>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</si>
  <si>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</si>
  <si>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</si>
  <si>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</si>
  <si>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</si>
  <si>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</si>
  <si>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</si>
  <si>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</si>
  <si>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</si>
  <si>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</si>
  <si>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</si>
  <si>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</si>
  <si>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</si>
  <si>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</si>
  <si>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</si>
  <si>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</si>
  <si>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</si>
  <si>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</si>
  <si>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</si>
  <si>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</si>
  <si>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</si>
  <si>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</si>
  <si>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</si>
  <si>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</si>
  <si>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</si>
  <si>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</si>
  <si>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</si>
  <si>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</si>
  <si>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</si>
  <si>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</si>
  <si>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</si>
  <si>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</si>
  <si>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</si>
  <si>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</si>
  <si>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</si>
  <si>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</si>
  <si>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</si>
  <si>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</si>
  <si>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</si>
  <si>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</si>
  <si>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</si>
  <si>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</si>
  <si>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</si>
  <si>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</si>
  <si>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</si>
  <si>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</si>
  <si>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</si>
  <si>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</si>
  <si>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</si>
  <si>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</si>
  <si>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</si>
  <si>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</si>
  <si>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</si>
  <si>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</si>
  <si>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</si>
  <si>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</si>
  <si>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</si>
  <si>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</si>
  <si>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</si>
  <si>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</si>
  <si>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</si>
  <si>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</si>
  <si>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</si>
  <si>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</si>
  <si>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</si>
  <si>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</si>
  <si>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</si>
  <si>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</si>
  <si>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</si>
  <si>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</si>
  <si>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</si>
  <si>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</si>
  <si>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</si>
  <si>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</si>
  <si>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</si>
  <si>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</si>
  <si>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</si>
  <si>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</si>
  <si>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</si>
  <si>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</si>
  <si>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</si>
  <si>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</si>
  <si>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</si>
  <si>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</si>
  <si>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</si>
  <si>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</si>
  <si>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</si>
  <si>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</si>
  <si>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</si>
  <si>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</si>
  <si>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</si>
  <si>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</si>
  <si>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</si>
  <si>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</si>
  <si>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</si>
  <si>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</si>
  <si>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</si>
  <si>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</si>
  <si>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</si>
  <si>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</si>
  <si>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</si>
  <si>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</si>
  <si>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</si>
  <si>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</si>
  <si>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</si>
  <si>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</si>
  <si>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</si>
  <si>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</si>
  <si>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</si>
  <si>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</si>
  <si>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</si>
  <si>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</si>
  <si>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</si>
  <si>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</si>
  <si>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</si>
  <si>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</si>
  <si>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</si>
  <si>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</si>
  <si>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</si>
  <si>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</si>
  <si>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</si>
  <si>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</si>
  <si>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</si>
  <si>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</si>
  <si>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</si>
  <si>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</si>
  <si>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</si>
  <si>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</si>
  <si>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</si>
  <si>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</si>
  <si>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</si>
  <si>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</si>
  <si>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</si>
  <si>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</si>
  <si>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</si>
  <si>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</si>
  <si>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</si>
  <si>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</si>
  <si>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</si>
  <si>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</si>
  <si>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</si>
  <si>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</si>
  <si>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</si>
  <si>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</si>
  <si>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</si>
  <si>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</si>
  <si>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</si>
  <si>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</si>
  <si>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</si>
  <si>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</si>
  <si>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</si>
  <si>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</si>
  <si>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</si>
  <si>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</si>
  <si>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</si>
  <si>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</si>
  <si>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</si>
  <si>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</si>
  <si>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</si>
  <si>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</si>
  <si>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</si>
  <si>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</si>
  <si>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</si>
  <si>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</si>
  <si>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</si>
  <si>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</si>
  <si>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</si>
  <si>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</si>
  <si>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</si>
  <si>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</si>
  <si>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</si>
  <si>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</si>
  <si>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</si>
  <si>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</si>
  <si>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</si>
  <si>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</si>
  <si>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</si>
  <si>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</si>
  <si>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</si>
  <si>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</si>
  <si>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</si>
  <si>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</si>
  <si>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</si>
  <si>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</si>
  <si>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</si>
  <si>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</si>
  <si>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</si>
  <si>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</si>
  <si>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</si>
  <si>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</si>
  <si>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</si>
  <si>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</si>
  <si>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</si>
  <si>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</si>
  <si>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</si>
  <si>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</si>
  <si>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</si>
  <si>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</si>
  <si>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</si>
  <si>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</si>
  <si>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</si>
  <si>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</si>
  <si>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</si>
  <si>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</si>
  <si>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</si>
  <si>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</si>
  <si>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</si>
  <si>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</si>
  <si>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</si>
  <si>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</si>
  <si>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</si>
  <si>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</si>
  <si>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</si>
  <si>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</si>
  <si>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</si>
  <si>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</si>
  <si>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</si>
  <si>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</si>
  <si>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</si>
  <si>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</si>
  <si>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</si>
  <si>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</si>
  <si>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</si>
  <si>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</si>
  <si>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</si>
  <si>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</si>
  <si>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</si>
  <si>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</si>
  <si>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</si>
  <si>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</si>
  <si>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</si>
  <si>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</si>
  <si>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</si>
  <si>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</si>
  <si>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</si>
  <si>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</si>
  <si>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</si>
  <si>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</si>
  <si>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</si>
  <si>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</si>
  <si>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</si>
  <si>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</si>
  <si>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</si>
  <si>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</si>
  <si>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</si>
  <si>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</si>
  <si>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</si>
  <si>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</si>
  <si>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</si>
  <si>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</si>
  <si>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</si>
  <si>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</si>
  <si>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</si>
  <si>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</si>
  <si>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</si>
  <si>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</si>
  <si>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</si>
  <si>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</si>
  <si>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</si>
  <si>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</si>
  <si>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</si>
  <si>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</si>
  <si>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</si>
  <si>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</si>
  <si>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</si>
  <si>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</si>
  <si>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</si>
  <si>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</si>
  <si>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</si>
  <si>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</si>
  <si>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</si>
  <si>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</si>
  <si>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</si>
  <si>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</si>
  <si>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</si>
  <si>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</si>
  <si>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</si>
  <si>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</si>
  <si>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</si>
  <si>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</si>
  <si>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</si>
  <si>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</si>
  <si>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</si>
  <si>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</si>
  <si>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</si>
  <si>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</si>
  <si>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</si>
  <si>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</si>
  <si>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</si>
  <si>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</si>
  <si>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</si>
  <si>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</si>
  <si>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</si>
  <si>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</si>
  <si>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</si>
  <si>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</si>
  <si>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</si>
  <si>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</si>
  <si>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</si>
  <si>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</si>
  <si>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</si>
  <si>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</si>
  <si>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</si>
  <si>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</si>
  <si>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</si>
  <si>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</si>
  <si>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</si>
  <si>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</si>
  <si>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</si>
  <si>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</si>
  <si>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</si>
  <si>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</si>
  <si>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</si>
  <si>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</si>
  <si>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</si>
  <si>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</si>
  <si>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</si>
  <si>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</si>
  <si>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</si>
  <si>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</si>
  <si>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</si>
  <si>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</si>
  <si>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</si>
  <si>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</si>
  <si>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</si>
  <si>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</si>
  <si>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</si>
  <si>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</si>
  <si>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</si>
  <si>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</si>
  <si>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</si>
  <si>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</si>
  <si>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</si>
  <si>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</si>
  <si>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</si>
  <si>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</si>
  <si>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</si>
  <si>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</si>
  <si>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</si>
  <si>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</si>
  <si>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</si>
  <si>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</si>
  <si>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</si>
  <si>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</si>
  <si>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</si>
  <si>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</si>
  <si>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</si>
  <si>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</si>
  <si>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</si>
  <si>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</si>
  <si>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</si>
  <si>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</si>
  <si>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</si>
  <si>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</si>
  <si>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</si>
  <si>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</si>
  <si>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</si>
  <si>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</si>
  <si>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</si>
  <si>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</si>
  <si>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</si>
  <si>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</si>
  <si>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</si>
  <si>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</si>
  <si>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</si>
  <si>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</si>
  <si>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</si>
  <si>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</si>
  <si>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</si>
  <si>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</si>
  <si>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</si>
  <si>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</si>
  <si>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</si>
  <si>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</si>
  <si>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</si>
  <si>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</si>
  <si>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</si>
  <si>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</si>
  <si>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</si>
  <si>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</si>
  <si>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</si>
  <si>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</si>
  <si>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</si>
  <si>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</si>
  <si>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</si>
  <si>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</si>
  <si>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</si>
  <si>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</si>
  <si>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</si>
  <si>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</si>
  <si>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</si>
  <si>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</si>
  <si>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</si>
  <si>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</si>
  <si>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</si>
  <si>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</si>
  <si>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</si>
  <si>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</si>
  <si>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</si>
  <si>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</si>
  <si>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</si>
  <si>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</si>
  <si>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</si>
  <si>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</si>
  <si>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</si>
  <si>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</si>
  <si>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</si>
  <si>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</si>
  <si>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</si>
  <si>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</si>
  <si>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</si>
  <si>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</si>
  <si>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</si>
  <si>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</si>
  <si>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</si>
  <si>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</si>
  <si>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</si>
  <si>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</si>
  <si>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</si>
  <si>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</si>
  <si>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</si>
  <si>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</si>
  <si>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</si>
  <si>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</si>
  <si>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</si>
  <si>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</si>
  <si>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</si>
  <si>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</si>
  <si>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</si>
  <si>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</si>
  <si>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</si>
  <si>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</si>
  <si>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</si>
  <si>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</si>
  <si>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</si>
  <si>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</si>
  <si>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</si>
  <si>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</si>
  <si>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</si>
  <si>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</si>
  <si>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</si>
  <si>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</si>
  <si>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</si>
  <si>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</si>
  <si>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</si>
  <si>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</si>
  <si>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</si>
  <si>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</si>
  <si>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</si>
  <si>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</si>
  <si>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</si>
  <si>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</si>
  <si>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</si>
  <si>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</si>
  <si>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</si>
  <si>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</si>
  <si>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</si>
  <si>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</si>
  <si>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</si>
  <si>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</si>
  <si>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</si>
  <si>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</si>
  <si>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</si>
  <si>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</si>
  <si>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</si>
  <si>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</si>
  <si>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</si>
  <si>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</si>
  <si>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</si>
  <si>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</si>
  <si>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</si>
  <si>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</si>
  <si>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</si>
  <si>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</si>
  <si>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</si>
  <si>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</si>
  <si>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</si>
  <si>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</si>
  <si>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</si>
  <si>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</si>
  <si>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</si>
  <si>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</si>
  <si>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</si>
  <si>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</si>
  <si>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</si>
  <si>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</si>
  <si>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</si>
  <si>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</si>
  <si>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</si>
  <si>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</si>
  <si>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</si>
  <si>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</si>
  <si>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</si>
  <si>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</si>
  <si>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</si>
  <si>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</si>
  <si>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</si>
  <si>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</si>
  <si>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</si>
  <si>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</si>
  <si>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</si>
  <si>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</si>
  <si>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</si>
  <si>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</si>
  <si>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</si>
  <si>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</si>
  <si>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</si>
  <si>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</si>
  <si>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</si>
  <si>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</si>
  <si>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</si>
  <si>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</si>
  <si>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</si>
  <si>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</si>
  <si>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</si>
  <si>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</si>
  <si>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</si>
  <si>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</si>
  <si>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</si>
  <si>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</si>
  <si>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</si>
  <si>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</si>
  <si>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</si>
  <si>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</si>
  <si>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</si>
  <si>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</si>
  <si>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</si>
  <si>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</si>
  <si>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</si>
  <si>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</si>
  <si>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</si>
  <si>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</si>
  <si>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</si>
  <si>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</si>
  <si>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</si>
  <si>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</si>
  <si>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</si>
  <si>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</si>
  <si>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</si>
  <si>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</si>
  <si>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</si>
  <si>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</si>
  <si>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</si>
  <si>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</si>
  <si>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</si>
  <si>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</si>
  <si>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</si>
  <si>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</si>
  <si>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</si>
  <si>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</si>
  <si>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</si>
  <si>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</si>
  <si>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</si>
  <si>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</si>
  <si>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</si>
  <si>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</si>
  <si>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</si>
  <si>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</si>
  <si>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</si>
  <si>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</si>
  <si>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</si>
  <si>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</si>
  <si>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</si>
  <si>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</si>
  <si>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</si>
  <si>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</si>
  <si>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</si>
  <si>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</si>
  <si>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</si>
  <si>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</si>
  <si>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</si>
  <si>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</si>
  <si>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</si>
  <si>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</si>
  <si>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</si>
  <si>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</si>
  <si>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</si>
  <si>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</si>
  <si>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</si>
  <si>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</si>
  <si>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</si>
  <si>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</si>
  <si>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</si>
  <si>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</si>
  <si>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</si>
  <si>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</si>
  <si>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</si>
  <si>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</si>
  <si>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</si>
  <si>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</si>
  <si>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</si>
  <si>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</si>
  <si>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</si>
  <si>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</si>
  <si>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</si>
  <si>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</si>
  <si>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</si>
  <si>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</si>
  <si>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</si>
  <si>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</si>
  <si>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</si>
  <si>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</si>
  <si>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</si>
  <si>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</si>
  <si>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</si>
  <si>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</si>
  <si>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</si>
  <si>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</si>
  <si>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</si>
  <si>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</si>
  <si>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</si>
  <si>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</si>
  <si>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</si>
  <si>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</si>
  <si>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</si>
  <si>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</si>
  <si>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</si>
  <si>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</si>
  <si>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</si>
  <si>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</si>
  <si>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</si>
  <si>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</si>
  <si>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</si>
  <si>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</si>
  <si>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</si>
  <si>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</si>
  <si>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</si>
  <si>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</si>
  <si>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</si>
  <si>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</si>
  <si>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</si>
  <si>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</si>
  <si>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</si>
  <si>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</si>
  <si>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</si>
  <si>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</si>
  <si>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</si>
  <si>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</si>
  <si>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</si>
  <si>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</si>
  <si>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</si>
  <si>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</si>
  <si>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</si>
  <si>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</si>
  <si>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</si>
  <si>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</si>
  <si>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</si>
  <si>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</si>
  <si>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</si>
  <si>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</si>
  <si>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</si>
  <si>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</si>
  <si>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</si>
  <si>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</si>
  <si>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</si>
  <si>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</si>
  <si>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</si>
  <si>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</si>
  <si>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</si>
  <si>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</si>
  <si>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</si>
  <si>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</si>
  <si>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</si>
  <si>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</si>
  <si>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</si>
  <si>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</si>
  <si>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</si>
  <si>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</si>
  <si>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</si>
  <si>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</si>
  <si>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</si>
  <si>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</si>
  <si>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</si>
  <si>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</si>
  <si>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</si>
  <si>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</si>
  <si>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</si>
  <si>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</si>
  <si>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</si>
  <si>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</si>
  <si>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</si>
  <si>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</si>
  <si>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</si>
  <si>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</si>
  <si>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</si>
  <si>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</si>
  <si>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</si>
  <si>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</si>
  <si>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</si>
  <si>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</si>
  <si>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</si>
  <si>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</si>
  <si>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</si>
  <si>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</si>
  <si>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</si>
  <si>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</si>
  <si>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</si>
  <si>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</si>
  <si>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</si>
  <si>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</si>
  <si>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</si>
  <si>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</si>
  <si>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</si>
  <si>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</si>
  <si>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</si>
  <si>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</si>
  <si>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</si>
  <si>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</si>
  <si>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</si>
  <si>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</si>
  <si>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</si>
  <si>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</si>
  <si>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</si>
  <si>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</si>
  <si>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</si>
  <si>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</si>
  <si>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</si>
  <si>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</si>
  <si>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</si>
  <si>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</si>
  <si>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</si>
  <si>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</si>
  <si>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</si>
  <si>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</si>
  <si>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</si>
  <si>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</si>
  <si>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</si>
  <si>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</si>
  <si>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</si>
  <si>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</si>
  <si>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</si>
  <si>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</si>
  <si>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</si>
  <si>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</si>
  <si>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</si>
  <si>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</si>
  <si>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</si>
  <si>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</si>
  <si>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</si>
  <si>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</si>
  <si>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</si>
  <si>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</si>
  <si>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</si>
  <si>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</si>
  <si>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</si>
  <si>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</si>
  <si>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</si>
  <si>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</si>
  <si>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</si>
  <si>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</si>
  <si>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</si>
  <si>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</si>
  <si>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</si>
  <si>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</si>
  <si>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</si>
  <si>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</si>
  <si>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</si>
  <si>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</si>
  <si>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</si>
  <si>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</si>
  <si>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</si>
  <si>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</si>
  <si>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</si>
  <si>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</si>
  <si>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</si>
  <si>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</si>
  <si>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</si>
  <si>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</si>
  <si>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</si>
  <si>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</si>
  <si>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</si>
  <si>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</si>
  <si>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</si>
  <si>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</si>
  <si>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</si>
  <si>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</si>
  <si>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</si>
  <si>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</si>
  <si>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</si>
  <si>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</si>
  <si>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</si>
  <si>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</si>
  <si>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</si>
  <si>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</si>
  <si>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</si>
  <si>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</si>
  <si>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</si>
  <si>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</si>
  <si>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</si>
  <si>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</si>
  <si>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</si>
  <si>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</si>
  <si>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</si>
  <si>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</si>
  <si>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</si>
  <si>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</si>
  <si>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</si>
  <si>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</si>
  <si>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</si>
  <si>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</si>
  <si>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</si>
  <si>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</si>
  <si>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</si>
  <si>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</si>
  <si>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</si>
  <si>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</si>
  <si>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</si>
  <si>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</si>
  <si>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</si>
  <si>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</si>
  <si>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</si>
  <si>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</si>
  <si>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</si>
  <si>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</si>
  <si>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</si>
  <si>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</si>
  <si>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</si>
  <si>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</si>
  <si>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</si>
  <si>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</si>
  <si>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</si>
  <si>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</si>
  <si>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</si>
  <si>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</si>
  <si>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</si>
  <si>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</si>
  <si>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</si>
  <si>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</si>
  <si>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</si>
  <si>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</si>
  <si>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</si>
  <si>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</si>
  <si>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</si>
  <si>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</si>
  <si>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</si>
  <si>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</si>
  <si>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</si>
  <si>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</si>
  <si>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</si>
  <si>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</si>
  <si>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</si>
  <si>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</si>
  <si>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</si>
  <si>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</si>
  <si>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</si>
  <si>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</si>
  <si>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</si>
  <si>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</si>
  <si>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</si>
  <si>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</si>
  <si>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</si>
  <si>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</si>
  <si>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</si>
  <si>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</si>
  <si>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</si>
  <si>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</si>
  <si>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</si>
  <si>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</si>
  <si>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</si>
  <si>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</si>
  <si>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</si>
  <si>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</si>
  <si>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</si>
  <si>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</si>
  <si>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</si>
  <si>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</si>
  <si>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</si>
  <si>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</si>
  <si>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</si>
  <si>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</si>
  <si>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</si>
  <si>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</si>
  <si>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</si>
  <si>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</si>
  <si>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</si>
  <si>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</si>
  <si>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</si>
  <si>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</si>
  <si>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</si>
  <si>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</si>
  <si>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</si>
  <si>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</si>
  <si>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</si>
  <si>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</si>
  <si>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</si>
  <si>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</si>
  <si>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</si>
  <si>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</si>
  <si>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</si>
  <si>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</si>
  <si>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</si>
  <si>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</si>
  <si>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</si>
  <si>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</si>
  <si>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</si>
  <si>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</si>
  <si>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</si>
  <si>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</si>
  <si>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</si>
  <si>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</si>
  <si>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</si>
  <si>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</si>
  <si>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</si>
  <si>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</si>
  <si>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</si>
  <si>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</si>
  <si>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</si>
  <si>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</si>
  <si>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</si>
  <si>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</si>
  <si>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</si>
  <si>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</si>
  <si>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</si>
  <si>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</si>
  <si>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</si>
  <si>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</si>
  <si>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</si>
  <si>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</si>
  <si>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</si>
  <si>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</si>
  <si>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</si>
  <si>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</si>
  <si>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</si>
  <si>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</si>
  <si>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</si>
  <si>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</si>
  <si>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</si>
  <si>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</si>
  <si>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</si>
  <si>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</si>
  <si>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</si>
  <si>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</si>
  <si>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</si>
  <si>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</si>
  <si>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</si>
  <si>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</si>
  <si>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</si>
  <si>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</si>
  <si>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</si>
  <si>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</si>
  <si>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</si>
  <si>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</si>
  <si>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</si>
  <si>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</si>
  <si>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</si>
  <si>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</si>
  <si>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</si>
  <si>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</si>
  <si>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</si>
  <si>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</si>
  <si>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</si>
  <si>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</si>
  <si>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</si>
  <si>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</si>
  <si>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</si>
  <si>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</si>
  <si>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</si>
  <si>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</si>
  <si>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</si>
  <si>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</si>
  <si>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</si>
  <si>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</si>
  <si>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</si>
  <si>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</si>
  <si>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</si>
  <si>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</si>
  <si>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</si>
  <si>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</si>
  <si>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</si>
  <si>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</si>
  <si>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</si>
  <si>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</si>
  <si>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</si>
  <si>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</si>
  <si>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</si>
  <si>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</si>
  <si>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</si>
  <si>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</si>
  <si>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</si>
  <si>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</si>
  <si>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</si>
  <si>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</si>
  <si>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</si>
  <si>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</si>
  <si>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</si>
  <si>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</si>
  <si>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</si>
  <si>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</si>
  <si>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</si>
  <si>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</si>
  <si>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</si>
  <si>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</si>
  <si>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</si>
  <si>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</si>
  <si>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</si>
  <si>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</si>
  <si>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</si>
  <si>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</si>
  <si>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</si>
  <si>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</si>
  <si>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</si>
  <si>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</si>
  <si>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</si>
  <si>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</si>
  <si>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</si>
  <si>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</si>
  <si>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</si>
  <si>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</si>
  <si>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</si>
  <si>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</si>
  <si>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</si>
  <si>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</si>
  <si>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</si>
  <si>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</si>
  <si>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</si>
  <si>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</si>
  <si>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</si>
  <si>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</si>
  <si>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</si>
  <si>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</si>
  <si>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</si>
  <si>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</si>
  <si>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</si>
  <si>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</si>
  <si>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</si>
  <si>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</si>
  <si>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</si>
  <si>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</si>
  <si>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</si>
  <si>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</si>
  <si>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</si>
  <si>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</si>
  <si>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</si>
  <si>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</si>
  <si>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</si>
  <si>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</si>
  <si>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</si>
  <si>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</si>
  <si>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</si>
  <si>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</si>
  <si>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</si>
  <si>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</si>
  <si>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</si>
  <si>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</si>
  <si>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</si>
  <si>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</si>
  <si>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</si>
  <si>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</si>
  <si>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</si>
  <si>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</si>
  <si>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</si>
  <si>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</si>
  <si>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</si>
  <si>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</si>
  <si>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</si>
  <si>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</si>
  <si>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</si>
  <si>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</si>
  <si>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</si>
  <si>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</si>
  <si>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</si>
  <si>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</si>
  <si>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</si>
  <si>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</si>
  <si>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</si>
  <si>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</si>
  <si>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</si>
  <si>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</si>
  <si>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</si>
  <si>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</si>
  <si>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</si>
  <si>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</si>
  <si>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</si>
  <si>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</si>
  <si>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</si>
  <si>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</si>
  <si>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</si>
  <si>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</si>
  <si>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</si>
  <si>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</si>
  <si>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</si>
  <si>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</si>
  <si>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</si>
  <si>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</si>
  <si>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</si>
  <si>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</si>
  <si>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</si>
  <si>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</si>
  <si>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</si>
  <si>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</si>
  <si>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</si>
  <si>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</si>
  <si>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</si>
  <si>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</si>
  <si>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</si>
  <si>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</si>
  <si>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</si>
  <si>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</si>
  <si>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</si>
  <si>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</si>
  <si>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</si>
  <si>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</si>
  <si>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</si>
  <si>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</si>
  <si>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</si>
  <si>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</si>
  <si>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</si>
  <si>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</si>
  <si>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</si>
  <si>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</si>
  <si>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</si>
  <si>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</si>
  <si>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</si>
  <si>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</si>
  <si>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</si>
  <si>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</si>
  <si>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</si>
  <si>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</si>
  <si>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</si>
  <si>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</si>
  <si>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</si>
  <si>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</si>
  <si>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</si>
  <si>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</si>
  <si>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</si>
  <si>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</si>
  <si>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</si>
  <si>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</si>
  <si>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</si>
  <si>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</si>
  <si>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</si>
  <si>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</si>
  <si>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</si>
  <si>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</si>
  <si>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</si>
  <si>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</si>
  <si>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</si>
  <si>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</si>
  <si>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</si>
  <si>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</si>
  <si>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</si>
  <si>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</si>
  <si>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</si>
  <si>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</si>
  <si>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</si>
  <si>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</si>
  <si>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</si>
  <si>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</si>
  <si>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</si>
  <si>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</si>
  <si>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</si>
  <si>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</si>
  <si>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</si>
  <si>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</si>
  <si>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</si>
  <si>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</si>
  <si>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</si>
  <si>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</si>
  <si>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</si>
  <si>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</si>
  <si>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</si>
  <si>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</si>
  <si>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</si>
  <si>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</si>
  <si>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</si>
  <si>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</si>
  <si>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</si>
  <si>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</si>
  <si>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</si>
  <si>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</si>
  <si>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</si>
  <si>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</si>
  <si>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</si>
  <si>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</si>
  <si>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</si>
  <si>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</si>
  <si>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</si>
  <si>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</si>
  <si>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</si>
  <si>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</si>
  <si>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</si>
  <si>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</si>
  <si>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</si>
  <si>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</si>
  <si>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</si>
  <si>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</si>
  <si>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</si>
  <si>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</si>
  <si>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</si>
  <si>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</si>
  <si>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</si>
  <si>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</si>
  <si>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</si>
  <si>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</si>
  <si>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</si>
  <si>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</si>
  <si>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</si>
  <si>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</si>
  <si>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</si>
  <si>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</si>
  <si>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</si>
  <si>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</si>
  <si>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</si>
  <si>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</si>
  <si>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</si>
  <si>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</si>
  <si>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</si>
  <si>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</si>
  <si>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</si>
  <si>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</si>
  <si>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</si>
  <si>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</si>
  <si>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</si>
  <si>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</si>
  <si>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</si>
  <si>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</si>
  <si>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</si>
  <si>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</si>
  <si>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</si>
  <si>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</si>
  <si>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</si>
  <si>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</si>
  <si>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</si>
  <si>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</si>
  <si>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</si>
  <si>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</si>
  <si>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</si>
  <si>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</si>
  <si>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</si>
  <si>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</si>
  <si>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</si>
  <si>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</si>
  <si>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</si>
  <si>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</si>
  <si>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</si>
  <si>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</si>
  <si>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</si>
  <si>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</si>
  <si>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</si>
  <si>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</si>
  <si>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</si>
  <si>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</si>
  <si>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</si>
  <si>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</si>
  <si>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</si>
  <si>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</si>
  <si>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</si>
  <si>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</si>
  <si>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</si>
  <si>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</si>
  <si>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</si>
  <si>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</si>
  <si>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</si>
  <si>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</si>
  <si>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</si>
  <si>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</si>
  <si>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</si>
  <si>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</si>
  <si>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</si>
  <si>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</si>
  <si>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</si>
  <si>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</si>
  <si>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</si>
  <si>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</si>
  <si>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</si>
  <si>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</si>
  <si>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</si>
  <si>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</si>
  <si>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</si>
  <si>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</si>
  <si>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</si>
  <si>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</si>
  <si>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</si>
  <si>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</si>
  <si>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</si>
  <si>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</si>
  <si>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</si>
  <si>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</si>
  <si>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</si>
  <si>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</si>
  <si>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</si>
  <si>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</si>
  <si>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</si>
  <si>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</si>
  <si>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</si>
  <si>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</si>
  <si>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</si>
  <si>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</si>
  <si>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</si>
  <si>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</si>
  <si>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</si>
  <si>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</si>
  <si>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</si>
  <si>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</si>
  <si>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</si>
  <si>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</si>
  <si>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</si>
  <si>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</si>
  <si>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</si>
  <si>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</si>
  <si>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</si>
  <si>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</si>
  <si>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</si>
  <si>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</si>
  <si>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</si>
  <si>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</si>
  <si>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</si>
  <si>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</si>
  <si>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</si>
  <si>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</si>
  <si>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</si>
  <si>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</si>
  <si>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</si>
  <si>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</si>
  <si>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</si>
  <si>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</si>
  <si>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</si>
  <si>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</si>
  <si>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</si>
  <si>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</si>
  <si>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</si>
  <si>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</si>
  <si>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</si>
  <si>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</si>
  <si>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</si>
  <si>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</si>
  <si>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</si>
  <si>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</si>
  <si>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</si>
  <si>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</si>
  <si>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</si>
  <si>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</si>
  <si>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</si>
  <si>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</si>
  <si>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</si>
  <si>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</si>
  <si>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</si>
  <si>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</si>
  <si>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</si>
  <si>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</si>
  <si>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</si>
  <si>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</si>
  <si>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</si>
  <si>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</si>
  <si>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</si>
  <si>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</si>
  <si>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</si>
  <si>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</si>
  <si>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</si>
  <si>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</si>
  <si>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</si>
  <si>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</si>
  <si>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</si>
  <si>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</si>
  <si>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</si>
  <si>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</si>
  <si>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</si>
  <si>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</si>
  <si>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</si>
  <si>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</si>
  <si>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</si>
  <si>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</si>
  <si>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</si>
  <si>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</si>
  <si>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</si>
  <si>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</si>
  <si>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</si>
  <si>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</si>
  <si>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</si>
  <si>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</si>
  <si>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</si>
  <si>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</si>
  <si>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</si>
  <si>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</si>
  <si>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</si>
  <si>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</si>
  <si>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</si>
  <si>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</si>
  <si>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</si>
  <si>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</si>
  <si>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</si>
  <si>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</si>
  <si>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</si>
  <si>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</si>
  <si>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</si>
  <si>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</si>
  <si>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</si>
  <si>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</si>
  <si>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</si>
  <si>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</si>
  <si>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</si>
  <si>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</si>
  <si>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</si>
  <si>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</si>
  <si>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</si>
  <si>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</si>
  <si>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</si>
  <si>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</si>
  <si>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</si>
  <si>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</si>
  <si>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</si>
  <si>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</si>
  <si>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</si>
  <si>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</si>
  <si>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</si>
  <si>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</si>
  <si>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</si>
  <si>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</si>
  <si>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</si>
  <si>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</si>
  <si>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</si>
  <si>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</si>
  <si>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</si>
  <si>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</si>
  <si>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</si>
  <si>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</si>
  <si>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</si>
  <si>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</si>
  <si>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</si>
  <si>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</si>
  <si>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</si>
  <si>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</si>
  <si>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</si>
  <si>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</si>
  <si>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</si>
  <si>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</si>
  <si>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</si>
  <si>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</si>
  <si>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</si>
  <si>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</si>
  <si>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</si>
  <si>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</si>
  <si>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</si>
  <si>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</si>
  <si>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</si>
  <si>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</si>
  <si>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</si>
  <si>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</si>
  <si>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</si>
  <si>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</si>
  <si>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</si>
  <si>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</si>
  <si>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</si>
  <si>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</si>
  <si>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</si>
  <si>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</si>
  <si>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</si>
  <si>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</si>
  <si>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</si>
  <si>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</si>
  <si>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</si>
  <si>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</si>
  <si>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</si>
  <si>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</si>
  <si>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</si>
  <si>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</si>
  <si>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</si>
  <si>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</si>
  <si>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</si>
  <si>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</si>
  <si>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</si>
  <si>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</si>
  <si>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</si>
  <si>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</si>
  <si>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</si>
  <si>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</si>
  <si>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</si>
  <si>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</si>
  <si>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</si>
  <si>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</si>
  <si>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</si>
  <si>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</si>
  <si>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</si>
  <si>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</si>
  <si>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</si>
  <si>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</si>
  <si>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</si>
  <si>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</si>
  <si>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</si>
  <si>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</si>
  <si>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</si>
  <si>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</si>
  <si>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</si>
  <si>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</si>
  <si>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</si>
  <si>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</si>
  <si>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</si>
  <si>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</si>
  <si>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</si>
  <si>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</si>
  <si>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</si>
  <si>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</si>
  <si>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</si>
  <si>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</si>
  <si>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</si>
  <si>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</si>
  <si>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</si>
  <si>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</si>
  <si>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</si>
  <si>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</si>
  <si>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</si>
  <si>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</si>
  <si>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</si>
  <si>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</si>
  <si>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</si>
  <si>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</si>
  <si>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</si>
  <si>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</si>
  <si>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</si>
  <si>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</si>
  <si>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</si>
  <si>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</si>
  <si>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</si>
  <si>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</si>
  <si>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</si>
  <si>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</si>
  <si>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</si>
  <si>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</si>
  <si>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</si>
  <si>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</si>
  <si>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</si>
  <si>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</si>
  <si>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</si>
  <si>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</si>
  <si>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</si>
  <si>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Buses and Heavy Duty Trucks</t>
  </si>
  <si>
    <t>Heavy Duty Trucks</t>
  </si>
  <si>
    <t>Passenger cars, SUVs, Light and Medium Commercial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</si>
  <si>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</si>
  <si>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</si>
  <si>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</si>
  <si>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</si>
  <si>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</si>
  <si>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</si>
  <si>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</si>
  <si>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</si>
  <si>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</si>
  <si>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</si>
  <si>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</si>
  <si>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</si>
  <si>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</si>
  <si>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</si>
  <si>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</si>
  <si>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</si>
  <si>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</si>
  <si>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</si>
  <si>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</si>
  <si>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</si>
  <si>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</si>
  <si>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</si>
  <si>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</si>
  <si>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</si>
  <si>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</si>
  <si>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</si>
  <si>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</si>
  <si>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</si>
  <si>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</si>
  <si>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</si>
  <si>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</si>
  <si>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</si>
  <si>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</si>
  <si>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</si>
  <si>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</si>
  <si>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</si>
  <si>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</si>
  <si>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</si>
  <si>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</si>
  <si>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</si>
  <si>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</si>
  <si>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</si>
  <si>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</si>
  <si>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</si>
  <si>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</si>
  <si>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</si>
  <si>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</si>
  <si>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</si>
  <si>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</si>
  <si>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</si>
  <si>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</si>
  <si>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</si>
  <si>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</si>
  <si>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</si>
  <si>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</si>
  <si>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</si>
  <si>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</si>
  <si>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</si>
  <si>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</si>
  <si>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</si>
  <si>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</si>
  <si>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</si>
  <si>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</si>
  <si>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</si>
  <si>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</si>
  <si>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</si>
  <si>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</si>
  <si>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</si>
  <si>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</si>
  <si>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</si>
  <si>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</si>
  <si>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</si>
  <si>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</si>
  <si>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</si>
  <si>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</si>
  <si>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</si>
  <si>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</si>
  <si>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</si>
  <si>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</si>
  <si>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</si>
  <si>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</si>
  <si>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</si>
  <si>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</si>
  <si>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</si>
  <si>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</si>
  <si>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</si>
  <si>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</si>
  <si>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</si>
  <si>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</si>
  <si>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</si>
  <si>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</si>
  <si>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</si>
  <si>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</si>
  <si>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</si>
  <si>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</si>
  <si>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</si>
  <si>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</si>
  <si>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</si>
  <si>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</si>
  <si>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</si>
  <si>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</si>
  <si>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</si>
  <si>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</si>
  <si>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</si>
  <si>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</si>
  <si>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</si>
  <si>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</si>
  <si>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</si>
  <si>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</si>
  <si>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</si>
  <si>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</si>
  <si>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</si>
  <si>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</si>
  <si>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</si>
  <si>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</si>
  <si>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</si>
  <si>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</si>
  <si>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</si>
  <si>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</si>
  <si>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</si>
  <si>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</si>
  <si>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</si>
  <si>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</si>
  <si>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</si>
  <si>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</si>
  <si>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</si>
  <si>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</si>
  <si>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</si>
  <si>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</si>
  <si>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</si>
  <si>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</si>
  <si>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</si>
  <si>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</si>
  <si>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</si>
  <si>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</si>
  <si>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</si>
  <si>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</si>
  <si>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</si>
  <si>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</si>
  <si>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</si>
  <si>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</si>
  <si>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</si>
  <si>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</si>
  <si>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</si>
  <si>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</si>
  <si>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</si>
  <si>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</si>
  <si>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</si>
  <si>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</si>
  <si>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</si>
  <si>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</si>
  <si>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</si>
  <si>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</si>
  <si>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</si>
  <si>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</si>
  <si>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</si>
  <si>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</si>
  <si>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</si>
  <si>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</si>
  <si>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</si>
  <si>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</si>
  <si>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</si>
  <si>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</si>
  <si>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</si>
  <si>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</si>
  <si>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</si>
  <si>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</si>
  <si>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</si>
  <si>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</si>
  <si>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</si>
  <si>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</si>
  <si>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</si>
  <si>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</si>
  <si>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</si>
  <si>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</si>
  <si>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</si>
  <si>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</si>
  <si>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</si>
  <si>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</si>
  <si>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</si>
  <si>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</si>
  <si>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</si>
  <si>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</si>
  <si>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</si>
  <si>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</si>
  <si>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</si>
  <si>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</si>
  <si>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</si>
  <si>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</si>
  <si>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</si>
  <si>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</si>
  <si>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</si>
  <si>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</si>
  <si>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</si>
  <si>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</si>
  <si>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</si>
  <si>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</si>
  <si>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</si>
  <si>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</si>
  <si>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</si>
  <si>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</si>
  <si>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</si>
  <si>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</si>
  <si>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</si>
  <si>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</si>
  <si>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</si>
  <si>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</si>
  <si>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</si>
  <si>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</si>
  <si>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</si>
  <si>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</si>
  <si>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</si>
  <si>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</si>
  <si>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</si>
  <si>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</si>
  <si>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</si>
  <si>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</si>
  <si>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</si>
  <si>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</si>
  <si>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</si>
  <si>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</si>
  <si>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</si>
  <si>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</si>
  <si>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</si>
  <si>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</si>
  <si>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</si>
  <si>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</si>
  <si>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</si>
  <si>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</si>
  <si>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</si>
  <si>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</si>
  <si>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</si>
  <si>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</si>
  <si>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</si>
  <si>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</si>
  <si>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</si>
  <si>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</si>
  <si>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</si>
  <si>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</si>
  <si>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</si>
  <si>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</si>
  <si>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</si>
  <si>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</si>
  <si>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</si>
  <si>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</si>
  <si>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</si>
  <si>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</si>
  <si>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</si>
  <si>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</si>
  <si>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</si>
  <si>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</si>
  <si>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</si>
  <si>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</si>
  <si>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</si>
  <si>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</si>
  <si>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</si>
  <si>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</si>
  <si>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</si>
  <si>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</si>
  <si>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</si>
  <si>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</si>
  <si>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</si>
  <si>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</si>
  <si>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</si>
  <si>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</si>
  <si>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</si>
  <si>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</si>
  <si>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</si>
  <si>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</si>
  <si>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</si>
  <si>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</si>
  <si>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</si>
  <si>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</si>
  <si>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 increased diffusion of electric heating systems</t>
  </si>
  <si>
    <r>
      <t xml:space="preserve">**Description:** This policy replaces the specified fraction of newly sold non-electric </t>
    </r>
    <r>
      <rPr>
        <b/>
        <sz val="11"/>
        <color theme="1"/>
        <rFont val="Calibri"/>
        <family val="2"/>
        <scheme val="minor"/>
      </rPr>
      <t>heating-systems</t>
    </r>
    <r>
      <rPr>
        <sz val="11"/>
        <color theme="1"/>
        <rFont val="Calibri"/>
        <family val="2"/>
        <scheme val="minor"/>
      </rPr>
      <t xml:space="preserve"> of the selected type(s) in buildings of the selected type(s) with electricity-using systems (</t>
    </r>
    <r>
      <rPr>
        <b/>
        <sz val="11"/>
        <color theme="1"/>
        <rFont val="Calibri"/>
        <family val="2"/>
        <scheme val="minor"/>
      </rPr>
      <t>heat pumps and direct electric heaters)</t>
    </r>
    <r>
      <rPr>
        <sz val="11"/>
        <color theme="1"/>
        <rFont val="Calibri"/>
        <family val="2"/>
        <scheme val="minor"/>
      </rPr>
      <t xml:space="preserve"> // **Guidance for setting values:** In the  BAU scenario of the FORECAST model there is a increase of the electricity share for space and hot water heating from 6.3% in 2021 to 12.7 % in 2050. By changing this policy, the share of  electric heating systems can be increased.</t>
    </r>
  </si>
  <si>
    <t>% increased reduction rate</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</si>
  <si>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</si>
  <si>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</si>
  <si>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</si>
  <si>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</si>
  <si>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</si>
  <si>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r>
      <rPr>
        <sz val="11"/>
        <color rgb="FF000000"/>
        <rFont val="Calibri"/>
        <family val="2"/>
        <scheme val="minor"/>
      </rP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t>
    </r>
    <r>
      <rPr>
        <sz val="11"/>
        <color rgb="FF00B050"/>
        <rFont val="Calibri"/>
        <family val="2"/>
        <scheme val="minor"/>
      </rPr>
      <t xml:space="preserve">134 [if we upload the DRC-PADRC variable] </t>
    </r>
    <r>
      <rPr>
        <sz val="11"/>
        <color rgb="FF000000"/>
        <rFont val="Calibri"/>
        <family val="2"/>
        <scheme val="minor"/>
      </rPr>
      <t>GW of demand response capacity in 2050 (on top of a BAU quantity of</t>
    </r>
    <r>
      <rPr>
        <sz val="11"/>
        <color rgb="FF00B050"/>
        <rFont val="Calibri"/>
        <family val="2"/>
        <scheme val="minor"/>
      </rPr>
      <t xml:space="preserve"> 7.3</t>
    </r>
    <r>
      <rPr>
        <sz val="11"/>
        <color rgb="FF000000"/>
        <rFont val="Calibri"/>
        <family val="2"/>
        <scheme val="minor"/>
      </rPr>
      <t xml:space="preserve"> GW).</t>
    </r>
  </si>
  <si>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</si>
  <si>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</si>
  <si>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</si>
  <si>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</si>
  <si>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</si>
  <si>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</si>
  <si>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</si>
  <si>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</si>
  <si>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</si>
  <si>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</si>
  <si>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</si>
  <si>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Done.</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</si>
  <si>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</si>
  <si>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</si>
  <si>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</si>
  <si>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</si>
  <si>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</si>
  <si>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</si>
  <si>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</si>
  <si>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</si>
  <si>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nitrous oxide (N2O) process emissions from the chemicals industry (primarily from the production of nitric acid and adipic acid) by destroying the N2O rather than venting it to the atmosphere.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</si>
  <si>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</si>
  <si>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</si>
  <si>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</si>
  <si>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</si>
  <si>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</si>
  <si>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</si>
  <si>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</si>
  <si>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 xml:space="preserve">**Description:** This policy prevents the carbon tax from being levied on process emissions (non-energy greenhouse gas emissions from industrial and agricultural operations). </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</si>
  <si>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</si>
  <si>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</si>
  <si>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Example Scenario</t>
  </si>
  <si>
    <t>Scenario_Example.cin</t>
  </si>
  <si>
    <t>Fit for 55 target</t>
  </si>
  <si>
    <t>Fit for 55 is the EU's emissions target for 2030. The goal is to reduce 2030 GHG emissions by 55% from 1990 levels. This results in a target of 2,094 MMT CO2e, based on the EU's official GHG inventory submission to the IPCC.</t>
  </si>
  <si>
    <r>
      <t>SUMMARY 2   SUMMARY REPORT FOR CO</t>
    </r>
    <r>
      <rPr>
        <b/>
        <vertAlign val="subscript"/>
        <sz val="12"/>
        <rFont val="Times New Roman"/>
        <family val="1"/>
      </rPr>
      <t>2</t>
    </r>
    <r>
      <rPr>
        <b/>
        <sz val="12"/>
        <rFont val="Times New Roman"/>
        <family val="1"/>
      </rPr>
      <t xml:space="preserve"> EQUIVALENT EMISSIONS</t>
    </r>
  </si>
  <si>
    <t>Inventory 1990</t>
  </si>
  <si>
    <t>EU Targets</t>
  </si>
  <si>
    <t>Submission 2023 v1</t>
  </si>
  <si>
    <t xml:space="preserve">Fit for 55: </t>
  </si>
  <si>
    <t>55% reduction in emissions from 1990 by 2030</t>
  </si>
  <si>
    <t>EUROPEAN UNION</t>
  </si>
  <si>
    <t>MMT CO2e</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</si>
  <si>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</si>
  <si>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</si>
  <si>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</si>
  <si>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</si>
  <si>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</si>
  <si>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</si>
  <si>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</si>
  <si>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 xml:space="preserve">Source: </t>
  </si>
  <si>
    <t>EU CRF Tables</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</si>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</sst>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5" formatCode="0.0000000"/>
    <numFmt numFmtId="166" formatCode="0.000E+00"/>
    <numFmt numFmtId="167" formatCode="###0;###0"/>
    <numFmt numFmtId="170" formatCode="#,##0;#,##0"/>
    <numFmt numFmtId="173" formatCode="_-* #,##0.00_-;\-* #,##0.00_-;_-* &quot;-&quot;??_-;_-@_-"/>
    <numFmt numFmtId="174" formatCode="_-* #,##0.00\ _F_-;\-* #,##0.00\ _F_-;_-* &quot;-&quot;??\ _F_-;_-@_-"/>
    <numFmt numFmtId="175" formatCode="#,##0.0000"/>
    <numFmt numFmtId="176" formatCode="_(* #,##0_);_(* \(#,##0\);_(* &quot;-&quot;??_);_(@_)"/>
  </numFmts>
  <fonts count="113"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
      <sz val="11"/>
      <color theme="1"/>
      <name val="Calibri"/>
      <family val="2"/>
    </font>
    <font>
      <b/>
      <sz val="9.9"/>
      <name val="Calibri"/>
      <family val="2"/>
    </font>
    <font>
      <sz val="11"/>
      <color rgb="FF00B050"/>
      <name val="Calibri"/>
      <family val="2"/>
      <scheme val="minor"/>
    </font>
    <font>
      <sz val="11"/>
      <name val="Calibri"/>
      <family val="2"/>
    </font>
    <font>
      <sz val="9"/>
      <color indexed="81"/>
      <name val="Tahoma"/>
      <family val="2"/>
    </font>
    <font>
      <strike/>
      <sz val="9"/>
      <color indexed="8"/>
      <name val="Times New Roman"/>
      <family val="1"/>
    </font>
    <font>
      <vertAlign val="superscript"/>
      <sz val="9"/>
      <color indexed="8"/>
      <name val="Times New Roman"/>
      <family val="1"/>
    </font>
    <font>
      <sz val="9"/>
      <name val="Times New Roman"/>
      <family val="1"/>
      <charset val="204"/>
    </font>
  </fonts>
  <fills count="10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theme="5" tint="0.59999389629810485"/>
        <bgColor indexed="64"/>
      </patternFill>
    </fill>
    <fill>
      <patternFill patternType="solid">
        <fgColor rgb="FFCCFFFF"/>
      </patternFill>
    </fill>
  </fills>
  <borders count="9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475">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30" fillId="0" borderId="23"/>
    <xf numFmtId="0" fontId="29" fillId="0" borderId="36">
      <alignment horizontal="left" vertical="center" wrapText="1" indent="2"/>
    </xf>
    <xf numFmtId="0" fontId="45" fillId="0" borderId="0"/>
    <xf numFmtId="0" fontId="7" fillId="0" borderId="0"/>
    <xf numFmtId="0" fontId="48" fillId="7" borderId="41" applyNumberFormat="0" applyAlignment="0" applyProtection="0"/>
    <xf numFmtId="0" fontId="7" fillId="48" borderId="0" applyNumberFormat="0" applyBorder="0" applyAlignment="0" applyProtection="0"/>
    <xf numFmtId="0" fontId="26" fillId="14" borderId="76">
      <alignment horizontal="right" vertical="center"/>
    </xf>
    <xf numFmtId="0" fontId="30" fillId="0" borderId="0"/>
    <xf numFmtId="0" fontId="29" fillId="9" borderId="0" applyBorder="0">
      <alignment horizontal="right" vertical="center"/>
    </xf>
    <xf numFmtId="0" fontId="29" fillId="9" borderId="44">
      <alignment horizontal="right" vertical="center"/>
    </xf>
    <xf numFmtId="0" fontId="26" fillId="14" borderId="75">
      <alignment horizontal="right" vertical="center"/>
    </xf>
    <xf numFmtId="0" fontId="29" fillId="0" borderId="78">
      <alignment horizontal="left" vertical="center" wrapText="1" indent="2"/>
    </xf>
    <xf numFmtId="0" fontId="29" fillId="0" borderId="0" applyBorder="0">
      <alignment horizontal="right" vertical="center"/>
    </xf>
    <xf numFmtId="0" fontId="26" fillId="14" borderId="76">
      <alignment horizontal="right" vertical="center"/>
    </xf>
    <xf numFmtId="0" fontId="65" fillId="86" borderId="72" applyNumberFormat="0" applyAlignment="0" applyProtection="0"/>
    <xf numFmtId="4" fontId="26" fillId="14" borderId="77">
      <alignment horizontal="right" vertical="center"/>
    </xf>
    <xf numFmtId="0" fontId="29" fillId="0" borderId="26" applyNumberFormat="0" applyFill="0" applyAlignment="0" applyProtection="0"/>
    <xf numFmtId="0" fontId="26" fillId="0" borderId="50">
      <alignment horizontal="left" vertical="top" wrapText="1"/>
    </xf>
    <xf numFmtId="0" fontId="26" fillId="14" borderId="26">
      <alignment horizontal="right" vertical="center"/>
    </xf>
    <xf numFmtId="0" fontId="26" fillId="14" borderId="26">
      <alignment horizontal="right" vertical="center"/>
    </xf>
    <xf numFmtId="0" fontId="29" fillId="0" borderId="83">
      <alignment horizontal="right" vertical="center"/>
    </xf>
    <xf numFmtId="0" fontId="26" fillId="14" borderId="47">
      <alignment horizontal="right" vertical="center"/>
    </xf>
    <xf numFmtId="0" fontId="29" fillId="0" borderId="26">
      <alignment horizontal="right" vertical="center"/>
    </xf>
    <xf numFmtId="0" fontId="84" fillId="0" borderId="73" applyNumberFormat="0" applyFill="0" applyAlignment="0" applyProtection="0"/>
    <xf numFmtId="0" fontId="55" fillId="9" borderId="26">
      <alignment horizontal="right" vertical="center"/>
    </xf>
    <xf numFmtId="0" fontId="29" fillId="16" borderId="26"/>
    <xf numFmtId="0" fontId="30" fillId="89" borderId="74" applyNumberFormat="0" applyFont="0" applyAlignment="0" applyProtection="0"/>
    <xf numFmtId="0" fontId="26" fillId="14" borderId="75">
      <alignment horizontal="right" vertical="center"/>
    </xf>
    <xf numFmtId="0" fontId="26" fillId="9" borderId="26">
      <alignment horizontal="right" vertical="center"/>
    </xf>
    <xf numFmtId="0" fontId="26" fillId="9" borderId="45">
      <alignment horizontal="right" vertical="center"/>
    </xf>
    <xf numFmtId="0" fontId="29" fillId="0" borderId="45">
      <alignment horizontal="right" vertical="center"/>
    </xf>
    <xf numFmtId="4" fontId="30" fillId="0" borderId="0"/>
    <xf numFmtId="0" fontId="26" fillId="14" borderId="48">
      <alignment horizontal="right" vertical="center"/>
    </xf>
    <xf numFmtId="0" fontId="26" fillId="14" borderId="45">
      <alignment horizontal="right" vertical="center"/>
    </xf>
    <xf numFmtId="0" fontId="26" fillId="14" borderId="46">
      <alignment horizontal="right" vertical="center"/>
    </xf>
    <xf numFmtId="4" fontId="26" fillId="14" borderId="47">
      <alignment horizontal="right" vertical="center"/>
    </xf>
    <xf numFmtId="0" fontId="29" fillId="0" borderId="0"/>
    <xf numFmtId="0" fontId="29" fillId="67" borderId="26">
      <alignment horizontal="right" vertical="center"/>
    </xf>
    <xf numFmtId="0" fontId="29" fillId="67" borderId="0" applyBorder="0">
      <alignment horizontal="right" vertical="center"/>
    </xf>
    <xf numFmtId="0" fontId="30" fillId="0" borderId="0"/>
    <xf numFmtId="0" fontId="30" fillId="66" borderId="26"/>
    <xf numFmtId="4" fontId="30" fillId="0" borderId="0"/>
    <xf numFmtId="4" fontId="29" fillId="0" borderId="26" applyFill="0" applyBorder="0" applyProtection="0">
      <alignment horizontal="right" vertical="center"/>
    </xf>
    <xf numFmtId="0" fontId="58" fillId="0" borderId="0" applyNumberFormat="0" applyFill="0" applyBorder="0" applyAlignment="0" applyProtection="0"/>
    <xf numFmtId="4" fontId="30" fillId="0" borderId="0"/>
    <xf numFmtId="4" fontId="30" fillId="0" borderId="0"/>
    <xf numFmtId="0" fontId="7" fillId="0" borderId="0"/>
    <xf numFmtId="4" fontId="55" fillId="9" borderId="75">
      <alignment horizontal="right" vertical="center"/>
    </xf>
    <xf numFmtId="0" fontId="29" fillId="16" borderId="26"/>
    <xf numFmtId="0" fontId="26" fillId="14" borderId="47">
      <alignment horizontal="right" vertical="center"/>
    </xf>
    <xf numFmtId="0" fontId="29" fillId="0" borderId="83" applyNumberFormat="0" applyFill="0" applyAlignment="0" applyProtection="0"/>
    <xf numFmtId="4" fontId="29" fillId="16" borderId="75"/>
    <xf numFmtId="0" fontId="77" fillId="73" borderId="72" applyNumberFormat="0" applyAlignment="0" applyProtection="0"/>
    <xf numFmtId="0" fontId="84" fillId="0" borderId="73" applyNumberFormat="0" applyFill="0" applyAlignment="0" applyProtection="0"/>
    <xf numFmtId="0" fontId="55" fillId="9" borderId="75">
      <alignment horizontal="right" vertical="center"/>
    </xf>
    <xf numFmtId="0" fontId="49" fillId="46" borderId="42" applyNumberFormat="0" applyAlignment="0" applyProtection="0"/>
    <xf numFmtId="0" fontId="50" fillId="46" borderId="41" applyNumberFormat="0" applyAlignment="0" applyProtection="0"/>
    <xf numFmtId="0" fontId="69" fillId="0" borderId="73" applyNumberFormat="0" applyFill="0" applyAlignment="0" applyProtection="0"/>
    <xf numFmtId="0" fontId="59" fillId="89" borderId="74" applyNumberFormat="0" applyFont="0" applyAlignment="0" applyProtection="0"/>
    <xf numFmtId="0" fontId="51" fillId="0" borderId="0" applyNumberFormat="0" applyFill="0" applyBorder="0" applyAlignment="0" applyProtection="0"/>
    <xf numFmtId="0" fontId="7" fillId="50" borderId="0" applyNumberFormat="0" applyBorder="0" applyAlignment="0" applyProtection="0"/>
    <xf numFmtId="0" fontId="52" fillId="0" borderId="0" applyNumberFormat="0" applyFill="0" applyBorder="0" applyAlignment="0" applyProtection="0"/>
    <xf numFmtId="0" fontId="9" fillId="0" borderId="43"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53" fillId="49" borderId="0" applyNumberFormat="0" applyBorder="0" applyAlignment="0" applyProtection="0"/>
    <xf numFmtId="0" fontId="65" fillId="86" borderId="80"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53" fillId="52" borderId="0" applyNumberFormat="0" applyBorder="0" applyAlignment="0" applyProtection="0"/>
    <xf numFmtId="49" fontId="27" fillId="0" borderId="75"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53" fillId="55" borderId="0" applyNumberFormat="0" applyBorder="0" applyAlignment="0" applyProtection="0"/>
    <xf numFmtId="0" fontId="84" fillId="0" borderId="73"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53" fillId="58" borderId="0" applyNumberFormat="0" applyBorder="0" applyAlignment="0" applyProtection="0"/>
    <xf numFmtId="0" fontId="77" fillId="73" borderId="72"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53" fillId="61" borderId="0" applyNumberFormat="0" applyBorder="0" applyAlignment="0" applyProtection="0"/>
    <xf numFmtId="49" fontId="29" fillId="0" borderId="75"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53" fillId="64" borderId="0" applyNumberFormat="0" applyBorder="0" applyAlignment="0" applyProtection="0"/>
    <xf numFmtId="0" fontId="29" fillId="0" borderId="26" applyNumberFormat="0" applyFill="0" applyAlignment="0" applyProtection="0"/>
    <xf numFmtId="0" fontId="26" fillId="14" borderId="26">
      <alignment horizontal="right" vertical="center"/>
    </xf>
    <xf numFmtId="0" fontId="26" fillId="14" borderId="26">
      <alignment horizontal="right" vertical="center"/>
    </xf>
    <xf numFmtId="0" fontId="29" fillId="0" borderId="36">
      <alignment horizontal="left" vertical="center" wrapText="1" indent="2"/>
    </xf>
    <xf numFmtId="0" fontId="26" fillId="14" borderId="47">
      <alignment horizontal="right" vertical="center"/>
    </xf>
    <xf numFmtId="0" fontId="29" fillId="0" borderId="26">
      <alignment horizontal="right" vertical="center"/>
    </xf>
    <xf numFmtId="0" fontId="55" fillId="9" borderId="26">
      <alignment horizontal="right" vertical="center"/>
    </xf>
    <xf numFmtId="0" fontId="29" fillId="16" borderId="26"/>
    <xf numFmtId="0" fontId="26" fillId="9" borderId="26">
      <alignment horizontal="right" vertical="center"/>
    </xf>
    <xf numFmtId="0" fontId="26" fillId="14" borderId="46">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46"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6" fillId="9" borderId="26">
      <alignment horizontal="right" vertical="center"/>
    </xf>
    <xf numFmtId="4" fontId="55" fillId="9" borderId="26">
      <alignment horizontal="right" vertical="center"/>
    </xf>
    <xf numFmtId="4" fontId="26" fillId="14" borderId="26">
      <alignment horizontal="right" vertical="center"/>
    </xf>
    <xf numFmtId="4" fontId="26" fillId="14" borderId="26">
      <alignment horizontal="right" vertical="center"/>
    </xf>
    <xf numFmtId="4" fontId="26" fillId="14" borderId="46">
      <alignment horizontal="right" vertical="center"/>
    </xf>
    <xf numFmtId="4" fontId="26" fillId="14" borderId="47">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7" fillId="0" borderId="27" applyFill="0" applyBorder="0" applyProtection="0">
      <alignment horizontal="right" vertical="center"/>
    </xf>
    <xf numFmtId="0" fontId="65" fillId="86" borderId="52" applyNumberFormat="0" applyAlignment="0" applyProtection="0"/>
    <xf numFmtId="0" fontId="66" fillId="87" borderId="53" applyNumberFormat="0" applyAlignment="0" applyProtection="0"/>
    <xf numFmtId="173" fontId="56" fillId="0" borderId="0" applyFont="0" applyFill="0" applyBorder="0" applyAlignment="0" applyProtection="0"/>
    <xf numFmtId="174" fontId="67" fillId="0" borderId="0" applyFont="0" applyFill="0" applyBorder="0" applyAlignment="0" applyProtection="0"/>
    <xf numFmtId="173" fontId="56" fillId="0" borderId="0" applyFont="0" applyFill="0" applyBorder="0" applyAlignment="0" applyProtection="0"/>
    <xf numFmtId="0" fontId="29" fillId="14" borderId="36">
      <alignment horizontal="left" vertical="center" wrapText="1" indent="2"/>
    </xf>
    <xf numFmtId="0" fontId="29" fillId="9" borderId="46">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5" applyNumberFormat="0" applyFill="0" applyAlignment="0" applyProtection="0"/>
    <xf numFmtId="0" fontId="75" fillId="0" borderId="56" applyNumberFormat="0" applyFill="0" applyAlignment="0" applyProtection="0"/>
    <xf numFmtId="0" fontId="76" fillId="0" borderId="57" applyNumberFormat="0" applyFill="0" applyAlignment="0" applyProtection="0"/>
    <xf numFmtId="0" fontId="76" fillId="0" borderId="0" applyNumberFormat="0" applyFill="0" applyBorder="0" applyAlignment="0" applyProtection="0"/>
    <xf numFmtId="0" fontId="77" fillId="73" borderId="52" applyNumberFormat="0" applyAlignment="0" applyProtection="0"/>
    <xf numFmtId="4" fontId="29" fillId="0" borderId="0" applyBorder="0">
      <alignment horizontal="right" vertical="center"/>
    </xf>
    <xf numFmtId="0" fontId="29" fillId="0" borderId="49">
      <alignment horizontal="right" vertical="center"/>
    </xf>
    <xf numFmtId="4" fontId="29" fillId="0" borderId="26">
      <alignment horizontal="right" vertical="center"/>
    </xf>
    <xf numFmtId="1" fontId="54" fillId="9" borderId="0" applyBorder="0">
      <alignment horizontal="right" vertical="center"/>
    </xf>
    <xf numFmtId="0" fontId="78" fillId="0" borderId="58" applyNumberFormat="0" applyFill="0" applyAlignment="0" applyProtection="0"/>
    <xf numFmtId="0" fontId="79" fillId="88" borderId="0" applyNumberFormat="0" applyBorder="0" applyAlignment="0" applyProtection="0"/>
    <xf numFmtId="0" fontId="30" fillId="0" borderId="0"/>
    <xf numFmtId="0" fontId="30" fillId="0" borderId="0"/>
    <xf numFmtId="0" fontId="30" fillId="0" borderId="0"/>
    <xf numFmtId="0" fontId="30" fillId="0" borderId="0"/>
    <xf numFmtId="0" fontId="67" fillId="0" borderId="0"/>
    <xf numFmtId="4" fontId="80" fillId="0" borderId="0"/>
    <xf numFmtId="0" fontId="30" fillId="0" borderId="0"/>
    <xf numFmtId="0" fontId="30" fillId="0" borderId="0"/>
    <xf numFmtId="0" fontId="30" fillId="0" borderId="0"/>
    <xf numFmtId="0" fontId="30" fillId="0" borderId="0"/>
    <xf numFmtId="0" fontId="7"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6" applyFill="0" applyBorder="0" applyProtection="0">
      <alignment horizontal="right" vertical="center"/>
    </xf>
    <xf numFmtId="0" fontId="27" fillId="0" borderId="0" applyNumberFormat="0" applyFill="0" applyBorder="0" applyProtection="0">
      <alignment horizontal="left" vertical="center"/>
    </xf>
    <xf numFmtId="49" fontId="27" fillId="0" borderId="26"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67" fillId="65" borderId="0" applyNumberFormat="0" applyFont="0" applyBorder="0" applyAlignment="0" applyProtection="0"/>
    <xf numFmtId="0" fontId="59" fillId="89" borderId="59" applyNumberFormat="0" applyFont="0" applyAlignment="0" applyProtection="0"/>
    <xf numFmtId="0" fontId="30" fillId="89" borderId="59" applyNumberFormat="0" applyFont="0" applyAlignment="0" applyProtection="0"/>
    <xf numFmtId="0" fontId="81" fillId="86" borderId="51" applyNumberFormat="0" applyAlignment="0" applyProtection="0"/>
    <xf numFmtId="175" fontId="29"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9" fillId="16" borderId="26"/>
    <xf numFmtId="0" fontId="29" fillId="16" borderId="45"/>
    <xf numFmtId="0" fontId="83" fillId="0" borderId="0" applyNumberFormat="0" applyFill="0" applyBorder="0" applyAlignment="0" applyProtection="0"/>
    <xf numFmtId="0" fontId="84" fillId="0" borderId="54" applyNumberFormat="0" applyFill="0" applyAlignment="0" applyProtection="0"/>
    <xf numFmtId="0" fontId="85" fillId="0" borderId="0" applyNumberFormat="0" applyFill="0" applyBorder="0" applyAlignment="0" applyProtection="0"/>
    <xf numFmtId="0" fontId="86" fillId="0" borderId="55" applyNumberFormat="0" applyFill="0" applyAlignment="0" applyProtection="0"/>
    <xf numFmtId="0" fontId="87" fillId="0" borderId="56" applyNumberFormat="0" applyFill="0" applyAlignment="0" applyProtection="0"/>
    <xf numFmtId="0" fontId="88" fillId="0" borderId="57" applyNumberFormat="0" applyFill="0" applyAlignment="0" applyProtection="0"/>
    <xf numFmtId="0" fontId="88" fillId="0" borderId="0" applyNumberFormat="0" applyFill="0" applyBorder="0" applyAlignment="0" applyProtection="0"/>
    <xf numFmtId="0" fontId="89" fillId="0" borderId="58" applyNumberFormat="0" applyFill="0" applyAlignment="0" applyProtection="0"/>
    <xf numFmtId="0" fontId="91" fillId="0" borderId="0" applyNumberFormat="0" applyFill="0" applyBorder="0" applyAlignment="0" applyProtection="0"/>
    <xf numFmtId="0" fontId="92" fillId="87" borderId="53"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94" fillId="0" borderId="0"/>
    <xf numFmtId="0" fontId="30"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2" applyNumberFormat="0" applyAlignment="0" applyProtection="0"/>
    <xf numFmtId="0" fontId="66" fillId="87" borderId="53"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5" applyNumberFormat="0" applyFill="0" applyAlignment="0" applyProtection="0"/>
    <xf numFmtId="0" fontId="75" fillId="0" borderId="56" applyNumberFormat="0" applyFill="0" applyAlignment="0" applyProtection="0"/>
    <xf numFmtId="0" fontId="76" fillId="0" borderId="57" applyNumberFormat="0" applyFill="0" applyAlignment="0" applyProtection="0"/>
    <xf numFmtId="0" fontId="76" fillId="0" borderId="0" applyNumberFormat="0" applyFill="0" applyBorder="0" applyAlignment="0" applyProtection="0"/>
    <xf numFmtId="0" fontId="77" fillId="73" borderId="52" applyNumberFormat="0" applyAlignment="0" applyProtection="0"/>
    <xf numFmtId="0" fontId="78" fillId="0" borderId="58" applyNumberFormat="0" applyFill="0" applyAlignment="0" applyProtection="0"/>
    <xf numFmtId="0" fontId="79" fillId="88" borderId="0" applyNumberFormat="0" applyBorder="0" applyAlignment="0" applyProtection="0"/>
    <xf numFmtId="0" fontId="30" fillId="0" borderId="0"/>
    <xf numFmtId="0" fontId="59" fillId="89" borderId="59" applyNumberFormat="0" applyFont="0" applyAlignment="0" applyProtection="0"/>
    <xf numFmtId="0" fontId="81" fillId="86" borderId="51" applyNumberFormat="0" applyAlignment="0" applyProtection="0"/>
    <xf numFmtId="0" fontId="83" fillId="0" borderId="0" applyNumberFormat="0" applyFill="0" applyBorder="0" applyAlignment="0" applyProtection="0"/>
    <xf numFmtId="0" fontId="84" fillId="0" borderId="54"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6" fillId="9" borderId="60">
      <alignment horizontal="right" vertical="center"/>
    </xf>
    <xf numFmtId="4" fontId="26" fillId="9" borderId="60">
      <alignment horizontal="right" vertical="center"/>
    </xf>
    <xf numFmtId="0" fontId="55" fillId="9" borderId="60">
      <alignment horizontal="right" vertical="center"/>
    </xf>
    <xf numFmtId="4" fontId="55" fillId="9" borderId="60">
      <alignment horizontal="right" vertical="center"/>
    </xf>
    <xf numFmtId="0" fontId="26" fillId="14" borderId="60">
      <alignment horizontal="right" vertical="center"/>
    </xf>
    <xf numFmtId="4" fontId="26" fillId="14" borderId="60">
      <alignment horizontal="right" vertical="center"/>
    </xf>
    <xf numFmtId="0" fontId="26" fillId="14" borderId="60">
      <alignment horizontal="right" vertical="center"/>
    </xf>
    <xf numFmtId="4" fontId="26" fillId="14" borderId="60">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65" fillId="86" borderId="52" applyNumberFormat="0" applyAlignment="0" applyProtection="0"/>
    <xf numFmtId="0" fontId="29" fillId="14" borderId="63">
      <alignment horizontal="left" vertical="center" wrapText="1" indent="2"/>
    </xf>
    <xf numFmtId="0" fontId="29" fillId="0" borderId="63">
      <alignment horizontal="left" vertical="center" wrapText="1" indent="2"/>
    </xf>
    <xf numFmtId="0" fontId="29" fillId="9" borderId="61">
      <alignment horizontal="left" vertical="center"/>
    </xf>
    <xf numFmtId="0" fontId="71" fillId="0" borderId="0" applyNumberFormat="0" applyFill="0" applyBorder="0" applyAlignment="0" applyProtection="0"/>
    <xf numFmtId="0" fontId="77" fillId="73" borderId="52" applyNumberFormat="0" applyAlignment="0" applyProtection="0"/>
    <xf numFmtId="0" fontId="29" fillId="0" borderId="60">
      <alignment horizontal="right" vertical="center"/>
    </xf>
    <xf numFmtId="4" fontId="29" fillId="0" borderId="60">
      <alignment horizontal="right" vertical="center"/>
    </xf>
    <xf numFmtId="0" fontId="7" fillId="0" borderId="0"/>
    <xf numFmtId="0" fontId="29" fillId="0" borderId="60" applyNumberFormat="0" applyFill="0" applyAlignment="0" applyProtection="0"/>
    <xf numFmtId="0" fontId="81" fillId="86" borderId="51" applyNumberFormat="0" applyAlignment="0" applyProtection="0"/>
    <xf numFmtId="175" fontId="29" fillId="90" borderId="60" applyNumberFormat="0" applyFont="0" applyBorder="0" applyAlignment="0" applyProtection="0">
      <alignment horizontal="right" vertical="center"/>
    </xf>
    <xf numFmtId="0" fontId="29" fillId="16" borderId="60"/>
    <xf numFmtId="4" fontId="29" fillId="16" borderId="60"/>
    <xf numFmtId="0" fontId="84" fillId="0" borderId="54" applyNumberFormat="0" applyFill="0" applyAlignment="0" applyProtection="0"/>
    <xf numFmtId="0" fontId="91"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8" fillId="7" borderId="41"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60"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30" fillId="0" borderId="0"/>
    <xf numFmtId="0" fontId="30" fillId="0" borderId="0"/>
    <xf numFmtId="0" fontId="7" fillId="0" borderId="0"/>
    <xf numFmtId="4" fontId="29" fillId="0" borderId="60" applyFill="0" applyBorder="0" applyProtection="0">
      <alignment horizontal="right" vertical="center"/>
    </xf>
    <xf numFmtId="49" fontId="27" fillId="0" borderId="60" applyNumberFormat="0" applyFill="0" applyBorder="0" applyProtection="0">
      <alignment horizontal="left" vertical="center"/>
    </xf>
    <xf numFmtId="0" fontId="30" fillId="16" borderId="0" applyNumberFormat="0" applyFont="0" applyBorder="0" applyAlignment="0" applyProtection="0"/>
    <xf numFmtId="0" fontId="82" fillId="69" borderId="0" applyNumberFormat="0" applyBorder="0" applyAlignment="0" applyProtection="0"/>
    <xf numFmtId="0" fontId="86" fillId="0" borderId="55" applyNumberFormat="0" applyFill="0" applyAlignment="0" applyProtection="0"/>
    <xf numFmtId="0" fontId="87" fillId="0" borderId="56" applyNumberFormat="0" applyFill="0" applyAlignment="0" applyProtection="0"/>
    <xf numFmtId="0" fontId="88" fillId="0" borderId="57" applyNumberFormat="0" applyFill="0" applyAlignment="0" applyProtection="0"/>
    <xf numFmtId="0" fontId="88" fillId="0" borderId="0" applyNumberFormat="0" applyFill="0" applyBorder="0" applyAlignment="0" applyProtection="0"/>
    <xf numFmtId="0" fontId="89" fillId="0" borderId="58" applyNumberFormat="0" applyFill="0" applyAlignment="0" applyProtection="0"/>
    <xf numFmtId="0" fontId="92" fillId="87" borderId="53" applyNumberFormat="0" applyAlignment="0" applyProtection="0"/>
    <xf numFmtId="0" fontId="58" fillId="0" borderId="0" applyNumberFormat="0" applyFill="0" applyBorder="0" applyAlignment="0" applyProtection="0"/>
    <xf numFmtId="0" fontId="7" fillId="0" borderId="0"/>
    <xf numFmtId="0" fontId="48" fillId="7" borderId="41"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1" applyNumberFormat="0" applyAlignment="0" applyProtection="0"/>
    <xf numFmtId="0" fontId="64" fillId="86" borderId="52" applyNumberFormat="0" applyAlignment="0" applyProtection="0"/>
    <xf numFmtId="0" fontId="69" fillId="0" borderId="54" applyNumberFormat="0" applyFill="0" applyAlignment="0" applyProtection="0"/>
    <xf numFmtId="0" fontId="70" fillId="0" borderId="0" applyNumberFormat="0" applyFill="0" applyBorder="0" applyAlignment="0" applyProtection="0"/>
    <xf numFmtId="0" fontId="7" fillId="0" borderId="0"/>
    <xf numFmtId="0" fontId="90" fillId="0" borderId="0" applyNumberFormat="0" applyFill="0" applyBorder="0" applyAlignment="0" applyProtection="0"/>
    <xf numFmtId="0" fontId="7" fillId="0" borderId="0"/>
    <xf numFmtId="0" fontId="7" fillId="0" borderId="0"/>
    <xf numFmtId="0" fontId="7" fillId="0" borderId="0"/>
    <xf numFmtId="49" fontId="29" fillId="0" borderId="26" applyNumberFormat="0" applyFont="0" applyFill="0" applyBorder="0" applyProtection="0">
      <alignment horizontal="left" vertical="center" indent="2"/>
    </xf>
    <xf numFmtId="49" fontId="29" fillId="0" borderId="46" applyNumberFormat="0" applyFont="0" applyFill="0" applyBorder="0" applyProtection="0">
      <alignment horizontal="left" vertical="center" indent="5"/>
    </xf>
    <xf numFmtId="0" fontId="26" fillId="9" borderId="26">
      <alignment horizontal="right" vertical="center"/>
    </xf>
    <xf numFmtId="4" fontId="26" fillId="9" borderId="26">
      <alignment horizontal="right" vertical="center"/>
    </xf>
    <xf numFmtId="0" fontId="55" fillId="9" borderId="26">
      <alignment horizontal="right" vertical="center"/>
    </xf>
    <xf numFmtId="4" fontId="55" fillId="9" borderId="26">
      <alignment horizontal="right" vertical="center"/>
    </xf>
    <xf numFmtId="0" fontId="26" fillId="14" borderId="26">
      <alignment horizontal="right" vertical="center"/>
    </xf>
    <xf numFmtId="4" fontId="26" fillId="14" borderId="26">
      <alignment horizontal="right" vertical="center"/>
    </xf>
    <xf numFmtId="0" fontId="26" fillId="14" borderId="26">
      <alignment horizontal="right" vertical="center"/>
    </xf>
    <xf numFmtId="4" fontId="26" fillId="14" borderId="26">
      <alignment horizontal="right" vertical="center"/>
    </xf>
    <xf numFmtId="0" fontId="26" fillId="14" borderId="46">
      <alignment horizontal="right" vertical="center"/>
    </xf>
    <xf numFmtId="4" fontId="26" fillId="14" borderId="46">
      <alignment horizontal="right" vertical="center"/>
    </xf>
    <xf numFmtId="0" fontId="26" fillId="14" borderId="47">
      <alignment horizontal="right" vertical="center"/>
    </xf>
    <xf numFmtId="4" fontId="26" fillId="14" borderId="47">
      <alignment horizontal="right" vertical="center"/>
    </xf>
    <xf numFmtId="174" fontId="96" fillId="0" borderId="0" applyFont="0" applyFill="0" applyBorder="0" applyAlignment="0" applyProtection="0"/>
    <xf numFmtId="0" fontId="29" fillId="14" borderId="36">
      <alignment horizontal="left" vertical="center" wrapText="1" indent="2"/>
    </xf>
    <xf numFmtId="0" fontId="29" fillId="0" borderId="36">
      <alignment horizontal="left" vertical="center" wrapText="1" indent="2"/>
    </xf>
    <xf numFmtId="0" fontId="29" fillId="9" borderId="46">
      <alignment horizontal="left" vertical="center"/>
    </xf>
    <xf numFmtId="0" fontId="68" fillId="73" borderId="52" applyNumberFormat="0" applyAlignment="0" applyProtection="0"/>
    <xf numFmtId="0" fontId="29" fillId="0" borderId="26">
      <alignment horizontal="right" vertical="center"/>
    </xf>
    <xf numFmtId="4" fontId="29" fillId="0" borderId="26">
      <alignment horizontal="right" vertical="center"/>
    </xf>
    <xf numFmtId="0" fontId="96" fillId="0" borderId="0"/>
    <xf numFmtId="0" fontId="94" fillId="0" borderId="0"/>
    <xf numFmtId="0" fontId="94" fillId="0" borderId="0"/>
    <xf numFmtId="0" fontId="7" fillId="0" borderId="0"/>
    <xf numFmtId="0" fontId="7" fillId="0" borderId="0"/>
    <xf numFmtId="0" fontId="7" fillId="0" borderId="0"/>
    <xf numFmtId="0" fontId="7" fillId="0" borderId="0"/>
    <xf numFmtId="0" fontId="94" fillId="0" borderId="0"/>
    <xf numFmtId="0" fontId="30" fillId="0" borderId="0"/>
    <xf numFmtId="4" fontId="29" fillId="0" borderId="26" applyFill="0" applyBorder="0" applyProtection="0">
      <alignment horizontal="right" vertical="center"/>
    </xf>
    <xf numFmtId="49" fontId="27" fillId="0" borderId="26" applyNumberFormat="0" applyFill="0" applyBorder="0" applyProtection="0">
      <alignment horizontal="left" vertical="center"/>
    </xf>
    <xf numFmtId="0" fontId="29" fillId="0" borderId="26" applyNumberFormat="0" applyFill="0" applyAlignment="0" applyProtection="0"/>
    <xf numFmtId="0" fontId="96" fillId="65" borderId="0" applyNumberFormat="0" applyFont="0" applyBorder="0" applyAlignment="0" applyProtection="0"/>
    <xf numFmtId="175" fontId="29" fillId="90" borderId="26" applyNumberFormat="0" applyFont="0" applyBorder="0" applyAlignment="0" applyProtection="0">
      <alignment horizontal="right" vertical="center"/>
    </xf>
    <xf numFmtId="9" fontId="96" fillId="0" borderId="0" applyFont="0" applyFill="0" applyBorder="0" applyAlignment="0" applyProtection="0"/>
    <xf numFmtId="0" fontId="29" fillId="16" borderId="26"/>
    <xf numFmtId="4" fontId="29" fillId="16" borderId="26"/>
    <xf numFmtId="0" fontId="29" fillId="14" borderId="63">
      <alignment horizontal="left" vertical="center" wrapText="1" indent="2"/>
    </xf>
    <xf numFmtId="0" fontId="29" fillId="0" borderId="63">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9" fillId="14" borderId="36">
      <alignment horizontal="left" vertical="center" wrapText="1" indent="2"/>
    </xf>
    <xf numFmtId="0" fontId="29" fillId="0" borderId="36">
      <alignment horizontal="left" vertical="center" wrapText="1" indent="2"/>
    </xf>
    <xf numFmtId="0" fontId="30" fillId="0" borderId="0"/>
    <xf numFmtId="4" fontId="26" fillId="14" borderId="60">
      <alignment horizontal="right" vertical="center"/>
    </xf>
    <xf numFmtId="0" fontId="29" fillId="16" borderId="60"/>
    <xf numFmtId="0" fontId="64" fillId="86" borderId="52" applyNumberFormat="0" applyAlignment="0" applyProtection="0"/>
    <xf numFmtId="0" fontId="26" fillId="9" borderId="60">
      <alignment horizontal="right" vertical="center"/>
    </xf>
    <xf numFmtId="0" fontId="29" fillId="0" borderId="60">
      <alignment horizontal="right" vertical="center"/>
    </xf>
    <xf numFmtId="0" fontId="84" fillId="0" borderId="54" applyNumberFormat="0" applyFill="0" applyAlignment="0" applyProtection="0"/>
    <xf numFmtId="0" fontId="29" fillId="9" borderId="61">
      <alignment horizontal="left" vertical="center"/>
    </xf>
    <xf numFmtId="0" fontId="77" fillId="73" borderId="52" applyNumberFormat="0" applyAlignment="0" applyProtection="0"/>
    <xf numFmtId="175" fontId="29" fillId="90" borderId="60" applyNumberFormat="0" applyFont="0" applyBorder="0" applyAlignment="0" applyProtection="0">
      <alignment horizontal="right" vertical="center"/>
    </xf>
    <xf numFmtId="0" fontId="59" fillId="89" borderId="59" applyNumberFormat="0" applyFont="0" applyAlignment="0" applyProtection="0"/>
    <xf numFmtId="0" fontId="29" fillId="0" borderId="63">
      <alignment horizontal="left" vertical="center" wrapText="1" indent="2"/>
    </xf>
    <xf numFmtId="4" fontId="29" fillId="16" borderId="60"/>
    <xf numFmtId="49" fontId="27" fillId="0" borderId="60" applyNumberFormat="0" applyFill="0" applyBorder="0" applyProtection="0">
      <alignment horizontal="left" vertical="center"/>
    </xf>
    <xf numFmtId="0" fontId="29" fillId="0" borderId="60">
      <alignment horizontal="right" vertical="center"/>
    </xf>
    <xf numFmtId="4" fontId="26" fillId="14" borderId="62">
      <alignment horizontal="right" vertical="center"/>
    </xf>
    <xf numFmtId="4" fontId="26" fillId="14" borderId="60">
      <alignment horizontal="right" vertical="center"/>
    </xf>
    <xf numFmtId="4" fontId="26" fillId="14" borderId="60">
      <alignment horizontal="right" vertical="center"/>
    </xf>
    <xf numFmtId="0" fontId="55" fillId="9" borderId="60">
      <alignment horizontal="right" vertical="center"/>
    </xf>
    <xf numFmtId="0" fontId="26" fillId="9" borderId="60">
      <alignment horizontal="right" vertical="center"/>
    </xf>
    <xf numFmtId="49" fontId="29" fillId="0" borderId="60" applyNumberFormat="0" applyFont="0" applyFill="0" applyBorder="0" applyProtection="0">
      <alignment horizontal="left" vertical="center" indent="2"/>
    </xf>
    <xf numFmtId="0" fontId="77" fillId="73" borderId="52" applyNumberFormat="0" applyAlignment="0" applyProtection="0"/>
    <xf numFmtId="0" fontId="62" fillId="86" borderId="51" applyNumberFormat="0" applyAlignment="0" applyProtection="0"/>
    <xf numFmtId="49" fontId="29" fillId="0" borderId="60" applyNumberFormat="0" applyFont="0" applyFill="0" applyBorder="0" applyProtection="0">
      <alignment horizontal="left" vertical="center" indent="2"/>
    </xf>
    <xf numFmtId="0" fontId="68" fillId="73" borderId="52" applyNumberFormat="0" applyAlignment="0" applyProtection="0"/>
    <xf numFmtId="4" fontId="29" fillId="0" borderId="60" applyFill="0" applyBorder="0" applyProtection="0">
      <alignment horizontal="right" vertical="center"/>
    </xf>
    <xf numFmtId="0" fontId="65" fillId="86" borderId="52" applyNumberFormat="0" applyAlignment="0" applyProtection="0"/>
    <xf numFmtId="0" fontId="84" fillId="0" borderId="54" applyNumberFormat="0" applyFill="0" applyAlignment="0" applyProtection="0"/>
    <xf numFmtId="0" fontId="81" fillId="86" borderId="51" applyNumberFormat="0" applyAlignment="0" applyProtection="0"/>
    <xf numFmtId="0" fontId="29" fillId="0" borderId="60" applyNumberFormat="0" applyFill="0" applyAlignment="0" applyProtection="0"/>
    <xf numFmtId="4" fontId="29" fillId="0" borderId="60">
      <alignment horizontal="right" vertical="center"/>
    </xf>
    <xf numFmtId="0" fontId="29" fillId="0" borderId="60">
      <alignment horizontal="right" vertical="center"/>
    </xf>
    <xf numFmtId="0" fontId="77" fillId="73" borderId="52" applyNumberFormat="0" applyAlignment="0" applyProtection="0"/>
    <xf numFmtId="0" fontId="62" fillId="86" borderId="51" applyNumberFormat="0" applyAlignment="0" applyProtection="0"/>
    <xf numFmtId="0" fontId="64" fillId="86" borderId="52" applyNumberFormat="0" applyAlignment="0" applyProtection="0"/>
    <xf numFmtId="0" fontId="29" fillId="14" borderId="63">
      <alignment horizontal="left" vertical="center" wrapText="1" indent="2"/>
    </xf>
    <xf numFmtId="0" fontId="65" fillId="86" borderId="52" applyNumberFormat="0" applyAlignment="0" applyProtection="0"/>
    <xf numFmtId="0" fontId="65" fillId="86" borderId="52" applyNumberFormat="0" applyAlignment="0" applyProtection="0"/>
    <xf numFmtId="4" fontId="26" fillId="14" borderId="61">
      <alignment horizontal="right" vertical="center"/>
    </xf>
    <xf numFmtId="0" fontId="26" fillId="14" borderId="61">
      <alignment horizontal="right" vertical="center"/>
    </xf>
    <xf numFmtId="0" fontId="26" fillId="14" borderId="60">
      <alignment horizontal="right" vertical="center"/>
    </xf>
    <xf numFmtId="4" fontId="55" fillId="9" borderId="60">
      <alignment horizontal="right" vertical="center"/>
    </xf>
    <xf numFmtId="0" fontId="68" fillId="73" borderId="52" applyNumberFormat="0" applyAlignment="0" applyProtection="0"/>
    <xf numFmtId="0" fontId="69" fillId="0" borderId="54" applyNumberFormat="0" applyFill="0" applyAlignment="0" applyProtection="0"/>
    <xf numFmtId="0" fontId="84" fillId="0" borderId="54" applyNumberFormat="0" applyFill="0" applyAlignment="0" applyProtection="0"/>
    <xf numFmtId="0" fontId="59" fillId="89" borderId="59" applyNumberFormat="0" applyFont="0" applyAlignment="0" applyProtection="0"/>
    <xf numFmtId="0" fontId="77" fillId="73" borderId="52" applyNumberFormat="0" applyAlignment="0" applyProtection="0"/>
    <xf numFmtId="49" fontId="27" fillId="0" borderId="60" applyNumberFormat="0" applyFill="0" applyBorder="0" applyProtection="0">
      <alignment horizontal="left" vertical="center"/>
    </xf>
    <xf numFmtId="0" fontId="29" fillId="14" borderId="63">
      <alignment horizontal="left" vertical="center" wrapText="1" indent="2"/>
    </xf>
    <xf numFmtId="0" fontId="65" fillId="86" borderId="52" applyNumberFormat="0" applyAlignment="0" applyProtection="0"/>
    <xf numFmtId="0" fontId="29" fillId="0" borderId="63">
      <alignment horizontal="left" vertical="center" wrapText="1" indent="2"/>
    </xf>
    <xf numFmtId="0" fontId="59" fillId="89" borderId="59" applyNumberFormat="0" applyFont="0" applyAlignment="0" applyProtection="0"/>
    <xf numFmtId="0" fontId="30"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4" fontId="29" fillId="16" borderId="60"/>
    <xf numFmtId="0" fontId="26" fillId="14" borderId="60">
      <alignment horizontal="right" vertical="center"/>
    </xf>
    <xf numFmtId="0" fontId="84" fillId="0" borderId="54" applyNumberFormat="0" applyFill="0" applyAlignment="0" applyProtection="0"/>
    <xf numFmtId="4" fontId="26" fillId="14" borderId="62">
      <alignment horizontal="right" vertical="center"/>
    </xf>
    <xf numFmtId="0" fontId="64" fillId="86" borderId="52" applyNumberFormat="0" applyAlignment="0" applyProtection="0"/>
    <xf numFmtId="0" fontId="26" fillId="14" borderId="61">
      <alignment horizontal="right" vertical="center"/>
    </xf>
    <xf numFmtId="0" fontId="65" fillId="86" borderId="52" applyNumberFormat="0" applyAlignment="0" applyProtection="0"/>
    <xf numFmtId="0" fontId="69" fillId="0" borderId="54" applyNumberFormat="0" applyFill="0" applyAlignment="0" applyProtection="0"/>
    <xf numFmtId="0" fontId="59" fillId="89" borderId="59" applyNumberFormat="0" applyFont="0" applyAlignment="0" applyProtection="0"/>
    <xf numFmtId="4" fontId="26" fillId="14" borderId="61">
      <alignment horizontal="right" vertical="center"/>
    </xf>
    <xf numFmtId="0" fontId="29" fillId="14" borderId="63">
      <alignment horizontal="left" vertical="center" wrapText="1" indent="2"/>
    </xf>
    <xf numFmtId="0" fontId="29" fillId="16" borderId="60"/>
    <xf numFmtId="175" fontId="29" fillId="90" borderId="60" applyNumberFormat="0" applyFont="0" applyBorder="0" applyAlignment="0" applyProtection="0">
      <alignment horizontal="right" vertical="center"/>
    </xf>
    <xf numFmtId="0" fontId="29" fillId="0" borderId="60" applyNumberFormat="0" applyFill="0" applyAlignment="0" applyProtection="0"/>
    <xf numFmtId="4" fontId="29" fillId="0" borderId="60" applyFill="0" applyBorder="0" applyProtection="0">
      <alignment horizontal="right" vertical="center"/>
    </xf>
    <xf numFmtId="4" fontId="26" fillId="9" borderId="60">
      <alignment horizontal="right" vertical="center"/>
    </xf>
    <xf numFmtId="0" fontId="69" fillId="0" borderId="54" applyNumberFormat="0" applyFill="0" applyAlignment="0" applyProtection="0"/>
    <xf numFmtId="49" fontId="27" fillId="0" borderId="60" applyNumberFormat="0" applyFill="0" applyBorder="0" applyProtection="0">
      <alignment horizontal="left" vertical="center"/>
    </xf>
    <xf numFmtId="49" fontId="29" fillId="0" borderId="61" applyNumberFormat="0" applyFont="0" applyFill="0" applyBorder="0" applyProtection="0">
      <alignment horizontal="left" vertical="center" indent="5"/>
    </xf>
    <xf numFmtId="0" fontId="29" fillId="9" borderId="61">
      <alignment horizontal="left" vertical="center"/>
    </xf>
    <xf numFmtId="0" fontId="65" fillId="86" borderId="52" applyNumberFormat="0" applyAlignment="0" applyProtection="0"/>
    <xf numFmtId="4" fontId="26" fillId="14" borderId="62">
      <alignment horizontal="right" vertical="center"/>
    </xf>
    <xf numFmtId="0" fontId="77" fillId="73" borderId="52" applyNumberFormat="0" applyAlignment="0" applyProtection="0"/>
    <xf numFmtId="0" fontId="77" fillId="73" borderId="52" applyNumberFormat="0" applyAlignment="0" applyProtection="0"/>
    <xf numFmtId="0" fontId="59"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0" fontId="26" fillId="14" borderId="60">
      <alignment horizontal="right" vertical="center"/>
    </xf>
    <xf numFmtId="0" fontId="30" fillId="89" borderId="59" applyNumberFormat="0" applyFont="0" applyAlignment="0" applyProtection="0"/>
    <xf numFmtId="4" fontId="29" fillId="0" borderId="60">
      <alignment horizontal="right" vertical="center"/>
    </xf>
    <xf numFmtId="0" fontId="84" fillId="0" borderId="54" applyNumberFormat="0" applyFill="0" applyAlignment="0" applyProtection="0"/>
    <xf numFmtId="0" fontId="26" fillId="14" borderId="60">
      <alignment horizontal="right" vertical="center"/>
    </xf>
    <xf numFmtId="0" fontId="26" fillId="14" borderId="60">
      <alignment horizontal="right" vertical="center"/>
    </xf>
    <xf numFmtId="4" fontId="55" fillId="9" borderId="60">
      <alignment horizontal="right" vertical="center"/>
    </xf>
    <xf numFmtId="0" fontId="26" fillId="9" borderId="60">
      <alignment horizontal="right" vertical="center"/>
    </xf>
    <xf numFmtId="4" fontId="26" fillId="9" borderId="60">
      <alignment horizontal="right" vertical="center"/>
    </xf>
    <xf numFmtId="0" fontId="55" fillId="9" borderId="60">
      <alignment horizontal="right" vertical="center"/>
    </xf>
    <xf numFmtId="4" fontId="55" fillId="9" borderId="60">
      <alignment horizontal="right" vertical="center"/>
    </xf>
    <xf numFmtId="0" fontId="26" fillId="14" borderId="60">
      <alignment horizontal="right" vertical="center"/>
    </xf>
    <xf numFmtId="4" fontId="26" fillId="14" borderId="60">
      <alignment horizontal="right" vertical="center"/>
    </xf>
    <xf numFmtId="0" fontId="26" fillId="14" borderId="60">
      <alignment horizontal="right" vertical="center"/>
    </xf>
    <xf numFmtId="4" fontId="26" fillId="14" borderId="60">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65" fillId="86" borderId="52" applyNumberFormat="0" applyAlignment="0" applyProtection="0"/>
    <xf numFmtId="0" fontId="29" fillId="14" borderId="63">
      <alignment horizontal="left" vertical="center" wrapText="1" indent="2"/>
    </xf>
    <xf numFmtId="0" fontId="29" fillId="0" borderId="63">
      <alignment horizontal="left" vertical="center" wrapText="1" indent="2"/>
    </xf>
    <xf numFmtId="0" fontId="29" fillId="9" borderId="61">
      <alignment horizontal="left" vertical="center"/>
    </xf>
    <xf numFmtId="0" fontId="77" fillId="73" borderId="52" applyNumberFormat="0" applyAlignment="0" applyProtection="0"/>
    <xf numFmtId="0" fontId="29" fillId="0" borderId="60">
      <alignment horizontal="right" vertical="center"/>
    </xf>
    <xf numFmtId="4" fontId="29" fillId="0" borderId="60">
      <alignment horizontal="right" vertical="center"/>
    </xf>
    <xf numFmtId="0" fontId="29" fillId="0" borderId="60" applyNumberFormat="0" applyFill="0" applyAlignment="0" applyProtection="0"/>
    <xf numFmtId="0" fontId="81" fillId="86" borderId="51" applyNumberFormat="0" applyAlignment="0" applyProtection="0"/>
    <xf numFmtId="175" fontId="29" fillId="90" borderId="60" applyNumberFormat="0" applyFont="0" applyBorder="0" applyAlignment="0" applyProtection="0">
      <alignment horizontal="right" vertical="center"/>
    </xf>
    <xf numFmtId="0" fontId="29" fillId="16" borderId="60"/>
    <xf numFmtId="4" fontId="29" fillId="16" borderId="60"/>
    <xf numFmtId="0" fontId="84" fillId="0" borderId="54" applyNumberFormat="0" applyFill="0" applyAlignment="0" applyProtection="0"/>
    <xf numFmtId="0" fontId="30" fillId="89" borderId="59" applyNumberFormat="0" applyFont="0" applyAlignment="0" applyProtection="0"/>
    <xf numFmtId="0" fontId="59" fillId="89" borderId="59" applyNumberFormat="0" applyFont="0" applyAlignment="0" applyProtection="0"/>
    <xf numFmtId="0" fontId="29" fillId="0" borderId="60" applyNumberFormat="0" applyFill="0" applyAlignment="0" applyProtection="0"/>
    <xf numFmtId="0" fontId="69" fillId="0" borderId="54" applyNumberFormat="0" applyFill="0" applyAlignment="0" applyProtection="0"/>
    <xf numFmtId="0" fontId="84" fillId="0" borderId="54" applyNumberFormat="0" applyFill="0" applyAlignment="0" applyProtection="0"/>
    <xf numFmtId="0" fontId="68" fillId="73" borderId="52" applyNumberFormat="0" applyAlignment="0" applyProtection="0"/>
    <xf numFmtId="0" fontId="65" fillId="86" borderId="52" applyNumberFormat="0" applyAlignment="0" applyProtection="0"/>
    <xf numFmtId="4" fontId="55" fillId="9" borderId="60">
      <alignment horizontal="right" vertical="center"/>
    </xf>
    <xf numFmtId="0" fontId="26" fillId="9" borderId="60">
      <alignment horizontal="right" vertical="center"/>
    </xf>
    <xf numFmtId="175" fontId="29" fillId="90" borderId="60" applyNumberFormat="0" applyFont="0" applyBorder="0" applyAlignment="0" applyProtection="0">
      <alignment horizontal="right" vertical="center"/>
    </xf>
    <xf numFmtId="0" fontId="69" fillId="0" borderId="54" applyNumberFormat="0" applyFill="0" applyAlignment="0" applyProtection="0"/>
    <xf numFmtId="49" fontId="29" fillId="0" borderId="60"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49" fontId="29" fillId="0" borderId="60" applyNumberFormat="0" applyFont="0" applyFill="0" applyBorder="0" applyProtection="0">
      <alignment horizontal="left" vertical="center" indent="2"/>
    </xf>
    <xf numFmtId="4" fontId="29" fillId="0" borderId="60" applyFill="0" applyBorder="0" applyProtection="0">
      <alignment horizontal="right" vertical="center"/>
    </xf>
    <xf numFmtId="49" fontId="27" fillId="0" borderId="60" applyNumberFormat="0" applyFill="0" applyBorder="0" applyProtection="0">
      <alignment horizontal="left" vertical="center"/>
    </xf>
    <xf numFmtId="0" fontId="29" fillId="0" borderId="63">
      <alignment horizontal="left" vertical="center" wrapText="1" indent="2"/>
    </xf>
    <xf numFmtId="0" fontId="81" fillId="86" borderId="51" applyNumberFormat="0" applyAlignment="0" applyProtection="0"/>
    <xf numFmtId="0" fontId="26" fillId="14" borderId="62">
      <alignment horizontal="right" vertical="center"/>
    </xf>
    <xf numFmtId="0" fontId="68" fillId="73" borderId="52" applyNumberFormat="0" applyAlignment="0" applyProtection="0"/>
    <xf numFmtId="0" fontId="26" fillId="14" borderId="62">
      <alignment horizontal="right" vertical="center"/>
    </xf>
    <xf numFmtId="4" fontId="26" fillId="14" borderId="60">
      <alignment horizontal="right" vertical="center"/>
    </xf>
    <xf numFmtId="0" fontId="26" fillId="14" borderId="60">
      <alignment horizontal="right" vertical="center"/>
    </xf>
    <xf numFmtId="0" fontId="62" fillId="86" borderId="51" applyNumberFormat="0" applyAlignment="0" applyProtection="0"/>
    <xf numFmtId="0" fontId="64" fillId="86" borderId="52" applyNumberFormat="0" applyAlignment="0" applyProtection="0"/>
    <xf numFmtId="0" fontId="69" fillId="0" borderId="54" applyNumberFormat="0" applyFill="0" applyAlignment="0" applyProtection="0"/>
    <xf numFmtId="0" fontId="29" fillId="16" borderId="60"/>
    <xf numFmtId="4" fontId="29" fillId="16" borderId="60"/>
    <xf numFmtId="4" fontId="26" fillId="14" borderId="60">
      <alignment horizontal="right" vertical="center"/>
    </xf>
    <xf numFmtId="0" fontId="55" fillId="9" borderId="60">
      <alignment horizontal="right" vertical="center"/>
    </xf>
    <xf numFmtId="0" fontId="68" fillId="73" borderId="52" applyNumberFormat="0" applyAlignment="0" applyProtection="0"/>
    <xf numFmtId="0" fontId="65" fillId="86" borderId="52" applyNumberFormat="0" applyAlignment="0" applyProtection="0"/>
    <xf numFmtId="4" fontId="29" fillId="0" borderId="60">
      <alignment horizontal="right" vertical="center"/>
    </xf>
    <xf numFmtId="0" fontId="29" fillId="14" borderId="63">
      <alignment horizontal="left" vertical="center" wrapText="1" indent="2"/>
    </xf>
    <xf numFmtId="0" fontId="29" fillId="0" borderId="63">
      <alignment horizontal="left" vertical="center" wrapText="1" indent="2"/>
    </xf>
    <xf numFmtId="0" fontId="81" fillId="86" borderId="51" applyNumberFormat="0" applyAlignment="0" applyProtection="0"/>
    <xf numFmtId="0" fontId="77" fillId="73" borderId="52" applyNumberFormat="0" applyAlignment="0" applyProtection="0"/>
    <xf numFmtId="0" fontId="64" fillId="86" borderId="52" applyNumberFormat="0" applyAlignment="0" applyProtection="0"/>
    <xf numFmtId="0" fontId="62" fillId="86" borderId="51" applyNumberFormat="0" applyAlignment="0" applyProtection="0"/>
    <xf numFmtId="0" fontId="26" fillId="14" borderId="62">
      <alignment horizontal="right" vertical="center"/>
    </xf>
    <xf numFmtId="0" fontId="55" fillId="9" borderId="60">
      <alignment horizontal="right" vertical="center"/>
    </xf>
    <xf numFmtId="4" fontId="26" fillId="9" borderId="60">
      <alignment horizontal="right" vertical="center"/>
    </xf>
    <xf numFmtId="4" fontId="26" fillId="14" borderId="60">
      <alignment horizontal="right" vertical="center"/>
    </xf>
    <xf numFmtId="49" fontId="29" fillId="0" borderId="61" applyNumberFormat="0" applyFont="0" applyFill="0" applyBorder="0" applyProtection="0">
      <alignment horizontal="left" vertical="center" indent="5"/>
    </xf>
    <xf numFmtId="4" fontId="29" fillId="0" borderId="60" applyFill="0" applyBorder="0" applyProtection="0">
      <alignment horizontal="right" vertical="center"/>
    </xf>
    <xf numFmtId="4" fontId="26" fillId="9" borderId="60">
      <alignment horizontal="right" vertical="center"/>
    </xf>
    <xf numFmtId="0" fontId="30" fillId="0" borderId="0"/>
    <xf numFmtId="0" fontId="77" fillId="73" borderId="52" applyNumberFormat="0" applyAlignment="0" applyProtection="0"/>
    <xf numFmtId="0" fontId="68" fillId="73" borderId="52" applyNumberFormat="0" applyAlignment="0" applyProtection="0"/>
    <xf numFmtId="0" fontId="64" fillId="86" borderId="52" applyNumberFormat="0" applyAlignment="0" applyProtection="0"/>
    <xf numFmtId="0" fontId="29" fillId="14" borderId="63">
      <alignment horizontal="left" vertical="center" wrapText="1" indent="2"/>
    </xf>
    <xf numFmtId="0" fontId="29" fillId="0" borderId="63">
      <alignment horizontal="left" vertical="center" wrapText="1" indent="2"/>
    </xf>
    <xf numFmtId="0" fontId="29" fillId="14" borderId="63">
      <alignment horizontal="left" vertical="center" wrapText="1" indent="2"/>
    </xf>
    <xf numFmtId="0" fontId="29" fillId="0" borderId="63">
      <alignment horizontal="left" vertical="center" wrapText="1" indent="2"/>
    </xf>
    <xf numFmtId="0" fontId="62" fillId="86" borderId="51" applyNumberFormat="0" applyAlignment="0" applyProtection="0"/>
    <xf numFmtId="0" fontId="64" fillId="86" borderId="52" applyNumberFormat="0" applyAlignment="0" applyProtection="0"/>
    <xf numFmtId="0" fontId="65" fillId="86" borderId="52" applyNumberFormat="0" applyAlignment="0" applyProtection="0"/>
    <xf numFmtId="0" fontId="68" fillId="73" borderId="52" applyNumberFormat="0" applyAlignment="0" applyProtection="0"/>
    <xf numFmtId="0" fontId="69" fillId="0" borderId="54" applyNumberFormat="0" applyFill="0" applyAlignment="0" applyProtection="0"/>
    <xf numFmtId="0" fontId="77" fillId="73" borderId="52" applyNumberFormat="0" applyAlignment="0" applyProtection="0"/>
    <xf numFmtId="0" fontId="59" fillId="89" borderId="59" applyNumberFormat="0" applyFont="0" applyAlignment="0" applyProtection="0"/>
    <xf numFmtId="0" fontId="30"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0" fontId="65" fillId="86" borderId="52" applyNumberFormat="0" applyAlignment="0" applyProtection="0"/>
    <xf numFmtId="0" fontId="77" fillId="73" borderId="52" applyNumberFormat="0" applyAlignment="0" applyProtection="0"/>
    <xf numFmtId="0" fontId="59"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0" fontId="26" fillId="14" borderId="46">
      <alignment horizontal="right" vertical="center"/>
    </xf>
    <xf numFmtId="4" fontId="26" fillId="14" borderId="46">
      <alignment horizontal="right" vertical="center"/>
    </xf>
    <xf numFmtId="0" fontId="26" fillId="14" borderId="47">
      <alignment horizontal="right" vertical="center"/>
    </xf>
    <xf numFmtId="4" fontId="26" fillId="14" borderId="47">
      <alignment horizontal="right" vertical="center"/>
    </xf>
    <xf numFmtId="0" fontId="65" fillId="86" borderId="52" applyNumberFormat="0" applyAlignment="0" applyProtection="0"/>
    <xf numFmtId="0" fontId="29" fillId="14" borderId="36">
      <alignment horizontal="left" vertical="center" wrapText="1" indent="2"/>
    </xf>
    <xf numFmtId="0" fontId="29" fillId="0" borderId="36">
      <alignment horizontal="left" vertical="center" wrapText="1" indent="2"/>
    </xf>
    <xf numFmtId="0" fontId="29" fillId="9" borderId="46">
      <alignment horizontal="left" vertical="center"/>
    </xf>
    <xf numFmtId="0" fontId="77" fillId="73" borderId="52" applyNumberFormat="0" applyAlignment="0" applyProtection="0"/>
    <xf numFmtId="0" fontId="81" fillId="86" borderId="51" applyNumberFormat="0" applyAlignment="0" applyProtection="0"/>
    <xf numFmtId="0" fontId="84" fillId="0" borderId="54" applyNumberFormat="0" applyFill="0" applyAlignment="0" applyProtection="0"/>
    <xf numFmtId="49" fontId="29" fillId="0" borderId="46" applyNumberFormat="0" applyFont="0" applyFill="0" applyBorder="0" applyProtection="0">
      <alignment horizontal="left" vertical="center" indent="5"/>
    </xf>
    <xf numFmtId="0" fontId="62" fillId="86" borderId="51" applyNumberFormat="0" applyAlignment="0" applyProtection="0"/>
    <xf numFmtId="0" fontId="64" fillId="86" borderId="52" applyNumberFormat="0" applyAlignment="0" applyProtection="0"/>
    <xf numFmtId="0" fontId="69" fillId="0" borderId="54" applyNumberFormat="0" applyFill="0" applyAlignment="0" applyProtection="0"/>
    <xf numFmtId="49" fontId="29" fillId="0" borderId="60" applyNumberFormat="0" applyFont="0" applyFill="0" applyBorder="0" applyProtection="0">
      <alignment horizontal="left" vertical="center" indent="2"/>
    </xf>
    <xf numFmtId="0" fontId="26" fillId="9" borderId="60">
      <alignment horizontal="right" vertical="center"/>
    </xf>
    <xf numFmtId="4" fontId="26" fillId="9" borderId="60">
      <alignment horizontal="right" vertical="center"/>
    </xf>
    <xf numFmtId="0" fontId="55" fillId="9" borderId="60">
      <alignment horizontal="right" vertical="center"/>
    </xf>
    <xf numFmtId="4" fontId="55" fillId="9" borderId="60">
      <alignment horizontal="right" vertical="center"/>
    </xf>
    <xf numFmtId="0" fontId="26" fillId="14" borderId="60">
      <alignment horizontal="right" vertical="center"/>
    </xf>
    <xf numFmtId="4" fontId="26" fillId="14" borderId="60">
      <alignment horizontal="right" vertical="center"/>
    </xf>
    <xf numFmtId="0" fontId="26" fillId="14" borderId="60">
      <alignment horizontal="right" vertical="center"/>
    </xf>
    <xf numFmtId="4" fontId="26" fillId="14" borderId="60">
      <alignment horizontal="right" vertical="center"/>
    </xf>
    <xf numFmtId="0" fontId="68" fillId="73" borderId="52" applyNumberFormat="0" applyAlignment="0" applyProtection="0"/>
    <xf numFmtId="0" fontId="29" fillId="0" borderId="60">
      <alignment horizontal="right" vertical="center"/>
    </xf>
    <xf numFmtId="4" fontId="29" fillId="0" borderId="60">
      <alignment horizontal="right" vertical="center"/>
    </xf>
    <xf numFmtId="4" fontId="29" fillId="0" borderId="60" applyFill="0" applyBorder="0" applyProtection="0">
      <alignment horizontal="right" vertical="center"/>
    </xf>
    <xf numFmtId="49" fontId="27" fillId="0" borderId="60" applyNumberFormat="0" applyFill="0" applyBorder="0" applyProtection="0">
      <alignment horizontal="left" vertical="center"/>
    </xf>
    <xf numFmtId="0" fontId="29" fillId="0" borderId="60" applyNumberFormat="0" applyFill="0" applyAlignment="0" applyProtection="0"/>
    <xf numFmtId="175" fontId="29" fillId="90" borderId="60" applyNumberFormat="0" applyFont="0" applyBorder="0" applyAlignment="0" applyProtection="0">
      <alignment horizontal="right" vertical="center"/>
    </xf>
    <xf numFmtId="0" fontId="29" fillId="16" borderId="60"/>
    <xf numFmtId="4" fontId="29" fillId="16" borderId="60"/>
    <xf numFmtId="4" fontId="26" fillId="14" borderId="60">
      <alignment horizontal="right" vertical="center"/>
    </xf>
    <xf numFmtId="0" fontId="29" fillId="16" borderId="60"/>
    <xf numFmtId="0" fontId="64" fillId="86" borderId="52" applyNumberFormat="0" applyAlignment="0" applyProtection="0"/>
    <xf numFmtId="0" fontId="26" fillId="9" borderId="60">
      <alignment horizontal="right" vertical="center"/>
    </xf>
    <xf numFmtId="0" fontId="29" fillId="0" borderId="60">
      <alignment horizontal="right" vertical="center"/>
    </xf>
    <xf numFmtId="0" fontId="84" fillId="0" borderId="54" applyNumberFormat="0" applyFill="0" applyAlignment="0" applyProtection="0"/>
    <xf numFmtId="0" fontId="29" fillId="9" borderId="61">
      <alignment horizontal="left" vertical="center"/>
    </xf>
    <xf numFmtId="0" fontId="77" fillId="73" borderId="52" applyNumberFormat="0" applyAlignment="0" applyProtection="0"/>
    <xf numFmtId="175" fontId="29" fillId="90" borderId="60" applyNumberFormat="0" applyFont="0" applyBorder="0" applyAlignment="0" applyProtection="0">
      <alignment horizontal="right" vertical="center"/>
    </xf>
    <xf numFmtId="0" fontId="59" fillId="89" borderId="59" applyNumberFormat="0" applyFont="0" applyAlignment="0" applyProtection="0"/>
    <xf numFmtId="0" fontId="29" fillId="0" borderId="63">
      <alignment horizontal="left" vertical="center" wrapText="1" indent="2"/>
    </xf>
    <xf numFmtId="4" fontId="29" fillId="16" borderId="60"/>
    <xf numFmtId="49" fontId="27" fillId="0" borderId="60" applyNumberFormat="0" applyFill="0" applyBorder="0" applyProtection="0">
      <alignment horizontal="left" vertical="center"/>
    </xf>
    <xf numFmtId="0" fontId="29" fillId="0" borderId="60">
      <alignment horizontal="right" vertical="center"/>
    </xf>
    <xf numFmtId="4" fontId="26" fillId="14" borderId="62">
      <alignment horizontal="right" vertical="center"/>
    </xf>
    <xf numFmtId="4" fontId="26" fillId="14" borderId="60">
      <alignment horizontal="right" vertical="center"/>
    </xf>
    <xf numFmtId="4" fontId="26" fillId="14" borderId="60">
      <alignment horizontal="right" vertical="center"/>
    </xf>
    <xf numFmtId="0" fontId="55" fillId="9" borderId="60">
      <alignment horizontal="right" vertical="center"/>
    </xf>
    <xf numFmtId="0" fontId="26" fillId="9" borderId="60">
      <alignment horizontal="right" vertical="center"/>
    </xf>
    <xf numFmtId="49" fontId="29" fillId="0" borderId="60" applyNumberFormat="0" applyFont="0" applyFill="0" applyBorder="0" applyProtection="0">
      <alignment horizontal="left" vertical="center" indent="2"/>
    </xf>
    <xf numFmtId="0" fontId="77" fillId="73" borderId="52" applyNumberFormat="0" applyAlignment="0" applyProtection="0"/>
    <xf numFmtId="0" fontId="62" fillId="86" borderId="51" applyNumberFormat="0" applyAlignment="0" applyProtection="0"/>
    <xf numFmtId="49" fontId="29" fillId="0" borderId="60" applyNumberFormat="0" applyFont="0" applyFill="0" applyBorder="0" applyProtection="0">
      <alignment horizontal="left" vertical="center" indent="2"/>
    </xf>
    <xf numFmtId="0" fontId="68" fillId="73" borderId="52" applyNumberFormat="0" applyAlignment="0" applyProtection="0"/>
    <xf numFmtId="4" fontId="29" fillId="0" borderId="60" applyFill="0" applyBorder="0" applyProtection="0">
      <alignment horizontal="right" vertical="center"/>
    </xf>
    <xf numFmtId="0" fontId="65" fillId="86" borderId="52" applyNumberFormat="0" applyAlignment="0" applyProtection="0"/>
    <xf numFmtId="0" fontId="84" fillId="0" borderId="54" applyNumberFormat="0" applyFill="0" applyAlignment="0" applyProtection="0"/>
    <xf numFmtId="0" fontId="81" fillId="86" borderId="51" applyNumberFormat="0" applyAlignment="0" applyProtection="0"/>
    <xf numFmtId="0" fontId="29" fillId="0" borderId="60" applyNumberFormat="0" applyFill="0" applyAlignment="0" applyProtection="0"/>
    <xf numFmtId="4" fontId="29" fillId="0" borderId="60">
      <alignment horizontal="right" vertical="center"/>
    </xf>
    <xf numFmtId="0" fontId="29" fillId="0" borderId="60">
      <alignment horizontal="right" vertical="center"/>
    </xf>
    <xf numFmtId="0" fontId="77" fillId="73" borderId="52" applyNumberFormat="0" applyAlignment="0" applyProtection="0"/>
    <xf numFmtId="0" fontId="62" fillId="86" borderId="51" applyNumberFormat="0" applyAlignment="0" applyProtection="0"/>
    <xf numFmtId="0" fontId="64" fillId="86" borderId="52" applyNumberFormat="0" applyAlignment="0" applyProtection="0"/>
    <xf numFmtId="0" fontId="29" fillId="14" borderId="63">
      <alignment horizontal="left" vertical="center" wrapText="1" indent="2"/>
    </xf>
    <xf numFmtId="0" fontId="65" fillId="86" borderId="52" applyNumberFormat="0" applyAlignment="0" applyProtection="0"/>
    <xf numFmtId="0" fontId="65" fillId="86" borderId="52" applyNumberFormat="0" applyAlignment="0" applyProtection="0"/>
    <xf numFmtId="4" fontId="26" fillId="14" borderId="61">
      <alignment horizontal="right" vertical="center"/>
    </xf>
    <xf numFmtId="0" fontId="26" fillId="14" borderId="61">
      <alignment horizontal="right" vertical="center"/>
    </xf>
    <xf numFmtId="0" fontId="26" fillId="14" borderId="60">
      <alignment horizontal="right" vertical="center"/>
    </xf>
    <xf numFmtId="4" fontId="55" fillId="9" borderId="60">
      <alignment horizontal="right" vertical="center"/>
    </xf>
    <xf numFmtId="0" fontId="68" fillId="73" borderId="52" applyNumberFormat="0" applyAlignment="0" applyProtection="0"/>
    <xf numFmtId="0" fontId="69" fillId="0" borderId="54" applyNumberFormat="0" applyFill="0" applyAlignment="0" applyProtection="0"/>
    <xf numFmtId="0" fontId="84" fillId="0" borderId="54" applyNumberFormat="0" applyFill="0" applyAlignment="0" applyProtection="0"/>
    <xf numFmtId="0" fontId="59" fillId="89" borderId="59" applyNumberFormat="0" applyFont="0" applyAlignment="0" applyProtection="0"/>
    <xf numFmtId="0" fontId="77" fillId="73" borderId="52" applyNumberFormat="0" applyAlignment="0" applyProtection="0"/>
    <xf numFmtId="49" fontId="27" fillId="0" borderId="60" applyNumberFormat="0" applyFill="0" applyBorder="0" applyProtection="0">
      <alignment horizontal="left" vertical="center"/>
    </xf>
    <xf numFmtId="0" fontId="29" fillId="14" borderId="63">
      <alignment horizontal="left" vertical="center" wrapText="1" indent="2"/>
    </xf>
    <xf numFmtId="0" fontId="65" fillId="86" borderId="52" applyNumberFormat="0" applyAlignment="0" applyProtection="0"/>
    <xf numFmtId="0" fontId="29" fillId="0" borderId="63">
      <alignment horizontal="left" vertical="center" wrapText="1" indent="2"/>
    </xf>
    <xf numFmtId="0" fontId="59" fillId="89" borderId="59" applyNumberFormat="0" applyFont="0" applyAlignment="0" applyProtection="0"/>
    <xf numFmtId="0" fontId="30"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4" fontId="29" fillId="16" borderId="60"/>
    <xf numFmtId="0" fontId="26" fillId="14" borderId="60">
      <alignment horizontal="right" vertical="center"/>
    </xf>
    <xf numFmtId="0" fontId="84" fillId="0" borderId="54" applyNumberFormat="0" applyFill="0" applyAlignment="0" applyProtection="0"/>
    <xf numFmtId="4" fontId="26" fillId="14" borderId="62">
      <alignment horizontal="right" vertical="center"/>
    </xf>
    <xf numFmtId="0" fontId="64" fillId="86" borderId="52" applyNumberFormat="0" applyAlignment="0" applyProtection="0"/>
    <xf numFmtId="0" fontId="26" fillId="14" borderId="61">
      <alignment horizontal="right" vertical="center"/>
    </xf>
    <xf numFmtId="0" fontId="65" fillId="86" borderId="52" applyNumberFormat="0" applyAlignment="0" applyProtection="0"/>
    <xf numFmtId="0" fontId="69" fillId="0" borderId="54" applyNumberFormat="0" applyFill="0" applyAlignment="0" applyProtection="0"/>
    <xf numFmtId="0" fontId="59" fillId="89" borderId="59" applyNumberFormat="0" applyFont="0" applyAlignment="0" applyProtection="0"/>
    <xf numFmtId="4" fontId="26" fillId="14" borderId="61">
      <alignment horizontal="right" vertical="center"/>
    </xf>
    <xf numFmtId="0" fontId="29" fillId="14" borderId="63">
      <alignment horizontal="left" vertical="center" wrapText="1" indent="2"/>
    </xf>
    <xf numFmtId="0" fontId="29" fillId="16" borderId="60"/>
    <xf numFmtId="175" fontId="29" fillId="90" borderId="60" applyNumberFormat="0" applyFont="0" applyBorder="0" applyAlignment="0" applyProtection="0">
      <alignment horizontal="right" vertical="center"/>
    </xf>
    <xf numFmtId="0" fontId="29" fillId="0" borderId="60" applyNumberFormat="0" applyFill="0" applyAlignment="0" applyProtection="0"/>
    <xf numFmtId="4" fontId="29" fillId="0" borderId="60" applyFill="0" applyBorder="0" applyProtection="0">
      <alignment horizontal="right" vertical="center"/>
    </xf>
    <xf numFmtId="4" fontId="26" fillId="9" borderId="60">
      <alignment horizontal="right" vertical="center"/>
    </xf>
    <xf numFmtId="0" fontId="69" fillId="0" borderId="54" applyNumberFormat="0" applyFill="0" applyAlignment="0" applyProtection="0"/>
    <xf numFmtId="49" fontId="27" fillId="0" borderId="60" applyNumberFormat="0" applyFill="0" applyBorder="0" applyProtection="0">
      <alignment horizontal="left" vertical="center"/>
    </xf>
    <xf numFmtId="49" fontId="29" fillId="0" borderId="61" applyNumberFormat="0" applyFont="0" applyFill="0" applyBorder="0" applyProtection="0">
      <alignment horizontal="left" vertical="center" indent="5"/>
    </xf>
    <xf numFmtId="0" fontId="29" fillId="9" borderId="61">
      <alignment horizontal="left" vertical="center"/>
    </xf>
    <xf numFmtId="0" fontId="65" fillId="86" borderId="52" applyNumberFormat="0" applyAlignment="0" applyProtection="0"/>
    <xf numFmtId="4" fontId="26" fillId="14" borderId="62">
      <alignment horizontal="right" vertical="center"/>
    </xf>
    <xf numFmtId="0" fontId="77" fillId="73" borderId="52" applyNumberFormat="0" applyAlignment="0" applyProtection="0"/>
    <xf numFmtId="0" fontId="77" fillId="73" borderId="52" applyNumberFormat="0" applyAlignment="0" applyProtection="0"/>
    <xf numFmtId="0" fontId="59" fillId="89" borderId="59" applyNumberFormat="0" applyFont="0" applyAlignment="0" applyProtection="0"/>
    <xf numFmtId="0" fontId="81" fillId="86" borderId="51" applyNumberFormat="0" applyAlignment="0" applyProtection="0"/>
    <xf numFmtId="0" fontId="84" fillId="0" borderId="54" applyNumberFormat="0" applyFill="0" applyAlignment="0" applyProtection="0"/>
    <xf numFmtId="0" fontId="26" fillId="14" borderId="60">
      <alignment horizontal="right" vertical="center"/>
    </xf>
    <xf numFmtId="0" fontId="30" fillId="89" borderId="59" applyNumberFormat="0" applyFont="0" applyAlignment="0" applyProtection="0"/>
    <xf numFmtId="4" fontId="29" fillId="0" borderId="60">
      <alignment horizontal="right" vertical="center"/>
    </xf>
    <xf numFmtId="0" fontId="84" fillId="0" borderId="54" applyNumberFormat="0" applyFill="0" applyAlignment="0" applyProtection="0"/>
    <xf numFmtId="0" fontId="26" fillId="14" borderId="60">
      <alignment horizontal="right" vertical="center"/>
    </xf>
    <xf numFmtId="0" fontId="26" fillId="14" borderId="60">
      <alignment horizontal="right" vertical="center"/>
    </xf>
    <xf numFmtId="4" fontId="55" fillId="9" borderId="60">
      <alignment horizontal="right" vertical="center"/>
    </xf>
    <xf numFmtId="0" fontId="26" fillId="9" borderId="60">
      <alignment horizontal="right" vertical="center"/>
    </xf>
    <xf numFmtId="4" fontId="26" fillId="9" borderId="60">
      <alignment horizontal="right" vertical="center"/>
    </xf>
    <xf numFmtId="0" fontId="55" fillId="9" borderId="60">
      <alignment horizontal="right" vertical="center"/>
    </xf>
    <xf numFmtId="4" fontId="55" fillId="9" borderId="60">
      <alignment horizontal="right" vertical="center"/>
    </xf>
    <xf numFmtId="0" fontId="26" fillId="14" borderId="60">
      <alignment horizontal="right" vertical="center"/>
    </xf>
    <xf numFmtId="4" fontId="26" fillId="14" borderId="60">
      <alignment horizontal="right" vertical="center"/>
    </xf>
    <xf numFmtId="0" fontId="26" fillId="14" borderId="60">
      <alignment horizontal="right" vertical="center"/>
    </xf>
    <xf numFmtId="4" fontId="26" fillId="14" borderId="60">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65" fillId="86" borderId="52" applyNumberFormat="0" applyAlignment="0" applyProtection="0"/>
    <xf numFmtId="0" fontId="29" fillId="14" borderId="63">
      <alignment horizontal="left" vertical="center" wrapText="1" indent="2"/>
    </xf>
    <xf numFmtId="0" fontId="29" fillId="0" borderId="63">
      <alignment horizontal="left" vertical="center" wrapText="1" indent="2"/>
    </xf>
    <xf numFmtId="0" fontId="29" fillId="9" borderId="61">
      <alignment horizontal="left" vertical="center"/>
    </xf>
    <xf numFmtId="0" fontId="77" fillId="73" borderId="52" applyNumberFormat="0" applyAlignment="0" applyProtection="0"/>
    <xf numFmtId="0" fontId="29" fillId="0" borderId="60">
      <alignment horizontal="right" vertical="center"/>
    </xf>
    <xf numFmtId="4" fontId="29" fillId="0" borderId="60">
      <alignment horizontal="right" vertical="center"/>
    </xf>
    <xf numFmtId="0" fontId="29" fillId="0" borderId="60" applyNumberFormat="0" applyFill="0" applyAlignment="0" applyProtection="0"/>
    <xf numFmtId="0" fontId="81" fillId="86" borderId="51" applyNumberFormat="0" applyAlignment="0" applyProtection="0"/>
    <xf numFmtId="175" fontId="29" fillId="90" borderId="60" applyNumberFormat="0" applyFont="0" applyBorder="0" applyAlignment="0" applyProtection="0">
      <alignment horizontal="right" vertical="center"/>
    </xf>
    <xf numFmtId="0" fontId="29" fillId="16" borderId="60"/>
    <xf numFmtId="4" fontId="29" fillId="16" borderId="60"/>
    <xf numFmtId="0" fontId="84" fillId="0" borderId="54" applyNumberFormat="0" applyFill="0" applyAlignment="0" applyProtection="0"/>
    <xf numFmtId="0" fontId="30" fillId="89" borderId="59" applyNumberFormat="0" applyFont="0" applyAlignment="0" applyProtection="0"/>
    <xf numFmtId="0" fontId="59" fillId="89" borderId="59" applyNumberFormat="0" applyFont="0" applyAlignment="0" applyProtection="0"/>
    <xf numFmtId="0" fontId="29" fillId="0" borderId="60" applyNumberFormat="0" applyFill="0" applyAlignment="0" applyProtection="0"/>
    <xf numFmtId="0" fontId="69" fillId="0" borderId="54" applyNumberFormat="0" applyFill="0" applyAlignment="0" applyProtection="0"/>
    <xf numFmtId="0" fontId="84" fillId="0" borderId="54" applyNumberFormat="0" applyFill="0" applyAlignment="0" applyProtection="0"/>
    <xf numFmtId="0" fontId="68" fillId="73" borderId="52" applyNumberFormat="0" applyAlignment="0" applyProtection="0"/>
    <xf numFmtId="0" fontId="65" fillId="86" borderId="52" applyNumberFormat="0" applyAlignment="0" applyProtection="0"/>
    <xf numFmtId="4" fontId="55" fillId="9" borderId="60">
      <alignment horizontal="right" vertical="center"/>
    </xf>
    <xf numFmtId="0" fontId="26" fillId="9" borderId="60">
      <alignment horizontal="right" vertical="center"/>
    </xf>
    <xf numFmtId="175" fontId="29" fillId="90" borderId="60" applyNumberFormat="0" applyFont="0" applyBorder="0" applyAlignment="0" applyProtection="0">
      <alignment horizontal="right" vertical="center"/>
    </xf>
    <xf numFmtId="0" fontId="69" fillId="0" borderId="54" applyNumberFormat="0" applyFill="0" applyAlignment="0" applyProtection="0"/>
    <xf numFmtId="49" fontId="29" fillId="0" borderId="60"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49" fontId="29" fillId="0" borderId="60" applyNumberFormat="0" applyFont="0" applyFill="0" applyBorder="0" applyProtection="0">
      <alignment horizontal="left" vertical="center" indent="2"/>
    </xf>
    <xf numFmtId="4" fontId="29" fillId="0" borderId="60" applyFill="0" applyBorder="0" applyProtection="0">
      <alignment horizontal="right" vertical="center"/>
    </xf>
    <xf numFmtId="49" fontId="27" fillId="0" borderId="60" applyNumberFormat="0" applyFill="0" applyBorder="0" applyProtection="0">
      <alignment horizontal="left" vertical="center"/>
    </xf>
    <xf numFmtId="0" fontId="29" fillId="0" borderId="63">
      <alignment horizontal="left" vertical="center" wrapText="1" indent="2"/>
    </xf>
    <xf numFmtId="0" fontId="81" fillId="86" borderId="51" applyNumberFormat="0" applyAlignment="0" applyProtection="0"/>
    <xf numFmtId="0" fontId="26" fillId="14" borderId="62">
      <alignment horizontal="right" vertical="center"/>
    </xf>
    <xf numFmtId="0" fontId="68" fillId="73" borderId="52" applyNumberFormat="0" applyAlignment="0" applyProtection="0"/>
    <xf numFmtId="0" fontId="26" fillId="14" borderId="62">
      <alignment horizontal="right" vertical="center"/>
    </xf>
    <xf numFmtId="4" fontId="26" fillId="14" borderId="60">
      <alignment horizontal="right" vertical="center"/>
    </xf>
    <xf numFmtId="0" fontId="26" fillId="14" borderId="60">
      <alignment horizontal="right" vertical="center"/>
    </xf>
    <xf numFmtId="0" fontId="62" fillId="86" borderId="51" applyNumberFormat="0" applyAlignment="0" applyProtection="0"/>
    <xf numFmtId="0" fontId="64" fillId="86" borderId="52" applyNumberFormat="0" applyAlignment="0" applyProtection="0"/>
    <xf numFmtId="0" fontId="69" fillId="0" borderId="54" applyNumberFormat="0" applyFill="0" applyAlignment="0" applyProtection="0"/>
    <xf numFmtId="0" fontId="29" fillId="16" borderId="60"/>
    <xf numFmtId="4" fontId="29" fillId="16" borderId="60"/>
    <xf numFmtId="4" fontId="26" fillId="14" borderId="60">
      <alignment horizontal="right" vertical="center"/>
    </xf>
    <xf numFmtId="0" fontId="55" fillId="9" borderId="60">
      <alignment horizontal="right" vertical="center"/>
    </xf>
    <xf numFmtId="0" fontId="68" fillId="73" borderId="52" applyNumberFormat="0" applyAlignment="0" applyProtection="0"/>
    <xf numFmtId="0" fontId="65" fillId="86" borderId="52" applyNumberFormat="0" applyAlignment="0" applyProtection="0"/>
    <xf numFmtId="4" fontId="29" fillId="0" borderId="60">
      <alignment horizontal="right" vertical="center"/>
    </xf>
    <xf numFmtId="0" fontId="29" fillId="14" borderId="63">
      <alignment horizontal="left" vertical="center" wrapText="1" indent="2"/>
    </xf>
    <xf numFmtId="0" fontId="29" fillId="0" borderId="63">
      <alignment horizontal="left" vertical="center" wrapText="1" indent="2"/>
    </xf>
    <xf numFmtId="0" fontId="81" fillId="86" borderId="51" applyNumberFormat="0" applyAlignment="0" applyProtection="0"/>
    <xf numFmtId="0" fontId="77" fillId="73" borderId="52" applyNumberFormat="0" applyAlignment="0" applyProtection="0"/>
    <xf numFmtId="0" fontId="64" fillId="86" borderId="52" applyNumberFormat="0" applyAlignment="0" applyProtection="0"/>
    <xf numFmtId="0" fontId="62" fillId="86" borderId="51" applyNumberFormat="0" applyAlignment="0" applyProtection="0"/>
    <xf numFmtId="0" fontId="26" fillId="14" borderId="62">
      <alignment horizontal="right" vertical="center"/>
    </xf>
    <xf numFmtId="0" fontId="55" fillId="9" borderId="60">
      <alignment horizontal="right" vertical="center"/>
    </xf>
    <xf numFmtId="4" fontId="26" fillId="9" borderId="60">
      <alignment horizontal="right" vertical="center"/>
    </xf>
    <xf numFmtId="4" fontId="26" fillId="14" borderId="60">
      <alignment horizontal="right" vertical="center"/>
    </xf>
    <xf numFmtId="49" fontId="29" fillId="0" borderId="61" applyNumberFormat="0" applyFont="0" applyFill="0" applyBorder="0" applyProtection="0">
      <alignment horizontal="left" vertical="center" indent="5"/>
    </xf>
    <xf numFmtId="4" fontId="29" fillId="0" borderId="60" applyFill="0" applyBorder="0" applyProtection="0">
      <alignment horizontal="right" vertical="center"/>
    </xf>
    <xf numFmtId="4" fontId="26" fillId="9" borderId="60">
      <alignment horizontal="right" vertical="center"/>
    </xf>
    <xf numFmtId="0" fontId="77" fillId="73" borderId="52" applyNumberFormat="0" applyAlignment="0" applyProtection="0"/>
    <xf numFmtId="0" fontId="68" fillId="73" borderId="52" applyNumberFormat="0" applyAlignment="0" applyProtection="0"/>
    <xf numFmtId="0" fontId="64" fillId="86" borderId="52" applyNumberFormat="0" applyAlignment="0" applyProtection="0"/>
    <xf numFmtId="0" fontId="29" fillId="14" borderId="63">
      <alignment horizontal="left" vertical="center" wrapText="1" indent="2"/>
    </xf>
    <xf numFmtId="0" fontId="29" fillId="0" borderId="63">
      <alignment horizontal="left" vertical="center" wrapText="1" indent="2"/>
    </xf>
    <xf numFmtId="0" fontId="29" fillId="14" borderId="63">
      <alignment horizontal="left" vertical="center" wrapText="1" indent="2"/>
    </xf>
    <xf numFmtId="0" fontId="7" fillId="0" borderId="0"/>
    <xf numFmtId="0" fontId="29" fillId="0" borderId="78">
      <alignment horizontal="left" vertical="center" wrapText="1" indent="2"/>
    </xf>
    <xf numFmtId="0" fontId="59" fillId="89" borderId="74" applyNumberFormat="0" applyFont="0" applyAlignment="0" applyProtection="0"/>
    <xf numFmtId="0" fontId="81" fillId="86" borderId="79" applyNumberFormat="0" applyAlignment="0" applyProtection="0"/>
    <xf numFmtId="0" fontId="77" fillId="73" borderId="72" applyNumberFormat="0" applyAlignment="0" applyProtection="0"/>
    <xf numFmtId="0" fontId="69" fillId="0" borderId="73" applyNumberFormat="0" applyFill="0" applyAlignment="0" applyProtection="0"/>
    <xf numFmtId="4" fontId="29" fillId="0" borderId="83" applyFill="0" applyBorder="0" applyProtection="0">
      <alignment horizontal="right" vertical="center"/>
    </xf>
    <xf numFmtId="49" fontId="29" fillId="0" borderId="75" applyNumberFormat="0" applyFont="0" applyFill="0" applyBorder="0" applyProtection="0">
      <alignment horizontal="left" vertical="center" indent="2"/>
    </xf>
    <xf numFmtId="175" fontId="29" fillId="90" borderId="75" applyNumberFormat="0" applyFont="0" applyBorder="0" applyAlignment="0" applyProtection="0">
      <alignment horizontal="right" vertical="center"/>
    </xf>
    <xf numFmtId="4" fontId="26" fillId="14" borderId="77">
      <alignment horizontal="right" vertical="center"/>
    </xf>
    <xf numFmtId="0" fontId="29" fillId="16" borderId="75"/>
    <xf numFmtId="0" fontId="52" fillId="0" borderId="0" applyNumberFormat="0" applyFill="0" applyBorder="0" applyAlignment="0" applyProtection="0"/>
    <xf numFmtId="0" fontId="68" fillId="73" borderId="72" applyNumberFormat="0" applyAlignment="0" applyProtection="0"/>
    <xf numFmtId="0" fontId="65" fillId="86" borderId="72" applyNumberFormat="0" applyAlignment="0" applyProtection="0"/>
    <xf numFmtId="0" fontId="26" fillId="14" borderId="75">
      <alignment horizontal="right" vertical="center"/>
    </xf>
    <xf numFmtId="0" fontId="26" fillId="14" borderId="75">
      <alignment horizontal="right" vertical="center"/>
    </xf>
    <xf numFmtId="4" fontId="29" fillId="0" borderId="83">
      <alignment horizontal="right" vertical="center"/>
    </xf>
    <xf numFmtId="0" fontId="59" fillId="89" borderId="74" applyNumberFormat="0" applyFont="0" applyAlignment="0" applyProtection="0"/>
    <xf numFmtId="0" fontId="49" fillId="46" borderId="42" applyNumberFormat="0" applyAlignment="0" applyProtection="0"/>
    <xf numFmtId="0" fontId="50" fillId="46" borderId="41" applyNumberFormat="0" applyAlignment="0" applyProtection="0"/>
    <xf numFmtId="49" fontId="29" fillId="0" borderId="76" applyNumberFormat="0" applyFont="0" applyFill="0" applyBorder="0" applyProtection="0">
      <alignment horizontal="left" vertical="center" indent="5"/>
    </xf>
    <xf numFmtId="0" fontId="51" fillId="0" borderId="0" applyNumberFormat="0" applyFill="0" applyBorder="0" applyAlignment="0" applyProtection="0"/>
    <xf numFmtId="0" fontId="26" fillId="14" borderId="75">
      <alignment horizontal="right" vertical="center"/>
    </xf>
    <xf numFmtId="0" fontId="52" fillId="0" borderId="0" applyNumberFormat="0" applyFill="0" applyBorder="0" applyAlignment="0" applyProtection="0"/>
    <xf numFmtId="0" fontId="9" fillId="0" borderId="43"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53"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53"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53" fillId="55" borderId="0" applyNumberFormat="0" applyBorder="0" applyAlignment="0" applyProtection="0"/>
    <xf numFmtId="0" fontId="62" fillId="86" borderId="79"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53" fillId="58" borderId="0" applyNumberFormat="0" applyBorder="0" applyAlignment="0" applyProtection="0"/>
    <xf numFmtId="4" fontId="29" fillId="16" borderId="75"/>
    <xf numFmtId="0" fontId="7" fillId="59" borderId="0" applyNumberFormat="0" applyBorder="0" applyAlignment="0" applyProtection="0"/>
    <xf numFmtId="0" fontId="7" fillId="60" borderId="0" applyNumberFormat="0" applyBorder="0" applyAlignment="0" applyProtection="0"/>
    <xf numFmtId="0" fontId="53"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53" fillId="64" borderId="0" applyNumberFormat="0" applyBorder="0" applyAlignment="0" applyProtection="0"/>
    <xf numFmtId="0" fontId="26" fillId="14" borderId="83">
      <alignment horizontal="right" vertical="center"/>
    </xf>
    <xf numFmtId="49" fontId="29" fillId="0" borderId="76" applyNumberFormat="0" applyFont="0" applyFill="0" applyBorder="0" applyProtection="0">
      <alignment horizontal="left" vertical="center" indent="5"/>
    </xf>
    <xf numFmtId="0" fontId="29" fillId="0" borderId="75" applyNumberFormat="0" applyFill="0" applyAlignment="0" applyProtection="0"/>
    <xf numFmtId="0" fontId="62" fillId="86" borderId="79" applyNumberFormat="0" applyAlignment="0" applyProtection="0"/>
    <xf numFmtId="0" fontId="49" fillId="46" borderId="42" applyNumberFormat="0" applyAlignment="0" applyProtection="0"/>
    <xf numFmtId="0" fontId="77" fillId="73" borderId="72" applyNumberFormat="0" applyAlignment="0" applyProtection="0"/>
    <xf numFmtId="0" fontId="9" fillId="0" borderId="43" applyNumberFormat="0" applyFill="0" applyAlignment="0" applyProtection="0"/>
    <xf numFmtId="0" fontId="49" fillId="46" borderId="42" applyNumberFormat="0" applyAlignment="0" applyProtection="0"/>
    <xf numFmtId="0" fontId="65" fillId="86" borderId="72" applyNumberFormat="0" applyAlignment="0" applyProtection="0"/>
    <xf numFmtId="0" fontId="64" fillId="86" borderId="80" applyNumberFormat="0" applyAlignment="0" applyProtection="0"/>
    <xf numFmtId="49" fontId="29" fillId="0" borderId="84" applyNumberFormat="0" applyFont="0" applyFill="0" applyBorder="0" applyProtection="0">
      <alignment horizontal="left" vertical="center" indent="5"/>
    </xf>
    <xf numFmtId="0" fontId="65" fillId="86" borderId="80" applyNumberFormat="0" applyAlignment="0" applyProtection="0"/>
    <xf numFmtId="4" fontId="26" fillId="14" borderId="77">
      <alignment horizontal="right" vertical="center"/>
    </xf>
    <xf numFmtId="49" fontId="29" fillId="0" borderId="76" applyNumberFormat="0" applyFont="0" applyFill="0" applyBorder="0" applyProtection="0">
      <alignment horizontal="left" vertical="center" indent="5"/>
    </xf>
    <xf numFmtId="0" fontId="7" fillId="60" borderId="0" applyNumberFormat="0" applyBorder="0" applyAlignment="0" applyProtection="0"/>
    <xf numFmtId="49" fontId="29" fillId="0" borderId="76" applyNumberFormat="0" applyFont="0" applyFill="0" applyBorder="0" applyProtection="0">
      <alignment horizontal="left" vertical="center" indent="5"/>
    </xf>
    <xf numFmtId="0" fontId="29" fillId="14" borderId="86">
      <alignment horizontal="left" vertical="center" wrapText="1" indent="2"/>
    </xf>
    <xf numFmtId="0" fontId="59" fillId="89" borderId="82" applyNumberFormat="0" applyFont="0" applyAlignment="0" applyProtection="0"/>
    <xf numFmtId="4" fontId="29" fillId="16" borderId="75"/>
    <xf numFmtId="4" fontId="26" fillId="14" borderId="75">
      <alignment horizontal="right" vertical="center"/>
    </xf>
    <xf numFmtId="4" fontId="26" fillId="14" borderId="75">
      <alignment horizontal="right" vertical="center"/>
    </xf>
    <xf numFmtId="4" fontId="29" fillId="0" borderId="75" applyFill="0" applyBorder="0" applyProtection="0">
      <alignment horizontal="right" vertical="center"/>
    </xf>
    <xf numFmtId="0" fontId="26" fillId="9" borderId="75">
      <alignment horizontal="right" vertical="center"/>
    </xf>
    <xf numFmtId="0" fontId="26" fillId="14" borderId="75">
      <alignment horizontal="right" vertical="center"/>
    </xf>
    <xf numFmtId="0" fontId="53" fillId="58" borderId="0" applyNumberFormat="0" applyBorder="0" applyAlignment="0" applyProtection="0"/>
    <xf numFmtId="0" fontId="29" fillId="9" borderId="76">
      <alignment horizontal="left" vertical="center"/>
    </xf>
    <xf numFmtId="0" fontId="29" fillId="0" borderId="75" applyNumberFormat="0" applyFill="0" applyAlignment="0" applyProtection="0"/>
    <xf numFmtId="0" fontId="68" fillId="73" borderId="72" applyNumberFormat="0" applyAlignment="0" applyProtection="0"/>
    <xf numFmtId="0" fontId="53" fillId="64" borderId="0" applyNumberFormat="0" applyBorder="0" applyAlignment="0" applyProtection="0"/>
    <xf numFmtId="0" fontId="65" fillId="86" borderId="72" applyNumberFormat="0" applyAlignment="0" applyProtection="0"/>
    <xf numFmtId="4" fontId="26" fillId="14" borderId="83">
      <alignment horizontal="right" vertical="center"/>
    </xf>
    <xf numFmtId="0" fontId="84" fillId="0" borderId="73" applyNumberFormat="0" applyFill="0" applyAlignment="0" applyProtection="0"/>
    <xf numFmtId="0" fontId="69" fillId="0" borderId="73" applyNumberFormat="0" applyFill="0" applyAlignment="0" applyProtection="0"/>
    <xf numFmtId="0" fontId="65" fillId="86" borderId="72" applyNumberFormat="0" applyAlignment="0" applyProtection="0"/>
    <xf numFmtId="0" fontId="77" fillId="73" borderId="72" applyNumberFormat="0" applyAlignment="0" applyProtection="0"/>
    <xf numFmtId="0" fontId="65" fillId="86" borderId="65" applyNumberFormat="0" applyAlignment="0" applyProtection="0"/>
    <xf numFmtId="4" fontId="26" fillId="14" borderId="75">
      <alignment horizontal="right" vertical="center"/>
    </xf>
    <xf numFmtId="0" fontId="59" fillId="89" borderId="74" applyNumberFormat="0" applyFont="0" applyAlignment="0" applyProtection="0"/>
    <xf numFmtId="0" fontId="29" fillId="0" borderId="75">
      <alignment horizontal="right" vertical="center"/>
    </xf>
    <xf numFmtId="0" fontId="29" fillId="9" borderId="76">
      <alignment horizontal="left" vertical="center"/>
    </xf>
    <xf numFmtId="0" fontId="29" fillId="14" borderId="78">
      <alignment horizontal="left" vertical="center" wrapText="1" indent="2"/>
    </xf>
    <xf numFmtId="0" fontId="7" fillId="47" borderId="0" applyNumberFormat="0" applyBorder="0" applyAlignment="0" applyProtection="0"/>
    <xf numFmtId="0" fontId="29" fillId="16" borderId="75"/>
    <xf numFmtId="4" fontId="55" fillId="9" borderId="75">
      <alignment horizontal="right" vertical="center"/>
    </xf>
    <xf numFmtId="4" fontId="26" fillId="14" borderId="76">
      <alignment horizontal="right" vertical="center"/>
    </xf>
    <xf numFmtId="4" fontId="26" fillId="14" borderId="77">
      <alignment horizontal="right" vertical="center"/>
    </xf>
    <xf numFmtId="0" fontId="77" fillId="73" borderId="65" applyNumberFormat="0" applyAlignment="0" applyProtection="0"/>
    <xf numFmtId="4" fontId="26" fillId="14" borderId="75">
      <alignment horizontal="right" vertical="center"/>
    </xf>
    <xf numFmtId="0" fontId="7" fillId="57" borderId="0" applyNumberFormat="0" applyBorder="0" applyAlignment="0" applyProtection="0"/>
    <xf numFmtId="0" fontId="29" fillId="0" borderId="78">
      <alignment horizontal="left" vertical="center" wrapText="1" indent="2"/>
    </xf>
    <xf numFmtId="49" fontId="29" fillId="0" borderId="75" applyNumberFormat="0" applyFont="0" applyFill="0" applyBorder="0" applyProtection="0">
      <alignment horizontal="left" vertical="center" indent="2"/>
    </xf>
    <xf numFmtId="0" fontId="26" fillId="9" borderId="75">
      <alignment horizontal="right" vertical="center"/>
    </xf>
    <xf numFmtId="175" fontId="29" fillId="90" borderId="75" applyNumberFormat="0" applyFont="0" applyBorder="0" applyAlignment="0" applyProtection="0">
      <alignment horizontal="right" vertical="center"/>
    </xf>
    <xf numFmtId="0" fontId="65" fillId="86" borderId="72" applyNumberFormat="0" applyAlignment="0" applyProtection="0"/>
    <xf numFmtId="0" fontId="64" fillId="86" borderId="72" applyNumberFormat="0" applyAlignment="0" applyProtection="0"/>
    <xf numFmtId="4" fontId="29" fillId="16" borderId="75"/>
    <xf numFmtId="0" fontId="9" fillId="0" borderId="43" applyNumberFormat="0" applyFill="0" applyAlignment="0" applyProtection="0"/>
    <xf numFmtId="0" fontId="52" fillId="0" borderId="0" applyNumberFormat="0" applyFill="0" applyBorder="0" applyAlignment="0" applyProtection="0"/>
    <xf numFmtId="0" fontId="50" fillId="46" borderId="41" applyNumberFormat="0" applyAlignment="0" applyProtection="0"/>
    <xf numFmtId="0" fontId="49" fillId="46" borderId="42" applyNumberFormat="0" applyAlignment="0" applyProtection="0"/>
    <xf numFmtId="0" fontId="29" fillId="0" borderId="78">
      <alignment horizontal="left" vertical="center" wrapText="1" indent="2"/>
    </xf>
    <xf numFmtId="0" fontId="69" fillId="0" borderId="73" applyNumberFormat="0" applyFill="0" applyAlignment="0" applyProtection="0"/>
    <xf numFmtId="0" fontId="69" fillId="0" borderId="73" applyNumberFormat="0" applyFill="0" applyAlignment="0" applyProtection="0"/>
    <xf numFmtId="0" fontId="59" fillId="89" borderId="67" applyNumberFormat="0" applyFont="0" applyAlignment="0" applyProtection="0"/>
    <xf numFmtId="0" fontId="30" fillId="89" borderId="67" applyNumberFormat="0" applyFont="0" applyAlignment="0" applyProtection="0"/>
    <xf numFmtId="0" fontId="81" fillId="86" borderId="64" applyNumberFormat="0" applyAlignment="0" applyProtection="0"/>
    <xf numFmtId="49" fontId="29" fillId="0" borderId="76" applyNumberFormat="0" applyFont="0" applyFill="0" applyBorder="0" applyProtection="0">
      <alignment horizontal="left" vertical="center" indent="5"/>
    </xf>
    <xf numFmtId="0" fontId="30" fillId="89" borderId="82" applyNumberFormat="0" applyFont="0" applyAlignment="0" applyProtection="0"/>
    <xf numFmtId="4" fontId="26" fillId="9" borderId="75">
      <alignment horizontal="right" vertical="center"/>
    </xf>
    <xf numFmtId="0" fontId="84" fillId="0" borderId="73" applyNumberFormat="0" applyFill="0" applyAlignment="0" applyProtection="0"/>
    <xf numFmtId="0" fontId="29" fillId="0" borderId="78">
      <alignment horizontal="left" vertical="center" wrapText="1" indent="2"/>
    </xf>
    <xf numFmtId="0" fontId="84" fillId="0" borderId="66" applyNumberFormat="0" applyFill="0" applyAlignment="0" applyProtection="0"/>
    <xf numFmtId="0" fontId="29" fillId="14" borderId="78">
      <alignment horizontal="left" vertical="center" wrapText="1" indent="2"/>
    </xf>
    <xf numFmtId="0" fontId="77" fillId="73" borderId="72" applyNumberFormat="0" applyAlignment="0" applyProtection="0"/>
    <xf numFmtId="4" fontId="29" fillId="0" borderId="75">
      <alignment horizontal="right" vertical="center"/>
    </xf>
    <xf numFmtId="0" fontId="30" fillId="89" borderId="74" applyNumberFormat="0" applyFont="0" applyAlignment="0" applyProtection="0"/>
    <xf numFmtId="0" fontId="64" fillId="86" borderId="72" applyNumberFormat="0" applyAlignment="0" applyProtection="0"/>
    <xf numFmtId="0" fontId="29" fillId="16" borderId="75"/>
    <xf numFmtId="0" fontId="7" fillId="47" borderId="0" applyNumberFormat="0" applyBorder="0" applyAlignment="0" applyProtection="0"/>
    <xf numFmtId="0" fontId="29" fillId="14" borderId="78">
      <alignment horizontal="left" vertical="center" wrapText="1" indent="2"/>
    </xf>
    <xf numFmtId="0" fontId="62" fillId="86" borderId="79" applyNumberFormat="0" applyAlignment="0" applyProtection="0"/>
    <xf numFmtId="49" fontId="29" fillId="0" borderId="75" applyNumberFormat="0" applyFont="0" applyFill="0" applyBorder="0" applyProtection="0">
      <alignment horizontal="left" vertical="center" indent="2"/>
    </xf>
    <xf numFmtId="0" fontId="26" fillId="14" borderId="75">
      <alignment horizontal="right" vertical="center"/>
    </xf>
    <xf numFmtId="0" fontId="29" fillId="14" borderId="78">
      <alignment horizontal="left" vertical="center" wrapText="1" indent="2"/>
    </xf>
    <xf numFmtId="4" fontId="26" fillId="14" borderId="77">
      <alignment horizontal="right" vertical="center"/>
    </xf>
    <xf numFmtId="0" fontId="7" fillId="47" borderId="0" applyNumberFormat="0" applyBorder="0" applyAlignment="0" applyProtection="0"/>
    <xf numFmtId="0" fontId="77" fillId="73" borderId="72" applyNumberFormat="0" applyAlignment="0" applyProtection="0"/>
    <xf numFmtId="4" fontId="26" fillId="9" borderId="75">
      <alignment horizontal="right" vertical="center"/>
    </xf>
    <xf numFmtId="0" fontId="68" fillId="73" borderId="72" applyNumberFormat="0" applyAlignment="0" applyProtection="0"/>
    <xf numFmtId="4" fontId="55" fillId="9" borderId="83">
      <alignment horizontal="right" vertical="center"/>
    </xf>
    <xf numFmtId="0" fontId="29" fillId="16" borderId="75"/>
    <xf numFmtId="0" fontId="55" fillId="9" borderId="75">
      <alignment horizontal="right" vertical="center"/>
    </xf>
    <xf numFmtId="0" fontId="26" fillId="14" borderId="75">
      <alignment horizontal="right" vertical="center"/>
    </xf>
    <xf numFmtId="0" fontId="29" fillId="14" borderId="78">
      <alignment horizontal="left" vertical="center" wrapText="1" indent="2"/>
    </xf>
    <xf numFmtId="4" fontId="26" fillId="14" borderId="76">
      <alignment horizontal="right" vertical="center"/>
    </xf>
    <xf numFmtId="0" fontId="84" fillId="0" borderId="73" applyNumberFormat="0" applyFill="0" applyAlignment="0" applyProtection="0"/>
    <xf numFmtId="0" fontId="29" fillId="0" borderId="78">
      <alignment horizontal="left" vertical="center" wrapText="1" indent="2"/>
    </xf>
    <xf numFmtId="4" fontId="29" fillId="0" borderId="75" applyFill="0" applyBorder="0" applyProtection="0">
      <alignment horizontal="right" vertical="center"/>
    </xf>
    <xf numFmtId="0" fontId="65" fillId="86" borderId="65" applyNumberFormat="0" applyAlignment="0" applyProtection="0"/>
    <xf numFmtId="0" fontId="55" fillId="9" borderId="75">
      <alignment horizontal="right" vertical="center"/>
    </xf>
    <xf numFmtId="0" fontId="68" fillId="73" borderId="80" applyNumberFormat="0" applyAlignment="0" applyProtection="0"/>
    <xf numFmtId="4" fontId="26" fillId="14" borderId="75">
      <alignment horizontal="right" vertical="center"/>
    </xf>
    <xf numFmtId="0" fontId="77" fillId="73" borderId="65" applyNumberFormat="0" applyAlignment="0" applyProtection="0"/>
    <xf numFmtId="4" fontId="55" fillId="9" borderId="75">
      <alignment horizontal="right" vertical="center"/>
    </xf>
    <xf numFmtId="0" fontId="29" fillId="9" borderId="76">
      <alignment horizontal="left" vertical="center"/>
    </xf>
    <xf numFmtId="0" fontId="59" fillId="89" borderId="67" applyNumberFormat="0" applyFont="0" applyAlignment="0" applyProtection="0"/>
    <xf numFmtId="0" fontId="81" fillId="86" borderId="64" applyNumberFormat="0" applyAlignment="0" applyProtection="0"/>
    <xf numFmtId="0" fontId="52" fillId="0" borderId="0" applyNumberFormat="0" applyFill="0" applyBorder="0" applyAlignment="0" applyProtection="0"/>
    <xf numFmtId="0" fontId="84" fillId="0" borderId="66" applyNumberFormat="0" applyFill="0" applyAlignment="0" applyProtection="0"/>
    <xf numFmtId="0" fontId="7" fillId="47" borderId="0" applyNumberFormat="0" applyBorder="0" applyAlignment="0" applyProtection="0"/>
    <xf numFmtId="0" fontId="53" fillId="52" borderId="0" applyNumberFormat="0" applyBorder="0" applyAlignment="0" applyProtection="0"/>
    <xf numFmtId="0" fontId="64" fillId="86" borderId="72" applyNumberFormat="0" applyAlignment="0" applyProtection="0"/>
    <xf numFmtId="0" fontId="26" fillId="9" borderId="75">
      <alignment horizontal="right" vertical="center"/>
    </xf>
    <xf numFmtId="0" fontId="77" fillId="73" borderId="72" applyNumberFormat="0" applyAlignment="0" applyProtection="0"/>
    <xf numFmtId="0" fontId="29" fillId="0" borderId="78">
      <alignment horizontal="left" vertical="center" wrapText="1" indent="2"/>
    </xf>
    <xf numFmtId="0" fontId="26" fillId="14" borderId="77">
      <alignment horizontal="right" vertical="center"/>
    </xf>
    <xf numFmtId="0" fontId="59" fillId="89" borderId="74" applyNumberFormat="0" applyFont="0" applyAlignment="0" applyProtection="0"/>
    <xf numFmtId="0" fontId="53" fillId="64" borderId="0" applyNumberFormat="0" applyBorder="0" applyAlignment="0" applyProtection="0"/>
    <xf numFmtId="49" fontId="27" fillId="0" borderId="75" applyNumberFormat="0" applyFill="0" applyBorder="0" applyProtection="0">
      <alignment horizontal="left" vertical="center"/>
    </xf>
    <xf numFmtId="0" fontId="30" fillId="89" borderId="74" applyNumberFormat="0" applyFont="0" applyAlignment="0" applyProtection="0"/>
    <xf numFmtId="0" fontId="53" fillId="61" borderId="0" applyNumberFormat="0" applyBorder="0" applyAlignment="0" applyProtection="0"/>
    <xf numFmtId="0" fontId="26" fillId="9" borderId="68">
      <alignment horizontal="right" vertical="center"/>
    </xf>
    <xf numFmtId="4" fontId="26" fillId="9" borderId="68">
      <alignment horizontal="right" vertical="center"/>
    </xf>
    <xf numFmtId="0" fontId="55" fillId="9" borderId="68">
      <alignment horizontal="right" vertical="center"/>
    </xf>
    <xf numFmtId="4" fontId="55" fillId="9" borderId="68">
      <alignment horizontal="right" vertical="center"/>
    </xf>
    <xf numFmtId="0" fontId="26" fillId="14" borderId="68">
      <alignment horizontal="right" vertical="center"/>
    </xf>
    <xf numFmtId="4" fontId="26" fillId="14" borderId="68">
      <alignment horizontal="right" vertical="center"/>
    </xf>
    <xf numFmtId="0" fontId="26" fillId="14" borderId="68">
      <alignment horizontal="right" vertical="center"/>
    </xf>
    <xf numFmtId="4" fontId="26" fillId="14" borderId="68">
      <alignment horizontal="right" vertical="center"/>
    </xf>
    <xf numFmtId="0" fontId="26" fillId="14" borderId="69">
      <alignment horizontal="right" vertical="center"/>
    </xf>
    <xf numFmtId="4" fontId="26" fillId="14" borderId="69">
      <alignment horizontal="right" vertical="center"/>
    </xf>
    <xf numFmtId="0" fontId="26" fillId="14" borderId="70">
      <alignment horizontal="right" vertical="center"/>
    </xf>
    <xf numFmtId="4" fontId="26" fillId="14" borderId="70">
      <alignment horizontal="right" vertical="center"/>
    </xf>
    <xf numFmtId="0" fontId="65" fillId="86" borderId="65" applyNumberFormat="0" applyAlignment="0" applyProtection="0"/>
    <xf numFmtId="0" fontId="29" fillId="14" borderId="71">
      <alignment horizontal="left" vertical="center" wrapText="1" indent="2"/>
    </xf>
    <xf numFmtId="0" fontId="29" fillId="0" borderId="71">
      <alignment horizontal="left" vertical="center" wrapText="1" indent="2"/>
    </xf>
    <xf numFmtId="0" fontId="29" fillId="9" borderId="69">
      <alignment horizontal="left" vertical="center"/>
    </xf>
    <xf numFmtId="4" fontId="29" fillId="0" borderId="75" applyFill="0" applyBorder="0" applyProtection="0">
      <alignment horizontal="right" vertical="center"/>
    </xf>
    <xf numFmtId="0" fontId="77" fillId="73" borderId="65" applyNumberFormat="0" applyAlignment="0" applyProtection="0"/>
    <xf numFmtId="0" fontId="29" fillId="0" borderId="68">
      <alignment horizontal="right" vertical="center"/>
    </xf>
    <xf numFmtId="4" fontId="29" fillId="0" borderId="68">
      <alignment horizontal="right" vertical="center"/>
    </xf>
    <xf numFmtId="49" fontId="29" fillId="0" borderId="75" applyNumberFormat="0" applyFont="0" applyFill="0" applyBorder="0" applyProtection="0">
      <alignment horizontal="left" vertical="center" indent="2"/>
    </xf>
    <xf numFmtId="0" fontId="29" fillId="0" borderId="68" applyNumberFormat="0" applyFill="0" applyAlignment="0" applyProtection="0"/>
    <xf numFmtId="0" fontId="81" fillId="86" borderId="64" applyNumberFormat="0" applyAlignment="0" applyProtection="0"/>
    <xf numFmtId="175" fontId="29" fillId="90" borderId="68" applyNumberFormat="0" applyFont="0" applyBorder="0" applyAlignment="0" applyProtection="0">
      <alignment horizontal="right" vertical="center"/>
    </xf>
    <xf numFmtId="0" fontId="29" fillId="16" borderId="68"/>
    <xf numFmtId="4" fontId="29" fillId="16" borderId="68"/>
    <xf numFmtId="0" fontId="84" fillId="0" borderId="66" applyNumberFormat="0" applyFill="0" applyAlignment="0" applyProtection="0"/>
    <xf numFmtId="0" fontId="62" fillId="86" borderId="79"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76">
      <alignment horizontal="right" vertical="center"/>
    </xf>
    <xf numFmtId="0" fontId="84" fillId="0" borderId="73" applyNumberFormat="0" applyFill="0" applyAlignment="0" applyProtection="0"/>
    <xf numFmtId="0" fontId="50" fillId="46" borderId="41" applyNumberFormat="0" applyAlignment="0" applyProtection="0"/>
    <xf numFmtId="0" fontId="59" fillId="89" borderId="74" applyNumberFormat="0" applyFont="0" applyAlignment="0" applyProtection="0"/>
    <xf numFmtId="4" fontId="29" fillId="0" borderId="75"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77">
      <alignment horizontal="right" vertical="center"/>
    </xf>
    <xf numFmtId="0" fontId="7" fillId="51" borderId="0" applyNumberFormat="0" applyBorder="0" applyAlignment="0" applyProtection="0"/>
    <xf numFmtId="0" fontId="26" fillId="14" borderId="75">
      <alignment horizontal="right" vertical="center"/>
    </xf>
    <xf numFmtId="0" fontId="81" fillId="86" borderId="79" applyNumberFormat="0" applyAlignment="0" applyProtection="0"/>
    <xf numFmtId="0" fontId="7" fillId="50" borderId="0" applyNumberFormat="0" applyBorder="0" applyAlignment="0" applyProtection="0"/>
    <xf numFmtId="0" fontId="64" fillId="86" borderId="72" applyNumberFormat="0" applyAlignment="0" applyProtection="0"/>
    <xf numFmtId="0" fontId="84" fillId="0" borderId="73" applyNumberFormat="0" applyFill="0" applyAlignment="0" applyProtection="0"/>
    <xf numFmtId="4" fontId="26" fillId="14" borderId="75">
      <alignment horizontal="right" vertical="center"/>
    </xf>
    <xf numFmtId="0" fontId="53" fillId="55" borderId="0" applyNumberFormat="0" applyBorder="0" applyAlignment="0" applyProtection="0"/>
    <xf numFmtId="0" fontId="29" fillId="0" borderId="75" applyNumberFormat="0" applyFill="0" applyAlignment="0" applyProtection="0"/>
    <xf numFmtId="0" fontId="7" fillId="56" borderId="0" applyNumberFormat="0" applyBorder="0" applyAlignment="0" applyProtection="0"/>
    <xf numFmtId="0" fontId="84" fillId="0" borderId="73" applyNumberFormat="0" applyFill="0" applyAlignment="0" applyProtection="0"/>
    <xf numFmtId="4" fontId="29" fillId="0" borderId="75">
      <alignment horizontal="right" vertical="center"/>
    </xf>
    <xf numFmtId="4" fontId="26" fillId="14" borderId="77">
      <alignment horizontal="right" vertical="center"/>
    </xf>
    <xf numFmtId="0" fontId="55" fillId="9" borderId="75">
      <alignment horizontal="right" vertical="center"/>
    </xf>
    <xf numFmtId="0" fontId="30" fillId="89" borderId="74" applyNumberFormat="0" applyFont="0" applyAlignment="0" applyProtection="0"/>
    <xf numFmtId="0" fontId="7" fillId="59" borderId="0" applyNumberFormat="0" applyBorder="0" applyAlignment="0" applyProtection="0"/>
    <xf numFmtId="0" fontId="77" fillId="73" borderId="72" applyNumberFormat="0" applyAlignment="0" applyProtection="0"/>
    <xf numFmtId="4" fontId="55" fillId="9" borderId="75">
      <alignment horizontal="right" vertical="center"/>
    </xf>
    <xf numFmtId="0" fontId="29" fillId="0" borderId="78">
      <alignment horizontal="left" vertical="center" wrapText="1" indent="2"/>
    </xf>
    <xf numFmtId="0" fontId="81" fillId="86" borderId="79" applyNumberFormat="0" applyAlignment="0" applyProtection="0"/>
    <xf numFmtId="0" fontId="59" fillId="89" borderId="74" applyNumberFormat="0" applyFont="0" applyAlignment="0" applyProtection="0"/>
    <xf numFmtId="0" fontId="68" fillId="73" borderId="72" applyNumberFormat="0" applyAlignment="0" applyProtection="0"/>
    <xf numFmtId="49" fontId="27" fillId="0" borderId="75" applyNumberFormat="0" applyFill="0" applyBorder="0" applyProtection="0">
      <alignment horizontal="left" vertical="center"/>
    </xf>
    <xf numFmtId="4" fontId="26" fillId="9" borderId="75">
      <alignment horizontal="right" vertical="center"/>
    </xf>
    <xf numFmtId="0" fontId="84" fillId="0" borderId="73" applyNumberFormat="0" applyFill="0" applyAlignment="0" applyProtection="0"/>
    <xf numFmtId="0" fontId="7" fillId="53" borderId="0" applyNumberFormat="0" applyBorder="0" applyAlignment="0" applyProtection="0"/>
    <xf numFmtId="0" fontId="81" fillId="86" borderId="79" applyNumberFormat="0" applyAlignment="0" applyProtection="0"/>
    <xf numFmtId="0" fontId="77" fillId="73" borderId="72" applyNumberFormat="0" applyAlignment="0" applyProtection="0"/>
    <xf numFmtId="0" fontId="7" fillId="51" borderId="0" applyNumberFormat="0" applyBorder="0" applyAlignment="0" applyProtection="0"/>
    <xf numFmtId="0" fontId="53" fillId="61" borderId="0" applyNumberFormat="0" applyBorder="0" applyAlignment="0" applyProtection="0"/>
    <xf numFmtId="0" fontId="7" fillId="47" borderId="0" applyNumberFormat="0" applyBorder="0" applyAlignment="0" applyProtection="0"/>
    <xf numFmtId="49" fontId="27" fillId="0" borderId="75" applyNumberFormat="0" applyFill="0" applyBorder="0" applyProtection="0">
      <alignment horizontal="left" vertical="center"/>
    </xf>
    <xf numFmtId="0" fontId="84" fillId="0" borderId="73" applyNumberFormat="0" applyFill="0" applyAlignment="0" applyProtection="0"/>
    <xf numFmtId="0" fontId="53" fillId="52" borderId="0" applyNumberFormat="0" applyBorder="0" applyAlignment="0" applyProtection="0"/>
    <xf numFmtId="49" fontId="29" fillId="0" borderId="68" applyNumberFormat="0" applyFont="0" applyFill="0" applyBorder="0" applyProtection="0">
      <alignment horizontal="left" vertical="center" indent="2"/>
    </xf>
    <xf numFmtId="49" fontId="29" fillId="0" borderId="69" applyNumberFormat="0" applyFont="0" applyFill="0" applyBorder="0" applyProtection="0">
      <alignment horizontal="left" vertical="center" indent="5"/>
    </xf>
    <xf numFmtId="0" fontId="77" fillId="73" borderId="72" applyNumberFormat="0" applyAlignment="0" applyProtection="0"/>
    <xf numFmtId="0" fontId="29" fillId="9" borderId="76">
      <alignment horizontal="left" vertical="center"/>
    </xf>
    <xf numFmtId="0" fontId="65" fillId="86" borderId="72" applyNumberFormat="0" applyAlignment="0" applyProtection="0"/>
    <xf numFmtId="0" fontId="84" fillId="0" borderId="73" applyNumberFormat="0" applyFill="0" applyAlignment="0" applyProtection="0"/>
    <xf numFmtId="4" fontId="26" fillId="14" borderId="76">
      <alignment horizontal="right" vertical="center"/>
    </xf>
    <xf numFmtId="0" fontId="30" fillId="89" borderId="74" applyNumberFormat="0" applyFont="0" applyAlignment="0" applyProtection="0"/>
    <xf numFmtId="4" fontId="29" fillId="0" borderId="68" applyFill="0" applyBorder="0" applyProtection="0">
      <alignment horizontal="right" vertical="center"/>
    </xf>
    <xf numFmtId="49" fontId="27" fillId="0" borderId="68" applyNumberFormat="0" applyFill="0" applyBorder="0" applyProtection="0">
      <alignment horizontal="left" vertical="center"/>
    </xf>
    <xf numFmtId="4" fontId="26" fillId="14" borderId="77">
      <alignment horizontal="right" vertical="center"/>
    </xf>
    <xf numFmtId="0" fontId="53" fillId="64" borderId="0" applyNumberFormat="0" applyBorder="0" applyAlignment="0" applyProtection="0"/>
    <xf numFmtId="0" fontId="84" fillId="0" borderId="73" applyNumberFormat="0" applyFill="0" applyAlignment="0" applyProtection="0"/>
    <xf numFmtId="0" fontId="68" fillId="73" borderId="72" applyNumberFormat="0" applyAlignment="0" applyProtection="0"/>
    <xf numFmtId="0" fontId="69" fillId="0" borderId="73" applyNumberFormat="0" applyFill="0" applyAlignment="0" applyProtection="0"/>
    <xf numFmtId="0" fontId="59" fillId="89" borderId="74" applyNumberFormat="0" applyFont="0" applyAlignment="0" applyProtection="0"/>
    <xf numFmtId="0" fontId="84" fillId="0" borderId="73" applyNumberFormat="0" applyFill="0" applyAlignment="0" applyProtection="0"/>
    <xf numFmtId="0" fontId="53" fillId="55" borderId="0" applyNumberFormat="0" applyBorder="0" applyAlignment="0" applyProtection="0"/>
    <xf numFmtId="0" fontId="59" fillId="89" borderId="74" applyNumberFormat="0" applyFont="0" applyAlignment="0" applyProtection="0"/>
    <xf numFmtId="0" fontId="29" fillId="0" borderId="75" applyNumberFormat="0" applyFill="0" applyAlignment="0" applyProtection="0"/>
    <xf numFmtId="49" fontId="29" fillId="0" borderId="76" applyNumberFormat="0" applyFont="0" applyFill="0" applyBorder="0" applyProtection="0">
      <alignment horizontal="left" vertical="center" indent="5"/>
    </xf>
    <xf numFmtId="0" fontId="29" fillId="0" borderId="75" applyNumberFormat="0" applyFill="0" applyAlignment="0" applyProtection="0"/>
    <xf numFmtId="4" fontId="29" fillId="0" borderId="75">
      <alignment horizontal="right" vertical="center"/>
    </xf>
    <xf numFmtId="4" fontId="29" fillId="0" borderId="75">
      <alignment horizontal="right" vertical="center"/>
    </xf>
    <xf numFmtId="0" fontId="26" fillId="14" borderId="75">
      <alignment horizontal="right" vertical="center"/>
    </xf>
    <xf numFmtId="0" fontId="29" fillId="14" borderId="78">
      <alignment horizontal="left" vertical="center" wrapText="1" indent="2"/>
    </xf>
    <xf numFmtId="0" fontId="77" fillId="73" borderId="72" applyNumberFormat="0" applyAlignment="0" applyProtection="0"/>
    <xf numFmtId="0" fontId="29" fillId="0" borderId="75">
      <alignment horizontal="right" vertical="center"/>
    </xf>
    <xf numFmtId="0" fontId="62" fillId="86" borderId="64" applyNumberFormat="0" applyAlignment="0" applyProtection="0"/>
    <xf numFmtId="0" fontId="64" fillId="86" borderId="65" applyNumberFormat="0" applyAlignment="0" applyProtection="0"/>
    <xf numFmtId="0" fontId="69" fillId="0" borderId="66" applyNumberFormat="0" applyFill="0" applyAlignment="0" applyProtection="0"/>
    <xf numFmtId="175" fontId="29" fillId="90" borderId="75" applyNumberFormat="0" applyFont="0" applyBorder="0" applyAlignment="0" applyProtection="0">
      <alignment horizontal="right" vertical="center"/>
    </xf>
    <xf numFmtId="0" fontId="49" fillId="46" borderId="42" applyNumberFormat="0" applyAlignment="0" applyProtection="0"/>
    <xf numFmtId="0" fontId="26" fillId="14" borderId="77">
      <alignment horizontal="right" vertical="center"/>
    </xf>
    <xf numFmtId="0" fontId="65" fillId="86" borderId="72" applyNumberFormat="0" applyAlignment="0" applyProtection="0"/>
    <xf numFmtId="0" fontId="64" fillId="86" borderId="72" applyNumberFormat="0" applyAlignment="0" applyProtection="0"/>
    <xf numFmtId="0" fontId="84" fillId="0" borderId="73" applyNumberFormat="0" applyFill="0" applyAlignment="0" applyProtection="0"/>
    <xf numFmtId="0" fontId="84" fillId="0" borderId="73" applyNumberFormat="0" applyFill="0" applyAlignment="0" applyProtection="0"/>
    <xf numFmtId="0" fontId="30" fillId="89" borderId="74" applyNumberFormat="0" applyFont="0" applyAlignment="0" applyProtection="0"/>
    <xf numFmtId="0" fontId="53" fillId="61" borderId="0" applyNumberFormat="0" applyBorder="0" applyAlignment="0" applyProtection="0"/>
    <xf numFmtId="0" fontId="26" fillId="14" borderId="77">
      <alignment horizontal="right" vertical="center"/>
    </xf>
    <xf numFmtId="0" fontId="7" fillId="59" borderId="0" applyNumberFormat="0" applyBorder="0" applyAlignment="0" applyProtection="0"/>
    <xf numFmtId="0" fontId="26" fillId="14" borderId="76">
      <alignment horizontal="right" vertical="center"/>
    </xf>
    <xf numFmtId="0" fontId="59" fillId="89" borderId="82" applyNumberFormat="0" applyFont="0" applyAlignment="0" applyProtection="0"/>
    <xf numFmtId="4" fontId="26" fillId="9" borderId="75">
      <alignment horizontal="right" vertical="center"/>
    </xf>
    <xf numFmtId="4" fontId="26" fillId="14" borderId="75">
      <alignment horizontal="right" vertical="center"/>
    </xf>
    <xf numFmtId="0" fontId="51" fillId="0" borderId="0" applyNumberFormat="0" applyFill="0" applyBorder="0" applyAlignment="0" applyProtection="0"/>
    <xf numFmtId="4" fontId="26" fillId="14" borderId="75">
      <alignment horizontal="right" vertical="center"/>
    </xf>
    <xf numFmtId="0" fontId="68" fillId="73" borderId="65" applyNumberFormat="0" applyAlignment="0" applyProtection="0"/>
    <xf numFmtId="0" fontId="26" fillId="14" borderId="75">
      <alignment horizontal="right" vertical="center"/>
    </xf>
    <xf numFmtId="4" fontId="26" fillId="14" borderId="75">
      <alignment horizontal="right" vertical="center"/>
    </xf>
    <xf numFmtId="0" fontId="81" fillId="86" borderId="79" applyNumberFormat="0" applyAlignment="0" applyProtection="0"/>
    <xf numFmtId="4" fontId="26" fillId="14" borderId="75">
      <alignment horizontal="right" vertical="center"/>
    </xf>
    <xf numFmtId="0" fontId="29" fillId="0" borderId="75">
      <alignment horizontal="right" vertical="center"/>
    </xf>
    <xf numFmtId="0" fontId="7"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9" fillId="0" borderId="78">
      <alignment horizontal="left" vertical="center" wrapText="1" indent="2"/>
    </xf>
    <xf numFmtId="0" fontId="29" fillId="16" borderId="75"/>
    <xf numFmtId="4" fontId="29" fillId="0" borderId="75" applyFill="0" applyBorder="0" applyProtection="0">
      <alignment horizontal="right" vertical="center"/>
    </xf>
    <xf numFmtId="0" fontId="65" fillId="86" borderId="72" applyNumberFormat="0" applyAlignment="0" applyProtection="0"/>
    <xf numFmtId="0" fontId="29" fillId="14" borderId="71">
      <alignment horizontal="left" vertical="center" wrapText="1" indent="2"/>
    </xf>
    <xf numFmtId="0" fontId="29" fillId="0" borderId="71">
      <alignment horizontal="left" vertical="center" wrapText="1" indent="2"/>
    </xf>
    <xf numFmtId="0" fontId="69" fillId="0" borderId="73" applyNumberFormat="0" applyFill="0" applyAlignment="0" applyProtection="0"/>
    <xf numFmtId="0" fontId="77" fillId="73" borderId="72" applyNumberFormat="0" applyAlignment="0" applyProtection="0"/>
    <xf numFmtId="0" fontId="29" fillId="0" borderId="75">
      <alignment horizontal="right" vertical="center"/>
    </xf>
    <xf numFmtId="49" fontId="29" fillId="0" borderId="75" applyNumberFormat="0" applyFont="0" applyFill="0" applyBorder="0" applyProtection="0">
      <alignment horizontal="left" vertical="center" indent="2"/>
    </xf>
    <xf numFmtId="0" fontId="64" fillId="86" borderId="72" applyNumberFormat="0" applyAlignment="0" applyProtection="0"/>
    <xf numFmtId="0" fontId="29" fillId="0" borderId="75">
      <alignment horizontal="right" vertical="center"/>
    </xf>
    <xf numFmtId="0" fontId="26" fillId="9" borderId="75">
      <alignment horizontal="right" vertical="center"/>
    </xf>
    <xf numFmtId="4" fontId="26" fillId="14" borderId="84">
      <alignment horizontal="right" vertical="center"/>
    </xf>
    <xf numFmtId="0" fontId="53" fillId="52" borderId="0" applyNumberFormat="0" applyBorder="0" applyAlignment="0" applyProtection="0"/>
    <xf numFmtId="4" fontId="29" fillId="0" borderId="75">
      <alignment horizontal="right" vertical="center"/>
    </xf>
    <xf numFmtId="175" fontId="29" fillId="90" borderId="75" applyNumberFormat="0" applyFont="0" applyBorder="0" applyAlignment="0" applyProtection="0">
      <alignment horizontal="right" vertical="center"/>
    </xf>
    <xf numFmtId="4" fontId="55" fillId="9" borderId="75">
      <alignment horizontal="right" vertical="center"/>
    </xf>
    <xf numFmtId="4" fontId="26" fillId="14" borderId="76">
      <alignment horizontal="right" vertical="center"/>
    </xf>
    <xf numFmtId="4" fontId="26" fillId="9" borderId="75">
      <alignment horizontal="right" vertical="center"/>
    </xf>
    <xf numFmtId="0" fontId="69" fillId="0" borderId="73" applyNumberFormat="0" applyFill="0" applyAlignment="0" applyProtection="0"/>
    <xf numFmtId="0" fontId="77" fillId="73" borderId="72" applyNumberFormat="0" applyAlignment="0" applyProtection="0"/>
    <xf numFmtId="0" fontId="29" fillId="16" borderId="75"/>
    <xf numFmtId="49" fontId="29" fillId="0" borderId="75" applyNumberFormat="0" applyFont="0" applyFill="0" applyBorder="0" applyProtection="0">
      <alignment horizontal="left" vertical="center" indent="2"/>
    </xf>
    <xf numFmtId="4" fontId="55" fillId="9" borderId="75">
      <alignment horizontal="right" vertical="center"/>
    </xf>
    <xf numFmtId="0" fontId="81" fillId="86" borderId="79" applyNumberFormat="0" applyAlignment="0" applyProtection="0"/>
    <xf numFmtId="0" fontId="77" fillId="73" borderId="80" applyNumberFormat="0" applyAlignment="0" applyProtection="0"/>
    <xf numFmtId="0" fontId="7" fillId="62" borderId="0" applyNumberFormat="0" applyBorder="0" applyAlignment="0" applyProtection="0"/>
    <xf numFmtId="49" fontId="27" fillId="0" borderId="75"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55" fillId="9" borderId="75">
      <alignment horizontal="right" vertical="center"/>
    </xf>
    <xf numFmtId="0" fontId="53" fillId="49" borderId="0" applyNumberFormat="0" applyBorder="0" applyAlignment="0" applyProtection="0"/>
    <xf numFmtId="0" fontId="29" fillId="14" borderId="86">
      <alignment horizontal="left" vertical="center" wrapText="1" indent="2"/>
    </xf>
    <xf numFmtId="0" fontId="53"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53" fillId="58" borderId="0" applyNumberFormat="0" applyBorder="0" applyAlignment="0" applyProtection="0"/>
    <xf numFmtId="0" fontId="7" fillId="54" borderId="0" applyNumberFormat="0" applyBorder="0" applyAlignment="0" applyProtection="0"/>
    <xf numFmtId="0" fontId="53" fillId="55" borderId="0" applyNumberFormat="0" applyBorder="0" applyAlignment="0" applyProtection="0"/>
    <xf numFmtId="0" fontId="69" fillId="0" borderId="73" applyNumberFormat="0" applyFill="0" applyAlignment="0" applyProtection="0"/>
    <xf numFmtId="0" fontId="29" fillId="14" borderId="78">
      <alignment horizontal="left" vertical="center" wrapText="1" indent="2"/>
    </xf>
    <xf numFmtId="0" fontId="62" fillId="86" borderId="79" applyNumberFormat="0" applyAlignment="0" applyProtection="0"/>
    <xf numFmtId="4" fontId="26" fillId="14" borderId="68">
      <alignment horizontal="right" vertical="center"/>
    </xf>
    <xf numFmtId="0" fontId="29" fillId="16" borderId="68"/>
    <xf numFmtId="0" fontId="64" fillId="86" borderId="65" applyNumberFormat="0" applyAlignment="0" applyProtection="0"/>
    <xf numFmtId="0" fontId="26" fillId="9" borderId="68">
      <alignment horizontal="right" vertical="center"/>
    </xf>
    <xf numFmtId="0" fontId="29" fillId="0" borderId="68">
      <alignment horizontal="right" vertical="center"/>
    </xf>
    <xf numFmtId="0" fontId="84" fillId="0" borderId="66" applyNumberFormat="0" applyFill="0" applyAlignment="0" applyProtection="0"/>
    <xf numFmtId="0" fontId="29" fillId="9" borderId="69">
      <alignment horizontal="left" vertical="center"/>
    </xf>
    <xf numFmtId="0" fontId="77" fillId="73" borderId="65" applyNumberFormat="0" applyAlignment="0" applyProtection="0"/>
    <xf numFmtId="175" fontId="29" fillId="90" borderId="68" applyNumberFormat="0" applyFont="0" applyBorder="0" applyAlignment="0" applyProtection="0">
      <alignment horizontal="right" vertical="center"/>
    </xf>
    <xf numFmtId="0" fontId="59" fillId="89" borderId="67" applyNumberFormat="0" applyFont="0" applyAlignment="0" applyProtection="0"/>
    <xf numFmtId="0" fontId="29" fillId="0" borderId="71">
      <alignment horizontal="left" vertical="center" wrapText="1" indent="2"/>
    </xf>
    <xf numFmtId="4" fontId="29" fillId="16" borderId="68"/>
    <xf numFmtId="49" fontId="27" fillId="0" borderId="68" applyNumberFormat="0" applyFill="0" applyBorder="0" applyProtection="0">
      <alignment horizontal="left" vertical="center"/>
    </xf>
    <xf numFmtId="0" fontId="29" fillId="0" borderId="68">
      <alignment horizontal="right" vertical="center"/>
    </xf>
    <xf numFmtId="4" fontId="26" fillId="14" borderId="70">
      <alignment horizontal="right" vertical="center"/>
    </xf>
    <xf numFmtId="4" fontId="26" fillId="14" borderId="68">
      <alignment horizontal="right" vertical="center"/>
    </xf>
    <xf numFmtId="4" fontId="26" fillId="14" borderId="68">
      <alignment horizontal="right" vertical="center"/>
    </xf>
    <xf numFmtId="0" fontId="55" fillId="9" borderId="68">
      <alignment horizontal="right" vertical="center"/>
    </xf>
    <xf numFmtId="0" fontId="26" fillId="9" borderId="68">
      <alignment horizontal="right" vertical="center"/>
    </xf>
    <xf numFmtId="49" fontId="29" fillId="0" borderId="68" applyNumberFormat="0" applyFont="0" applyFill="0" applyBorder="0" applyProtection="0">
      <alignment horizontal="left" vertical="center" indent="2"/>
    </xf>
    <xf numFmtId="0" fontId="77" fillId="73" borderId="65" applyNumberFormat="0" applyAlignment="0" applyProtection="0"/>
    <xf numFmtId="0" fontId="62" fillId="86" borderId="64" applyNumberFormat="0" applyAlignment="0" applyProtection="0"/>
    <xf numFmtId="49" fontId="29" fillId="0" borderId="68" applyNumberFormat="0" applyFont="0" applyFill="0" applyBorder="0" applyProtection="0">
      <alignment horizontal="left" vertical="center" indent="2"/>
    </xf>
    <xf numFmtId="0" fontId="68" fillId="73" borderId="65" applyNumberFormat="0" applyAlignment="0" applyProtection="0"/>
    <xf numFmtId="4" fontId="29" fillId="0" borderId="68" applyFill="0" applyBorder="0" applyProtection="0">
      <alignment horizontal="right" vertical="center"/>
    </xf>
    <xf numFmtId="0" fontId="65" fillId="86" borderId="65" applyNumberFormat="0" applyAlignment="0" applyProtection="0"/>
    <xf numFmtId="0" fontId="84" fillId="0" borderId="66" applyNumberFormat="0" applyFill="0" applyAlignment="0" applyProtection="0"/>
    <xf numFmtId="0" fontId="81" fillId="86" borderId="64" applyNumberFormat="0" applyAlignment="0" applyProtection="0"/>
    <xf numFmtId="0" fontId="29" fillId="0" borderId="68" applyNumberFormat="0" applyFill="0" applyAlignment="0" applyProtection="0"/>
    <xf numFmtId="4" fontId="29" fillId="0" borderId="68">
      <alignment horizontal="right" vertical="center"/>
    </xf>
    <xf numFmtId="0" fontId="29" fillId="0" borderId="68">
      <alignment horizontal="right" vertical="center"/>
    </xf>
    <xf numFmtId="0" fontId="77" fillId="73" borderId="65" applyNumberFormat="0" applyAlignment="0" applyProtection="0"/>
    <xf numFmtId="0" fontId="62" fillId="86" borderId="64" applyNumberFormat="0" applyAlignment="0" applyProtection="0"/>
    <xf numFmtId="0" fontId="64" fillId="86" borderId="65" applyNumberFormat="0" applyAlignment="0" applyProtection="0"/>
    <xf numFmtId="0" fontId="29" fillId="14" borderId="71">
      <alignment horizontal="left" vertical="center" wrapText="1" indent="2"/>
    </xf>
    <xf numFmtId="0" fontId="65" fillId="86" borderId="65" applyNumberFormat="0" applyAlignment="0" applyProtection="0"/>
    <xf numFmtId="0" fontId="65" fillId="86" borderId="65" applyNumberFormat="0" applyAlignment="0" applyProtection="0"/>
    <xf numFmtId="4" fontId="26" fillId="14" borderId="69">
      <alignment horizontal="right" vertical="center"/>
    </xf>
    <xf numFmtId="0" fontId="26" fillId="14" borderId="69">
      <alignment horizontal="right" vertical="center"/>
    </xf>
    <xf numFmtId="0" fontId="26" fillId="14" borderId="68">
      <alignment horizontal="right" vertical="center"/>
    </xf>
    <xf numFmtId="4" fontId="55" fillId="9" borderId="68">
      <alignment horizontal="right" vertical="center"/>
    </xf>
    <xf numFmtId="0" fontId="68" fillId="73" borderId="65" applyNumberFormat="0" applyAlignment="0" applyProtection="0"/>
    <xf numFmtId="0" fontId="69" fillId="0" borderId="66" applyNumberFormat="0" applyFill="0" applyAlignment="0" applyProtection="0"/>
    <xf numFmtId="0" fontId="84" fillId="0" borderId="66" applyNumberFormat="0" applyFill="0" applyAlignment="0" applyProtection="0"/>
    <xf numFmtId="0" fontId="59" fillId="89" borderId="67" applyNumberFormat="0" applyFont="0" applyAlignment="0" applyProtection="0"/>
    <xf numFmtId="0" fontId="77" fillId="73" borderId="65" applyNumberFormat="0" applyAlignment="0" applyProtection="0"/>
    <xf numFmtId="49" fontId="27" fillId="0" borderId="68" applyNumberFormat="0" applyFill="0" applyBorder="0" applyProtection="0">
      <alignment horizontal="left" vertical="center"/>
    </xf>
    <xf numFmtId="0" fontId="29" fillId="14" borderId="71">
      <alignment horizontal="left" vertical="center" wrapText="1" indent="2"/>
    </xf>
    <xf numFmtId="0" fontId="65" fillId="86" borderId="65" applyNumberFormat="0" applyAlignment="0" applyProtection="0"/>
    <xf numFmtId="0" fontId="29" fillId="0" borderId="71">
      <alignment horizontal="left" vertical="center" wrapText="1" indent="2"/>
    </xf>
    <xf numFmtId="0" fontId="59" fillId="89" borderId="67" applyNumberFormat="0" applyFont="0" applyAlignment="0" applyProtection="0"/>
    <xf numFmtId="0" fontId="30"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4" fontId="29" fillId="16" borderId="68"/>
    <xf numFmtId="0" fontId="26" fillId="14" borderId="68">
      <alignment horizontal="right" vertical="center"/>
    </xf>
    <xf numFmtId="0" fontId="84" fillId="0" borderId="66" applyNumberFormat="0" applyFill="0" applyAlignment="0" applyProtection="0"/>
    <xf numFmtId="4" fontId="26" fillId="14" borderId="70">
      <alignment horizontal="right" vertical="center"/>
    </xf>
    <xf numFmtId="0" fontId="64" fillId="86" borderId="65" applyNumberFormat="0" applyAlignment="0" applyProtection="0"/>
    <xf numFmtId="0" fontId="26" fillId="14" borderId="69">
      <alignment horizontal="right" vertical="center"/>
    </xf>
    <xf numFmtId="0" fontId="65" fillId="86" borderId="65" applyNumberFormat="0" applyAlignment="0" applyProtection="0"/>
    <xf numFmtId="0" fontId="69" fillId="0" borderId="66" applyNumberFormat="0" applyFill="0" applyAlignment="0" applyProtection="0"/>
    <xf numFmtId="0" fontId="59" fillId="89" borderId="67" applyNumberFormat="0" applyFont="0" applyAlignment="0" applyProtection="0"/>
    <xf numFmtId="4" fontId="26" fillId="14" borderId="69">
      <alignment horizontal="right" vertical="center"/>
    </xf>
    <xf numFmtId="0" fontId="29" fillId="14" borderId="71">
      <alignment horizontal="left" vertical="center" wrapText="1" indent="2"/>
    </xf>
    <xf numFmtId="0" fontId="29" fillId="16" borderId="68"/>
    <xf numFmtId="175" fontId="29" fillId="90" borderId="68" applyNumberFormat="0" applyFont="0" applyBorder="0" applyAlignment="0" applyProtection="0">
      <alignment horizontal="right" vertical="center"/>
    </xf>
    <xf numFmtId="0" fontId="29" fillId="0" borderId="68" applyNumberFormat="0" applyFill="0" applyAlignment="0" applyProtection="0"/>
    <xf numFmtId="4" fontId="29" fillId="0" borderId="68" applyFill="0" applyBorder="0" applyProtection="0">
      <alignment horizontal="right" vertical="center"/>
    </xf>
    <xf numFmtId="4" fontId="26" fillId="9" borderId="68">
      <alignment horizontal="right" vertical="center"/>
    </xf>
    <xf numFmtId="0" fontId="69" fillId="0" borderId="66" applyNumberFormat="0" applyFill="0" applyAlignment="0" applyProtection="0"/>
    <xf numFmtId="49" fontId="27" fillId="0" borderId="68" applyNumberFormat="0" applyFill="0" applyBorder="0" applyProtection="0">
      <alignment horizontal="left" vertical="center"/>
    </xf>
    <xf numFmtId="49" fontId="29" fillId="0" borderId="69" applyNumberFormat="0" applyFont="0" applyFill="0" applyBorder="0" applyProtection="0">
      <alignment horizontal="left" vertical="center" indent="5"/>
    </xf>
    <xf numFmtId="0" fontId="29" fillId="9" borderId="69">
      <alignment horizontal="left" vertical="center"/>
    </xf>
    <xf numFmtId="0" fontId="65" fillId="86" borderId="65" applyNumberFormat="0" applyAlignment="0" applyProtection="0"/>
    <xf numFmtId="4" fontId="26" fillId="14" borderId="70">
      <alignment horizontal="right" vertical="center"/>
    </xf>
    <xf numFmtId="0" fontId="77" fillId="73" borderId="65" applyNumberFormat="0" applyAlignment="0" applyProtection="0"/>
    <xf numFmtId="0" fontId="77" fillId="73" borderId="65" applyNumberFormat="0" applyAlignment="0" applyProtection="0"/>
    <xf numFmtId="0" fontId="59"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0" fontId="26" fillId="14" borderId="68">
      <alignment horizontal="right" vertical="center"/>
    </xf>
    <xf numFmtId="0" fontId="30" fillId="89" borderId="67" applyNumberFormat="0" applyFont="0" applyAlignment="0" applyProtection="0"/>
    <xf numFmtId="4" fontId="29" fillId="0" borderId="68">
      <alignment horizontal="right" vertical="center"/>
    </xf>
    <xf numFmtId="0" fontId="84" fillId="0" borderId="66" applyNumberFormat="0" applyFill="0" applyAlignment="0" applyProtection="0"/>
    <xf numFmtId="0" fontId="26" fillId="14" borderId="68">
      <alignment horizontal="right" vertical="center"/>
    </xf>
    <xf numFmtId="0" fontId="26" fillId="14" borderId="68">
      <alignment horizontal="right" vertical="center"/>
    </xf>
    <xf numFmtId="4" fontId="55" fillId="9" borderId="68">
      <alignment horizontal="right" vertical="center"/>
    </xf>
    <xf numFmtId="0" fontId="26" fillId="9" borderId="68">
      <alignment horizontal="right" vertical="center"/>
    </xf>
    <xf numFmtId="4" fontId="26" fillId="9" borderId="68">
      <alignment horizontal="right" vertical="center"/>
    </xf>
    <xf numFmtId="0" fontId="55" fillId="9" borderId="68">
      <alignment horizontal="right" vertical="center"/>
    </xf>
    <xf numFmtId="4" fontId="55" fillId="9" borderId="68">
      <alignment horizontal="right" vertical="center"/>
    </xf>
    <xf numFmtId="0" fontId="26" fillId="14" borderId="68">
      <alignment horizontal="right" vertical="center"/>
    </xf>
    <xf numFmtId="4" fontId="26" fillId="14" borderId="68">
      <alignment horizontal="right" vertical="center"/>
    </xf>
    <xf numFmtId="0" fontId="26" fillId="14" borderId="68">
      <alignment horizontal="right" vertical="center"/>
    </xf>
    <xf numFmtId="4" fontId="26" fillId="14" borderId="68">
      <alignment horizontal="right" vertical="center"/>
    </xf>
    <xf numFmtId="0" fontId="26" fillId="14" borderId="69">
      <alignment horizontal="right" vertical="center"/>
    </xf>
    <xf numFmtId="4" fontId="26" fillId="14" borderId="69">
      <alignment horizontal="right" vertical="center"/>
    </xf>
    <xf numFmtId="0" fontId="26" fillId="14" borderId="70">
      <alignment horizontal="right" vertical="center"/>
    </xf>
    <xf numFmtId="4" fontId="26" fillId="14" borderId="70">
      <alignment horizontal="right" vertical="center"/>
    </xf>
    <xf numFmtId="0" fontId="65" fillId="86" borderId="65" applyNumberFormat="0" applyAlignment="0" applyProtection="0"/>
    <xf numFmtId="0" fontId="29" fillId="14" borderId="71">
      <alignment horizontal="left" vertical="center" wrapText="1" indent="2"/>
    </xf>
    <xf numFmtId="0" fontId="29" fillId="0" borderId="71">
      <alignment horizontal="left" vertical="center" wrapText="1" indent="2"/>
    </xf>
    <xf numFmtId="0" fontId="29" fillId="9" borderId="69">
      <alignment horizontal="left" vertical="center"/>
    </xf>
    <xf numFmtId="0" fontId="77" fillId="73" borderId="65" applyNumberFormat="0" applyAlignment="0" applyProtection="0"/>
    <xf numFmtId="0" fontId="29" fillId="0" borderId="68">
      <alignment horizontal="right" vertical="center"/>
    </xf>
    <xf numFmtId="4" fontId="29" fillId="0" borderId="68">
      <alignment horizontal="right" vertical="center"/>
    </xf>
    <xf numFmtId="0" fontId="29" fillId="0" borderId="68" applyNumberFormat="0" applyFill="0" applyAlignment="0" applyProtection="0"/>
    <xf numFmtId="0" fontId="81" fillId="86" borderId="64" applyNumberFormat="0" applyAlignment="0" applyProtection="0"/>
    <xf numFmtId="175" fontId="29" fillId="90" borderId="68" applyNumberFormat="0" applyFont="0" applyBorder="0" applyAlignment="0" applyProtection="0">
      <alignment horizontal="right" vertical="center"/>
    </xf>
    <xf numFmtId="0" fontId="29" fillId="16" borderId="68"/>
    <xf numFmtId="4" fontId="29" fillId="16" borderId="68"/>
    <xf numFmtId="0" fontId="84" fillId="0" borderId="66" applyNumberFormat="0" applyFill="0" applyAlignment="0" applyProtection="0"/>
    <xf numFmtId="0" fontId="30" fillId="89" borderId="67" applyNumberFormat="0" applyFont="0" applyAlignment="0" applyProtection="0"/>
    <xf numFmtId="0" fontId="59" fillId="89" borderId="67" applyNumberFormat="0" applyFont="0" applyAlignment="0" applyProtection="0"/>
    <xf numFmtId="0" fontId="29" fillId="0" borderId="68" applyNumberFormat="0" applyFill="0" applyAlignment="0" applyProtection="0"/>
    <xf numFmtId="0" fontId="69" fillId="0" borderId="66" applyNumberFormat="0" applyFill="0" applyAlignment="0" applyProtection="0"/>
    <xf numFmtId="0" fontId="84" fillId="0" borderId="66" applyNumberFormat="0" applyFill="0" applyAlignment="0" applyProtection="0"/>
    <xf numFmtId="0" fontId="68" fillId="73" borderId="65" applyNumberFormat="0" applyAlignment="0" applyProtection="0"/>
    <xf numFmtId="0" fontId="65" fillId="86" borderId="65" applyNumberFormat="0" applyAlignment="0" applyProtection="0"/>
    <xf numFmtId="4" fontId="55" fillId="9" borderId="68">
      <alignment horizontal="right" vertical="center"/>
    </xf>
    <xf numFmtId="0" fontId="26" fillId="9" borderId="68">
      <alignment horizontal="right" vertical="center"/>
    </xf>
    <xf numFmtId="175" fontId="29" fillId="90" borderId="68" applyNumberFormat="0" applyFont="0" applyBorder="0" applyAlignment="0" applyProtection="0">
      <alignment horizontal="right" vertical="center"/>
    </xf>
    <xf numFmtId="0" fontId="69" fillId="0" borderId="66" applyNumberFormat="0" applyFill="0" applyAlignment="0" applyProtection="0"/>
    <xf numFmtId="49" fontId="29" fillId="0" borderId="68" applyNumberFormat="0" applyFont="0" applyFill="0" applyBorder="0" applyProtection="0">
      <alignment horizontal="left" vertical="center" indent="2"/>
    </xf>
    <xf numFmtId="49" fontId="29" fillId="0" borderId="69" applyNumberFormat="0" applyFont="0" applyFill="0" applyBorder="0" applyProtection="0">
      <alignment horizontal="left" vertical="center" indent="5"/>
    </xf>
    <xf numFmtId="49" fontId="29" fillId="0" borderId="68" applyNumberFormat="0" applyFont="0" applyFill="0" applyBorder="0" applyProtection="0">
      <alignment horizontal="left" vertical="center" indent="2"/>
    </xf>
    <xf numFmtId="4" fontId="29" fillId="0" borderId="68" applyFill="0" applyBorder="0" applyProtection="0">
      <alignment horizontal="right" vertical="center"/>
    </xf>
    <xf numFmtId="49" fontId="27" fillId="0" borderId="68" applyNumberFormat="0" applyFill="0" applyBorder="0" applyProtection="0">
      <alignment horizontal="left" vertical="center"/>
    </xf>
    <xf numFmtId="0" fontId="29" fillId="0" borderId="71">
      <alignment horizontal="left" vertical="center" wrapText="1" indent="2"/>
    </xf>
    <xf numFmtId="0" fontId="81" fillId="86" borderId="64" applyNumberFormat="0" applyAlignment="0" applyProtection="0"/>
    <xf numFmtId="0" fontId="26" fillId="14" borderId="70">
      <alignment horizontal="right" vertical="center"/>
    </xf>
    <xf numFmtId="0" fontId="68" fillId="73" borderId="65" applyNumberFormat="0" applyAlignment="0" applyProtection="0"/>
    <xf numFmtId="0" fontId="26" fillId="14" borderId="70">
      <alignment horizontal="right" vertical="center"/>
    </xf>
    <xf numFmtId="4" fontId="26" fillId="14" borderId="68">
      <alignment horizontal="right" vertical="center"/>
    </xf>
    <xf numFmtId="0" fontId="26" fillId="14" borderId="68">
      <alignment horizontal="right" vertical="center"/>
    </xf>
    <xf numFmtId="0" fontId="62" fillId="86" borderId="64" applyNumberFormat="0" applyAlignment="0" applyProtection="0"/>
    <xf numFmtId="0" fontId="64" fillId="86" borderId="65" applyNumberFormat="0" applyAlignment="0" applyProtection="0"/>
    <xf numFmtId="0" fontId="69" fillId="0" borderId="66" applyNumberFormat="0" applyFill="0" applyAlignment="0" applyProtection="0"/>
    <xf numFmtId="0" fontId="29" fillId="16" borderId="68"/>
    <xf numFmtId="4" fontId="29" fillId="16" borderId="68"/>
    <xf numFmtId="4" fontId="26" fillId="14" borderId="68">
      <alignment horizontal="right" vertical="center"/>
    </xf>
    <xf numFmtId="0" fontId="55" fillId="9" borderId="68">
      <alignment horizontal="right" vertical="center"/>
    </xf>
    <xf numFmtId="0" fontId="68" fillId="73" borderId="65" applyNumberFormat="0" applyAlignment="0" applyProtection="0"/>
    <xf numFmtId="0" fontId="65" fillId="86" borderId="65" applyNumberFormat="0" applyAlignment="0" applyProtection="0"/>
    <xf numFmtId="4" fontId="29" fillId="0" borderId="68">
      <alignment horizontal="right" vertical="center"/>
    </xf>
    <xf numFmtId="0" fontId="29" fillId="14" borderId="71">
      <alignment horizontal="left" vertical="center" wrapText="1" indent="2"/>
    </xf>
    <xf numFmtId="0" fontId="29" fillId="0" borderId="71">
      <alignment horizontal="left" vertical="center" wrapText="1" indent="2"/>
    </xf>
    <xf numFmtId="0" fontId="81" fillId="86" borderId="64" applyNumberFormat="0" applyAlignment="0" applyProtection="0"/>
    <xf numFmtId="0" fontId="77" fillId="73" borderId="65" applyNumberFormat="0" applyAlignment="0" applyProtection="0"/>
    <xf numFmtId="0" fontId="64" fillId="86" borderId="65" applyNumberFormat="0" applyAlignment="0" applyProtection="0"/>
    <xf numFmtId="0" fontId="62" fillId="86" borderId="64" applyNumberFormat="0" applyAlignment="0" applyProtection="0"/>
    <xf numFmtId="0" fontId="26" fillId="14" borderId="70">
      <alignment horizontal="right" vertical="center"/>
    </xf>
    <xf numFmtId="0" fontId="55" fillId="9" borderId="68">
      <alignment horizontal="right" vertical="center"/>
    </xf>
    <xf numFmtId="4" fontId="26" fillId="9" borderId="68">
      <alignment horizontal="right" vertical="center"/>
    </xf>
    <xf numFmtId="4" fontId="26" fillId="14" borderId="68">
      <alignment horizontal="right" vertical="center"/>
    </xf>
    <xf numFmtId="49" fontId="29" fillId="0" borderId="69" applyNumberFormat="0" applyFont="0" applyFill="0" applyBorder="0" applyProtection="0">
      <alignment horizontal="left" vertical="center" indent="5"/>
    </xf>
    <xf numFmtId="4" fontId="29" fillId="0" borderId="68" applyFill="0" applyBorder="0" applyProtection="0">
      <alignment horizontal="right" vertical="center"/>
    </xf>
    <xf numFmtId="4" fontId="26" fillId="9" borderId="68">
      <alignment horizontal="right" vertical="center"/>
    </xf>
    <xf numFmtId="0" fontId="77" fillId="73" borderId="72" applyNumberFormat="0" applyAlignment="0" applyProtection="0"/>
    <xf numFmtId="0" fontId="77" fillId="73" borderId="65" applyNumberFormat="0" applyAlignment="0" applyProtection="0"/>
    <xf numFmtId="0" fontId="68" fillId="73" borderId="65" applyNumberFormat="0" applyAlignment="0" applyProtection="0"/>
    <xf numFmtId="0" fontId="64" fillId="86" borderId="65" applyNumberFormat="0" applyAlignment="0" applyProtection="0"/>
    <xf numFmtId="0" fontId="29" fillId="14" borderId="71">
      <alignment horizontal="left" vertical="center" wrapText="1" indent="2"/>
    </xf>
    <xf numFmtId="0" fontId="29" fillId="0" borderId="71">
      <alignment horizontal="left" vertical="center" wrapText="1" indent="2"/>
    </xf>
    <xf numFmtId="0" fontId="29" fillId="14" borderId="71">
      <alignment horizontal="left" vertical="center" wrapText="1" indent="2"/>
    </xf>
    <xf numFmtId="0" fontId="29" fillId="0" borderId="71">
      <alignment horizontal="left" vertical="center" wrapText="1" indent="2"/>
    </xf>
    <xf numFmtId="0" fontId="62" fillId="86" borderId="64" applyNumberFormat="0" applyAlignment="0" applyProtection="0"/>
    <xf numFmtId="0" fontId="64" fillId="86" borderId="65" applyNumberFormat="0" applyAlignment="0" applyProtection="0"/>
    <xf numFmtId="0" fontId="65" fillId="86" borderId="65" applyNumberFormat="0" applyAlignment="0" applyProtection="0"/>
    <xf numFmtId="0" fontId="68" fillId="73" borderId="65" applyNumberFormat="0" applyAlignment="0" applyProtection="0"/>
    <xf numFmtId="0" fontId="69" fillId="0" borderId="66" applyNumberFormat="0" applyFill="0" applyAlignment="0" applyProtection="0"/>
    <xf numFmtId="0" fontId="77" fillId="73" borderId="65" applyNumberFormat="0" applyAlignment="0" applyProtection="0"/>
    <xf numFmtId="0" fontId="59" fillId="89" borderId="67" applyNumberFormat="0" applyFont="0" applyAlignment="0" applyProtection="0"/>
    <xf numFmtId="0" fontId="30"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0" fontId="65" fillId="86" borderId="65" applyNumberFormat="0" applyAlignment="0" applyProtection="0"/>
    <xf numFmtId="0" fontId="77" fillId="73" borderId="65" applyNumberFormat="0" applyAlignment="0" applyProtection="0"/>
    <xf numFmtId="0" fontId="59"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0" fontId="65" fillId="86" borderId="65" applyNumberFormat="0" applyAlignment="0" applyProtection="0"/>
    <xf numFmtId="0" fontId="77" fillId="73" borderId="65" applyNumberFormat="0" applyAlignment="0" applyProtection="0"/>
    <xf numFmtId="0" fontId="81" fillId="86" borderId="64" applyNumberFormat="0" applyAlignment="0" applyProtection="0"/>
    <xf numFmtId="0" fontId="84" fillId="0" borderId="66" applyNumberFormat="0" applyFill="0" applyAlignment="0" applyProtection="0"/>
    <xf numFmtId="0" fontId="7" fillId="53" borderId="0" applyNumberFormat="0" applyBorder="0" applyAlignment="0" applyProtection="0"/>
    <xf numFmtId="0" fontId="62" fillId="86" borderId="64" applyNumberFormat="0" applyAlignment="0" applyProtection="0"/>
    <xf numFmtId="0" fontId="64" fillId="86" borderId="65" applyNumberFormat="0" applyAlignment="0" applyProtection="0"/>
    <xf numFmtId="0" fontId="69" fillId="0" borderId="66" applyNumberFormat="0" applyFill="0" applyAlignment="0" applyProtection="0"/>
    <xf numFmtId="49" fontId="29" fillId="0" borderId="68" applyNumberFormat="0" applyFont="0" applyFill="0" applyBorder="0" applyProtection="0">
      <alignment horizontal="left" vertical="center" indent="2"/>
    </xf>
    <xf numFmtId="0" fontId="26" fillId="9" borderId="68">
      <alignment horizontal="right" vertical="center"/>
    </xf>
    <xf numFmtId="4" fontId="26" fillId="9" borderId="68">
      <alignment horizontal="right" vertical="center"/>
    </xf>
    <xf numFmtId="0" fontId="55" fillId="9" borderId="68">
      <alignment horizontal="right" vertical="center"/>
    </xf>
    <xf numFmtId="4" fontId="55" fillId="9" borderId="68">
      <alignment horizontal="right" vertical="center"/>
    </xf>
    <xf numFmtId="0" fontId="26" fillId="14" borderId="68">
      <alignment horizontal="right" vertical="center"/>
    </xf>
    <xf numFmtId="4" fontId="26" fillId="14" borderId="68">
      <alignment horizontal="right" vertical="center"/>
    </xf>
    <xf numFmtId="0" fontId="26" fillId="14" borderId="68">
      <alignment horizontal="right" vertical="center"/>
    </xf>
    <xf numFmtId="4" fontId="26" fillId="14" borderId="68">
      <alignment horizontal="right" vertical="center"/>
    </xf>
    <xf numFmtId="0" fontId="68" fillId="73" borderId="65" applyNumberFormat="0" applyAlignment="0" applyProtection="0"/>
    <xf numFmtId="0" fontId="29" fillId="0" borderId="68">
      <alignment horizontal="right" vertical="center"/>
    </xf>
    <xf numFmtId="4" fontId="29" fillId="0" borderId="68">
      <alignment horizontal="right" vertical="center"/>
    </xf>
    <xf numFmtId="4" fontId="29" fillId="0" borderId="68" applyFill="0" applyBorder="0" applyProtection="0">
      <alignment horizontal="right" vertical="center"/>
    </xf>
    <xf numFmtId="49" fontId="27" fillId="0" borderId="68" applyNumberFormat="0" applyFill="0" applyBorder="0" applyProtection="0">
      <alignment horizontal="left" vertical="center"/>
    </xf>
    <xf numFmtId="0" fontId="29" fillId="0" borderId="68" applyNumberFormat="0" applyFill="0" applyAlignment="0" applyProtection="0"/>
    <xf numFmtId="175" fontId="29" fillId="90" borderId="68" applyNumberFormat="0" applyFont="0" applyBorder="0" applyAlignment="0" applyProtection="0">
      <alignment horizontal="right" vertical="center"/>
    </xf>
    <xf numFmtId="0" fontId="29" fillId="16" borderId="68"/>
    <xf numFmtId="4" fontId="29" fillId="16" borderId="68"/>
    <xf numFmtId="4" fontId="26" fillId="14" borderId="68">
      <alignment horizontal="right" vertical="center"/>
    </xf>
    <xf numFmtId="0" fontId="29" fillId="16" borderId="68"/>
    <xf numFmtId="0" fontId="64" fillId="86" borderId="65" applyNumberFormat="0" applyAlignment="0" applyProtection="0"/>
    <xf numFmtId="0" fontId="26" fillId="9" borderId="68">
      <alignment horizontal="right" vertical="center"/>
    </xf>
    <xf numFmtId="0" fontId="29" fillId="0" borderId="68">
      <alignment horizontal="right" vertical="center"/>
    </xf>
    <xf numFmtId="0" fontId="84" fillId="0" borderId="66" applyNumberFormat="0" applyFill="0" applyAlignment="0" applyProtection="0"/>
    <xf numFmtId="0" fontId="29" fillId="9" borderId="69">
      <alignment horizontal="left" vertical="center"/>
    </xf>
    <xf numFmtId="0" fontId="77" fillId="73" borderId="65" applyNumberFormat="0" applyAlignment="0" applyProtection="0"/>
    <xf numFmtId="175" fontId="29" fillId="90" borderId="68" applyNumberFormat="0" applyFont="0" applyBorder="0" applyAlignment="0" applyProtection="0">
      <alignment horizontal="right" vertical="center"/>
    </xf>
    <xf numFmtId="0" fontId="59" fillId="89" borderId="67" applyNumberFormat="0" applyFont="0" applyAlignment="0" applyProtection="0"/>
    <xf numFmtId="0" fontId="29" fillId="0" borderId="71">
      <alignment horizontal="left" vertical="center" wrapText="1" indent="2"/>
    </xf>
    <xf numFmtId="4" fontId="29" fillId="16" borderId="68"/>
    <xf numFmtId="49" fontId="27" fillId="0" borderId="68" applyNumberFormat="0" applyFill="0" applyBorder="0" applyProtection="0">
      <alignment horizontal="left" vertical="center"/>
    </xf>
    <xf numFmtId="0" fontId="29" fillId="0" borderId="68">
      <alignment horizontal="right" vertical="center"/>
    </xf>
    <xf numFmtId="4" fontId="26" fillId="14" borderId="70">
      <alignment horizontal="right" vertical="center"/>
    </xf>
    <xf numFmtId="4" fontId="26" fillId="14" borderId="68">
      <alignment horizontal="right" vertical="center"/>
    </xf>
    <xf numFmtId="4" fontId="26" fillId="14" borderId="68">
      <alignment horizontal="right" vertical="center"/>
    </xf>
    <xf numFmtId="0" fontId="55" fillId="9" borderId="68">
      <alignment horizontal="right" vertical="center"/>
    </xf>
    <xf numFmtId="0" fontId="26" fillId="9" borderId="68">
      <alignment horizontal="right" vertical="center"/>
    </xf>
    <xf numFmtId="49" fontId="29" fillId="0" borderId="68" applyNumberFormat="0" applyFont="0" applyFill="0" applyBorder="0" applyProtection="0">
      <alignment horizontal="left" vertical="center" indent="2"/>
    </xf>
    <xf numFmtId="0" fontId="77" fillId="73" borderId="65" applyNumberFormat="0" applyAlignment="0" applyProtection="0"/>
    <xf numFmtId="0" fontId="62" fillId="86" borderId="64" applyNumberFormat="0" applyAlignment="0" applyProtection="0"/>
    <xf numFmtId="49" fontId="29" fillId="0" borderId="68" applyNumberFormat="0" applyFont="0" applyFill="0" applyBorder="0" applyProtection="0">
      <alignment horizontal="left" vertical="center" indent="2"/>
    </xf>
    <xf numFmtId="0" fontId="68" fillId="73" borderId="65" applyNumberFormat="0" applyAlignment="0" applyProtection="0"/>
    <xf numFmtId="4" fontId="29" fillId="0" borderId="68" applyFill="0" applyBorder="0" applyProtection="0">
      <alignment horizontal="right" vertical="center"/>
    </xf>
    <xf numFmtId="0" fontId="65" fillId="86" borderId="65" applyNumberFormat="0" applyAlignment="0" applyProtection="0"/>
    <xf numFmtId="0" fontId="84" fillId="0" borderId="66" applyNumberFormat="0" applyFill="0" applyAlignment="0" applyProtection="0"/>
    <xf numFmtId="0" fontId="81" fillId="86" borderId="64" applyNumberFormat="0" applyAlignment="0" applyProtection="0"/>
    <xf numFmtId="0" fontId="29" fillId="0" borderId="68" applyNumberFormat="0" applyFill="0" applyAlignment="0" applyProtection="0"/>
    <xf numFmtId="4" fontId="29" fillId="0" borderId="68">
      <alignment horizontal="right" vertical="center"/>
    </xf>
    <xf numFmtId="0" fontId="29" fillId="0" borderId="68">
      <alignment horizontal="right" vertical="center"/>
    </xf>
    <xf numFmtId="0" fontId="77" fillId="73" borderId="65" applyNumberFormat="0" applyAlignment="0" applyProtection="0"/>
    <xf numFmtId="0" fontId="62" fillId="86" borderId="64" applyNumberFormat="0" applyAlignment="0" applyProtection="0"/>
    <xf numFmtId="0" fontId="64" fillId="86" borderId="65" applyNumberFormat="0" applyAlignment="0" applyProtection="0"/>
    <xf numFmtId="0" fontId="29" fillId="14" borderId="71">
      <alignment horizontal="left" vertical="center" wrapText="1" indent="2"/>
    </xf>
    <xf numFmtId="0" fontId="65" fillId="86" borderId="65" applyNumberFormat="0" applyAlignment="0" applyProtection="0"/>
    <xf numFmtId="0" fontId="65" fillId="86" borderId="65" applyNumberFormat="0" applyAlignment="0" applyProtection="0"/>
    <xf numFmtId="4" fontId="26" fillId="14" borderId="69">
      <alignment horizontal="right" vertical="center"/>
    </xf>
    <xf numFmtId="0" fontId="26" fillId="14" borderId="69">
      <alignment horizontal="right" vertical="center"/>
    </xf>
    <xf numFmtId="0" fontId="26" fillId="14" borderId="68">
      <alignment horizontal="right" vertical="center"/>
    </xf>
    <xf numFmtId="4" fontId="55" fillId="9" borderId="68">
      <alignment horizontal="right" vertical="center"/>
    </xf>
    <xf numFmtId="0" fontId="68" fillId="73" borderId="65" applyNumberFormat="0" applyAlignment="0" applyProtection="0"/>
    <xf numFmtId="0" fontId="69" fillId="0" borderId="66" applyNumberFormat="0" applyFill="0" applyAlignment="0" applyProtection="0"/>
    <xf numFmtId="0" fontId="84" fillId="0" borderId="66" applyNumberFormat="0" applyFill="0" applyAlignment="0" applyProtection="0"/>
    <xf numFmtId="0" fontId="59" fillId="89" borderId="67" applyNumberFormat="0" applyFont="0" applyAlignment="0" applyProtection="0"/>
    <xf numFmtId="0" fontId="77" fillId="73" borderId="65" applyNumberFormat="0" applyAlignment="0" applyProtection="0"/>
    <xf numFmtId="49" fontId="27" fillId="0" borderId="68" applyNumberFormat="0" applyFill="0" applyBorder="0" applyProtection="0">
      <alignment horizontal="left" vertical="center"/>
    </xf>
    <xf numFmtId="0" fontId="29" fillId="14" borderId="71">
      <alignment horizontal="left" vertical="center" wrapText="1" indent="2"/>
    </xf>
    <xf numFmtId="0" fontId="65" fillId="86" borderId="65" applyNumberFormat="0" applyAlignment="0" applyProtection="0"/>
    <xf numFmtId="0" fontId="29" fillId="0" borderId="71">
      <alignment horizontal="left" vertical="center" wrapText="1" indent="2"/>
    </xf>
    <xf numFmtId="0" fontId="59" fillId="89" borderId="67" applyNumberFormat="0" applyFont="0" applyAlignment="0" applyProtection="0"/>
    <xf numFmtId="0" fontId="30"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4" fontId="29" fillId="16" borderId="68"/>
    <xf numFmtId="0" fontId="26" fillId="14" borderId="68">
      <alignment horizontal="right" vertical="center"/>
    </xf>
    <xf numFmtId="0" fontId="84" fillId="0" borderId="66" applyNumberFormat="0" applyFill="0" applyAlignment="0" applyProtection="0"/>
    <xf numFmtId="4" fontId="26" fillId="14" borderId="70">
      <alignment horizontal="right" vertical="center"/>
    </xf>
    <xf numFmtId="0" fontId="64" fillId="86" borderId="65" applyNumberFormat="0" applyAlignment="0" applyProtection="0"/>
    <xf numFmtId="0" fontId="26" fillId="14" borderId="69">
      <alignment horizontal="right" vertical="center"/>
    </xf>
    <xf numFmtId="0" fontId="65" fillId="86" borderId="65" applyNumberFormat="0" applyAlignment="0" applyProtection="0"/>
    <xf numFmtId="0" fontId="69" fillId="0" borderId="66" applyNumberFormat="0" applyFill="0" applyAlignment="0" applyProtection="0"/>
    <xf numFmtId="0" fontId="59" fillId="89" borderId="67" applyNumberFormat="0" applyFont="0" applyAlignment="0" applyProtection="0"/>
    <xf numFmtId="4" fontId="26" fillId="14" borderId="69">
      <alignment horizontal="right" vertical="center"/>
    </xf>
    <xf numFmtId="0" fontId="29" fillId="14" borderId="71">
      <alignment horizontal="left" vertical="center" wrapText="1" indent="2"/>
    </xf>
    <xf numFmtId="0" fontId="29" fillId="16" borderId="68"/>
    <xf numFmtId="175" fontId="29" fillId="90" borderId="68" applyNumberFormat="0" applyFont="0" applyBorder="0" applyAlignment="0" applyProtection="0">
      <alignment horizontal="right" vertical="center"/>
    </xf>
    <xf numFmtId="0" fontId="29" fillId="0" borderId="68" applyNumberFormat="0" applyFill="0" applyAlignment="0" applyProtection="0"/>
    <xf numFmtId="4" fontId="29" fillId="0" borderId="68" applyFill="0" applyBorder="0" applyProtection="0">
      <alignment horizontal="right" vertical="center"/>
    </xf>
    <xf numFmtId="4" fontId="26" fillId="9" borderId="68">
      <alignment horizontal="right" vertical="center"/>
    </xf>
    <xf numFmtId="0" fontId="69" fillId="0" borderId="66" applyNumberFormat="0" applyFill="0" applyAlignment="0" applyProtection="0"/>
    <xf numFmtId="49" fontId="27" fillId="0" borderId="68" applyNumberFormat="0" applyFill="0" applyBorder="0" applyProtection="0">
      <alignment horizontal="left" vertical="center"/>
    </xf>
    <xf numFmtId="49" fontId="29" fillId="0" borderId="69" applyNumberFormat="0" applyFont="0" applyFill="0" applyBorder="0" applyProtection="0">
      <alignment horizontal="left" vertical="center" indent="5"/>
    </xf>
    <xf numFmtId="0" fontId="29" fillId="9" borderId="69">
      <alignment horizontal="left" vertical="center"/>
    </xf>
    <xf numFmtId="0" fontId="65" fillId="86" borderId="65" applyNumberFormat="0" applyAlignment="0" applyProtection="0"/>
    <xf numFmtId="4" fontId="26" fillId="14" borderId="70">
      <alignment horizontal="right" vertical="center"/>
    </xf>
    <xf numFmtId="0" fontId="77" fillId="73" borderId="65" applyNumberFormat="0" applyAlignment="0" applyProtection="0"/>
    <xf numFmtId="0" fontId="77" fillId="73" borderId="65" applyNumberFormat="0" applyAlignment="0" applyProtection="0"/>
    <xf numFmtId="0" fontId="59" fillId="89" borderId="67" applyNumberFormat="0" applyFont="0" applyAlignment="0" applyProtection="0"/>
    <xf numFmtId="0" fontId="81" fillId="86" borderId="64" applyNumberFormat="0" applyAlignment="0" applyProtection="0"/>
    <xf numFmtId="0" fontId="84" fillId="0" borderId="66" applyNumberFormat="0" applyFill="0" applyAlignment="0" applyProtection="0"/>
    <xf numFmtId="0" fontId="26" fillId="14" borderId="68">
      <alignment horizontal="right" vertical="center"/>
    </xf>
    <xf numFmtId="0" fontId="30" fillId="89" borderId="67" applyNumberFormat="0" applyFont="0" applyAlignment="0" applyProtection="0"/>
    <xf numFmtId="4" fontId="29" fillId="0" borderId="68">
      <alignment horizontal="right" vertical="center"/>
    </xf>
    <xf numFmtId="0" fontId="84" fillId="0" borderId="66" applyNumberFormat="0" applyFill="0" applyAlignment="0" applyProtection="0"/>
    <xf numFmtId="0" fontId="26" fillId="14" borderId="68">
      <alignment horizontal="right" vertical="center"/>
    </xf>
    <xf numFmtId="0" fontId="26" fillId="14" borderId="68">
      <alignment horizontal="right" vertical="center"/>
    </xf>
    <xf numFmtId="4" fontId="55" fillId="9" borderId="68">
      <alignment horizontal="right" vertical="center"/>
    </xf>
    <xf numFmtId="0" fontId="26" fillId="9" borderId="68">
      <alignment horizontal="right" vertical="center"/>
    </xf>
    <xf numFmtId="4" fontId="26" fillId="9" borderId="68">
      <alignment horizontal="right" vertical="center"/>
    </xf>
    <xf numFmtId="0" fontId="55" fillId="9" borderId="68">
      <alignment horizontal="right" vertical="center"/>
    </xf>
    <xf numFmtId="4" fontId="55" fillId="9" borderId="68">
      <alignment horizontal="right" vertical="center"/>
    </xf>
    <xf numFmtId="0" fontId="26" fillId="14" borderId="68">
      <alignment horizontal="right" vertical="center"/>
    </xf>
    <xf numFmtId="4" fontId="26" fillId="14" borderId="68">
      <alignment horizontal="right" vertical="center"/>
    </xf>
    <xf numFmtId="0" fontId="26" fillId="14" borderId="68">
      <alignment horizontal="right" vertical="center"/>
    </xf>
    <xf numFmtId="4" fontId="26" fillId="14" borderId="68">
      <alignment horizontal="right" vertical="center"/>
    </xf>
    <xf numFmtId="0" fontId="26" fillId="14" borderId="69">
      <alignment horizontal="right" vertical="center"/>
    </xf>
    <xf numFmtId="4" fontId="26" fillId="14" borderId="69">
      <alignment horizontal="right" vertical="center"/>
    </xf>
    <xf numFmtId="0" fontId="26" fillId="14" borderId="70">
      <alignment horizontal="right" vertical="center"/>
    </xf>
    <xf numFmtId="4" fontId="26" fillId="14" borderId="70">
      <alignment horizontal="right" vertical="center"/>
    </xf>
    <xf numFmtId="0" fontId="65" fillId="86" borderId="65" applyNumberFormat="0" applyAlignment="0" applyProtection="0"/>
    <xf numFmtId="0" fontId="29" fillId="14" borderId="71">
      <alignment horizontal="left" vertical="center" wrapText="1" indent="2"/>
    </xf>
    <xf numFmtId="0" fontId="29" fillId="0" borderId="71">
      <alignment horizontal="left" vertical="center" wrapText="1" indent="2"/>
    </xf>
    <xf numFmtId="0" fontId="29" fillId="9" borderId="69">
      <alignment horizontal="left" vertical="center"/>
    </xf>
    <xf numFmtId="0" fontId="77" fillId="73" borderId="65" applyNumberFormat="0" applyAlignment="0" applyProtection="0"/>
    <xf numFmtId="0" fontId="29" fillId="0" borderId="68">
      <alignment horizontal="right" vertical="center"/>
    </xf>
    <xf numFmtId="4" fontId="29" fillId="0" borderId="68">
      <alignment horizontal="right" vertical="center"/>
    </xf>
    <xf numFmtId="0" fontId="29" fillId="0" borderId="68" applyNumberFormat="0" applyFill="0" applyAlignment="0" applyProtection="0"/>
    <xf numFmtId="0" fontId="81" fillId="86" borderId="64" applyNumberFormat="0" applyAlignment="0" applyProtection="0"/>
    <xf numFmtId="175" fontId="29" fillId="90" borderId="68" applyNumberFormat="0" applyFont="0" applyBorder="0" applyAlignment="0" applyProtection="0">
      <alignment horizontal="right" vertical="center"/>
    </xf>
    <xf numFmtId="0" fontId="29" fillId="16" borderId="68"/>
    <xf numFmtId="4" fontId="29" fillId="16" borderId="68"/>
    <xf numFmtId="0" fontId="84" fillId="0" borderId="66" applyNumberFormat="0" applyFill="0" applyAlignment="0" applyProtection="0"/>
    <xf numFmtId="0" fontId="30" fillId="89" borderId="67" applyNumberFormat="0" applyFont="0" applyAlignment="0" applyProtection="0"/>
    <xf numFmtId="0" fontId="59" fillId="89" borderId="67" applyNumberFormat="0" applyFont="0" applyAlignment="0" applyProtection="0"/>
    <xf numFmtId="0" fontId="29" fillId="0" borderId="68" applyNumberFormat="0" applyFill="0" applyAlignment="0" applyProtection="0"/>
    <xf numFmtId="0" fontId="69" fillId="0" borderId="66" applyNumberFormat="0" applyFill="0" applyAlignment="0" applyProtection="0"/>
    <xf numFmtId="0" fontId="84" fillId="0" borderId="66" applyNumberFormat="0" applyFill="0" applyAlignment="0" applyProtection="0"/>
    <xf numFmtId="0" fontId="68" fillId="73" borderId="65" applyNumberFormat="0" applyAlignment="0" applyProtection="0"/>
    <xf numFmtId="0" fontId="65" fillId="86" borderId="65" applyNumberFormat="0" applyAlignment="0" applyProtection="0"/>
    <xf numFmtId="4" fontId="55" fillId="9" borderId="68">
      <alignment horizontal="right" vertical="center"/>
    </xf>
    <xf numFmtId="0" fontId="26" fillId="9" borderId="68">
      <alignment horizontal="right" vertical="center"/>
    </xf>
    <xf numFmtId="175" fontId="29" fillId="90" borderId="68" applyNumberFormat="0" applyFont="0" applyBorder="0" applyAlignment="0" applyProtection="0">
      <alignment horizontal="right" vertical="center"/>
    </xf>
    <xf numFmtId="0" fontId="69" fillId="0" borderId="66" applyNumberFormat="0" applyFill="0" applyAlignment="0" applyProtection="0"/>
    <xf numFmtId="49" fontId="29" fillId="0" borderId="68" applyNumberFormat="0" applyFont="0" applyFill="0" applyBorder="0" applyProtection="0">
      <alignment horizontal="left" vertical="center" indent="2"/>
    </xf>
    <xf numFmtId="49" fontId="29" fillId="0" borderId="69" applyNumberFormat="0" applyFont="0" applyFill="0" applyBorder="0" applyProtection="0">
      <alignment horizontal="left" vertical="center" indent="5"/>
    </xf>
    <xf numFmtId="49" fontId="29" fillId="0" borderId="68" applyNumberFormat="0" applyFont="0" applyFill="0" applyBorder="0" applyProtection="0">
      <alignment horizontal="left" vertical="center" indent="2"/>
    </xf>
    <xf numFmtId="4" fontId="29" fillId="0" borderId="68" applyFill="0" applyBorder="0" applyProtection="0">
      <alignment horizontal="right" vertical="center"/>
    </xf>
    <xf numFmtId="49" fontId="27" fillId="0" borderId="68" applyNumberFormat="0" applyFill="0" applyBorder="0" applyProtection="0">
      <alignment horizontal="left" vertical="center"/>
    </xf>
    <xf numFmtId="0" fontId="29" fillId="0" borderId="71">
      <alignment horizontal="left" vertical="center" wrapText="1" indent="2"/>
    </xf>
    <xf numFmtId="0" fontId="81" fillId="86" borderId="64" applyNumberFormat="0" applyAlignment="0" applyProtection="0"/>
    <xf numFmtId="0" fontId="26" fillId="14" borderId="70">
      <alignment horizontal="right" vertical="center"/>
    </xf>
    <xf numFmtId="0" fontId="68" fillId="73" borderId="65" applyNumberFormat="0" applyAlignment="0" applyProtection="0"/>
    <xf numFmtId="0" fontId="26" fillId="14" borderId="70">
      <alignment horizontal="right" vertical="center"/>
    </xf>
    <xf numFmtId="4" fontId="26" fillId="14" borderId="68">
      <alignment horizontal="right" vertical="center"/>
    </xf>
    <xf numFmtId="0" fontId="26" fillId="14" borderId="68">
      <alignment horizontal="right" vertical="center"/>
    </xf>
    <xf numFmtId="0" fontId="62" fillId="86" borderId="64" applyNumberFormat="0" applyAlignment="0" applyProtection="0"/>
    <xf numFmtId="0" fontId="64" fillId="86" borderId="65" applyNumberFormat="0" applyAlignment="0" applyProtection="0"/>
    <xf numFmtId="0" fontId="69" fillId="0" borderId="66" applyNumberFormat="0" applyFill="0" applyAlignment="0" applyProtection="0"/>
    <xf numFmtId="0" fontId="29" fillId="16" borderId="68"/>
    <xf numFmtId="4" fontId="29" fillId="16" borderId="68"/>
    <xf numFmtId="4" fontId="26" fillId="14" borderId="68">
      <alignment horizontal="right" vertical="center"/>
    </xf>
    <xf numFmtId="0" fontId="55" fillId="9" borderId="68">
      <alignment horizontal="right" vertical="center"/>
    </xf>
    <xf numFmtId="0" fontId="68" fillId="73" borderId="65" applyNumberFormat="0" applyAlignment="0" applyProtection="0"/>
    <xf numFmtId="0" fontId="65" fillId="86" borderId="65" applyNumberFormat="0" applyAlignment="0" applyProtection="0"/>
    <xf numFmtId="4" fontId="29" fillId="0" borderId="68">
      <alignment horizontal="right" vertical="center"/>
    </xf>
    <xf numFmtId="0" fontId="29" fillId="14" borderId="71">
      <alignment horizontal="left" vertical="center" wrapText="1" indent="2"/>
    </xf>
    <xf numFmtId="0" fontId="29" fillId="0" borderId="71">
      <alignment horizontal="left" vertical="center" wrapText="1" indent="2"/>
    </xf>
    <xf numFmtId="0" fontId="81" fillId="86" borderId="64" applyNumberFormat="0" applyAlignment="0" applyProtection="0"/>
    <xf numFmtId="0" fontId="77" fillId="73" borderId="65" applyNumberFormat="0" applyAlignment="0" applyProtection="0"/>
    <xf numFmtId="0" fontId="64" fillId="86" borderId="65" applyNumberFormat="0" applyAlignment="0" applyProtection="0"/>
    <xf numFmtId="0" fontId="62" fillId="86" borderId="64" applyNumberFormat="0" applyAlignment="0" applyProtection="0"/>
    <xf numFmtId="0" fontId="26" fillId="14" borderId="70">
      <alignment horizontal="right" vertical="center"/>
    </xf>
    <xf numFmtId="0" fontId="55" fillId="9" borderId="68">
      <alignment horizontal="right" vertical="center"/>
    </xf>
    <xf numFmtId="4" fontId="26" fillId="9" borderId="68">
      <alignment horizontal="right" vertical="center"/>
    </xf>
    <xf numFmtId="4" fontId="26" fillId="14" borderId="68">
      <alignment horizontal="right" vertical="center"/>
    </xf>
    <xf numFmtId="49" fontId="29" fillId="0" borderId="69" applyNumberFormat="0" applyFont="0" applyFill="0" applyBorder="0" applyProtection="0">
      <alignment horizontal="left" vertical="center" indent="5"/>
    </xf>
    <xf numFmtId="4" fontId="29" fillId="0" borderId="68" applyFill="0" applyBorder="0" applyProtection="0">
      <alignment horizontal="right" vertical="center"/>
    </xf>
    <xf numFmtId="4" fontId="26" fillId="9" borderId="68">
      <alignment horizontal="right" vertical="center"/>
    </xf>
    <xf numFmtId="0" fontId="77" fillId="73" borderId="65" applyNumberFormat="0" applyAlignment="0" applyProtection="0"/>
    <xf numFmtId="0" fontId="68" fillId="73" borderId="65" applyNumberFormat="0" applyAlignment="0" applyProtection="0"/>
    <xf numFmtId="0" fontId="64" fillId="86" borderId="65" applyNumberFormat="0" applyAlignment="0" applyProtection="0"/>
    <xf numFmtId="0" fontId="29" fillId="14" borderId="71">
      <alignment horizontal="left" vertical="center" wrapText="1" indent="2"/>
    </xf>
    <xf numFmtId="0" fontId="29" fillId="0" borderId="71">
      <alignment horizontal="left" vertical="center" wrapText="1" indent="2"/>
    </xf>
    <xf numFmtId="0" fontId="29" fillId="14" borderId="71">
      <alignment horizontal="left" vertical="center" wrapText="1" indent="2"/>
    </xf>
    <xf numFmtId="0" fontId="62" fillId="86" borderId="79" applyNumberFormat="0" applyAlignment="0" applyProtection="0"/>
    <xf numFmtId="0" fontId="81" fillId="86" borderId="79" applyNumberFormat="0" applyAlignment="0" applyProtection="0"/>
    <xf numFmtId="0" fontId="26" fillId="14" borderId="77">
      <alignment horizontal="right" vertical="center"/>
    </xf>
    <xf numFmtId="0" fontId="64" fillId="86" borderId="72" applyNumberFormat="0" applyAlignment="0" applyProtection="0"/>
    <xf numFmtId="4" fontId="26" fillId="14" borderId="75">
      <alignment horizontal="right" vertical="center"/>
    </xf>
    <xf numFmtId="4" fontId="29" fillId="16" borderId="75"/>
    <xf numFmtId="4" fontId="29" fillId="16" borderId="75"/>
    <xf numFmtId="0" fontId="26" fillId="14" borderId="75">
      <alignment horizontal="right" vertical="center"/>
    </xf>
    <xf numFmtId="0" fontId="26" fillId="14" borderId="75">
      <alignment horizontal="right" vertical="center"/>
    </xf>
    <xf numFmtId="0" fontId="29" fillId="16" borderId="75"/>
    <xf numFmtId="0" fontId="26" fillId="14" borderId="77">
      <alignment horizontal="right" vertical="center"/>
    </xf>
    <xf numFmtId="0" fontId="26" fillId="14" borderId="77">
      <alignment horizontal="right" vertical="center"/>
    </xf>
    <xf numFmtId="0" fontId="64" fillId="86" borderId="72" applyNumberFormat="0" applyAlignment="0" applyProtection="0"/>
    <xf numFmtId="0" fontId="26" fillId="14" borderId="76">
      <alignment horizontal="right" vertical="center"/>
    </xf>
    <xf numFmtId="0" fontId="29" fillId="0" borderId="75">
      <alignment horizontal="right" vertical="center"/>
    </xf>
    <xf numFmtId="4" fontId="29" fillId="0" borderId="75">
      <alignment horizontal="right" vertical="center"/>
    </xf>
    <xf numFmtId="0" fontId="84" fillId="0" borderId="73" applyNumberFormat="0" applyFill="0" applyAlignment="0" applyProtection="0"/>
    <xf numFmtId="0" fontId="65" fillId="86" borderId="72" applyNumberFormat="0" applyAlignment="0" applyProtection="0"/>
    <xf numFmtId="0" fontId="84" fillId="0" borderId="73" applyNumberFormat="0" applyFill="0" applyAlignment="0" applyProtection="0"/>
    <xf numFmtId="0" fontId="65" fillId="86" borderId="72" applyNumberFormat="0" applyAlignment="0" applyProtection="0"/>
    <xf numFmtId="49" fontId="27" fillId="0" borderId="75" applyNumberFormat="0" applyFill="0" applyBorder="0" applyProtection="0">
      <alignment horizontal="left" vertical="center"/>
    </xf>
    <xf numFmtId="0" fontId="59" fillId="89" borderId="74" applyNumberFormat="0" applyFont="0" applyAlignment="0" applyProtection="0"/>
    <xf numFmtId="0" fontId="26" fillId="9" borderId="75">
      <alignment horizontal="right" vertical="center"/>
    </xf>
    <xf numFmtId="0" fontId="26" fillId="14" borderId="75">
      <alignment horizontal="right" vertical="center"/>
    </xf>
    <xf numFmtId="0" fontId="65" fillId="86" borderId="72" applyNumberFormat="0" applyAlignment="0" applyProtection="0"/>
    <xf numFmtId="0" fontId="69" fillId="0" borderId="73" applyNumberFormat="0" applyFill="0" applyAlignment="0" applyProtection="0"/>
    <xf numFmtId="4" fontId="29" fillId="0" borderId="75" applyFill="0" applyBorder="0" applyProtection="0">
      <alignment horizontal="right" vertical="center"/>
    </xf>
    <xf numFmtId="0" fontId="77" fillId="73" borderId="80" applyNumberFormat="0" applyAlignment="0" applyProtection="0"/>
    <xf numFmtId="0" fontId="9" fillId="0" borderId="43" applyNumberFormat="0" applyFill="0" applyAlignment="0" applyProtection="0"/>
    <xf numFmtId="0" fontId="29" fillId="14" borderId="78">
      <alignment horizontal="left" vertical="center" wrapText="1" indent="2"/>
    </xf>
    <xf numFmtId="0" fontId="9" fillId="0" borderId="43" applyNumberFormat="0" applyFill="0" applyAlignment="0" applyProtection="0"/>
    <xf numFmtId="0" fontId="7" fillId="59" borderId="0" applyNumberFormat="0" applyBorder="0" applyAlignment="0" applyProtection="0"/>
    <xf numFmtId="49" fontId="29" fillId="0" borderId="83" applyNumberFormat="0" applyFont="0" applyFill="0" applyBorder="0" applyProtection="0">
      <alignment horizontal="left" vertical="center" indent="2"/>
    </xf>
    <xf numFmtId="0" fontId="53" fillId="64" borderId="0" applyNumberFormat="0" applyBorder="0" applyAlignment="0" applyProtection="0"/>
    <xf numFmtId="4" fontId="26" fillId="14" borderId="75">
      <alignment horizontal="right" vertical="center"/>
    </xf>
    <xf numFmtId="0" fontId="77" fillId="73" borderId="72" applyNumberFormat="0" applyAlignment="0" applyProtection="0"/>
    <xf numFmtId="0" fontId="65" fillId="86" borderId="72" applyNumberFormat="0" applyAlignment="0" applyProtection="0"/>
    <xf numFmtId="0" fontId="64" fillId="86" borderId="72" applyNumberFormat="0" applyAlignment="0" applyProtection="0"/>
    <xf numFmtId="0" fontId="29" fillId="9" borderId="76">
      <alignment horizontal="left" vertical="center"/>
    </xf>
    <xf numFmtId="0" fontId="7" fillId="53" borderId="0" applyNumberFormat="0" applyBorder="0" applyAlignment="0" applyProtection="0"/>
    <xf numFmtId="0" fontId="26" fillId="14" borderId="75">
      <alignment horizontal="right" vertical="center"/>
    </xf>
    <xf numFmtId="0" fontId="52" fillId="0" borderId="0" applyNumberFormat="0" applyFill="0" applyBorder="0" applyAlignment="0" applyProtection="0"/>
    <xf numFmtId="175" fontId="29" fillId="90" borderId="83" applyNumberFormat="0" applyFont="0" applyBorder="0" applyAlignment="0" applyProtection="0">
      <alignment horizontal="right" vertical="center"/>
    </xf>
    <xf numFmtId="0" fontId="53" fillId="49" borderId="0" applyNumberFormat="0" applyBorder="0" applyAlignment="0" applyProtection="0"/>
    <xf numFmtId="175" fontId="29" fillId="90" borderId="75" applyNumberFormat="0" applyFont="0" applyBorder="0" applyAlignment="0" applyProtection="0">
      <alignment horizontal="right" vertical="center"/>
    </xf>
    <xf numFmtId="0" fontId="50" fillId="46" borderId="41" applyNumberFormat="0" applyAlignment="0" applyProtection="0"/>
    <xf numFmtId="0" fontId="50" fillId="46" borderId="41" applyNumberFormat="0" applyAlignment="0" applyProtection="0"/>
    <xf numFmtId="0" fontId="29" fillId="0" borderId="78">
      <alignment horizontal="left" vertical="center" wrapText="1" indent="2"/>
    </xf>
    <xf numFmtId="175" fontId="29" fillId="90" borderId="75" applyNumberFormat="0" applyFont="0" applyBorder="0" applyAlignment="0" applyProtection="0">
      <alignment horizontal="right" vertical="center"/>
    </xf>
    <xf numFmtId="4" fontId="29" fillId="0" borderId="75" applyFill="0" applyBorder="0" applyProtection="0">
      <alignment horizontal="right" vertical="center"/>
    </xf>
    <xf numFmtId="0" fontId="52" fillId="0" borderId="0" applyNumberFormat="0" applyFill="0" applyBorder="0" applyAlignment="0" applyProtection="0"/>
    <xf numFmtId="0" fontId="77" fillId="73" borderId="72" applyNumberFormat="0" applyAlignment="0" applyProtection="0"/>
    <xf numFmtId="0" fontId="29" fillId="0" borderId="78">
      <alignment horizontal="left" vertical="center" wrapText="1" indent="2"/>
    </xf>
    <xf numFmtId="0" fontId="29" fillId="16" borderId="75"/>
    <xf numFmtId="0" fontId="84" fillId="0" borderId="81" applyNumberFormat="0" applyFill="0" applyAlignment="0" applyProtection="0"/>
    <xf numFmtId="0" fontId="29" fillId="0" borderId="75">
      <alignment horizontal="right" vertical="center"/>
    </xf>
    <xf numFmtId="0" fontId="29" fillId="16" borderId="75"/>
    <xf numFmtId="0" fontId="59" fillId="89" borderId="74" applyNumberFormat="0" applyFont="0" applyAlignment="0" applyProtection="0"/>
    <xf numFmtId="49" fontId="27" fillId="0" borderId="75" applyNumberFormat="0" applyFill="0" applyBorder="0" applyProtection="0">
      <alignment horizontal="left" vertical="center"/>
    </xf>
    <xf numFmtId="0" fontId="29" fillId="0" borderId="78">
      <alignment horizontal="left" vertical="center" wrapText="1" indent="2"/>
    </xf>
    <xf numFmtId="0" fontId="65" fillId="86" borderId="72" applyNumberFormat="0" applyAlignment="0" applyProtection="0"/>
    <xf numFmtId="49" fontId="29" fillId="0" borderId="75" applyNumberFormat="0" applyFont="0" applyFill="0" applyBorder="0" applyProtection="0">
      <alignment horizontal="left" vertical="center" indent="2"/>
    </xf>
    <xf numFmtId="0" fontId="29" fillId="14" borderId="78">
      <alignment horizontal="left" vertical="center" wrapText="1" indent="2"/>
    </xf>
    <xf numFmtId="0" fontId="81" fillId="86" borderId="79" applyNumberFormat="0" applyAlignment="0" applyProtection="0"/>
    <xf numFmtId="0" fontId="7" fillId="50" borderId="0" applyNumberFormat="0" applyBorder="0" applyAlignment="0" applyProtection="0"/>
    <xf numFmtId="0" fontId="9" fillId="0" borderId="43" applyNumberFormat="0" applyFill="0" applyAlignment="0" applyProtection="0"/>
    <xf numFmtId="0" fontId="55" fillId="9" borderId="75">
      <alignment horizontal="right" vertical="center"/>
    </xf>
    <xf numFmtId="0" fontId="7" fillId="63" borderId="0" applyNumberFormat="0" applyBorder="0" applyAlignment="0" applyProtection="0"/>
    <xf numFmtId="0" fontId="68" fillId="73" borderId="72" applyNumberFormat="0" applyAlignment="0" applyProtection="0"/>
    <xf numFmtId="4" fontId="55" fillId="9" borderId="75">
      <alignment horizontal="right" vertical="center"/>
    </xf>
    <xf numFmtId="0" fontId="68" fillId="73" borderId="72" applyNumberFormat="0" applyAlignment="0" applyProtection="0"/>
    <xf numFmtId="0" fontId="53" fillId="58" borderId="0" applyNumberFormat="0" applyBorder="0" applyAlignment="0" applyProtection="0"/>
    <xf numFmtId="0" fontId="64" fillId="86" borderId="72" applyNumberFormat="0" applyAlignment="0" applyProtection="0"/>
    <xf numFmtId="0" fontId="62" fillId="86" borderId="79" applyNumberFormat="0" applyAlignment="0" applyProtection="0"/>
    <xf numFmtId="0" fontId="7" fillId="54" borderId="0" applyNumberFormat="0" applyBorder="0" applyAlignment="0" applyProtection="0"/>
    <xf numFmtId="0" fontId="29" fillId="16" borderId="75"/>
    <xf numFmtId="0" fontId="26" fillId="14" borderId="75">
      <alignment horizontal="right" vertical="center"/>
    </xf>
    <xf numFmtId="0" fontId="55" fillId="9" borderId="75">
      <alignment horizontal="right" vertical="center"/>
    </xf>
    <xf numFmtId="0" fontId="81" fillId="86" borderId="79" applyNumberFormat="0" applyAlignment="0" applyProtection="0"/>
    <xf numFmtId="0" fontId="69" fillId="0" borderId="81" applyNumberFormat="0" applyFill="0" applyAlignment="0" applyProtection="0"/>
    <xf numFmtId="4" fontId="26" fillId="9" borderId="75">
      <alignment horizontal="right" vertical="center"/>
    </xf>
    <xf numFmtId="0" fontId="7" fillId="63" borderId="0" applyNumberFormat="0" applyBorder="0" applyAlignment="0" applyProtection="0"/>
    <xf numFmtId="0" fontId="69" fillId="0" borderId="73" applyNumberFormat="0" applyFill="0" applyAlignment="0" applyProtection="0"/>
    <xf numFmtId="0" fontId="69" fillId="0" borderId="73" applyNumberFormat="0" applyFill="0" applyAlignment="0" applyProtection="0"/>
    <xf numFmtId="0" fontId="81" fillId="86" borderId="79" applyNumberFormat="0" applyAlignment="0" applyProtection="0"/>
    <xf numFmtId="4" fontId="29" fillId="16" borderId="75"/>
    <xf numFmtId="0" fontId="53" fillId="52" borderId="0" applyNumberFormat="0" applyBorder="0" applyAlignment="0" applyProtection="0"/>
    <xf numFmtId="0" fontId="7" fillId="50" borderId="0" applyNumberFormat="0" applyBorder="0" applyAlignment="0" applyProtection="0"/>
    <xf numFmtId="0" fontId="26" fillId="14" borderId="77">
      <alignment horizontal="right" vertical="center"/>
    </xf>
    <xf numFmtId="0" fontId="51" fillId="0" borderId="0" applyNumberFormat="0" applyFill="0" applyBorder="0" applyAlignment="0" applyProtection="0"/>
    <xf numFmtId="0" fontId="62" fillId="86" borderId="79" applyNumberFormat="0" applyAlignment="0" applyProtection="0"/>
    <xf numFmtId="0" fontId="26" fillId="9" borderId="75">
      <alignment horizontal="right" vertical="center"/>
    </xf>
    <xf numFmtId="4" fontId="29" fillId="0" borderId="75">
      <alignment horizontal="right" vertical="center"/>
    </xf>
    <xf numFmtId="0" fontId="7" fillId="57" borderId="0" applyNumberFormat="0" applyBorder="0" applyAlignment="0" applyProtection="0"/>
    <xf numFmtId="0" fontId="29" fillId="0" borderId="86">
      <alignment horizontal="left" vertical="center" wrapText="1" indent="2"/>
    </xf>
    <xf numFmtId="49" fontId="29" fillId="0" borderId="75" applyNumberFormat="0" applyFont="0" applyFill="0" applyBorder="0" applyProtection="0">
      <alignment horizontal="left" vertical="center" indent="2"/>
    </xf>
    <xf numFmtId="0" fontId="29" fillId="14" borderId="78">
      <alignment horizontal="left" vertical="center" wrapText="1" indent="2"/>
    </xf>
    <xf numFmtId="0" fontId="26" fillId="14" borderId="76">
      <alignment horizontal="right" vertical="center"/>
    </xf>
    <xf numFmtId="4" fontId="29" fillId="16" borderId="75"/>
    <xf numFmtId="0" fontId="59" fillId="89" borderId="74" applyNumberFormat="0" applyFont="0" applyAlignment="0" applyProtection="0"/>
    <xf numFmtId="0" fontId="53" fillId="55" borderId="0" applyNumberFormat="0" applyBorder="0" applyAlignment="0" applyProtection="0"/>
    <xf numFmtId="4" fontId="26" fillId="14" borderId="75">
      <alignment horizontal="right" vertical="center"/>
    </xf>
    <xf numFmtId="0" fontId="53" fillId="49" borderId="0" applyNumberFormat="0" applyBorder="0" applyAlignment="0" applyProtection="0"/>
    <xf numFmtId="0" fontId="77" fillId="73" borderId="72" applyNumberFormat="0" applyAlignment="0" applyProtection="0"/>
    <xf numFmtId="0" fontId="62" fillId="86" borderId="79" applyNumberFormat="0" applyAlignment="0" applyProtection="0"/>
    <xf numFmtId="0" fontId="84" fillId="0" borderId="73" applyNumberFormat="0" applyFill="0" applyAlignment="0" applyProtection="0"/>
    <xf numFmtId="4" fontId="26" fillId="14" borderId="76">
      <alignment horizontal="right" vertical="center"/>
    </xf>
    <xf numFmtId="0" fontId="7" fillId="51" borderId="0" applyNumberFormat="0" applyBorder="0" applyAlignment="0" applyProtection="0"/>
    <xf numFmtId="4" fontId="55" fillId="9" borderId="75">
      <alignment horizontal="right" vertical="center"/>
    </xf>
    <xf numFmtId="0" fontId="26" fillId="14" borderId="75">
      <alignment horizontal="right" vertical="center"/>
    </xf>
    <xf numFmtId="0" fontId="53" fillId="52" borderId="0" applyNumberFormat="0" applyBorder="0" applyAlignment="0" applyProtection="0"/>
    <xf numFmtId="0" fontId="77" fillId="73" borderId="80"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64" fillId="86" borderId="72" applyNumberFormat="0" applyAlignment="0" applyProtection="0"/>
    <xf numFmtId="0" fontId="53" fillId="58" borderId="0" applyNumberFormat="0" applyBorder="0" applyAlignment="0" applyProtection="0"/>
    <xf numFmtId="0" fontId="26" fillId="9" borderId="75">
      <alignment horizontal="right" vertical="center"/>
    </xf>
    <xf numFmtId="0" fontId="65" fillId="86" borderId="72" applyNumberFormat="0" applyAlignment="0" applyProtection="0"/>
    <xf numFmtId="4" fontId="29" fillId="0" borderId="75" applyFill="0" applyBorder="0" applyProtection="0">
      <alignment horizontal="right" vertical="center"/>
    </xf>
    <xf numFmtId="0" fontId="29" fillId="14" borderId="78">
      <alignment horizontal="left" vertical="center" wrapText="1" indent="2"/>
    </xf>
    <xf numFmtId="4" fontId="29" fillId="16" borderId="75"/>
    <xf numFmtId="0" fontId="49" fillId="46" borderId="42" applyNumberFormat="0" applyAlignment="0" applyProtection="0"/>
    <xf numFmtId="0" fontId="65" fillId="86" borderId="72" applyNumberFormat="0" applyAlignment="0" applyProtection="0"/>
    <xf numFmtId="0" fontId="65" fillId="86" borderId="72" applyNumberFormat="0" applyAlignment="0" applyProtection="0"/>
    <xf numFmtId="0" fontId="7" fillId="48" borderId="0" applyNumberFormat="0" applyBorder="0" applyAlignment="0" applyProtection="0"/>
    <xf numFmtId="0" fontId="68" fillId="73" borderId="72" applyNumberFormat="0" applyAlignment="0" applyProtection="0"/>
    <xf numFmtId="4" fontId="29" fillId="16" borderId="83"/>
    <xf numFmtId="49" fontId="27" fillId="0" borderId="75" applyNumberFormat="0" applyFill="0" applyBorder="0" applyProtection="0">
      <alignment horizontal="left" vertical="center"/>
    </xf>
    <xf numFmtId="0" fontId="84" fillId="0" borderId="81" applyNumberFormat="0" applyFill="0" applyAlignment="0" applyProtection="0"/>
    <xf numFmtId="0" fontId="29" fillId="0" borderId="78">
      <alignment horizontal="left" vertical="center" wrapText="1" indent="2"/>
    </xf>
    <xf numFmtId="0" fontId="29" fillId="14" borderId="78">
      <alignment horizontal="left" vertical="center" wrapText="1" indent="2"/>
    </xf>
    <xf numFmtId="0" fontId="59" fillId="89" borderId="74" applyNumberFormat="0" applyFont="0" applyAlignment="0" applyProtection="0"/>
    <xf numFmtId="0" fontId="26" fillId="14" borderId="75">
      <alignment horizontal="right" vertical="center"/>
    </xf>
    <xf numFmtId="0" fontId="26" fillId="14" borderId="75">
      <alignment horizontal="right" vertical="center"/>
    </xf>
    <xf numFmtId="0" fontId="65" fillId="86" borderId="72" applyNumberFormat="0" applyAlignment="0" applyProtection="0"/>
    <xf numFmtId="0" fontId="53" fillId="55" borderId="0" applyNumberFormat="0" applyBorder="0" applyAlignment="0" applyProtection="0"/>
    <xf numFmtId="175" fontId="29" fillId="90" borderId="75" applyNumberFormat="0" applyFont="0" applyBorder="0" applyAlignment="0" applyProtection="0">
      <alignment horizontal="right" vertical="center"/>
    </xf>
    <xf numFmtId="0" fontId="7" fillId="60" borderId="0" applyNumberFormat="0" applyBorder="0" applyAlignment="0" applyProtection="0"/>
    <xf numFmtId="0" fontId="65" fillId="86" borderId="72" applyNumberFormat="0" applyAlignment="0" applyProtection="0"/>
    <xf numFmtId="0" fontId="81" fillId="86" borderId="79" applyNumberFormat="0" applyAlignment="0" applyProtection="0"/>
    <xf numFmtId="0" fontId="84" fillId="0" borderId="81" applyNumberFormat="0" applyFill="0" applyAlignment="0" applyProtection="0"/>
    <xf numFmtId="0" fontId="84" fillId="0" borderId="73" applyNumberFormat="0" applyFill="0" applyAlignment="0" applyProtection="0"/>
    <xf numFmtId="0" fontId="77" fillId="73" borderId="72" applyNumberFormat="0" applyAlignment="0" applyProtection="0"/>
    <xf numFmtId="0" fontId="26" fillId="9" borderId="75">
      <alignment horizontal="right" vertical="center"/>
    </xf>
    <xf numFmtId="0" fontId="29" fillId="0" borderId="86">
      <alignment horizontal="left" vertical="center" wrapText="1" indent="2"/>
    </xf>
    <xf numFmtId="0" fontId="53" fillId="49" borderId="0" applyNumberFormat="0" applyBorder="0" applyAlignment="0" applyProtection="0"/>
    <xf numFmtId="0" fontId="81" fillId="86" borderId="79" applyNumberFormat="0" applyAlignment="0" applyProtection="0"/>
    <xf numFmtId="0" fontId="7" fillId="54" borderId="0" applyNumberFormat="0" applyBorder="0" applyAlignment="0" applyProtection="0"/>
    <xf numFmtId="4" fontId="55" fillId="9" borderId="75">
      <alignment horizontal="right" vertical="center"/>
    </xf>
    <xf numFmtId="4" fontId="26" fillId="9" borderId="75">
      <alignment horizontal="right" vertical="center"/>
    </xf>
    <xf numFmtId="0" fontId="26" fillId="14" borderId="83">
      <alignment horizontal="right" vertical="center"/>
    </xf>
    <xf numFmtId="0" fontId="29" fillId="0" borderId="75" applyNumberFormat="0" applyFill="0" applyAlignment="0" applyProtection="0"/>
    <xf numFmtId="4" fontId="26" fillId="9" borderId="75">
      <alignment horizontal="right" vertical="center"/>
    </xf>
    <xf numFmtId="0" fontId="9" fillId="0" borderId="43" applyNumberFormat="0" applyFill="0" applyAlignment="0" applyProtection="0"/>
    <xf numFmtId="0" fontId="65" fillId="86" borderId="72" applyNumberFormat="0" applyAlignment="0" applyProtection="0"/>
    <xf numFmtId="0" fontId="7"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9" fillId="0" borderId="75" applyNumberFormat="0" applyFill="0" applyAlignment="0" applyProtection="0"/>
    <xf numFmtId="4" fontId="26" fillId="14" borderId="75">
      <alignment horizontal="right" vertical="center"/>
    </xf>
    <xf numFmtId="0" fontId="59" fillId="89" borderId="74" applyNumberFormat="0" applyFont="0" applyAlignment="0" applyProtection="0"/>
    <xf numFmtId="4" fontId="26" fillId="14" borderId="75">
      <alignment horizontal="right" vertical="center"/>
    </xf>
    <xf numFmtId="4" fontId="26" fillId="14" borderId="75">
      <alignment horizontal="right" vertical="center"/>
    </xf>
    <xf numFmtId="0" fontId="29" fillId="0" borderId="75">
      <alignment horizontal="right" vertical="center"/>
    </xf>
    <xf numFmtId="4" fontId="29" fillId="0" borderId="75">
      <alignment horizontal="right" vertical="center"/>
    </xf>
    <xf numFmtId="0" fontId="26" fillId="14" borderId="85">
      <alignment horizontal="right" vertical="center"/>
    </xf>
    <xf numFmtId="0" fontId="69" fillId="0" borderId="73" applyNumberFormat="0" applyFill="0" applyAlignment="0" applyProtection="0"/>
    <xf numFmtId="0" fontId="59" fillId="89" borderId="74" applyNumberFormat="0" applyFont="0" applyAlignment="0" applyProtection="0"/>
    <xf numFmtId="0" fontId="29" fillId="0" borderId="75" applyNumberFormat="0" applyFill="0" applyAlignment="0" applyProtection="0"/>
    <xf numFmtId="0" fontId="26" fillId="14" borderId="77">
      <alignment horizontal="right" vertical="center"/>
    </xf>
    <xf numFmtId="49" fontId="27" fillId="0" borderId="83" applyNumberFormat="0" applyFill="0" applyBorder="0" applyProtection="0">
      <alignment horizontal="left" vertical="center"/>
    </xf>
    <xf numFmtId="4" fontId="26" fillId="14" borderId="75">
      <alignment horizontal="right" vertical="center"/>
    </xf>
    <xf numFmtId="0" fontId="65" fillId="86" borderId="72" applyNumberFormat="0" applyAlignment="0" applyProtection="0"/>
    <xf numFmtId="0" fontId="26" fillId="14" borderId="75">
      <alignment horizontal="right" vertical="center"/>
    </xf>
    <xf numFmtId="0" fontId="29" fillId="16" borderId="83"/>
    <xf numFmtId="4" fontId="29" fillId="16" borderId="75"/>
    <xf numFmtId="0" fontId="68" fillId="73" borderId="72" applyNumberFormat="0" applyAlignment="0" applyProtection="0"/>
    <xf numFmtId="0" fontId="65" fillId="86" borderId="72" applyNumberFormat="0" applyAlignment="0" applyProtection="0"/>
    <xf numFmtId="0" fontId="84" fillId="0" borderId="73" applyNumberFormat="0" applyFill="0" applyAlignment="0" applyProtection="0"/>
    <xf numFmtId="0" fontId="29" fillId="9" borderId="76">
      <alignment horizontal="left" vertical="center"/>
    </xf>
    <xf numFmtId="0" fontId="68" fillId="73" borderId="72" applyNumberFormat="0" applyAlignment="0" applyProtection="0"/>
    <xf numFmtId="0" fontId="29" fillId="0" borderId="75" applyNumberFormat="0" applyFill="0" applyAlignment="0" applyProtection="0"/>
    <xf numFmtId="0" fontId="7" fillId="63" borderId="0" applyNumberFormat="0" applyBorder="0" applyAlignment="0" applyProtection="0"/>
    <xf numFmtId="0" fontId="29" fillId="0" borderId="75">
      <alignment horizontal="right" vertical="center"/>
    </xf>
    <xf numFmtId="0" fontId="29" fillId="9" borderId="76">
      <alignment horizontal="left" vertical="center"/>
    </xf>
    <xf numFmtId="4" fontId="26" fillId="14" borderId="77">
      <alignment horizontal="right" vertical="center"/>
    </xf>
    <xf numFmtId="49" fontId="27" fillId="0" borderId="75" applyNumberFormat="0" applyFill="0" applyBorder="0" applyProtection="0">
      <alignment horizontal="left" vertical="center"/>
    </xf>
    <xf numFmtId="0" fontId="81" fillId="86" borderId="79" applyNumberFormat="0" applyAlignment="0" applyProtection="0"/>
    <xf numFmtId="0" fontId="53" fillId="64" borderId="0" applyNumberFormat="0" applyBorder="0" applyAlignment="0" applyProtection="0"/>
    <xf numFmtId="0" fontId="7" fillId="62" borderId="0" applyNumberFormat="0" applyBorder="0" applyAlignment="0" applyProtection="0"/>
    <xf numFmtId="0" fontId="64" fillId="86" borderId="72" applyNumberFormat="0" applyAlignment="0" applyProtection="0"/>
    <xf numFmtId="0" fontId="77" fillId="73" borderId="72" applyNumberFormat="0" applyAlignment="0" applyProtection="0"/>
    <xf numFmtId="4" fontId="55" fillId="9" borderId="75">
      <alignment horizontal="right" vertical="center"/>
    </xf>
    <xf numFmtId="0" fontId="7" fillId="57" borderId="0" applyNumberFormat="0" applyBorder="0" applyAlignment="0" applyProtection="0"/>
    <xf numFmtId="0" fontId="26" fillId="14" borderId="76">
      <alignment horizontal="right" vertical="center"/>
    </xf>
    <xf numFmtId="0" fontId="29" fillId="14" borderId="78">
      <alignment horizontal="left" vertical="center" wrapText="1" indent="2"/>
    </xf>
    <xf numFmtId="0" fontId="64" fillId="86" borderId="72" applyNumberFormat="0" applyAlignment="0" applyProtection="0"/>
    <xf numFmtId="0" fontId="7" fillId="63" borderId="0" applyNumberFormat="0" applyBorder="0" applyAlignment="0" applyProtection="0"/>
    <xf numFmtId="0" fontId="26" fillId="14" borderId="84">
      <alignment horizontal="right" vertical="center"/>
    </xf>
    <xf numFmtId="4" fontId="26" fillId="14" borderId="76">
      <alignment horizontal="right" vertical="center"/>
    </xf>
    <xf numFmtId="0" fontId="30" fillId="89" borderId="74" applyNumberFormat="0" applyFont="0" applyAlignment="0" applyProtection="0"/>
    <xf numFmtId="0" fontId="7" fillId="62" borderId="0" applyNumberFormat="0" applyBorder="0" applyAlignment="0" applyProtection="0"/>
    <xf numFmtId="0" fontId="26" fillId="9" borderId="75">
      <alignment horizontal="right" vertical="center"/>
    </xf>
    <xf numFmtId="0" fontId="26" fillId="9" borderId="83">
      <alignment horizontal="right" vertical="center"/>
    </xf>
    <xf numFmtId="0" fontId="7" fillId="56" borderId="0" applyNumberFormat="0" applyBorder="0" applyAlignment="0" applyProtection="0"/>
    <xf numFmtId="0" fontId="77" fillId="73" borderId="72" applyNumberFormat="0" applyAlignment="0" applyProtection="0"/>
    <xf numFmtId="4" fontId="26" fillId="14" borderId="85">
      <alignment horizontal="right" vertical="center"/>
    </xf>
    <xf numFmtId="4" fontId="26" fillId="14" borderId="76">
      <alignment horizontal="right" vertical="center"/>
    </xf>
    <xf numFmtId="4" fontId="26" fillId="14" borderId="83">
      <alignment horizontal="right" vertical="center"/>
    </xf>
    <xf numFmtId="4" fontId="26" fillId="14" borderId="75">
      <alignment horizontal="right" vertical="center"/>
    </xf>
    <xf numFmtId="0" fontId="26" fillId="9" borderId="75">
      <alignment horizontal="right" vertical="center"/>
    </xf>
    <xf numFmtId="0" fontId="68" fillId="73" borderId="72" applyNumberFormat="0" applyAlignment="0" applyProtection="0"/>
    <xf numFmtId="0" fontId="7" fillId="54" borderId="0" applyNumberFormat="0" applyBorder="0" applyAlignment="0" applyProtection="0"/>
    <xf numFmtId="0" fontId="50" fillId="46" borderId="41" applyNumberFormat="0" applyAlignment="0" applyProtection="0"/>
    <xf numFmtId="0" fontId="69" fillId="0" borderId="73" applyNumberFormat="0" applyFill="0" applyAlignment="0" applyProtection="0"/>
    <xf numFmtId="0" fontId="55" fillId="9" borderId="75">
      <alignment horizontal="right" vertical="center"/>
    </xf>
    <xf numFmtId="0" fontId="81" fillId="86" borderId="79" applyNumberFormat="0" applyAlignment="0" applyProtection="0"/>
    <xf numFmtId="0" fontId="84" fillId="0" borderId="73" applyNumberFormat="0" applyFill="0" applyAlignment="0" applyProtection="0"/>
    <xf numFmtId="0" fontId="7" fillId="53" borderId="0" applyNumberFormat="0" applyBorder="0" applyAlignment="0" applyProtection="0"/>
    <xf numFmtId="175" fontId="29" fillId="90" borderId="75" applyNumberFormat="0" applyFont="0" applyBorder="0" applyAlignment="0" applyProtection="0">
      <alignment horizontal="right" vertical="center"/>
    </xf>
    <xf numFmtId="0" fontId="7" fillId="51" borderId="0" applyNumberFormat="0" applyBorder="0" applyAlignment="0" applyProtection="0"/>
    <xf numFmtId="0" fontId="65" fillId="86" borderId="80" applyNumberFormat="0" applyAlignment="0" applyProtection="0"/>
    <xf numFmtId="0" fontId="7" fillId="56" borderId="0" applyNumberFormat="0" applyBorder="0" applyAlignment="0" applyProtection="0"/>
    <xf numFmtId="0" fontId="53" fillId="61" borderId="0" applyNumberFormat="0" applyBorder="0" applyAlignment="0" applyProtection="0"/>
    <xf numFmtId="0" fontId="69" fillId="0" borderId="73" applyNumberFormat="0" applyFill="0" applyAlignment="0" applyProtection="0"/>
    <xf numFmtId="0" fontId="29" fillId="0" borderId="75">
      <alignment horizontal="right" vertical="center"/>
    </xf>
    <xf numFmtId="0" fontId="30" fillId="89" borderId="74" applyNumberFormat="0" applyFont="0" applyAlignment="0" applyProtection="0"/>
    <xf numFmtId="0" fontId="65" fillId="86" borderId="72" applyNumberFormat="0" applyAlignment="0" applyProtection="0"/>
    <xf numFmtId="0" fontId="84" fillId="0" borderId="73" applyNumberFormat="0" applyFill="0" applyAlignment="0" applyProtection="0"/>
    <xf numFmtId="0" fontId="7" fillId="48" borderId="0" applyNumberFormat="0" applyBorder="0" applyAlignment="0" applyProtection="0"/>
    <xf numFmtId="0" fontId="59" fillId="89" borderId="74" applyNumberFormat="0" applyFont="0" applyAlignment="0" applyProtection="0"/>
    <xf numFmtId="0" fontId="53" fillId="58" borderId="0" applyNumberFormat="0" applyBorder="0" applyAlignment="0" applyProtection="0"/>
    <xf numFmtId="0" fontId="29" fillId="0" borderId="75" applyNumberFormat="0" applyFill="0" applyAlignment="0" applyProtection="0"/>
    <xf numFmtId="0" fontId="7" fillId="57" borderId="0" applyNumberFormat="0" applyBorder="0" applyAlignment="0" applyProtection="0"/>
    <xf numFmtId="4" fontId="29" fillId="0" borderId="75" applyFill="0" applyBorder="0" applyProtection="0">
      <alignment horizontal="right" vertical="center"/>
    </xf>
    <xf numFmtId="0" fontId="7" fillId="47" borderId="0" applyNumberFormat="0" applyBorder="0" applyAlignment="0" applyProtection="0"/>
    <xf numFmtId="0" fontId="84" fillId="0" borderId="73" applyNumberFormat="0" applyFill="0" applyAlignment="0" applyProtection="0"/>
    <xf numFmtId="0" fontId="55" fillId="9" borderId="83">
      <alignment horizontal="right" vertical="center"/>
    </xf>
    <xf numFmtId="0" fontId="7" fillId="60" borderId="0" applyNumberFormat="0" applyBorder="0" applyAlignment="0" applyProtection="0"/>
    <xf numFmtId="0" fontId="29" fillId="9" borderId="84">
      <alignment horizontal="left" vertical="center"/>
    </xf>
    <xf numFmtId="0" fontId="55" fillId="9" borderId="75">
      <alignment horizontal="right" vertical="center"/>
    </xf>
    <xf numFmtId="0" fontId="68" fillId="73" borderId="72" applyNumberFormat="0" applyAlignment="0" applyProtection="0"/>
    <xf numFmtId="175" fontId="29" fillId="90" borderId="75" applyNumberFormat="0" applyFont="0" applyBorder="0" applyAlignment="0" applyProtection="0">
      <alignment horizontal="right" vertical="center"/>
    </xf>
    <xf numFmtId="0" fontId="68" fillId="73" borderId="72" applyNumberFormat="0" applyAlignment="0" applyProtection="0"/>
    <xf numFmtId="4" fontId="29" fillId="0" borderId="75">
      <alignment horizontal="right" vertical="center"/>
    </xf>
    <xf numFmtId="49" fontId="29" fillId="0" borderId="75" applyNumberFormat="0" applyFont="0" applyFill="0" applyBorder="0" applyProtection="0">
      <alignment horizontal="left" vertical="center" indent="2"/>
    </xf>
    <xf numFmtId="175" fontId="29" fillId="90" borderId="75" applyNumberFormat="0" applyFont="0" applyBorder="0" applyAlignment="0" applyProtection="0">
      <alignment horizontal="right" vertical="center"/>
    </xf>
    <xf numFmtId="0" fontId="77" fillId="73" borderId="72" applyNumberFormat="0" applyAlignment="0" applyProtection="0"/>
    <xf numFmtId="49" fontId="27" fillId="0" borderId="75" applyNumberFormat="0" applyFill="0" applyBorder="0" applyProtection="0">
      <alignment horizontal="left" vertical="center"/>
    </xf>
    <xf numFmtId="4" fontId="26" fillId="14" borderId="75">
      <alignment horizontal="right" vertical="center"/>
    </xf>
    <xf numFmtId="0" fontId="68" fillId="73" borderId="72" applyNumberFormat="0" applyAlignment="0" applyProtection="0"/>
    <xf numFmtId="0" fontId="65" fillId="86" borderId="72"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81" fillId="86" borderId="79" applyNumberFormat="0" applyAlignment="0" applyProtection="0"/>
    <xf numFmtId="0" fontId="77" fillId="73" borderId="72" applyNumberFormat="0" applyAlignment="0" applyProtection="0"/>
    <xf numFmtId="0" fontId="64" fillId="86" borderId="72" applyNumberFormat="0" applyAlignment="0" applyProtection="0"/>
    <xf numFmtId="0" fontId="62" fillId="86" borderId="79" applyNumberFormat="0" applyAlignment="0" applyProtection="0"/>
    <xf numFmtId="0" fontId="26" fillId="14" borderId="77">
      <alignment horizontal="right" vertical="center"/>
    </xf>
    <xf numFmtId="0" fontId="55" fillId="9" borderId="75">
      <alignment horizontal="right" vertical="center"/>
    </xf>
    <xf numFmtId="4" fontId="26" fillId="9" borderId="75">
      <alignment horizontal="right" vertical="center"/>
    </xf>
    <xf numFmtId="4" fontId="26"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6" fillId="9" borderId="75">
      <alignment horizontal="right" vertical="center"/>
    </xf>
    <xf numFmtId="0" fontId="77" fillId="73" borderId="72" applyNumberFormat="0" applyAlignment="0" applyProtection="0"/>
    <xf numFmtId="0" fontId="68" fillId="73" borderId="72" applyNumberFormat="0" applyAlignment="0" applyProtection="0"/>
    <xf numFmtId="0" fontId="64" fillId="86" borderId="72"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4" fontId="26" fillId="9" borderId="83">
      <alignment horizontal="right" vertical="center"/>
    </xf>
    <xf numFmtId="0" fontId="53" fillId="49" borderId="0" applyNumberFormat="0" applyBorder="0" applyAlignment="0" applyProtection="0"/>
    <xf numFmtId="0" fontId="53"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83">
      <alignment horizontal="right" vertical="center"/>
    </xf>
    <xf numFmtId="0" fontId="29" fillId="16" borderId="83"/>
    <xf numFmtId="0" fontId="64" fillId="86" borderId="80" applyNumberFormat="0" applyAlignment="0" applyProtection="0"/>
    <xf numFmtId="0" fontId="26" fillId="9" borderId="83">
      <alignment horizontal="right" vertical="center"/>
    </xf>
    <xf numFmtId="0" fontId="29" fillId="0" borderId="83">
      <alignment horizontal="right" vertical="center"/>
    </xf>
    <xf numFmtId="0" fontId="84" fillId="0" borderId="81" applyNumberFormat="0" applyFill="0" applyAlignment="0" applyProtection="0"/>
    <xf numFmtId="0" fontId="29" fillId="9" borderId="84">
      <alignment horizontal="left" vertical="center"/>
    </xf>
    <xf numFmtId="0" fontId="77" fillId="73" borderId="80" applyNumberFormat="0" applyAlignment="0" applyProtection="0"/>
    <xf numFmtId="175" fontId="29" fillId="90" borderId="83" applyNumberFormat="0" applyFont="0" applyBorder="0" applyAlignment="0" applyProtection="0">
      <alignment horizontal="right" vertical="center"/>
    </xf>
    <xf numFmtId="0" fontId="59"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55" fillId="9" borderId="83">
      <alignment horizontal="right" vertical="center"/>
    </xf>
    <xf numFmtId="0" fontId="26" fillId="9" borderId="83">
      <alignment horizontal="right" vertical="center"/>
    </xf>
    <xf numFmtId="49" fontId="29" fillId="0" borderId="83" applyNumberFormat="0" applyFont="0" applyFill="0" applyBorder="0" applyProtection="0">
      <alignment horizontal="left" vertical="center" indent="2"/>
    </xf>
    <xf numFmtId="0" fontId="77" fillId="73" borderId="80" applyNumberFormat="0" applyAlignment="0" applyProtection="0"/>
    <xf numFmtId="0" fontId="62" fillId="86" borderId="87" applyNumberFormat="0" applyAlignment="0" applyProtection="0"/>
    <xf numFmtId="49" fontId="29" fillId="0" borderId="83" applyNumberFormat="0" applyFont="0" applyFill="0" applyBorder="0" applyProtection="0">
      <alignment horizontal="left" vertical="center" indent="2"/>
    </xf>
    <xf numFmtId="0" fontId="68" fillId="73" borderId="80" applyNumberFormat="0" applyAlignment="0" applyProtection="0"/>
    <xf numFmtId="4" fontId="29" fillId="0" borderId="83" applyFill="0" applyBorder="0" applyProtection="0">
      <alignment horizontal="right" vertical="center"/>
    </xf>
    <xf numFmtId="0" fontId="65" fillId="86" borderId="80" applyNumberFormat="0" applyAlignment="0" applyProtection="0"/>
    <xf numFmtId="0" fontId="84" fillId="0" borderId="81" applyNumberFormat="0" applyFill="0" applyAlignment="0" applyProtection="0"/>
    <xf numFmtId="0" fontId="81" fillId="86" borderId="87"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77" fillId="73" borderId="80" applyNumberFormat="0" applyAlignment="0" applyProtection="0"/>
    <xf numFmtId="0" fontId="62" fillId="86" borderId="87" applyNumberFormat="0" applyAlignment="0" applyProtection="0"/>
    <xf numFmtId="0" fontId="64" fillId="86" borderId="80" applyNumberFormat="0" applyAlignment="0" applyProtection="0"/>
    <xf numFmtId="0" fontId="29" fillId="14" borderId="86">
      <alignment horizontal="left" vertical="center" wrapText="1" indent="2"/>
    </xf>
    <xf numFmtId="0" fontId="65" fillId="86" borderId="80" applyNumberFormat="0" applyAlignment="0" applyProtection="0"/>
    <xf numFmtId="0" fontId="65"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55" fillId="9" borderId="83">
      <alignment horizontal="right" vertical="center"/>
    </xf>
    <xf numFmtId="0" fontId="68" fillId="73" borderId="80" applyNumberFormat="0" applyAlignment="0" applyProtection="0"/>
    <xf numFmtId="0" fontId="69" fillId="0" borderId="81" applyNumberFormat="0" applyFill="0" applyAlignment="0" applyProtection="0"/>
    <xf numFmtId="0" fontId="84" fillId="0" borderId="81" applyNumberFormat="0" applyFill="0" applyAlignment="0" applyProtection="0"/>
    <xf numFmtId="0" fontId="59" fillId="89" borderId="82" applyNumberFormat="0" applyFont="0" applyAlignment="0" applyProtection="0"/>
    <xf numFmtId="0" fontId="77"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65" fillId="86" borderId="80" applyNumberFormat="0" applyAlignment="0" applyProtection="0"/>
    <xf numFmtId="0" fontId="29" fillId="0" borderId="86">
      <alignment horizontal="left" vertical="center" wrapText="1" indent="2"/>
    </xf>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4" fontId="29" fillId="16" borderId="83"/>
    <xf numFmtId="0" fontId="26" fillId="14" borderId="83">
      <alignment horizontal="right" vertical="center"/>
    </xf>
    <xf numFmtId="0" fontId="84" fillId="0" borderId="81" applyNumberFormat="0" applyFill="0" applyAlignment="0" applyProtection="0"/>
    <xf numFmtId="4" fontId="26" fillId="14" borderId="85">
      <alignment horizontal="right" vertical="center"/>
    </xf>
    <xf numFmtId="0" fontId="64" fillId="86" borderId="80" applyNumberFormat="0" applyAlignment="0" applyProtection="0"/>
    <xf numFmtId="0" fontId="26" fillId="14" borderId="84">
      <alignment horizontal="right" vertical="center"/>
    </xf>
    <xf numFmtId="0" fontId="65" fillId="86" borderId="80" applyNumberFormat="0" applyAlignment="0" applyProtection="0"/>
    <xf numFmtId="0" fontId="69" fillId="0" borderId="81" applyNumberFormat="0" applyFill="0" applyAlignment="0" applyProtection="0"/>
    <xf numFmtId="0" fontId="59" fillId="89" borderId="82" applyNumberFormat="0" applyFont="0" applyAlignment="0" applyProtection="0"/>
    <xf numFmtId="4" fontId="26"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6" fillId="9" borderId="83">
      <alignment horizontal="right" vertical="center"/>
    </xf>
    <xf numFmtId="0" fontId="69"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65" fillId="86" borderId="80" applyNumberFormat="0" applyAlignment="0" applyProtection="0"/>
    <xf numFmtId="4" fontId="26" fillId="14" borderId="85">
      <alignment horizontal="right" vertical="center"/>
    </xf>
    <xf numFmtId="0" fontId="77" fillId="73"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26" fillId="14" borderId="83">
      <alignment horizontal="right" vertical="center"/>
    </xf>
    <xf numFmtId="0" fontId="30" fillId="89" borderId="82" applyNumberFormat="0" applyFont="0" applyAlignment="0" applyProtection="0"/>
    <xf numFmtId="4" fontId="29" fillId="0" borderId="83">
      <alignment horizontal="right" vertical="center"/>
    </xf>
    <xf numFmtId="0" fontId="84" fillId="0" borderId="81" applyNumberFormat="0" applyFill="0" applyAlignment="0" applyProtection="0"/>
    <xf numFmtId="0" fontId="26" fillId="14" borderId="83">
      <alignment horizontal="right" vertical="center"/>
    </xf>
    <xf numFmtId="0" fontId="26" fillId="14" borderId="83">
      <alignment horizontal="right" vertical="center"/>
    </xf>
    <xf numFmtId="4" fontId="55" fillId="9" borderId="83">
      <alignment horizontal="right" vertical="center"/>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77"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81" fillId="86" borderId="87"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84" fillId="0" borderId="81" applyNumberFormat="0" applyFill="0" applyAlignment="0" applyProtection="0"/>
    <xf numFmtId="0" fontId="30" fillId="89" borderId="82" applyNumberFormat="0" applyFont="0" applyAlignment="0" applyProtection="0"/>
    <xf numFmtId="0" fontId="59" fillId="89" borderId="82" applyNumberFormat="0" applyFont="0" applyAlignment="0" applyProtection="0"/>
    <xf numFmtId="0" fontId="29" fillId="0" borderId="83" applyNumberFormat="0" applyFill="0" applyAlignment="0" applyProtection="0"/>
    <xf numFmtId="0" fontId="69" fillId="0" borderId="81" applyNumberFormat="0" applyFill="0" applyAlignment="0" applyProtection="0"/>
    <xf numFmtId="0" fontId="84" fillId="0" borderId="81" applyNumberFormat="0" applyFill="0" applyAlignment="0" applyProtection="0"/>
    <xf numFmtId="0" fontId="68" fillId="73" borderId="80" applyNumberFormat="0" applyAlignment="0" applyProtection="0"/>
    <xf numFmtId="0" fontId="65" fillId="86" borderId="80" applyNumberFormat="0" applyAlignment="0" applyProtection="0"/>
    <xf numFmtId="4" fontId="55" fillId="9" borderId="83">
      <alignment horizontal="right" vertical="center"/>
    </xf>
    <xf numFmtId="0" fontId="26" fillId="9" borderId="83">
      <alignment horizontal="right" vertical="center"/>
    </xf>
    <xf numFmtId="175" fontId="29" fillId="90" borderId="83" applyNumberFormat="0" applyFont="0" applyBorder="0" applyAlignment="0" applyProtection="0">
      <alignment horizontal="right" vertical="center"/>
    </xf>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81" fillId="86" borderId="87" applyNumberFormat="0" applyAlignment="0" applyProtection="0"/>
    <xf numFmtId="0" fontId="26" fillId="14" borderId="85">
      <alignment horizontal="right" vertical="center"/>
    </xf>
    <xf numFmtId="0" fontId="68"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0" fontId="29" fillId="16" borderId="83"/>
    <xf numFmtId="4" fontId="29" fillId="16" borderId="83"/>
    <xf numFmtId="4" fontId="26" fillId="14" borderId="83">
      <alignment horizontal="right" vertical="center"/>
    </xf>
    <xf numFmtId="0" fontId="55" fillId="9" borderId="83">
      <alignment horizontal="right" vertical="center"/>
    </xf>
    <xf numFmtId="0" fontId="68" fillId="73" borderId="80" applyNumberFormat="0" applyAlignment="0" applyProtection="0"/>
    <xf numFmtId="0" fontId="65"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81" fillId="86" borderId="87" applyNumberFormat="0" applyAlignment="0" applyProtection="0"/>
    <xf numFmtId="0" fontId="77" fillId="73" borderId="80" applyNumberFormat="0" applyAlignment="0" applyProtection="0"/>
    <xf numFmtId="0" fontId="64" fillId="86" borderId="80" applyNumberFormat="0" applyAlignment="0" applyProtection="0"/>
    <xf numFmtId="0" fontId="62" fillId="86" borderId="87" applyNumberFormat="0" applyAlignment="0" applyProtection="0"/>
    <xf numFmtId="0" fontId="26" fillId="14" borderId="85">
      <alignment horizontal="right" vertical="center"/>
    </xf>
    <xf numFmtId="0" fontId="55" fillId="9" borderId="83">
      <alignment horizontal="right" vertical="center"/>
    </xf>
    <xf numFmtId="4" fontId="26" fillId="9" borderId="83">
      <alignment horizontal="right" vertical="center"/>
    </xf>
    <xf numFmtId="4" fontId="26"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6" fillId="9" borderId="83">
      <alignment horizontal="right" vertical="center"/>
    </xf>
    <xf numFmtId="0" fontId="77" fillId="73" borderId="80" applyNumberFormat="0" applyAlignment="0" applyProtection="0"/>
    <xf numFmtId="0" fontId="68" fillId="73" borderId="80" applyNumberFormat="0" applyAlignment="0" applyProtection="0"/>
    <xf numFmtId="0" fontId="64"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62" fillId="86" borderId="87" applyNumberFormat="0" applyAlignment="0" applyProtection="0"/>
    <xf numFmtId="0" fontId="64" fillId="86" borderId="80" applyNumberFormat="0" applyAlignment="0" applyProtection="0"/>
    <xf numFmtId="0" fontId="65" fillId="86" borderId="80" applyNumberFormat="0" applyAlignment="0" applyProtection="0"/>
    <xf numFmtId="0" fontId="68" fillId="73" borderId="80" applyNumberFormat="0" applyAlignment="0" applyProtection="0"/>
    <xf numFmtId="0" fontId="69" fillId="0" borderId="81" applyNumberFormat="0" applyFill="0" applyAlignment="0" applyProtection="0"/>
    <xf numFmtId="0" fontId="77" fillId="73" borderId="80" applyNumberFormat="0" applyAlignment="0" applyProtection="0"/>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65" fillId="86"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65" fillId="86" borderId="80" applyNumberFormat="0" applyAlignment="0" applyProtection="0"/>
    <xf numFmtId="0" fontId="77" fillId="73" borderId="80" applyNumberFormat="0" applyAlignment="0" applyProtection="0"/>
    <xf numFmtId="0" fontId="81" fillId="86" borderId="87" applyNumberFormat="0" applyAlignment="0" applyProtection="0"/>
    <xf numFmtId="0" fontId="84" fillId="0" borderId="81" applyNumberFormat="0" applyFill="0" applyAlignment="0" applyProtection="0"/>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68"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6" fillId="14" borderId="83">
      <alignment horizontal="right" vertical="center"/>
    </xf>
    <xf numFmtId="0" fontId="29" fillId="16" borderId="83"/>
    <xf numFmtId="0" fontId="64" fillId="86" borderId="80" applyNumberFormat="0" applyAlignment="0" applyProtection="0"/>
    <xf numFmtId="0" fontId="26" fillId="9" borderId="83">
      <alignment horizontal="right" vertical="center"/>
    </xf>
    <xf numFmtId="0" fontId="29" fillId="0" borderId="83">
      <alignment horizontal="right" vertical="center"/>
    </xf>
    <xf numFmtId="0" fontId="84" fillId="0" borderId="81" applyNumberFormat="0" applyFill="0" applyAlignment="0" applyProtection="0"/>
    <xf numFmtId="0" fontId="29" fillId="9" borderId="84">
      <alignment horizontal="left" vertical="center"/>
    </xf>
    <xf numFmtId="0" fontId="77" fillId="73" borderId="80" applyNumberFormat="0" applyAlignment="0" applyProtection="0"/>
    <xf numFmtId="175" fontId="29" fillId="90" borderId="83" applyNumberFormat="0" applyFont="0" applyBorder="0" applyAlignment="0" applyProtection="0">
      <alignment horizontal="right" vertical="center"/>
    </xf>
    <xf numFmtId="0" fontId="59"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55" fillId="9" borderId="83">
      <alignment horizontal="right" vertical="center"/>
    </xf>
    <xf numFmtId="0" fontId="26" fillId="9" borderId="83">
      <alignment horizontal="right" vertical="center"/>
    </xf>
    <xf numFmtId="49" fontId="29" fillId="0" borderId="83" applyNumberFormat="0" applyFont="0" applyFill="0" applyBorder="0" applyProtection="0">
      <alignment horizontal="left" vertical="center" indent="2"/>
    </xf>
    <xf numFmtId="0" fontId="77" fillId="73" borderId="80" applyNumberFormat="0" applyAlignment="0" applyProtection="0"/>
    <xf numFmtId="0" fontId="62" fillId="86" borderId="87" applyNumberFormat="0" applyAlignment="0" applyProtection="0"/>
    <xf numFmtId="49" fontId="29" fillId="0" borderId="83" applyNumberFormat="0" applyFont="0" applyFill="0" applyBorder="0" applyProtection="0">
      <alignment horizontal="left" vertical="center" indent="2"/>
    </xf>
    <xf numFmtId="0" fontId="68" fillId="73" borderId="80" applyNumberFormat="0" applyAlignment="0" applyProtection="0"/>
    <xf numFmtId="4" fontId="29" fillId="0" borderId="83" applyFill="0" applyBorder="0" applyProtection="0">
      <alignment horizontal="right" vertical="center"/>
    </xf>
    <xf numFmtId="0" fontId="65" fillId="86" borderId="80" applyNumberFormat="0" applyAlignment="0" applyProtection="0"/>
    <xf numFmtId="0" fontId="84" fillId="0" borderId="81" applyNumberFormat="0" applyFill="0" applyAlignment="0" applyProtection="0"/>
    <xf numFmtId="0" fontId="81" fillId="86" borderId="87"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77" fillId="73" borderId="80" applyNumberFormat="0" applyAlignment="0" applyProtection="0"/>
    <xf numFmtId="0" fontId="62" fillId="86" borderId="87" applyNumberFormat="0" applyAlignment="0" applyProtection="0"/>
    <xf numFmtId="0" fontId="64" fillId="86" borderId="80" applyNumberFormat="0" applyAlignment="0" applyProtection="0"/>
    <xf numFmtId="0" fontId="29" fillId="14" borderId="86">
      <alignment horizontal="left" vertical="center" wrapText="1" indent="2"/>
    </xf>
    <xf numFmtId="0" fontId="65" fillId="86" borderId="80" applyNumberFormat="0" applyAlignment="0" applyProtection="0"/>
    <xf numFmtId="0" fontId="65"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55" fillId="9" borderId="83">
      <alignment horizontal="right" vertical="center"/>
    </xf>
    <xf numFmtId="0" fontId="68" fillId="73" borderId="80" applyNumberFormat="0" applyAlignment="0" applyProtection="0"/>
    <xf numFmtId="0" fontId="69" fillId="0" borderId="81" applyNumberFormat="0" applyFill="0" applyAlignment="0" applyProtection="0"/>
    <xf numFmtId="0" fontId="84" fillId="0" borderId="81" applyNumberFormat="0" applyFill="0" applyAlignment="0" applyProtection="0"/>
    <xf numFmtId="0" fontId="59" fillId="89" borderId="82" applyNumberFormat="0" applyFont="0" applyAlignment="0" applyProtection="0"/>
    <xf numFmtId="0" fontId="77"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65" fillId="86" borderId="80" applyNumberFormat="0" applyAlignment="0" applyProtection="0"/>
    <xf numFmtId="0" fontId="29" fillId="0" borderId="86">
      <alignment horizontal="left" vertical="center" wrapText="1" indent="2"/>
    </xf>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4" fontId="29" fillId="16" borderId="83"/>
    <xf numFmtId="0" fontId="26" fillId="14" borderId="83">
      <alignment horizontal="right" vertical="center"/>
    </xf>
    <xf numFmtId="0" fontId="84" fillId="0" borderId="81" applyNumberFormat="0" applyFill="0" applyAlignment="0" applyProtection="0"/>
    <xf numFmtId="4" fontId="26" fillId="14" borderId="85">
      <alignment horizontal="right" vertical="center"/>
    </xf>
    <xf numFmtId="0" fontId="64" fillId="86" borderId="80" applyNumberFormat="0" applyAlignment="0" applyProtection="0"/>
    <xf numFmtId="0" fontId="26" fillId="14" borderId="84">
      <alignment horizontal="right" vertical="center"/>
    </xf>
    <xf numFmtId="0" fontId="65" fillId="86" borderId="80" applyNumberFormat="0" applyAlignment="0" applyProtection="0"/>
    <xf numFmtId="0" fontId="69" fillId="0" borderId="81" applyNumberFormat="0" applyFill="0" applyAlignment="0" applyProtection="0"/>
    <xf numFmtId="0" fontId="59" fillId="89" borderId="82" applyNumberFormat="0" applyFont="0" applyAlignment="0" applyProtection="0"/>
    <xf numFmtId="4" fontId="26"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6" fillId="9" borderId="83">
      <alignment horizontal="right" vertical="center"/>
    </xf>
    <xf numFmtId="0" fontId="69"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65" fillId="86" borderId="80" applyNumberFormat="0" applyAlignment="0" applyProtection="0"/>
    <xf numFmtId="4" fontId="26" fillId="14" borderId="85">
      <alignment horizontal="right" vertical="center"/>
    </xf>
    <xf numFmtId="0" fontId="77" fillId="73"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26" fillId="14" borderId="83">
      <alignment horizontal="right" vertical="center"/>
    </xf>
    <xf numFmtId="0" fontId="30" fillId="89" borderId="82" applyNumberFormat="0" applyFont="0" applyAlignment="0" applyProtection="0"/>
    <xf numFmtId="4" fontId="29" fillId="0" borderId="83">
      <alignment horizontal="right" vertical="center"/>
    </xf>
    <xf numFmtId="0" fontId="84" fillId="0" borderId="81" applyNumberFormat="0" applyFill="0" applyAlignment="0" applyProtection="0"/>
    <xf numFmtId="0" fontId="26" fillId="14" borderId="83">
      <alignment horizontal="right" vertical="center"/>
    </xf>
    <xf numFmtId="0" fontId="26" fillId="14" borderId="83">
      <alignment horizontal="right" vertical="center"/>
    </xf>
    <xf numFmtId="4" fontId="55" fillId="9" borderId="83">
      <alignment horizontal="right" vertical="center"/>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77"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81" fillId="86" borderId="87"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84" fillId="0" borderId="81" applyNumberFormat="0" applyFill="0" applyAlignment="0" applyProtection="0"/>
    <xf numFmtId="0" fontId="30" fillId="89" borderId="82" applyNumberFormat="0" applyFont="0" applyAlignment="0" applyProtection="0"/>
    <xf numFmtId="0" fontId="59" fillId="89" borderId="82" applyNumberFormat="0" applyFont="0" applyAlignment="0" applyProtection="0"/>
    <xf numFmtId="0" fontId="29" fillId="0" borderId="83" applyNumberFormat="0" applyFill="0" applyAlignment="0" applyProtection="0"/>
    <xf numFmtId="0" fontId="69" fillId="0" borderId="81" applyNumberFormat="0" applyFill="0" applyAlignment="0" applyProtection="0"/>
    <xf numFmtId="0" fontId="84" fillId="0" borderId="81" applyNumberFormat="0" applyFill="0" applyAlignment="0" applyProtection="0"/>
    <xf numFmtId="0" fontId="68" fillId="73" borderId="80" applyNumberFormat="0" applyAlignment="0" applyProtection="0"/>
    <xf numFmtId="0" fontId="65" fillId="86" borderId="80" applyNumberFormat="0" applyAlignment="0" applyProtection="0"/>
    <xf numFmtId="4" fontId="55" fillId="9" borderId="83">
      <alignment horizontal="right" vertical="center"/>
    </xf>
    <xf numFmtId="0" fontId="26" fillId="9" borderId="83">
      <alignment horizontal="right" vertical="center"/>
    </xf>
    <xf numFmtId="175" fontId="29" fillId="90" borderId="83" applyNumberFormat="0" applyFont="0" applyBorder="0" applyAlignment="0" applyProtection="0">
      <alignment horizontal="right" vertical="center"/>
    </xf>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81" fillId="86" borderId="87" applyNumberFormat="0" applyAlignment="0" applyProtection="0"/>
    <xf numFmtId="0" fontId="26" fillId="14" borderId="85">
      <alignment horizontal="right" vertical="center"/>
    </xf>
    <xf numFmtId="0" fontId="68"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0" fontId="29" fillId="16" borderId="83"/>
    <xf numFmtId="4" fontId="29" fillId="16" borderId="83"/>
    <xf numFmtId="4" fontId="26" fillId="14" borderId="83">
      <alignment horizontal="right" vertical="center"/>
    </xf>
    <xf numFmtId="0" fontId="55" fillId="9" borderId="83">
      <alignment horizontal="right" vertical="center"/>
    </xf>
    <xf numFmtId="0" fontId="68" fillId="73" borderId="80" applyNumberFormat="0" applyAlignment="0" applyProtection="0"/>
    <xf numFmtId="0" fontId="65"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81" fillId="86" borderId="87" applyNumberFormat="0" applyAlignment="0" applyProtection="0"/>
    <xf numFmtId="0" fontId="77" fillId="73" borderId="80" applyNumberFormat="0" applyAlignment="0" applyProtection="0"/>
    <xf numFmtId="0" fontId="64" fillId="86" borderId="80" applyNumberFormat="0" applyAlignment="0" applyProtection="0"/>
    <xf numFmtId="0" fontId="62" fillId="86" borderId="87" applyNumberFormat="0" applyAlignment="0" applyProtection="0"/>
    <xf numFmtId="0" fontId="26" fillId="14" borderId="85">
      <alignment horizontal="right" vertical="center"/>
    </xf>
    <xf numFmtId="0" fontId="55" fillId="9" borderId="83">
      <alignment horizontal="right" vertical="center"/>
    </xf>
    <xf numFmtId="4" fontId="26" fillId="9" borderId="83">
      <alignment horizontal="right" vertical="center"/>
    </xf>
    <xf numFmtId="4" fontId="26"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6" fillId="9" borderId="83">
      <alignment horizontal="right" vertical="center"/>
    </xf>
    <xf numFmtId="0" fontId="77" fillId="73" borderId="80" applyNumberFormat="0" applyAlignment="0" applyProtection="0"/>
    <xf numFmtId="0" fontId="68" fillId="73" borderId="80" applyNumberFormat="0" applyAlignment="0" applyProtection="0"/>
    <xf numFmtId="0" fontId="64"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7"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2"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51"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50" fillId="46" borderId="41" applyNumberFormat="0" applyAlignment="0" applyProtection="0"/>
    <xf numFmtId="0" fontId="7" fillId="51" borderId="0" applyNumberFormat="0" applyBorder="0" applyAlignment="0" applyProtection="0"/>
    <xf numFmtId="0" fontId="53"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84">
      <alignment horizontal="right" vertical="center"/>
    </xf>
    <xf numFmtId="0" fontId="26" fillId="14" borderId="83">
      <alignment horizontal="right" vertical="center"/>
    </xf>
    <xf numFmtId="0" fontId="29" fillId="0" borderId="86">
      <alignment horizontal="left" vertical="center" wrapText="1" indent="2"/>
    </xf>
    <xf numFmtId="0" fontId="26" fillId="14" borderId="84">
      <alignment horizontal="right" vertical="center"/>
    </xf>
    <xf numFmtId="0" fontId="65" fillId="86" borderId="80" applyNumberFormat="0" applyAlignment="0" applyProtection="0"/>
    <xf numFmtId="4" fontId="26" fillId="14" borderId="85">
      <alignment horizontal="right" vertical="center"/>
    </xf>
    <xf numFmtId="0" fontId="84" fillId="0" borderId="81" applyNumberFormat="0" applyFill="0" applyAlignment="0" applyProtection="0"/>
    <xf numFmtId="0" fontId="30" fillId="89" borderId="82" applyNumberFormat="0" applyFont="0" applyAlignment="0" applyProtection="0"/>
    <xf numFmtId="0" fontId="26" fillId="14" borderId="83">
      <alignment horizontal="right" vertical="center"/>
    </xf>
    <xf numFmtId="0" fontId="1" fillId="0" borderId="0"/>
    <xf numFmtId="4" fontId="55" fillId="9" borderId="83">
      <alignment horizontal="right" vertical="center"/>
    </xf>
    <xf numFmtId="4" fontId="29" fillId="16" borderId="83"/>
    <xf numFmtId="0" fontId="77" fillId="73" borderId="80" applyNumberFormat="0" applyAlignment="0" applyProtection="0"/>
    <xf numFmtId="0" fontId="84" fillId="0" borderId="81" applyNumberFormat="0" applyFill="0" applyAlignment="0" applyProtection="0"/>
    <xf numFmtId="0" fontId="55" fillId="9" borderId="83">
      <alignment horizontal="right" vertical="center"/>
    </xf>
    <xf numFmtId="0" fontId="49" fillId="46" borderId="42" applyNumberFormat="0" applyAlignment="0" applyProtection="0"/>
    <xf numFmtId="0" fontId="50" fillId="46" borderId="41" applyNumberFormat="0" applyAlignment="0" applyProtection="0"/>
    <xf numFmtId="0" fontId="69" fillId="0" borderId="81" applyNumberFormat="0" applyFill="0" applyAlignment="0" applyProtection="0"/>
    <xf numFmtId="0" fontId="59" fillId="89" borderId="82" applyNumberFormat="0" applyFont="0" applyAlignment="0" applyProtection="0"/>
    <xf numFmtId="0" fontId="51" fillId="0" borderId="0" applyNumberFormat="0" applyFill="0" applyBorder="0" applyAlignment="0" applyProtection="0"/>
    <xf numFmtId="0" fontId="1" fillId="50" borderId="0" applyNumberFormat="0" applyBorder="0" applyAlignment="0" applyProtection="0"/>
    <xf numFmtId="0" fontId="52" fillId="0" borderId="0" applyNumberFormat="0" applyFill="0" applyBorder="0" applyAlignment="0" applyProtection="0"/>
    <xf numFmtId="0" fontId="9" fillId="0" borderId="43"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5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53" fillId="52" borderId="0" applyNumberFormat="0" applyBorder="0" applyAlignment="0" applyProtection="0"/>
    <xf numFmtId="49" fontId="27" fillId="0" borderId="83"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53" fillId="55" borderId="0" applyNumberFormat="0" applyBorder="0" applyAlignment="0" applyProtection="0"/>
    <xf numFmtId="0" fontId="84" fillId="0" borderId="81"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53" fillId="58" borderId="0" applyNumberFormat="0" applyBorder="0" applyAlignment="0" applyProtection="0"/>
    <xf numFmtId="0" fontId="77" fillId="73" borderId="80"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53" fillId="61" borderId="0" applyNumberFormat="0" applyBorder="0" applyAlignment="0" applyProtection="0"/>
    <xf numFmtId="49" fontId="29" fillId="0" borderId="83"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53" fillId="64" borderId="0" applyNumberFormat="0" applyBorder="0" applyAlignment="0" applyProtection="0"/>
    <xf numFmtId="0" fontId="29" fillId="0" borderId="83" applyNumberFormat="0" applyFill="0" applyAlignment="0" applyProtection="0"/>
    <xf numFmtId="0" fontId="26" fillId="14" borderId="83">
      <alignment horizontal="right" vertical="center"/>
    </xf>
    <xf numFmtId="0" fontId="26" fillId="14" borderId="83">
      <alignment horizontal="right" vertical="center"/>
    </xf>
    <xf numFmtId="0" fontId="29" fillId="0" borderId="83">
      <alignment horizontal="right" vertical="center"/>
    </xf>
    <xf numFmtId="0" fontId="55" fillId="9" borderId="83">
      <alignment horizontal="right" vertical="center"/>
    </xf>
    <xf numFmtId="0" fontId="29" fillId="16" borderId="83"/>
    <xf numFmtId="0" fontId="26" fillId="9" borderId="83">
      <alignment horizontal="right" vertical="center"/>
    </xf>
    <xf numFmtId="174" fontId="104" fillId="0" borderId="0" applyFont="0" applyFill="0" applyBorder="0" applyAlignment="0" applyProtection="0"/>
    <xf numFmtId="0" fontId="104" fillId="0" borderId="0"/>
    <xf numFmtId="0" fontId="1" fillId="0" borderId="0"/>
    <xf numFmtId="4" fontId="29" fillId="0" borderId="83" applyFill="0" applyBorder="0" applyProtection="0">
      <alignment horizontal="right" vertical="center"/>
    </xf>
    <xf numFmtId="0" fontId="104" fillId="65" borderId="0" applyNumberFormat="0" applyFont="0" applyBorder="0" applyAlignment="0" applyProtection="0"/>
    <xf numFmtId="9" fontId="10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67" fillId="0" borderId="0" applyFont="0" applyFill="0" applyBorder="0" applyAlignment="0" applyProtection="0"/>
    <xf numFmtId="0" fontId="67" fillId="0" borderId="0"/>
    <xf numFmtId="0" fontId="1" fillId="0" borderId="0"/>
    <xf numFmtId="0" fontId="1" fillId="0" borderId="0"/>
    <xf numFmtId="0" fontId="1" fillId="0" borderId="0"/>
    <xf numFmtId="0" fontId="1" fillId="0" borderId="0"/>
    <xf numFmtId="0" fontId="67" fillId="65" borderId="0" applyNumberFormat="0" applyFont="0" applyBorder="0" applyAlignment="0" applyProtection="0"/>
    <xf numFmtId="9" fontId="6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86">
      <alignment horizontal="left" vertical="center" wrapText="1" indent="2"/>
    </xf>
    <xf numFmtId="0" fontId="59" fillId="89" borderId="82" applyNumberFormat="0" applyFont="0" applyAlignment="0" applyProtection="0"/>
    <xf numFmtId="0" fontId="81" fillId="86" borderId="87" applyNumberFormat="0" applyAlignment="0" applyProtection="0"/>
    <xf numFmtId="0" fontId="77" fillId="73" borderId="80" applyNumberFormat="0" applyAlignment="0" applyProtection="0"/>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175" fontId="29" fillId="90" borderId="83" applyNumberFormat="0" applyFont="0" applyBorder="0" applyAlignment="0" applyProtection="0">
      <alignment horizontal="right" vertical="center"/>
    </xf>
    <xf numFmtId="4" fontId="26" fillId="14" borderId="85">
      <alignment horizontal="right" vertical="center"/>
    </xf>
    <xf numFmtId="0" fontId="29" fillId="16" borderId="83"/>
    <xf numFmtId="0" fontId="52" fillId="0" borderId="0" applyNumberFormat="0" applyFill="0" applyBorder="0" applyAlignment="0" applyProtection="0"/>
    <xf numFmtId="0" fontId="68" fillId="73" borderId="80" applyNumberFormat="0" applyAlignment="0" applyProtection="0"/>
    <xf numFmtId="0" fontId="65" fillId="86" borderId="80" applyNumberFormat="0" applyAlignment="0" applyProtection="0"/>
    <xf numFmtId="0" fontId="26" fillId="14" borderId="83">
      <alignment horizontal="right" vertical="center"/>
    </xf>
    <xf numFmtId="0" fontId="26" fillId="14" borderId="83">
      <alignment horizontal="right" vertical="center"/>
    </xf>
    <xf numFmtId="0" fontId="59" fillId="89" borderId="82" applyNumberFormat="0" applyFont="0" applyAlignment="0" applyProtection="0"/>
    <xf numFmtId="0" fontId="49" fillId="46" borderId="42" applyNumberFormat="0" applyAlignment="0" applyProtection="0"/>
    <xf numFmtId="0" fontId="50" fillId="46" borderId="41" applyNumberFormat="0" applyAlignment="0" applyProtection="0"/>
    <xf numFmtId="49" fontId="29" fillId="0" borderId="84" applyNumberFormat="0" applyFont="0" applyFill="0" applyBorder="0" applyProtection="0">
      <alignment horizontal="left" vertical="center" indent="5"/>
    </xf>
    <xf numFmtId="0" fontId="51" fillId="0" borderId="0" applyNumberFormat="0" applyFill="0" applyBorder="0" applyAlignment="0" applyProtection="0"/>
    <xf numFmtId="0" fontId="26" fillId="14" borderId="83">
      <alignment horizontal="right" vertical="center"/>
    </xf>
    <xf numFmtId="0" fontId="52" fillId="0" borderId="0" applyNumberFormat="0" applyFill="0" applyBorder="0" applyAlignment="0" applyProtection="0"/>
    <xf numFmtId="0" fontId="9" fillId="0" borderId="43"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5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5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53" fillId="55" borderId="0" applyNumberFormat="0" applyBorder="0" applyAlignment="0" applyProtection="0"/>
    <xf numFmtId="0" fontId="62" fillId="86" borderId="87"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53" fillId="58" borderId="0" applyNumberFormat="0" applyBorder="0" applyAlignment="0" applyProtection="0"/>
    <xf numFmtId="4" fontId="29" fillId="16" borderId="83"/>
    <xf numFmtId="0" fontId="1" fillId="59" borderId="0" applyNumberFormat="0" applyBorder="0" applyAlignment="0" applyProtection="0"/>
    <xf numFmtId="0" fontId="1" fillId="60" borderId="0" applyNumberFormat="0" applyBorder="0" applyAlignment="0" applyProtection="0"/>
    <xf numFmtId="0" fontId="5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53" fillId="64" borderId="0" applyNumberFormat="0" applyBorder="0" applyAlignment="0" applyProtection="0"/>
    <xf numFmtId="49" fontId="29" fillId="0" borderId="84" applyNumberFormat="0" applyFont="0" applyFill="0" applyBorder="0" applyProtection="0">
      <alignment horizontal="left" vertical="center" indent="5"/>
    </xf>
    <xf numFmtId="0" fontId="29" fillId="0" borderId="83" applyNumberFormat="0" applyFill="0" applyAlignment="0" applyProtection="0"/>
    <xf numFmtId="0" fontId="62" fillId="86" borderId="87" applyNumberFormat="0" applyAlignment="0" applyProtection="0"/>
    <xf numFmtId="0" fontId="49" fillId="46" borderId="42" applyNumberFormat="0" applyAlignment="0" applyProtection="0"/>
    <xf numFmtId="0" fontId="77" fillId="73" borderId="80" applyNumberFormat="0" applyAlignment="0" applyProtection="0"/>
    <xf numFmtId="0" fontId="9" fillId="0" borderId="43" applyNumberFormat="0" applyFill="0" applyAlignment="0" applyProtection="0"/>
    <xf numFmtId="0" fontId="49" fillId="46" borderId="42" applyNumberFormat="0" applyAlignment="0" applyProtection="0"/>
    <xf numFmtId="0" fontId="65" fillId="86" borderId="80" applyNumberFormat="0" applyAlignment="0" applyProtection="0"/>
    <xf numFmtId="4" fontId="26" fillId="14" borderId="85">
      <alignment horizontal="right" vertical="center"/>
    </xf>
    <xf numFmtId="49" fontId="29" fillId="0" borderId="84" applyNumberFormat="0" applyFont="0" applyFill="0" applyBorder="0" applyProtection="0">
      <alignment horizontal="left" vertical="center" indent="5"/>
    </xf>
    <xf numFmtId="0" fontId="1" fillId="60" borderId="0" applyNumberFormat="0" applyBorder="0" applyAlignment="0" applyProtection="0"/>
    <xf numFmtId="49" fontId="29" fillId="0" borderId="84" applyNumberFormat="0" applyFont="0" applyFill="0" applyBorder="0" applyProtection="0">
      <alignment horizontal="left" vertical="center" indent="5"/>
    </xf>
    <xf numFmtId="4" fontId="29" fillId="16" borderId="83"/>
    <xf numFmtId="4" fontId="26" fillId="14" borderId="83">
      <alignment horizontal="right" vertical="center"/>
    </xf>
    <xf numFmtId="4" fontId="26" fillId="14" borderId="83">
      <alignment horizontal="right" vertical="center"/>
    </xf>
    <xf numFmtId="4" fontId="29" fillId="0" borderId="83" applyFill="0" applyBorder="0" applyProtection="0">
      <alignment horizontal="right" vertical="center"/>
    </xf>
    <xf numFmtId="0" fontId="26" fillId="9" borderId="83">
      <alignment horizontal="right" vertical="center"/>
    </xf>
    <xf numFmtId="0" fontId="26" fillId="14" borderId="83">
      <alignment horizontal="right" vertical="center"/>
    </xf>
    <xf numFmtId="0" fontId="53" fillId="58" borderId="0" applyNumberFormat="0" applyBorder="0" applyAlignment="0" applyProtection="0"/>
    <xf numFmtId="0" fontId="29" fillId="9" borderId="84">
      <alignment horizontal="left" vertical="center"/>
    </xf>
    <xf numFmtId="0" fontId="29" fillId="0" borderId="83" applyNumberFormat="0" applyFill="0" applyAlignment="0" applyProtection="0"/>
    <xf numFmtId="0" fontId="68" fillId="73" borderId="80" applyNumberFormat="0" applyAlignment="0" applyProtection="0"/>
    <xf numFmtId="0" fontId="53" fillId="64" borderId="0" applyNumberFormat="0" applyBorder="0" applyAlignment="0" applyProtection="0"/>
    <xf numFmtId="0" fontId="65" fillId="86" borderId="80" applyNumberFormat="0" applyAlignment="0" applyProtection="0"/>
    <xf numFmtId="0" fontId="84" fillId="0" borderId="81" applyNumberFormat="0" applyFill="0" applyAlignment="0" applyProtection="0"/>
    <xf numFmtId="0" fontId="69" fillId="0" borderId="81" applyNumberFormat="0" applyFill="0" applyAlignment="0" applyProtection="0"/>
    <xf numFmtId="0" fontId="65" fillId="86" borderId="80" applyNumberFormat="0" applyAlignment="0" applyProtection="0"/>
    <xf numFmtId="0" fontId="77" fillId="73" borderId="80" applyNumberFormat="0" applyAlignment="0" applyProtection="0"/>
    <xf numFmtId="0" fontId="65" fillId="86" borderId="80" applyNumberFormat="0" applyAlignment="0" applyProtection="0"/>
    <xf numFmtId="4" fontId="26" fillId="14" borderId="83">
      <alignment horizontal="right" vertical="center"/>
    </xf>
    <xf numFmtId="0" fontId="59" fillId="89" borderId="82" applyNumberFormat="0" applyFont="0" applyAlignment="0" applyProtection="0"/>
    <xf numFmtId="0" fontId="29" fillId="0" borderId="83">
      <alignment horizontal="right" vertical="center"/>
    </xf>
    <xf numFmtId="0" fontId="29" fillId="9" borderId="84">
      <alignment horizontal="left" vertical="center"/>
    </xf>
    <xf numFmtId="0" fontId="29" fillId="14" borderId="86">
      <alignment horizontal="left" vertical="center" wrapText="1" indent="2"/>
    </xf>
    <xf numFmtId="0" fontId="1" fillId="47" borderId="0" applyNumberFormat="0" applyBorder="0" applyAlignment="0" applyProtection="0"/>
    <xf numFmtId="0" fontId="29" fillId="16" borderId="83"/>
    <xf numFmtId="4" fontId="55" fillId="9" borderId="83">
      <alignment horizontal="right" vertical="center"/>
    </xf>
    <xf numFmtId="4" fontId="26" fillId="14" borderId="84">
      <alignment horizontal="right" vertical="center"/>
    </xf>
    <xf numFmtId="4" fontId="26" fillId="14" borderId="85">
      <alignment horizontal="right" vertical="center"/>
    </xf>
    <xf numFmtId="0" fontId="77" fillId="73" borderId="80" applyNumberFormat="0" applyAlignment="0" applyProtection="0"/>
    <xf numFmtId="4" fontId="26" fillId="14" borderId="83">
      <alignment horizontal="right" vertical="center"/>
    </xf>
    <xf numFmtId="0" fontId="1" fillId="57" borderId="0" applyNumberFormat="0" applyBorder="0" applyAlignment="0" applyProtection="0"/>
    <xf numFmtId="0" fontId="29" fillId="0" borderId="86">
      <alignment horizontal="left" vertical="center" wrapText="1" indent="2"/>
    </xf>
    <xf numFmtId="49" fontId="29" fillId="0" borderId="83" applyNumberFormat="0" applyFont="0" applyFill="0" applyBorder="0" applyProtection="0">
      <alignment horizontal="left" vertical="center" indent="2"/>
    </xf>
    <xf numFmtId="0" fontId="26" fillId="9" borderId="83">
      <alignment horizontal="right" vertical="center"/>
    </xf>
    <xf numFmtId="175" fontId="29" fillId="90" borderId="83" applyNumberFormat="0" applyFont="0" applyBorder="0" applyAlignment="0" applyProtection="0">
      <alignment horizontal="right" vertical="center"/>
    </xf>
    <xf numFmtId="0" fontId="65" fillId="86" borderId="80" applyNumberFormat="0" applyAlignment="0" applyProtection="0"/>
    <xf numFmtId="0" fontId="64" fillId="86" borderId="80" applyNumberFormat="0" applyAlignment="0" applyProtection="0"/>
    <xf numFmtId="4" fontId="29" fillId="16" borderId="83"/>
    <xf numFmtId="0" fontId="9" fillId="0" borderId="43" applyNumberFormat="0" applyFill="0" applyAlignment="0" applyProtection="0"/>
    <xf numFmtId="0" fontId="52" fillId="0" borderId="0" applyNumberFormat="0" applyFill="0" applyBorder="0" applyAlignment="0" applyProtection="0"/>
    <xf numFmtId="0" fontId="50" fillId="46" borderId="41" applyNumberFormat="0" applyAlignment="0" applyProtection="0"/>
    <xf numFmtId="0" fontId="49" fillId="46" borderId="42" applyNumberFormat="0" applyAlignment="0" applyProtection="0"/>
    <xf numFmtId="0" fontId="29" fillId="0" borderId="86">
      <alignment horizontal="left" vertical="center" wrapText="1" indent="2"/>
    </xf>
    <xf numFmtId="0" fontId="69" fillId="0" borderId="81" applyNumberFormat="0" applyFill="0" applyAlignment="0" applyProtection="0"/>
    <xf numFmtId="0" fontId="69" fillId="0" borderId="81" applyNumberFormat="0" applyFill="0" applyAlignment="0" applyProtection="0"/>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49" fontId="29" fillId="0" borderId="84" applyNumberFormat="0" applyFont="0" applyFill="0" applyBorder="0" applyProtection="0">
      <alignment horizontal="left" vertical="center" indent="5"/>
    </xf>
    <xf numFmtId="4" fontId="26" fillId="9" borderId="83">
      <alignment horizontal="right" vertical="center"/>
    </xf>
    <xf numFmtId="0" fontId="84" fillId="0" borderId="81" applyNumberFormat="0" applyFill="0" applyAlignment="0" applyProtection="0"/>
    <xf numFmtId="0" fontId="29" fillId="0" borderId="86">
      <alignment horizontal="left" vertical="center" wrapText="1" indent="2"/>
    </xf>
    <xf numFmtId="0" fontId="84" fillId="0" borderId="81" applyNumberFormat="0" applyFill="0" applyAlignment="0" applyProtection="0"/>
    <xf numFmtId="0" fontId="29" fillId="14" borderId="86">
      <alignment horizontal="left" vertical="center" wrapText="1" indent="2"/>
    </xf>
    <xf numFmtId="0" fontId="77" fillId="73" borderId="80" applyNumberFormat="0" applyAlignment="0" applyProtection="0"/>
    <xf numFmtId="4" fontId="29" fillId="0" borderId="83">
      <alignment horizontal="right" vertical="center"/>
    </xf>
    <xf numFmtId="0" fontId="30" fillId="89" borderId="82" applyNumberFormat="0" applyFont="0" applyAlignment="0" applyProtection="0"/>
    <xf numFmtId="0" fontId="64" fillId="86" borderId="80" applyNumberFormat="0" applyAlignment="0" applyProtection="0"/>
    <xf numFmtId="0" fontId="29" fillId="16" borderId="83"/>
    <xf numFmtId="0" fontId="1" fillId="47" borderId="0" applyNumberFormat="0" applyBorder="0" applyAlignment="0" applyProtection="0"/>
    <xf numFmtId="0" fontId="29" fillId="14" borderId="86">
      <alignment horizontal="left" vertical="center" wrapText="1" indent="2"/>
    </xf>
    <xf numFmtId="0" fontId="62" fillId="86" borderId="87" applyNumberFormat="0" applyAlignment="0" applyProtection="0"/>
    <xf numFmtId="49" fontId="29" fillId="0" borderId="83" applyNumberFormat="0" applyFont="0" applyFill="0" applyBorder="0" applyProtection="0">
      <alignment horizontal="left" vertical="center" indent="2"/>
    </xf>
    <xf numFmtId="0" fontId="26" fillId="14" borderId="83">
      <alignment horizontal="right" vertical="center"/>
    </xf>
    <xf numFmtId="0" fontId="29" fillId="14" borderId="86">
      <alignment horizontal="left" vertical="center" wrapText="1" indent="2"/>
    </xf>
    <xf numFmtId="4" fontId="26" fillId="14" borderId="85">
      <alignment horizontal="right" vertical="center"/>
    </xf>
    <xf numFmtId="0" fontId="1" fillId="47" borderId="0" applyNumberFormat="0" applyBorder="0" applyAlignment="0" applyProtection="0"/>
    <xf numFmtId="0" fontId="77" fillId="73" borderId="80" applyNumberFormat="0" applyAlignment="0" applyProtection="0"/>
    <xf numFmtId="4" fontId="26" fillId="9" borderId="83">
      <alignment horizontal="right" vertical="center"/>
    </xf>
    <xf numFmtId="0" fontId="68" fillId="73" borderId="80" applyNumberFormat="0" applyAlignment="0" applyProtection="0"/>
    <xf numFmtId="0" fontId="29" fillId="16" borderId="83"/>
    <xf numFmtId="0" fontId="55" fillId="9" borderId="83">
      <alignment horizontal="right" vertical="center"/>
    </xf>
    <xf numFmtId="0" fontId="26" fillId="14" borderId="83">
      <alignment horizontal="right" vertical="center"/>
    </xf>
    <xf numFmtId="0" fontId="29" fillId="14" borderId="86">
      <alignment horizontal="left" vertical="center" wrapText="1" indent="2"/>
    </xf>
    <xf numFmtId="4" fontId="26" fillId="14" borderId="84">
      <alignment horizontal="right" vertical="center"/>
    </xf>
    <xf numFmtId="0" fontId="84" fillId="0" borderId="81" applyNumberFormat="0" applyFill="0" applyAlignment="0" applyProtection="0"/>
    <xf numFmtId="0" fontId="29" fillId="0" borderId="86">
      <alignment horizontal="left" vertical="center" wrapText="1" indent="2"/>
    </xf>
    <xf numFmtId="4" fontId="29" fillId="0" borderId="83" applyFill="0" applyBorder="0" applyProtection="0">
      <alignment horizontal="right" vertical="center"/>
    </xf>
    <xf numFmtId="0" fontId="65" fillId="86" borderId="80" applyNumberFormat="0" applyAlignment="0" applyProtection="0"/>
    <xf numFmtId="0" fontId="55" fillId="9" borderId="83">
      <alignment horizontal="right" vertical="center"/>
    </xf>
    <xf numFmtId="4" fontId="26" fillId="14" borderId="83">
      <alignment horizontal="right" vertical="center"/>
    </xf>
    <xf numFmtId="0" fontId="77" fillId="73" borderId="80" applyNumberFormat="0" applyAlignment="0" applyProtection="0"/>
    <xf numFmtId="4" fontId="55" fillId="9" borderId="83">
      <alignment horizontal="right" vertical="center"/>
    </xf>
    <xf numFmtId="0" fontId="29" fillId="9" borderId="84">
      <alignment horizontal="left" vertical="center"/>
    </xf>
    <xf numFmtId="0" fontId="59" fillId="89" borderId="82" applyNumberFormat="0" applyFont="0" applyAlignment="0" applyProtection="0"/>
    <xf numFmtId="0" fontId="81" fillId="86" borderId="87" applyNumberFormat="0" applyAlignment="0" applyProtection="0"/>
    <xf numFmtId="0" fontId="52" fillId="0" borderId="0" applyNumberFormat="0" applyFill="0" applyBorder="0" applyAlignment="0" applyProtection="0"/>
    <xf numFmtId="0" fontId="84" fillId="0" borderId="81" applyNumberFormat="0" applyFill="0" applyAlignment="0" applyProtection="0"/>
    <xf numFmtId="0" fontId="1" fillId="47" borderId="0" applyNumberFormat="0" applyBorder="0" applyAlignment="0" applyProtection="0"/>
    <xf numFmtId="0" fontId="53" fillId="52" borderId="0" applyNumberFormat="0" applyBorder="0" applyAlignment="0" applyProtection="0"/>
    <xf numFmtId="0" fontId="64" fillId="86" borderId="80" applyNumberFormat="0" applyAlignment="0" applyProtection="0"/>
    <xf numFmtId="0" fontId="26" fillId="9" borderId="83">
      <alignment horizontal="right" vertical="center"/>
    </xf>
    <xf numFmtId="0" fontId="77" fillId="73" borderId="80" applyNumberFormat="0" applyAlignment="0" applyProtection="0"/>
    <xf numFmtId="0" fontId="29" fillId="0" borderId="86">
      <alignment horizontal="left" vertical="center" wrapText="1" indent="2"/>
    </xf>
    <xf numFmtId="0" fontId="26" fillId="14" borderId="85">
      <alignment horizontal="right" vertical="center"/>
    </xf>
    <xf numFmtId="0" fontId="59" fillId="89" borderId="82" applyNumberFormat="0" applyFont="0" applyAlignment="0" applyProtection="0"/>
    <xf numFmtId="0" fontId="53" fillId="64" borderId="0" applyNumberFormat="0" applyBorder="0" applyAlignment="0" applyProtection="0"/>
    <xf numFmtId="49" fontId="27" fillId="0" borderId="83" applyNumberFormat="0" applyFill="0" applyBorder="0" applyProtection="0">
      <alignment horizontal="left" vertical="center"/>
    </xf>
    <xf numFmtId="0" fontId="30" fillId="89" borderId="82" applyNumberFormat="0" applyFont="0" applyAlignment="0" applyProtection="0"/>
    <xf numFmtId="0" fontId="53" fillId="61" borderId="0" applyNumberFormat="0" applyBorder="0" applyAlignment="0" applyProtection="0"/>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83" applyFill="0" applyBorder="0" applyProtection="0">
      <alignment horizontal="right" vertical="center"/>
    </xf>
    <xf numFmtId="0" fontId="77"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83" applyNumberFormat="0" applyFont="0" applyFill="0" applyBorder="0" applyProtection="0">
      <alignment horizontal="left" vertical="center" indent="2"/>
    </xf>
    <xf numFmtId="0" fontId="29" fillId="0" borderId="83" applyNumberFormat="0" applyFill="0" applyAlignment="0" applyProtection="0"/>
    <xf numFmtId="0" fontId="81" fillId="86" borderId="87"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84" fillId="0" borderId="81" applyNumberFormat="0" applyFill="0" applyAlignment="0" applyProtection="0"/>
    <xf numFmtId="0" fontId="62" fillId="86" borderId="87"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84">
      <alignment horizontal="right" vertical="center"/>
    </xf>
    <xf numFmtId="0" fontId="84" fillId="0" borderId="81" applyNumberFormat="0" applyFill="0" applyAlignment="0" applyProtection="0"/>
    <xf numFmtId="0" fontId="50" fillId="46" borderId="41" applyNumberFormat="0" applyAlignment="0" applyProtection="0"/>
    <xf numFmtId="0" fontId="59" fillId="89" borderId="82" applyNumberFormat="0" applyFont="0" applyAlignment="0" applyProtection="0"/>
    <xf numFmtId="4" fontId="29" fillId="0" borderId="83"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85">
      <alignment horizontal="right" vertical="center"/>
    </xf>
    <xf numFmtId="0" fontId="1" fillId="51" borderId="0" applyNumberFormat="0" applyBorder="0" applyAlignment="0" applyProtection="0"/>
    <xf numFmtId="0" fontId="26" fillId="14" borderId="83">
      <alignment horizontal="right" vertical="center"/>
    </xf>
    <xf numFmtId="0" fontId="81" fillId="86" borderId="87" applyNumberFormat="0" applyAlignment="0" applyProtection="0"/>
    <xf numFmtId="0" fontId="1" fillId="50" borderId="0" applyNumberFormat="0" applyBorder="0" applyAlignment="0" applyProtection="0"/>
    <xf numFmtId="0" fontId="64" fillId="86" borderId="80" applyNumberFormat="0" applyAlignment="0" applyProtection="0"/>
    <xf numFmtId="0" fontId="84" fillId="0" borderId="81" applyNumberFormat="0" applyFill="0" applyAlignment="0" applyProtection="0"/>
    <xf numFmtId="4" fontId="26" fillId="14" borderId="83">
      <alignment horizontal="right" vertical="center"/>
    </xf>
    <xf numFmtId="0" fontId="53" fillId="55" borderId="0" applyNumberFormat="0" applyBorder="0" applyAlignment="0" applyProtection="0"/>
    <xf numFmtId="0" fontId="29" fillId="0" borderId="83" applyNumberFormat="0" applyFill="0" applyAlignment="0" applyProtection="0"/>
    <xf numFmtId="0" fontId="1" fillId="56" borderId="0" applyNumberFormat="0" applyBorder="0" applyAlignment="0" applyProtection="0"/>
    <xf numFmtId="0" fontId="84" fillId="0" borderId="81" applyNumberFormat="0" applyFill="0" applyAlignment="0" applyProtection="0"/>
    <xf numFmtId="4" fontId="29" fillId="0" borderId="83">
      <alignment horizontal="right" vertical="center"/>
    </xf>
    <xf numFmtId="4" fontId="26" fillId="14" borderId="85">
      <alignment horizontal="right" vertical="center"/>
    </xf>
    <xf numFmtId="0" fontId="55" fillId="9" borderId="83">
      <alignment horizontal="right" vertical="center"/>
    </xf>
    <xf numFmtId="0" fontId="30" fillId="89" borderId="82" applyNumberFormat="0" applyFont="0" applyAlignment="0" applyProtection="0"/>
    <xf numFmtId="0" fontId="1" fillId="59" borderId="0" applyNumberFormat="0" applyBorder="0" applyAlignment="0" applyProtection="0"/>
    <xf numFmtId="0" fontId="77" fillId="73" borderId="80" applyNumberFormat="0" applyAlignment="0" applyProtection="0"/>
    <xf numFmtId="4" fontId="55" fillId="9" borderId="83">
      <alignment horizontal="right" vertical="center"/>
    </xf>
    <xf numFmtId="0" fontId="29" fillId="0" borderId="86">
      <alignment horizontal="left" vertical="center" wrapText="1" indent="2"/>
    </xf>
    <xf numFmtId="0" fontId="81" fillId="86" borderId="87" applyNumberFormat="0" applyAlignment="0" applyProtection="0"/>
    <xf numFmtId="0" fontId="59" fillId="89" borderId="82" applyNumberFormat="0" applyFont="0" applyAlignment="0" applyProtection="0"/>
    <xf numFmtId="0" fontId="68" fillId="73" borderId="80" applyNumberFormat="0" applyAlignment="0" applyProtection="0"/>
    <xf numFmtId="49" fontId="27" fillId="0" borderId="83" applyNumberFormat="0" applyFill="0" applyBorder="0" applyProtection="0">
      <alignment horizontal="left" vertical="center"/>
    </xf>
    <xf numFmtId="4" fontId="26" fillId="9" borderId="83">
      <alignment horizontal="right" vertical="center"/>
    </xf>
    <xf numFmtId="0" fontId="84" fillId="0" borderId="81" applyNumberFormat="0" applyFill="0" applyAlignment="0" applyProtection="0"/>
    <xf numFmtId="0" fontId="1" fillId="53" borderId="0" applyNumberFormat="0" applyBorder="0" applyAlignment="0" applyProtection="0"/>
    <xf numFmtId="0" fontId="81" fillId="86" borderId="87" applyNumberFormat="0" applyAlignment="0" applyProtection="0"/>
    <xf numFmtId="0" fontId="77" fillId="73" borderId="80" applyNumberFormat="0" applyAlignment="0" applyProtection="0"/>
    <xf numFmtId="0" fontId="1" fillId="51" borderId="0" applyNumberFormat="0" applyBorder="0" applyAlignment="0" applyProtection="0"/>
    <xf numFmtId="0" fontId="53" fillId="61" borderId="0" applyNumberFormat="0" applyBorder="0" applyAlignment="0" applyProtection="0"/>
    <xf numFmtId="0" fontId="1" fillId="47" borderId="0" applyNumberFormat="0" applyBorder="0" applyAlignment="0" applyProtection="0"/>
    <xf numFmtId="49" fontId="27" fillId="0" borderId="83" applyNumberFormat="0" applyFill="0" applyBorder="0" applyProtection="0">
      <alignment horizontal="left" vertical="center"/>
    </xf>
    <xf numFmtId="0" fontId="84" fillId="0" borderId="81" applyNumberFormat="0" applyFill="0" applyAlignment="0" applyProtection="0"/>
    <xf numFmtId="0" fontId="53"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77" fillId="73" borderId="80" applyNumberFormat="0" applyAlignment="0" applyProtection="0"/>
    <xf numFmtId="0" fontId="29" fillId="9" borderId="84">
      <alignment horizontal="left" vertical="center"/>
    </xf>
    <xf numFmtId="0" fontId="65" fillId="86" borderId="80" applyNumberFormat="0" applyAlignment="0" applyProtection="0"/>
    <xf numFmtId="0" fontId="84" fillId="0" borderId="81" applyNumberFormat="0" applyFill="0" applyAlignment="0" applyProtection="0"/>
    <xf numFmtId="4" fontId="26" fillId="14" borderId="84">
      <alignment horizontal="right" vertical="center"/>
    </xf>
    <xf numFmtId="0" fontId="30" fillId="89" borderId="82"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6" fillId="14" borderId="85">
      <alignment horizontal="right" vertical="center"/>
    </xf>
    <xf numFmtId="0" fontId="53" fillId="64" borderId="0" applyNumberFormat="0" applyBorder="0" applyAlignment="0" applyProtection="0"/>
    <xf numFmtId="0" fontId="84" fillId="0" borderId="81" applyNumberFormat="0" applyFill="0" applyAlignment="0" applyProtection="0"/>
    <xf numFmtId="0" fontId="68" fillId="73" borderId="80" applyNumberFormat="0" applyAlignment="0" applyProtection="0"/>
    <xf numFmtId="0" fontId="69" fillId="0" borderId="81" applyNumberFormat="0" applyFill="0" applyAlignment="0" applyProtection="0"/>
    <xf numFmtId="0" fontId="59" fillId="89" borderId="82" applyNumberFormat="0" applyFont="0" applyAlignment="0" applyProtection="0"/>
    <xf numFmtId="0" fontId="84" fillId="0" borderId="81" applyNumberFormat="0" applyFill="0" applyAlignment="0" applyProtection="0"/>
    <xf numFmtId="0" fontId="53" fillId="55" borderId="0" applyNumberFormat="0" applyBorder="0" applyAlignment="0" applyProtection="0"/>
    <xf numFmtId="0" fontId="59" fillId="89" borderId="82" applyNumberFormat="0" applyFont="0" applyAlignment="0" applyProtection="0"/>
    <xf numFmtId="0" fontId="29" fillId="0" borderId="83" applyNumberFormat="0" applyFill="0" applyAlignment="0" applyProtection="0"/>
    <xf numFmtId="49" fontId="29" fillId="0" borderId="84" applyNumberFormat="0" applyFont="0" applyFill="0" applyBorder="0" applyProtection="0">
      <alignment horizontal="left" vertical="center" indent="5"/>
    </xf>
    <xf numFmtId="0" fontId="29" fillId="0" borderId="83" applyNumberFormat="0" applyFill="0" applyAlignment="0" applyProtection="0"/>
    <xf numFmtId="4" fontId="29" fillId="0" borderId="83">
      <alignment horizontal="right" vertical="center"/>
    </xf>
    <xf numFmtId="4" fontId="29" fillId="0" borderId="83">
      <alignment horizontal="right" vertical="center"/>
    </xf>
    <xf numFmtId="0" fontId="26" fillId="14" borderId="83">
      <alignment horizontal="right" vertical="center"/>
    </xf>
    <xf numFmtId="0" fontId="29" fillId="14" borderId="86">
      <alignment horizontal="left" vertical="center" wrapText="1" indent="2"/>
    </xf>
    <xf numFmtId="0" fontId="77" fillId="73" borderId="80" applyNumberFormat="0" applyAlignment="0" applyProtection="0"/>
    <xf numFmtId="0" fontId="29" fillId="0" borderId="83">
      <alignment horizontal="right" vertical="center"/>
    </xf>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175" fontId="29" fillId="90" borderId="83" applyNumberFormat="0" applyFont="0" applyBorder="0" applyAlignment="0" applyProtection="0">
      <alignment horizontal="right" vertical="center"/>
    </xf>
    <xf numFmtId="0" fontId="49" fillId="46" borderId="42" applyNumberFormat="0" applyAlignment="0" applyProtection="0"/>
    <xf numFmtId="0" fontId="26" fillId="14" borderId="85">
      <alignment horizontal="right" vertical="center"/>
    </xf>
    <xf numFmtId="0" fontId="65" fillId="86" borderId="80" applyNumberFormat="0" applyAlignment="0" applyProtection="0"/>
    <xf numFmtId="0" fontId="64" fillId="86" borderId="80" applyNumberFormat="0" applyAlignment="0" applyProtection="0"/>
    <xf numFmtId="0" fontId="84" fillId="0" borderId="81" applyNumberFormat="0" applyFill="0" applyAlignment="0" applyProtection="0"/>
    <xf numFmtId="0" fontId="84" fillId="0" borderId="81" applyNumberFormat="0" applyFill="0" applyAlignment="0" applyProtection="0"/>
    <xf numFmtId="0" fontId="30" fillId="89" borderId="82" applyNumberFormat="0" applyFont="0" applyAlignment="0" applyProtection="0"/>
    <xf numFmtId="0" fontId="53" fillId="61" borderId="0" applyNumberFormat="0" applyBorder="0" applyAlignment="0" applyProtection="0"/>
    <xf numFmtId="0" fontId="26" fillId="14" borderId="85">
      <alignment horizontal="right" vertical="center"/>
    </xf>
    <xf numFmtId="0" fontId="1" fillId="59" borderId="0" applyNumberFormat="0" applyBorder="0" applyAlignment="0" applyProtection="0"/>
    <xf numFmtId="0" fontId="26" fillId="14" borderId="84">
      <alignment horizontal="right" vertical="center"/>
    </xf>
    <xf numFmtId="4" fontId="26" fillId="9" borderId="83">
      <alignment horizontal="right" vertical="center"/>
    </xf>
    <xf numFmtId="4" fontId="26" fillId="14" borderId="83">
      <alignment horizontal="right" vertical="center"/>
    </xf>
    <xf numFmtId="0" fontId="51" fillId="0" borderId="0" applyNumberFormat="0" applyFill="0" applyBorder="0" applyAlignment="0" applyProtection="0"/>
    <xf numFmtId="4" fontId="26" fillId="14" borderId="83">
      <alignment horizontal="right" vertical="center"/>
    </xf>
    <xf numFmtId="0" fontId="68" fillId="73" borderId="80" applyNumberFormat="0" applyAlignment="0" applyProtection="0"/>
    <xf numFmtId="0" fontId="26" fillId="14" borderId="83">
      <alignment horizontal="right" vertical="center"/>
    </xf>
    <xf numFmtId="4" fontId="26" fillId="14" borderId="83">
      <alignment horizontal="right" vertical="center"/>
    </xf>
    <xf numFmtId="0" fontId="81" fillId="86" borderId="87" applyNumberFormat="0" applyAlignment="0" applyProtection="0"/>
    <xf numFmtId="4" fontId="26" fillId="14" borderId="83">
      <alignment horizontal="right" vertical="center"/>
    </xf>
    <xf numFmtId="0" fontId="29" fillId="0" borderId="83">
      <alignment horizontal="right" vertical="center"/>
    </xf>
    <xf numFmtId="0" fontId="1"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9" fillId="0" borderId="86">
      <alignment horizontal="left" vertical="center" wrapText="1" indent="2"/>
    </xf>
    <xf numFmtId="0" fontId="29" fillId="16" borderId="83"/>
    <xf numFmtId="4" fontId="29" fillId="0" borderId="83" applyFill="0" applyBorder="0" applyProtection="0">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69" fillId="0" borderId="81" applyNumberFormat="0" applyFill="0" applyAlignment="0" applyProtection="0"/>
    <xf numFmtId="0" fontId="77" fillId="73" borderId="80" applyNumberFormat="0" applyAlignment="0" applyProtection="0"/>
    <xf numFmtId="0" fontId="29" fillId="0" borderId="83">
      <alignment horizontal="right" vertical="center"/>
    </xf>
    <xf numFmtId="49" fontId="29" fillId="0" borderId="83" applyNumberFormat="0" applyFont="0" applyFill="0" applyBorder="0" applyProtection="0">
      <alignment horizontal="left" vertical="center" indent="2"/>
    </xf>
    <xf numFmtId="0" fontId="64" fillId="86" borderId="80" applyNumberFormat="0" applyAlignment="0" applyProtection="0"/>
    <xf numFmtId="0" fontId="29" fillId="0" borderId="83">
      <alignment horizontal="right" vertical="center"/>
    </xf>
    <xf numFmtId="0" fontId="26" fillId="9" borderId="83">
      <alignment horizontal="right" vertical="center"/>
    </xf>
    <xf numFmtId="0" fontId="53" fillId="52" borderId="0" applyNumberFormat="0" applyBorder="0" applyAlignment="0" applyProtection="0"/>
    <xf numFmtId="4" fontId="29" fillId="0" borderId="83">
      <alignment horizontal="right" vertical="center"/>
    </xf>
    <xf numFmtId="175" fontId="29" fillId="90" borderId="83" applyNumberFormat="0" applyFont="0" applyBorder="0" applyAlignment="0" applyProtection="0">
      <alignment horizontal="right" vertical="center"/>
    </xf>
    <xf numFmtId="4" fontId="55" fillId="9" borderId="83">
      <alignment horizontal="right" vertical="center"/>
    </xf>
    <xf numFmtId="4" fontId="26" fillId="14" borderId="84">
      <alignment horizontal="right" vertical="center"/>
    </xf>
    <xf numFmtId="4" fontId="26" fillId="9" borderId="83">
      <alignment horizontal="right" vertical="center"/>
    </xf>
    <xf numFmtId="0" fontId="69" fillId="0" borderId="81" applyNumberFormat="0" applyFill="0" applyAlignment="0" applyProtection="0"/>
    <xf numFmtId="0" fontId="77" fillId="73" borderId="80" applyNumberFormat="0" applyAlignment="0" applyProtection="0"/>
    <xf numFmtId="0" fontId="29" fillId="16" borderId="83"/>
    <xf numFmtId="49" fontId="29" fillId="0" borderId="83" applyNumberFormat="0" applyFont="0" applyFill="0" applyBorder="0" applyProtection="0">
      <alignment horizontal="left" vertical="center" indent="2"/>
    </xf>
    <xf numFmtId="4" fontId="55" fillId="9" borderId="83">
      <alignment horizontal="right" vertical="center"/>
    </xf>
    <xf numFmtId="0" fontId="81" fillId="86" borderId="87" applyNumberFormat="0" applyAlignment="0" applyProtection="0"/>
    <xf numFmtId="0" fontId="1" fillId="62" borderId="0" applyNumberFormat="0" applyBorder="0" applyAlignment="0" applyProtection="0"/>
    <xf numFmtId="49" fontId="27" fillId="0" borderId="83"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55" fillId="9" borderId="83">
      <alignment horizontal="right" vertical="center"/>
    </xf>
    <xf numFmtId="0" fontId="53" fillId="49" borderId="0" applyNumberFormat="0" applyBorder="0" applyAlignment="0" applyProtection="0"/>
    <xf numFmtId="0" fontId="5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53" fillId="58" borderId="0" applyNumberFormat="0" applyBorder="0" applyAlignment="0" applyProtection="0"/>
    <xf numFmtId="0" fontId="1" fillId="54" borderId="0" applyNumberFormat="0" applyBorder="0" applyAlignment="0" applyProtection="0"/>
    <xf numFmtId="0" fontId="53" fillId="55" borderId="0" applyNumberFormat="0" applyBorder="0" applyAlignment="0" applyProtection="0"/>
    <xf numFmtId="0" fontId="69" fillId="0" borderId="81" applyNumberFormat="0" applyFill="0" applyAlignment="0" applyProtection="0"/>
    <xf numFmtId="0" fontId="29" fillId="14" borderId="86">
      <alignment horizontal="left" vertical="center" wrapText="1" indent="2"/>
    </xf>
    <xf numFmtId="0" fontId="62" fillId="86" borderId="87" applyNumberFormat="0" applyAlignment="0" applyProtection="0"/>
    <xf numFmtId="4" fontId="26" fillId="14" borderId="83">
      <alignment horizontal="right" vertical="center"/>
    </xf>
    <xf numFmtId="0" fontId="29" fillId="16" borderId="83"/>
    <xf numFmtId="0" fontId="64" fillId="86" borderId="80" applyNumberFormat="0" applyAlignment="0" applyProtection="0"/>
    <xf numFmtId="0" fontId="26" fillId="9" borderId="83">
      <alignment horizontal="right" vertical="center"/>
    </xf>
    <xf numFmtId="0" fontId="29" fillId="0" borderId="83">
      <alignment horizontal="right" vertical="center"/>
    </xf>
    <xf numFmtId="0" fontId="84" fillId="0" borderId="81" applyNumberFormat="0" applyFill="0" applyAlignment="0" applyProtection="0"/>
    <xf numFmtId="0" fontId="29" fillId="9" borderId="84">
      <alignment horizontal="left" vertical="center"/>
    </xf>
    <xf numFmtId="0" fontId="77" fillId="73" borderId="80" applyNumberFormat="0" applyAlignment="0" applyProtection="0"/>
    <xf numFmtId="175" fontId="29" fillId="90" borderId="83" applyNumberFormat="0" applyFont="0" applyBorder="0" applyAlignment="0" applyProtection="0">
      <alignment horizontal="right" vertical="center"/>
    </xf>
    <xf numFmtId="0" fontId="59"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55" fillId="9" borderId="83">
      <alignment horizontal="right" vertical="center"/>
    </xf>
    <xf numFmtId="0" fontId="26" fillId="9" borderId="83">
      <alignment horizontal="right" vertical="center"/>
    </xf>
    <xf numFmtId="49" fontId="29" fillId="0" borderId="83" applyNumberFormat="0" applyFont="0" applyFill="0" applyBorder="0" applyProtection="0">
      <alignment horizontal="left" vertical="center" indent="2"/>
    </xf>
    <xf numFmtId="0" fontId="77" fillId="73" borderId="80" applyNumberFormat="0" applyAlignment="0" applyProtection="0"/>
    <xf numFmtId="0" fontId="62" fillId="86" borderId="87" applyNumberFormat="0" applyAlignment="0" applyProtection="0"/>
    <xf numFmtId="49" fontId="29" fillId="0" borderId="83" applyNumberFormat="0" applyFont="0" applyFill="0" applyBorder="0" applyProtection="0">
      <alignment horizontal="left" vertical="center" indent="2"/>
    </xf>
    <xf numFmtId="0" fontId="68" fillId="73" borderId="80" applyNumberFormat="0" applyAlignment="0" applyProtection="0"/>
    <xf numFmtId="4" fontId="29" fillId="0" borderId="83" applyFill="0" applyBorder="0" applyProtection="0">
      <alignment horizontal="right" vertical="center"/>
    </xf>
    <xf numFmtId="0" fontId="65" fillId="86" borderId="80" applyNumberFormat="0" applyAlignment="0" applyProtection="0"/>
    <xf numFmtId="0" fontId="84" fillId="0" borderId="81" applyNumberFormat="0" applyFill="0" applyAlignment="0" applyProtection="0"/>
    <xf numFmtId="0" fontId="81" fillId="86" borderId="87"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77" fillId="73" borderId="80" applyNumberFormat="0" applyAlignment="0" applyProtection="0"/>
    <xf numFmtId="0" fontId="62" fillId="86" borderId="87" applyNumberFormat="0" applyAlignment="0" applyProtection="0"/>
    <xf numFmtId="0" fontId="64" fillId="86" borderId="80" applyNumberFormat="0" applyAlignment="0" applyProtection="0"/>
    <xf numFmtId="0" fontId="29" fillId="14" borderId="86">
      <alignment horizontal="left" vertical="center" wrapText="1" indent="2"/>
    </xf>
    <xf numFmtId="0" fontId="65" fillId="86" borderId="80" applyNumberFormat="0" applyAlignment="0" applyProtection="0"/>
    <xf numFmtId="0" fontId="65"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55" fillId="9" borderId="83">
      <alignment horizontal="right" vertical="center"/>
    </xf>
    <xf numFmtId="0" fontId="68" fillId="73" borderId="80" applyNumberFormat="0" applyAlignment="0" applyProtection="0"/>
    <xf numFmtId="0" fontId="69" fillId="0" borderId="81" applyNumberFormat="0" applyFill="0" applyAlignment="0" applyProtection="0"/>
    <xf numFmtId="0" fontId="84" fillId="0" borderId="81" applyNumberFormat="0" applyFill="0" applyAlignment="0" applyProtection="0"/>
    <xf numFmtId="0" fontId="59" fillId="89" borderId="82" applyNumberFormat="0" applyFont="0" applyAlignment="0" applyProtection="0"/>
    <xf numFmtId="0" fontId="77"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65" fillId="86" borderId="80" applyNumberFormat="0" applyAlignment="0" applyProtection="0"/>
    <xf numFmtId="0" fontId="29" fillId="0" borderId="86">
      <alignment horizontal="left" vertical="center" wrapText="1" indent="2"/>
    </xf>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4" fontId="29" fillId="16" borderId="83"/>
    <xf numFmtId="0" fontId="26" fillId="14" borderId="83">
      <alignment horizontal="right" vertical="center"/>
    </xf>
    <xf numFmtId="0" fontId="84" fillId="0" borderId="81" applyNumberFormat="0" applyFill="0" applyAlignment="0" applyProtection="0"/>
    <xf numFmtId="4" fontId="26" fillId="14" borderId="85">
      <alignment horizontal="right" vertical="center"/>
    </xf>
    <xf numFmtId="0" fontId="64" fillId="86" borderId="80" applyNumberFormat="0" applyAlignment="0" applyProtection="0"/>
    <xf numFmtId="0" fontId="26" fillId="14" borderId="84">
      <alignment horizontal="right" vertical="center"/>
    </xf>
    <xf numFmtId="0" fontId="65" fillId="86" borderId="80" applyNumberFormat="0" applyAlignment="0" applyProtection="0"/>
    <xf numFmtId="0" fontId="69" fillId="0" borderId="81" applyNumberFormat="0" applyFill="0" applyAlignment="0" applyProtection="0"/>
    <xf numFmtId="0" fontId="59" fillId="89" borderId="82" applyNumberFormat="0" applyFont="0" applyAlignment="0" applyProtection="0"/>
    <xf numFmtId="4" fontId="26"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6" fillId="9" borderId="83">
      <alignment horizontal="right" vertical="center"/>
    </xf>
    <xf numFmtId="0" fontId="69"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65" fillId="86" borderId="80" applyNumberFormat="0" applyAlignment="0" applyProtection="0"/>
    <xf numFmtId="4" fontId="26" fillId="14" borderId="85">
      <alignment horizontal="right" vertical="center"/>
    </xf>
    <xf numFmtId="0" fontId="77" fillId="73"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26" fillId="14" borderId="83">
      <alignment horizontal="right" vertical="center"/>
    </xf>
    <xf numFmtId="0" fontId="30" fillId="89" borderId="82" applyNumberFormat="0" applyFont="0" applyAlignment="0" applyProtection="0"/>
    <xf numFmtId="4" fontId="29" fillId="0" borderId="83">
      <alignment horizontal="right" vertical="center"/>
    </xf>
    <xf numFmtId="0" fontId="84" fillId="0" borderId="81" applyNumberFormat="0" applyFill="0" applyAlignment="0" applyProtection="0"/>
    <xf numFmtId="0" fontId="26" fillId="14" borderId="83">
      <alignment horizontal="right" vertical="center"/>
    </xf>
    <xf numFmtId="0" fontId="26" fillId="14" borderId="83">
      <alignment horizontal="right" vertical="center"/>
    </xf>
    <xf numFmtId="4" fontId="55" fillId="9" borderId="83">
      <alignment horizontal="right" vertical="center"/>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77"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81" fillId="86" borderId="87"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84" fillId="0" borderId="81" applyNumberFormat="0" applyFill="0" applyAlignment="0" applyProtection="0"/>
    <xf numFmtId="0" fontId="30" fillId="89" borderId="82" applyNumberFormat="0" applyFont="0" applyAlignment="0" applyProtection="0"/>
    <xf numFmtId="0" fontId="59" fillId="89" borderId="82" applyNumberFormat="0" applyFont="0" applyAlignment="0" applyProtection="0"/>
    <xf numFmtId="0" fontId="29" fillId="0" borderId="83" applyNumberFormat="0" applyFill="0" applyAlignment="0" applyProtection="0"/>
    <xf numFmtId="0" fontId="69" fillId="0" borderId="81" applyNumberFormat="0" applyFill="0" applyAlignment="0" applyProtection="0"/>
    <xf numFmtId="0" fontId="84" fillId="0" borderId="81" applyNumberFormat="0" applyFill="0" applyAlignment="0" applyProtection="0"/>
    <xf numFmtId="0" fontId="68" fillId="73" borderId="80" applyNumberFormat="0" applyAlignment="0" applyProtection="0"/>
    <xf numFmtId="0" fontId="65" fillId="86" borderId="80" applyNumberFormat="0" applyAlignment="0" applyProtection="0"/>
    <xf numFmtId="4" fontId="55" fillId="9" borderId="83">
      <alignment horizontal="right" vertical="center"/>
    </xf>
    <xf numFmtId="0" fontId="26" fillId="9" borderId="83">
      <alignment horizontal="right" vertical="center"/>
    </xf>
    <xf numFmtId="175" fontId="29" fillId="90" borderId="83" applyNumberFormat="0" applyFont="0" applyBorder="0" applyAlignment="0" applyProtection="0">
      <alignment horizontal="right" vertical="center"/>
    </xf>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81" fillId="86" borderId="87" applyNumberFormat="0" applyAlignment="0" applyProtection="0"/>
    <xf numFmtId="0" fontId="26" fillId="14" borderId="85">
      <alignment horizontal="right" vertical="center"/>
    </xf>
    <xf numFmtId="0" fontId="68"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0" fontId="29" fillId="16" borderId="83"/>
    <xf numFmtId="4" fontId="29" fillId="16" borderId="83"/>
    <xf numFmtId="4" fontId="26" fillId="14" borderId="83">
      <alignment horizontal="right" vertical="center"/>
    </xf>
    <xf numFmtId="0" fontId="55" fillId="9" borderId="83">
      <alignment horizontal="right" vertical="center"/>
    </xf>
    <xf numFmtId="0" fontId="68" fillId="73" borderId="80" applyNumberFormat="0" applyAlignment="0" applyProtection="0"/>
    <xf numFmtId="0" fontId="65"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81" fillId="86" borderId="87" applyNumberFormat="0" applyAlignment="0" applyProtection="0"/>
    <xf numFmtId="0" fontId="77" fillId="73" borderId="80" applyNumberFormat="0" applyAlignment="0" applyProtection="0"/>
    <xf numFmtId="0" fontId="64" fillId="86" borderId="80" applyNumberFormat="0" applyAlignment="0" applyProtection="0"/>
    <xf numFmtId="0" fontId="62" fillId="86" borderId="87" applyNumberFormat="0" applyAlignment="0" applyProtection="0"/>
    <xf numFmtId="0" fontId="26" fillId="14" borderId="85">
      <alignment horizontal="right" vertical="center"/>
    </xf>
    <xf numFmtId="0" fontId="55" fillId="9" borderId="83">
      <alignment horizontal="right" vertical="center"/>
    </xf>
    <xf numFmtId="4" fontId="26" fillId="9" borderId="83">
      <alignment horizontal="right" vertical="center"/>
    </xf>
    <xf numFmtId="4" fontId="26"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6" fillId="9" borderId="83">
      <alignment horizontal="right" vertical="center"/>
    </xf>
    <xf numFmtId="0" fontId="77" fillId="73" borderId="80" applyNumberFormat="0" applyAlignment="0" applyProtection="0"/>
    <xf numFmtId="0" fontId="77" fillId="73" borderId="80" applyNumberFormat="0" applyAlignment="0" applyProtection="0"/>
    <xf numFmtId="0" fontId="68" fillId="73" borderId="80" applyNumberFormat="0" applyAlignment="0" applyProtection="0"/>
    <xf numFmtId="0" fontId="64"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62" fillId="86" borderId="87" applyNumberFormat="0" applyAlignment="0" applyProtection="0"/>
    <xf numFmtId="0" fontId="64" fillId="86" borderId="80" applyNumberFormat="0" applyAlignment="0" applyProtection="0"/>
    <xf numFmtId="0" fontId="65" fillId="86" borderId="80" applyNumberFormat="0" applyAlignment="0" applyProtection="0"/>
    <xf numFmtId="0" fontId="68" fillId="73" borderId="80" applyNumberFormat="0" applyAlignment="0" applyProtection="0"/>
    <xf numFmtId="0" fontId="69" fillId="0" borderId="81" applyNumberFormat="0" applyFill="0" applyAlignment="0" applyProtection="0"/>
    <xf numFmtId="0" fontId="77" fillId="73" borderId="80" applyNumberFormat="0" applyAlignment="0" applyProtection="0"/>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65" fillId="86"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65" fillId="86" borderId="80" applyNumberFormat="0" applyAlignment="0" applyProtection="0"/>
    <xf numFmtId="0" fontId="77" fillId="73" borderId="80" applyNumberFormat="0" applyAlignment="0" applyProtection="0"/>
    <xf numFmtId="0" fontId="81" fillId="86" borderId="87" applyNumberFormat="0" applyAlignment="0" applyProtection="0"/>
    <xf numFmtId="0" fontId="84" fillId="0" borderId="81" applyNumberFormat="0" applyFill="0" applyAlignment="0" applyProtection="0"/>
    <xf numFmtId="0" fontId="1" fillId="53" borderId="0" applyNumberFormat="0" applyBorder="0" applyAlignment="0" applyProtection="0"/>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68"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6" fillId="14" borderId="83">
      <alignment horizontal="right" vertical="center"/>
    </xf>
    <xf numFmtId="0" fontId="29" fillId="16" borderId="83"/>
    <xf numFmtId="0" fontId="64" fillId="86" borderId="80" applyNumberFormat="0" applyAlignment="0" applyProtection="0"/>
    <xf numFmtId="0" fontId="26" fillId="9" borderId="83">
      <alignment horizontal="right" vertical="center"/>
    </xf>
    <xf numFmtId="0" fontId="29" fillId="0" borderId="83">
      <alignment horizontal="right" vertical="center"/>
    </xf>
    <xf numFmtId="0" fontId="84" fillId="0" borderId="81" applyNumberFormat="0" applyFill="0" applyAlignment="0" applyProtection="0"/>
    <xf numFmtId="0" fontId="29" fillId="9" borderId="84">
      <alignment horizontal="left" vertical="center"/>
    </xf>
    <xf numFmtId="0" fontId="77" fillId="73" borderId="80" applyNumberFormat="0" applyAlignment="0" applyProtection="0"/>
    <xf numFmtId="175" fontId="29" fillId="90" borderId="83" applyNumberFormat="0" applyFont="0" applyBorder="0" applyAlignment="0" applyProtection="0">
      <alignment horizontal="right" vertical="center"/>
    </xf>
    <xf numFmtId="0" fontId="59"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55" fillId="9" borderId="83">
      <alignment horizontal="right" vertical="center"/>
    </xf>
    <xf numFmtId="0" fontId="26" fillId="9" borderId="83">
      <alignment horizontal="right" vertical="center"/>
    </xf>
    <xf numFmtId="49" fontId="29" fillId="0" borderId="83" applyNumberFormat="0" applyFont="0" applyFill="0" applyBorder="0" applyProtection="0">
      <alignment horizontal="left" vertical="center" indent="2"/>
    </xf>
    <xf numFmtId="0" fontId="77" fillId="73" borderId="80" applyNumberFormat="0" applyAlignment="0" applyProtection="0"/>
    <xf numFmtId="0" fontId="62" fillId="86" borderId="87" applyNumberFormat="0" applyAlignment="0" applyProtection="0"/>
    <xf numFmtId="49" fontId="29" fillId="0" borderId="83" applyNumberFormat="0" applyFont="0" applyFill="0" applyBorder="0" applyProtection="0">
      <alignment horizontal="left" vertical="center" indent="2"/>
    </xf>
    <xf numFmtId="0" fontId="68" fillId="73" borderId="80" applyNumberFormat="0" applyAlignment="0" applyProtection="0"/>
    <xf numFmtId="4" fontId="29" fillId="0" borderId="83" applyFill="0" applyBorder="0" applyProtection="0">
      <alignment horizontal="right" vertical="center"/>
    </xf>
    <xf numFmtId="0" fontId="65" fillId="86" borderId="80" applyNumberFormat="0" applyAlignment="0" applyProtection="0"/>
    <xf numFmtId="0" fontId="84" fillId="0" borderId="81" applyNumberFormat="0" applyFill="0" applyAlignment="0" applyProtection="0"/>
    <xf numFmtId="0" fontId="81" fillId="86" borderId="87"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77" fillId="73" borderId="80" applyNumberFormat="0" applyAlignment="0" applyProtection="0"/>
    <xf numFmtId="0" fontId="62" fillId="86" borderId="87" applyNumberFormat="0" applyAlignment="0" applyProtection="0"/>
    <xf numFmtId="0" fontId="64" fillId="86" borderId="80" applyNumberFormat="0" applyAlignment="0" applyProtection="0"/>
    <xf numFmtId="0" fontId="29" fillId="14" borderId="86">
      <alignment horizontal="left" vertical="center" wrapText="1" indent="2"/>
    </xf>
    <xf numFmtId="0" fontId="65" fillId="86" borderId="80" applyNumberFormat="0" applyAlignment="0" applyProtection="0"/>
    <xf numFmtId="0" fontId="65"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55" fillId="9" borderId="83">
      <alignment horizontal="right" vertical="center"/>
    </xf>
    <xf numFmtId="0" fontId="68" fillId="73" borderId="80" applyNumberFormat="0" applyAlignment="0" applyProtection="0"/>
    <xf numFmtId="0" fontId="69" fillId="0" borderId="81" applyNumberFormat="0" applyFill="0" applyAlignment="0" applyProtection="0"/>
    <xf numFmtId="0" fontId="84" fillId="0" borderId="81" applyNumberFormat="0" applyFill="0" applyAlignment="0" applyProtection="0"/>
    <xf numFmtId="0" fontId="59" fillId="89" borderId="82" applyNumberFormat="0" applyFont="0" applyAlignment="0" applyProtection="0"/>
    <xf numFmtId="0" fontId="77"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65" fillId="86" borderId="80" applyNumberFormat="0" applyAlignment="0" applyProtection="0"/>
    <xf numFmtId="0" fontId="29" fillId="0" borderId="86">
      <alignment horizontal="left" vertical="center" wrapText="1" indent="2"/>
    </xf>
    <xf numFmtId="0" fontId="59" fillId="89" borderId="82" applyNumberFormat="0" applyFont="0" applyAlignment="0" applyProtection="0"/>
    <xf numFmtId="0" fontId="30"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4" fontId="29" fillId="16" borderId="83"/>
    <xf numFmtId="0" fontId="26" fillId="14" borderId="83">
      <alignment horizontal="right" vertical="center"/>
    </xf>
    <xf numFmtId="0" fontId="84" fillId="0" borderId="81" applyNumberFormat="0" applyFill="0" applyAlignment="0" applyProtection="0"/>
    <xf numFmtId="4" fontId="26" fillId="14" borderId="85">
      <alignment horizontal="right" vertical="center"/>
    </xf>
    <xf numFmtId="0" fontId="64" fillId="86" borderId="80" applyNumberFormat="0" applyAlignment="0" applyProtection="0"/>
    <xf numFmtId="0" fontId="26" fillId="14" borderId="84">
      <alignment horizontal="right" vertical="center"/>
    </xf>
    <xf numFmtId="0" fontId="65" fillId="86" borderId="80" applyNumberFormat="0" applyAlignment="0" applyProtection="0"/>
    <xf numFmtId="0" fontId="69" fillId="0" borderId="81" applyNumberFormat="0" applyFill="0" applyAlignment="0" applyProtection="0"/>
    <xf numFmtId="0" fontId="59" fillId="89" borderId="82" applyNumberFormat="0" applyFont="0" applyAlignment="0" applyProtection="0"/>
    <xf numFmtId="4" fontId="26"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6" fillId="9" borderId="83">
      <alignment horizontal="right" vertical="center"/>
    </xf>
    <xf numFmtId="0" fontId="69"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65" fillId="86" borderId="80" applyNumberFormat="0" applyAlignment="0" applyProtection="0"/>
    <xf numFmtId="4" fontId="26" fillId="14" borderId="85">
      <alignment horizontal="right" vertical="center"/>
    </xf>
    <xf numFmtId="0" fontId="77" fillId="73" borderId="80" applyNumberFormat="0" applyAlignment="0" applyProtection="0"/>
    <xf numFmtId="0" fontId="77" fillId="73" borderId="80" applyNumberFormat="0" applyAlignment="0" applyProtection="0"/>
    <xf numFmtId="0" fontId="59" fillId="89" borderId="82" applyNumberFormat="0" applyFont="0" applyAlignment="0" applyProtection="0"/>
    <xf numFmtId="0" fontId="81" fillId="86" borderId="87" applyNumberFormat="0" applyAlignment="0" applyProtection="0"/>
    <xf numFmtId="0" fontId="84" fillId="0" borderId="81" applyNumberFormat="0" applyFill="0" applyAlignment="0" applyProtection="0"/>
    <xf numFmtId="0" fontId="26" fillId="14" borderId="83">
      <alignment horizontal="right" vertical="center"/>
    </xf>
    <xf numFmtId="0" fontId="30" fillId="89" borderId="82" applyNumberFormat="0" applyFont="0" applyAlignment="0" applyProtection="0"/>
    <xf numFmtId="4" fontId="29" fillId="0" borderId="83">
      <alignment horizontal="right" vertical="center"/>
    </xf>
    <xf numFmtId="0" fontId="84" fillId="0" borderId="81" applyNumberFormat="0" applyFill="0" applyAlignment="0" applyProtection="0"/>
    <xf numFmtId="0" fontId="26" fillId="14" borderId="83">
      <alignment horizontal="right" vertical="center"/>
    </xf>
    <xf numFmtId="0" fontId="26" fillId="14" borderId="83">
      <alignment horizontal="right" vertical="center"/>
    </xf>
    <xf numFmtId="4" fontId="55" fillId="9" borderId="83">
      <alignment horizontal="right" vertical="center"/>
    </xf>
    <xf numFmtId="0" fontId="26" fillId="9" borderId="83">
      <alignment horizontal="right" vertical="center"/>
    </xf>
    <xf numFmtId="4" fontId="26" fillId="9" borderId="83">
      <alignment horizontal="right" vertical="center"/>
    </xf>
    <xf numFmtId="0" fontId="55" fillId="9" borderId="83">
      <alignment horizontal="right" vertical="center"/>
    </xf>
    <xf numFmtId="4" fontId="55"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65"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77"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81" fillId="86" borderId="87"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84" fillId="0" borderId="81" applyNumberFormat="0" applyFill="0" applyAlignment="0" applyProtection="0"/>
    <xf numFmtId="0" fontId="30" fillId="89" borderId="82" applyNumberFormat="0" applyFont="0" applyAlignment="0" applyProtection="0"/>
    <xf numFmtId="0" fontId="59" fillId="89" borderId="82" applyNumberFormat="0" applyFont="0" applyAlignment="0" applyProtection="0"/>
    <xf numFmtId="0" fontId="29" fillId="0" borderId="83" applyNumberFormat="0" applyFill="0" applyAlignment="0" applyProtection="0"/>
    <xf numFmtId="0" fontId="69" fillId="0" borderId="81" applyNumberFormat="0" applyFill="0" applyAlignment="0" applyProtection="0"/>
    <xf numFmtId="0" fontId="84" fillId="0" borderId="81" applyNumberFormat="0" applyFill="0" applyAlignment="0" applyProtection="0"/>
    <xf numFmtId="0" fontId="68" fillId="73" borderId="80" applyNumberFormat="0" applyAlignment="0" applyProtection="0"/>
    <xf numFmtId="0" fontId="65" fillId="86" borderId="80" applyNumberFormat="0" applyAlignment="0" applyProtection="0"/>
    <xf numFmtId="4" fontId="55" fillId="9" borderId="83">
      <alignment horizontal="right" vertical="center"/>
    </xf>
    <xf numFmtId="0" fontId="26" fillId="9" borderId="83">
      <alignment horizontal="right" vertical="center"/>
    </xf>
    <xf numFmtId="175" fontId="29" fillId="90" borderId="83" applyNumberFormat="0" applyFont="0" applyBorder="0" applyAlignment="0" applyProtection="0">
      <alignment horizontal="right" vertical="center"/>
    </xf>
    <xf numFmtId="0" fontId="69"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81" fillId="86" borderId="87" applyNumberFormat="0" applyAlignment="0" applyProtection="0"/>
    <xf numFmtId="0" fontId="26" fillId="14" borderId="85">
      <alignment horizontal="right" vertical="center"/>
    </xf>
    <xf numFmtId="0" fontId="68"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62" fillId="86" borderId="87" applyNumberFormat="0" applyAlignment="0" applyProtection="0"/>
    <xf numFmtId="0" fontId="64" fillId="86" borderId="80" applyNumberFormat="0" applyAlignment="0" applyProtection="0"/>
    <xf numFmtId="0" fontId="69" fillId="0" borderId="81" applyNumberFormat="0" applyFill="0" applyAlignment="0" applyProtection="0"/>
    <xf numFmtId="0" fontId="29" fillId="16" borderId="83"/>
    <xf numFmtId="4" fontId="29" fillId="16" borderId="83"/>
    <xf numFmtId="4" fontId="26" fillId="14" borderId="83">
      <alignment horizontal="right" vertical="center"/>
    </xf>
    <xf numFmtId="0" fontId="55" fillId="9" borderId="83">
      <alignment horizontal="right" vertical="center"/>
    </xf>
    <xf numFmtId="0" fontId="68" fillId="73" borderId="80" applyNumberFormat="0" applyAlignment="0" applyProtection="0"/>
    <xf numFmtId="0" fontId="65"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81" fillId="86" borderId="87" applyNumberFormat="0" applyAlignment="0" applyProtection="0"/>
    <xf numFmtId="0" fontId="77" fillId="73" borderId="80" applyNumberFormat="0" applyAlignment="0" applyProtection="0"/>
    <xf numFmtId="0" fontId="64" fillId="86" borderId="80" applyNumberFormat="0" applyAlignment="0" applyProtection="0"/>
    <xf numFmtId="0" fontId="62" fillId="86" borderId="87" applyNumberFormat="0" applyAlignment="0" applyProtection="0"/>
    <xf numFmtId="0" fontId="26" fillId="14" borderId="85">
      <alignment horizontal="right" vertical="center"/>
    </xf>
    <xf numFmtId="0" fontId="55" fillId="9" borderId="83">
      <alignment horizontal="right" vertical="center"/>
    </xf>
    <xf numFmtId="4" fontId="26" fillId="9" borderId="83">
      <alignment horizontal="right" vertical="center"/>
    </xf>
    <xf numFmtId="4" fontId="26"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6" fillId="9" borderId="83">
      <alignment horizontal="right" vertical="center"/>
    </xf>
    <xf numFmtId="0" fontId="77" fillId="73" borderId="80" applyNumberFormat="0" applyAlignment="0" applyProtection="0"/>
    <xf numFmtId="0" fontId="68" fillId="73" borderId="80" applyNumberFormat="0" applyAlignment="0" applyProtection="0"/>
    <xf numFmtId="0" fontId="64"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62" fillId="86" borderId="87" applyNumberFormat="0" applyAlignment="0" applyProtection="0"/>
    <xf numFmtId="0" fontId="81" fillId="86" borderId="87" applyNumberFormat="0" applyAlignment="0" applyProtection="0"/>
    <xf numFmtId="0" fontId="26" fillId="14" borderId="85">
      <alignment horizontal="right" vertical="center"/>
    </xf>
    <xf numFmtId="0" fontId="64" fillId="86" borderId="80" applyNumberFormat="0" applyAlignment="0" applyProtection="0"/>
    <xf numFmtId="4" fontId="26" fillId="14" borderId="83">
      <alignment horizontal="right" vertical="center"/>
    </xf>
    <xf numFmtId="4" fontId="29" fillId="16" borderId="83"/>
    <xf numFmtId="4" fontId="29" fillId="16" borderId="83"/>
    <xf numFmtId="0" fontId="26" fillId="14" borderId="83">
      <alignment horizontal="right" vertical="center"/>
    </xf>
    <xf numFmtId="0" fontId="26" fillId="14" borderId="83">
      <alignment horizontal="right" vertical="center"/>
    </xf>
    <xf numFmtId="0" fontId="29" fillId="16" borderId="83"/>
    <xf numFmtId="0" fontId="26" fillId="14" borderId="85">
      <alignment horizontal="right" vertical="center"/>
    </xf>
    <xf numFmtId="0" fontId="26" fillId="14" borderId="85">
      <alignment horizontal="right" vertical="center"/>
    </xf>
    <xf numFmtId="0" fontId="64" fillId="86" borderId="80" applyNumberFormat="0" applyAlignment="0" applyProtection="0"/>
    <xf numFmtId="0" fontId="26" fillId="14" borderId="84">
      <alignment horizontal="right" vertical="center"/>
    </xf>
    <xf numFmtId="0" fontId="29" fillId="0" borderId="83">
      <alignment horizontal="right" vertical="center"/>
    </xf>
    <xf numFmtId="4" fontId="29" fillId="0" borderId="83">
      <alignment horizontal="right" vertical="center"/>
    </xf>
    <xf numFmtId="0" fontId="84" fillId="0" borderId="81" applyNumberFormat="0" applyFill="0" applyAlignment="0" applyProtection="0"/>
    <xf numFmtId="0" fontId="65" fillId="86" borderId="80" applyNumberFormat="0" applyAlignment="0" applyProtection="0"/>
    <xf numFmtId="0" fontId="84" fillId="0" borderId="81" applyNumberFormat="0" applyFill="0" applyAlignment="0" applyProtection="0"/>
    <xf numFmtId="0" fontId="65" fillId="86" borderId="80" applyNumberFormat="0" applyAlignment="0" applyProtection="0"/>
    <xf numFmtId="49" fontId="27" fillId="0" borderId="83" applyNumberFormat="0" applyFill="0" applyBorder="0" applyProtection="0">
      <alignment horizontal="left" vertical="center"/>
    </xf>
    <xf numFmtId="0" fontId="59" fillId="89" borderId="82" applyNumberFormat="0" applyFont="0" applyAlignment="0" applyProtection="0"/>
    <xf numFmtId="0" fontId="26" fillId="9" borderId="83">
      <alignment horizontal="right" vertical="center"/>
    </xf>
    <xf numFmtId="0" fontId="26" fillId="14" borderId="83">
      <alignment horizontal="right" vertical="center"/>
    </xf>
    <xf numFmtId="0" fontId="65" fillId="86" borderId="80" applyNumberFormat="0" applyAlignment="0" applyProtection="0"/>
    <xf numFmtId="0" fontId="69" fillId="0" borderId="81" applyNumberFormat="0" applyFill="0" applyAlignment="0" applyProtection="0"/>
    <xf numFmtId="4" fontId="29" fillId="0" borderId="83" applyFill="0" applyBorder="0" applyProtection="0">
      <alignment horizontal="right" vertical="center"/>
    </xf>
    <xf numFmtId="0" fontId="9" fillId="0" borderId="43" applyNumberFormat="0" applyFill="0" applyAlignment="0" applyProtection="0"/>
    <xf numFmtId="0" fontId="29" fillId="14" borderId="86">
      <alignment horizontal="left" vertical="center" wrapText="1" indent="2"/>
    </xf>
    <xf numFmtId="0" fontId="9" fillId="0" borderId="43" applyNumberFormat="0" applyFill="0" applyAlignment="0" applyProtection="0"/>
    <xf numFmtId="0" fontId="1" fillId="59" borderId="0" applyNumberFormat="0" applyBorder="0" applyAlignment="0" applyProtection="0"/>
    <xf numFmtId="0" fontId="53" fillId="64" borderId="0" applyNumberFormat="0" applyBorder="0" applyAlignment="0" applyProtection="0"/>
    <xf numFmtId="4" fontId="26" fillId="14" borderId="83">
      <alignment horizontal="right" vertical="center"/>
    </xf>
    <xf numFmtId="0" fontId="77" fillId="73" borderId="80" applyNumberFormat="0" applyAlignment="0" applyProtection="0"/>
    <xf numFmtId="0" fontId="65" fillId="86" borderId="80" applyNumberFormat="0" applyAlignment="0" applyProtection="0"/>
    <xf numFmtId="0" fontId="64" fillId="86" borderId="80" applyNumberFormat="0" applyAlignment="0" applyProtection="0"/>
    <xf numFmtId="0" fontId="29" fillId="9" borderId="84">
      <alignment horizontal="left" vertical="center"/>
    </xf>
    <xf numFmtId="0" fontId="1" fillId="53" borderId="0" applyNumberFormat="0" applyBorder="0" applyAlignment="0" applyProtection="0"/>
    <xf numFmtId="0" fontId="26" fillId="14" borderId="83">
      <alignment horizontal="right" vertical="center"/>
    </xf>
    <xf numFmtId="0" fontId="52" fillId="0" borderId="0" applyNumberFormat="0" applyFill="0" applyBorder="0" applyAlignment="0" applyProtection="0"/>
    <xf numFmtId="0" fontId="53" fillId="49" borderId="0" applyNumberFormat="0" applyBorder="0" applyAlignment="0" applyProtection="0"/>
    <xf numFmtId="175" fontId="29" fillId="90" borderId="83" applyNumberFormat="0" applyFont="0" applyBorder="0" applyAlignment="0" applyProtection="0">
      <alignment horizontal="right" vertical="center"/>
    </xf>
    <xf numFmtId="0" fontId="50" fillId="46" borderId="41" applyNumberFormat="0" applyAlignment="0" applyProtection="0"/>
    <xf numFmtId="0" fontId="50" fillId="46" borderId="41" applyNumberFormat="0" applyAlignment="0" applyProtection="0"/>
    <xf numFmtId="0" fontId="29" fillId="0" borderId="86">
      <alignment horizontal="left" vertical="center" wrapText="1" indent="2"/>
    </xf>
    <xf numFmtId="175" fontId="29" fillId="90" borderId="83" applyNumberFormat="0" applyFont="0" applyBorder="0" applyAlignment="0" applyProtection="0">
      <alignment horizontal="right" vertical="center"/>
    </xf>
    <xf numFmtId="4" fontId="29" fillId="0" borderId="83" applyFill="0" applyBorder="0" applyProtection="0">
      <alignment horizontal="right" vertical="center"/>
    </xf>
    <xf numFmtId="0" fontId="52" fillId="0" borderId="0" applyNumberFormat="0" applyFill="0" applyBorder="0" applyAlignment="0" applyProtection="0"/>
    <xf numFmtId="0" fontId="77" fillId="73" borderId="80" applyNumberFormat="0" applyAlignment="0" applyProtection="0"/>
    <xf numFmtId="0" fontId="29" fillId="0" borderId="86">
      <alignment horizontal="left" vertical="center" wrapText="1" indent="2"/>
    </xf>
    <xf numFmtId="0" fontId="29" fillId="16" borderId="83"/>
    <xf numFmtId="0" fontId="29" fillId="0" borderId="83">
      <alignment horizontal="right" vertical="center"/>
    </xf>
    <xf numFmtId="0" fontId="29" fillId="16" borderId="83"/>
    <xf numFmtId="0" fontId="59" fillId="89" borderId="82" applyNumberFormat="0" applyFont="0" applyAlignment="0" applyProtection="0"/>
    <xf numFmtId="49" fontId="27" fillId="0" borderId="83" applyNumberFormat="0" applyFill="0" applyBorder="0" applyProtection="0">
      <alignment horizontal="left" vertical="center"/>
    </xf>
    <xf numFmtId="0" fontId="29" fillId="0" borderId="86">
      <alignment horizontal="left" vertical="center" wrapText="1" indent="2"/>
    </xf>
    <xf numFmtId="0" fontId="65" fillId="86" borderId="80" applyNumberFormat="0" applyAlignment="0" applyProtection="0"/>
    <xf numFmtId="49" fontId="29" fillId="0" borderId="83" applyNumberFormat="0" applyFont="0" applyFill="0" applyBorder="0" applyProtection="0">
      <alignment horizontal="left" vertical="center" indent="2"/>
    </xf>
    <xf numFmtId="0" fontId="29" fillId="14" borderId="86">
      <alignment horizontal="left" vertical="center" wrapText="1" indent="2"/>
    </xf>
    <xf numFmtId="0" fontId="81" fillId="86" borderId="87" applyNumberFormat="0" applyAlignment="0" applyProtection="0"/>
    <xf numFmtId="0" fontId="1" fillId="50" borderId="0" applyNumberFormat="0" applyBorder="0" applyAlignment="0" applyProtection="0"/>
    <xf numFmtId="0" fontId="9" fillId="0" borderId="43" applyNumberFormat="0" applyFill="0" applyAlignment="0" applyProtection="0"/>
    <xf numFmtId="0" fontId="55" fillId="9" borderId="83">
      <alignment horizontal="right" vertical="center"/>
    </xf>
    <xf numFmtId="0" fontId="1" fillId="63" borderId="0" applyNumberFormat="0" applyBorder="0" applyAlignment="0" applyProtection="0"/>
    <xf numFmtId="0" fontId="68" fillId="73" borderId="80" applyNumberFormat="0" applyAlignment="0" applyProtection="0"/>
    <xf numFmtId="4" fontId="55" fillId="9" borderId="83">
      <alignment horizontal="right" vertical="center"/>
    </xf>
    <xf numFmtId="0" fontId="68" fillId="73" borderId="80" applyNumberFormat="0" applyAlignment="0" applyProtection="0"/>
    <xf numFmtId="0" fontId="53" fillId="58" borderId="0" applyNumberFormat="0" applyBorder="0" applyAlignment="0" applyProtection="0"/>
    <xf numFmtId="0" fontId="64" fillId="86" borderId="80" applyNumberFormat="0" applyAlignment="0" applyProtection="0"/>
    <xf numFmtId="0" fontId="62" fillId="86" borderId="87" applyNumberFormat="0" applyAlignment="0" applyProtection="0"/>
    <xf numFmtId="0" fontId="1" fillId="54" borderId="0" applyNumberFormat="0" applyBorder="0" applyAlignment="0" applyProtection="0"/>
    <xf numFmtId="0" fontId="29" fillId="16" borderId="83"/>
    <xf numFmtId="0" fontId="26" fillId="14" borderId="83">
      <alignment horizontal="right" vertical="center"/>
    </xf>
    <xf numFmtId="0" fontId="55" fillId="9" borderId="83">
      <alignment horizontal="right" vertical="center"/>
    </xf>
    <xf numFmtId="0" fontId="81" fillId="86" borderId="87" applyNumberFormat="0" applyAlignment="0" applyProtection="0"/>
    <xf numFmtId="4" fontId="26" fillId="9" borderId="83">
      <alignment horizontal="right" vertical="center"/>
    </xf>
    <xf numFmtId="0" fontId="1" fillId="63" borderId="0" applyNumberFormat="0" applyBorder="0" applyAlignment="0" applyProtection="0"/>
    <xf numFmtId="0" fontId="69" fillId="0" borderId="81" applyNumberFormat="0" applyFill="0" applyAlignment="0" applyProtection="0"/>
    <xf numFmtId="0" fontId="69" fillId="0" borderId="81" applyNumberFormat="0" applyFill="0" applyAlignment="0" applyProtection="0"/>
    <xf numFmtId="0" fontId="81" fillId="86" borderId="87" applyNumberFormat="0" applyAlignment="0" applyProtection="0"/>
    <xf numFmtId="4" fontId="29" fillId="16" borderId="83"/>
    <xf numFmtId="0" fontId="53" fillId="52" borderId="0" applyNumberFormat="0" applyBorder="0" applyAlignment="0" applyProtection="0"/>
    <xf numFmtId="0" fontId="1" fillId="50" borderId="0" applyNumberFormat="0" applyBorder="0" applyAlignment="0" applyProtection="0"/>
    <xf numFmtId="0" fontId="26" fillId="14" borderId="85">
      <alignment horizontal="right" vertical="center"/>
    </xf>
    <xf numFmtId="0" fontId="51" fillId="0" borderId="0" applyNumberFormat="0" applyFill="0" applyBorder="0" applyAlignment="0" applyProtection="0"/>
    <xf numFmtId="0" fontId="62" fillId="86" borderId="87" applyNumberFormat="0" applyAlignment="0" applyProtection="0"/>
    <xf numFmtId="0" fontId="26" fillId="9" borderId="83">
      <alignment horizontal="right" vertical="center"/>
    </xf>
    <xf numFmtId="4" fontId="29" fillId="0" borderId="83">
      <alignment horizontal="right" vertical="center"/>
    </xf>
    <xf numFmtId="0" fontId="1" fillId="57" borderId="0" applyNumberFormat="0" applyBorder="0" applyAlignment="0" applyProtection="0"/>
    <xf numFmtId="49" fontId="29" fillId="0" borderId="83" applyNumberFormat="0" applyFont="0" applyFill="0" applyBorder="0" applyProtection="0">
      <alignment horizontal="left" vertical="center" indent="2"/>
    </xf>
    <xf numFmtId="0" fontId="29" fillId="14" borderId="86">
      <alignment horizontal="left" vertical="center" wrapText="1" indent="2"/>
    </xf>
    <xf numFmtId="0" fontId="26" fillId="14" borderId="84">
      <alignment horizontal="right" vertical="center"/>
    </xf>
    <xf numFmtId="4" fontId="29" fillId="16" borderId="83"/>
    <xf numFmtId="0" fontId="59" fillId="89" borderId="82" applyNumberFormat="0" applyFont="0" applyAlignment="0" applyProtection="0"/>
    <xf numFmtId="0" fontId="53" fillId="55" borderId="0" applyNumberFormat="0" applyBorder="0" applyAlignment="0" applyProtection="0"/>
    <xf numFmtId="4" fontId="26" fillId="14" borderId="83">
      <alignment horizontal="right" vertical="center"/>
    </xf>
    <xf numFmtId="0" fontId="53" fillId="49" borderId="0" applyNumberFormat="0" applyBorder="0" applyAlignment="0" applyProtection="0"/>
    <xf numFmtId="0" fontId="77" fillId="73" borderId="80" applyNumberFormat="0" applyAlignment="0" applyProtection="0"/>
    <xf numFmtId="0" fontId="62" fillId="86" borderId="87" applyNumberFormat="0" applyAlignment="0" applyProtection="0"/>
    <xf numFmtId="0" fontId="84" fillId="0" borderId="81" applyNumberFormat="0" applyFill="0" applyAlignment="0" applyProtection="0"/>
    <xf numFmtId="4" fontId="26" fillId="14" borderId="84">
      <alignment horizontal="right" vertical="center"/>
    </xf>
    <xf numFmtId="0" fontId="1" fillId="51" borderId="0" applyNumberFormat="0" applyBorder="0" applyAlignment="0" applyProtection="0"/>
    <xf numFmtId="4" fontId="55" fillId="9" borderId="83">
      <alignment horizontal="right" vertical="center"/>
    </xf>
    <xf numFmtId="0" fontId="26" fillId="14" borderId="83">
      <alignment horizontal="right" vertical="center"/>
    </xf>
    <xf numFmtId="0" fontId="53"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64" fillId="86" borderId="80" applyNumberFormat="0" applyAlignment="0" applyProtection="0"/>
    <xf numFmtId="0" fontId="53" fillId="58" borderId="0" applyNumberFormat="0" applyBorder="0" applyAlignment="0" applyProtection="0"/>
    <xf numFmtId="0" fontId="26" fillId="9" borderId="83">
      <alignment horizontal="right" vertical="center"/>
    </xf>
    <xf numFmtId="0" fontId="65" fillId="86" borderId="80" applyNumberFormat="0" applyAlignment="0" applyProtection="0"/>
    <xf numFmtId="4" fontId="29" fillId="0" borderId="83" applyFill="0" applyBorder="0" applyProtection="0">
      <alignment horizontal="right" vertical="center"/>
    </xf>
    <xf numFmtId="0" fontId="29" fillId="14" borderId="86">
      <alignment horizontal="left" vertical="center" wrapText="1" indent="2"/>
    </xf>
    <xf numFmtId="4" fontId="29" fillId="16" borderId="83"/>
    <xf numFmtId="0" fontId="49" fillId="46" borderId="42" applyNumberFormat="0" applyAlignment="0" applyProtection="0"/>
    <xf numFmtId="0" fontId="65" fillId="86" borderId="80" applyNumberFormat="0" applyAlignment="0" applyProtection="0"/>
    <xf numFmtId="0" fontId="65" fillId="86" borderId="80" applyNumberFormat="0" applyAlignment="0" applyProtection="0"/>
    <xf numFmtId="0" fontId="1" fillId="48" borderId="0" applyNumberFormat="0" applyBorder="0" applyAlignment="0" applyProtection="0"/>
    <xf numFmtId="0" fontId="68" fillId="73" borderId="80" applyNumberFormat="0" applyAlignment="0" applyProtection="0"/>
    <xf numFmtId="49" fontId="27" fillId="0" borderId="83" applyNumberFormat="0" applyFill="0" applyBorder="0" applyProtection="0">
      <alignment horizontal="left" vertical="center"/>
    </xf>
    <xf numFmtId="0" fontId="29" fillId="0" borderId="86">
      <alignment horizontal="left" vertical="center" wrapText="1" indent="2"/>
    </xf>
    <xf numFmtId="0" fontId="29" fillId="14" borderId="86">
      <alignment horizontal="left" vertical="center" wrapText="1" indent="2"/>
    </xf>
    <xf numFmtId="0" fontId="59" fillId="89" borderId="82" applyNumberFormat="0" applyFont="0" applyAlignment="0" applyProtection="0"/>
    <xf numFmtId="0" fontId="26" fillId="14" borderId="83">
      <alignment horizontal="right" vertical="center"/>
    </xf>
    <xf numFmtId="0" fontId="26" fillId="14" borderId="83">
      <alignment horizontal="right" vertical="center"/>
    </xf>
    <xf numFmtId="0" fontId="65" fillId="86" borderId="80" applyNumberFormat="0" applyAlignment="0" applyProtection="0"/>
    <xf numFmtId="0" fontId="53" fillId="55" borderId="0" applyNumberFormat="0" applyBorder="0" applyAlignment="0" applyProtection="0"/>
    <xf numFmtId="175" fontId="29" fillId="90" borderId="83" applyNumberFormat="0" applyFont="0" applyBorder="0" applyAlignment="0" applyProtection="0">
      <alignment horizontal="right" vertical="center"/>
    </xf>
    <xf numFmtId="0" fontId="1" fillId="60" borderId="0" applyNumberFormat="0" applyBorder="0" applyAlignment="0" applyProtection="0"/>
    <xf numFmtId="0" fontId="65" fillId="86" borderId="80" applyNumberFormat="0" applyAlignment="0" applyProtection="0"/>
    <xf numFmtId="0" fontId="81" fillId="86" borderId="87" applyNumberFormat="0" applyAlignment="0" applyProtection="0"/>
    <xf numFmtId="0" fontId="84" fillId="0" borderId="81" applyNumberFormat="0" applyFill="0" applyAlignment="0" applyProtection="0"/>
    <xf numFmtId="0" fontId="77" fillId="73" borderId="80" applyNumberFormat="0" applyAlignment="0" applyProtection="0"/>
    <xf numFmtId="0" fontId="26" fillId="9" borderId="83">
      <alignment horizontal="right" vertical="center"/>
    </xf>
    <xf numFmtId="0" fontId="53" fillId="49" borderId="0" applyNumberFormat="0" applyBorder="0" applyAlignment="0" applyProtection="0"/>
    <xf numFmtId="0" fontId="81" fillId="86" borderId="87" applyNumberFormat="0" applyAlignment="0" applyProtection="0"/>
    <xf numFmtId="0" fontId="1" fillId="54" borderId="0" applyNumberFormat="0" applyBorder="0" applyAlignment="0" applyProtection="0"/>
    <xf numFmtId="4" fontId="55" fillId="9" borderId="83">
      <alignment horizontal="right" vertical="center"/>
    </xf>
    <xf numFmtId="4" fontId="26" fillId="9" borderId="83">
      <alignment horizontal="right" vertical="center"/>
    </xf>
    <xf numFmtId="0" fontId="29" fillId="0" borderId="83" applyNumberFormat="0" applyFill="0" applyAlignment="0" applyProtection="0"/>
    <xf numFmtId="4" fontId="26" fillId="9" borderId="83">
      <alignment horizontal="right" vertical="center"/>
    </xf>
    <xf numFmtId="0" fontId="9" fillId="0" borderId="43" applyNumberFormat="0" applyFill="0" applyAlignment="0" applyProtection="0"/>
    <xf numFmtId="0" fontId="65" fillId="86" borderId="80" applyNumberFormat="0" applyAlignment="0" applyProtection="0"/>
    <xf numFmtId="0" fontId="1"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9" fillId="0" borderId="83" applyNumberFormat="0" applyFill="0" applyAlignment="0" applyProtection="0"/>
    <xf numFmtId="4" fontId="26" fillId="14" borderId="83">
      <alignment horizontal="right" vertical="center"/>
    </xf>
    <xf numFmtId="0" fontId="59" fillId="89" borderId="82" applyNumberFormat="0" applyFont="0" applyAlignment="0" applyProtection="0"/>
    <xf numFmtId="4" fontId="26" fillId="14" borderId="83">
      <alignment horizontal="right" vertical="center"/>
    </xf>
    <xf numFmtId="4" fontId="26" fillId="14" borderId="83">
      <alignment horizontal="right" vertical="center"/>
    </xf>
    <xf numFmtId="0" fontId="29" fillId="0" borderId="83">
      <alignment horizontal="right" vertical="center"/>
    </xf>
    <xf numFmtId="4" fontId="29" fillId="0" borderId="83">
      <alignment horizontal="right" vertical="center"/>
    </xf>
    <xf numFmtId="0" fontId="69" fillId="0" borderId="81" applyNumberFormat="0" applyFill="0" applyAlignment="0" applyProtection="0"/>
    <xf numFmtId="0" fontId="59" fillId="89" borderId="82" applyNumberFormat="0" applyFont="0" applyAlignment="0" applyProtection="0"/>
    <xf numFmtId="0" fontId="29" fillId="0" borderId="83" applyNumberFormat="0" applyFill="0" applyAlignment="0" applyProtection="0"/>
    <xf numFmtId="0" fontId="26" fillId="14" borderId="85">
      <alignment horizontal="right" vertical="center"/>
    </xf>
    <xf numFmtId="4" fontId="26" fillId="14" borderId="83">
      <alignment horizontal="right" vertical="center"/>
    </xf>
    <xf numFmtId="0" fontId="65" fillId="86" borderId="80" applyNumberFormat="0" applyAlignment="0" applyProtection="0"/>
    <xf numFmtId="0" fontId="26" fillId="14" borderId="83">
      <alignment horizontal="right" vertical="center"/>
    </xf>
    <xf numFmtId="4" fontId="29" fillId="16" borderId="83"/>
    <xf numFmtId="0" fontId="68" fillId="73" borderId="80" applyNumberFormat="0" applyAlignment="0" applyProtection="0"/>
    <xf numFmtId="0" fontId="65" fillId="86" borderId="80" applyNumberFormat="0" applyAlignment="0" applyProtection="0"/>
    <xf numFmtId="0" fontId="84" fillId="0" borderId="81" applyNumberFormat="0" applyFill="0" applyAlignment="0" applyProtection="0"/>
    <xf numFmtId="0" fontId="29" fillId="9" borderId="84">
      <alignment horizontal="left" vertical="center"/>
    </xf>
    <xf numFmtId="0" fontId="68" fillId="73" borderId="80" applyNumberFormat="0" applyAlignment="0" applyProtection="0"/>
    <xf numFmtId="0" fontId="29" fillId="0" borderId="83" applyNumberFormat="0" applyFill="0" applyAlignment="0" applyProtection="0"/>
    <xf numFmtId="0" fontId="1" fillId="63" borderId="0" applyNumberFormat="0" applyBorder="0" applyAlignment="0" applyProtection="0"/>
    <xf numFmtId="0" fontId="29" fillId="0" borderId="83">
      <alignment horizontal="right" vertical="center"/>
    </xf>
    <xf numFmtId="0" fontId="29" fillId="9" borderId="84">
      <alignment horizontal="left" vertical="center"/>
    </xf>
    <xf numFmtId="4" fontId="26" fillId="14" borderId="85">
      <alignment horizontal="right" vertical="center"/>
    </xf>
    <xf numFmtId="49" fontId="27" fillId="0" borderId="83" applyNumberFormat="0" applyFill="0" applyBorder="0" applyProtection="0">
      <alignment horizontal="left" vertical="center"/>
    </xf>
    <xf numFmtId="0" fontId="81" fillId="86" borderId="87" applyNumberFormat="0" applyAlignment="0" applyProtection="0"/>
    <xf numFmtId="0" fontId="53" fillId="64" borderId="0" applyNumberFormat="0" applyBorder="0" applyAlignment="0" applyProtection="0"/>
    <xf numFmtId="0" fontId="1" fillId="62" borderId="0" applyNumberFormat="0" applyBorder="0" applyAlignment="0" applyProtection="0"/>
    <xf numFmtId="0" fontId="64" fillId="86" borderId="80" applyNumberFormat="0" applyAlignment="0" applyProtection="0"/>
    <xf numFmtId="0" fontId="77" fillId="73" borderId="80" applyNumberFormat="0" applyAlignment="0" applyProtection="0"/>
    <xf numFmtId="4" fontId="55" fillId="9" borderId="83">
      <alignment horizontal="right" vertical="center"/>
    </xf>
    <xf numFmtId="0" fontId="1" fillId="57" borderId="0" applyNumberFormat="0" applyBorder="0" applyAlignment="0" applyProtection="0"/>
    <xf numFmtId="0" fontId="26" fillId="14" borderId="84">
      <alignment horizontal="right" vertical="center"/>
    </xf>
    <xf numFmtId="0" fontId="29" fillId="14" borderId="86">
      <alignment horizontal="left" vertical="center" wrapText="1" indent="2"/>
    </xf>
    <xf numFmtId="0" fontId="64" fillId="86" borderId="80" applyNumberFormat="0" applyAlignment="0" applyProtection="0"/>
    <xf numFmtId="0" fontId="1" fillId="63" borderId="0" applyNumberFormat="0" applyBorder="0" applyAlignment="0" applyProtection="0"/>
    <xf numFmtId="4" fontId="26" fillId="14" borderId="84">
      <alignment horizontal="right" vertical="center"/>
    </xf>
    <xf numFmtId="0" fontId="30" fillId="89" borderId="82" applyNumberFormat="0" applyFont="0" applyAlignment="0" applyProtection="0"/>
    <xf numFmtId="0" fontId="1" fillId="62" borderId="0" applyNumberFormat="0" applyBorder="0" applyAlignment="0" applyProtection="0"/>
    <xf numFmtId="0" fontId="26" fillId="9" borderId="83">
      <alignment horizontal="right" vertical="center"/>
    </xf>
    <xf numFmtId="0" fontId="1" fillId="56" borderId="0" applyNumberFormat="0" applyBorder="0" applyAlignment="0" applyProtection="0"/>
    <xf numFmtId="0" fontId="77" fillId="73" borderId="80" applyNumberFormat="0" applyAlignment="0" applyProtection="0"/>
    <xf numFmtId="4" fontId="26" fillId="14" borderId="84">
      <alignment horizontal="right" vertical="center"/>
    </xf>
    <xf numFmtId="4" fontId="26" fillId="14" borderId="83">
      <alignment horizontal="right" vertical="center"/>
    </xf>
    <xf numFmtId="0" fontId="26" fillId="9" borderId="83">
      <alignment horizontal="right" vertical="center"/>
    </xf>
    <xf numFmtId="0" fontId="68" fillId="73" borderId="80" applyNumberFormat="0" applyAlignment="0" applyProtection="0"/>
    <xf numFmtId="0" fontId="1" fillId="54" borderId="0" applyNumberFormat="0" applyBorder="0" applyAlignment="0" applyProtection="0"/>
    <xf numFmtId="0" fontId="50" fillId="46" borderId="41" applyNumberFormat="0" applyAlignment="0" applyProtection="0"/>
    <xf numFmtId="0" fontId="69" fillId="0" borderId="81" applyNumberFormat="0" applyFill="0" applyAlignment="0" applyProtection="0"/>
    <xf numFmtId="0" fontId="55" fillId="9" borderId="83">
      <alignment horizontal="right" vertical="center"/>
    </xf>
    <xf numFmtId="0" fontId="81" fillId="86" borderId="87" applyNumberFormat="0" applyAlignment="0" applyProtection="0"/>
    <xf numFmtId="0" fontId="84" fillId="0" borderId="81" applyNumberFormat="0" applyFill="0" applyAlignment="0" applyProtection="0"/>
    <xf numFmtId="0" fontId="1" fillId="53" borderId="0" applyNumberFormat="0" applyBorder="0" applyAlignment="0" applyProtection="0"/>
    <xf numFmtId="175" fontId="29" fillId="90" borderId="83"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53" fillId="61" borderId="0" applyNumberFormat="0" applyBorder="0" applyAlignment="0" applyProtection="0"/>
    <xf numFmtId="0" fontId="69" fillId="0" borderId="81" applyNumberFormat="0" applyFill="0" applyAlignment="0" applyProtection="0"/>
    <xf numFmtId="0" fontId="29" fillId="0" borderId="83">
      <alignment horizontal="right" vertical="center"/>
    </xf>
    <xf numFmtId="0" fontId="30" fillId="89" borderId="82" applyNumberFormat="0" applyFont="0" applyAlignment="0" applyProtection="0"/>
    <xf numFmtId="0" fontId="65" fillId="86" borderId="80" applyNumberFormat="0" applyAlignment="0" applyProtection="0"/>
    <xf numFmtId="0" fontId="84" fillId="0" borderId="81" applyNumberFormat="0" applyFill="0" applyAlignment="0" applyProtection="0"/>
    <xf numFmtId="0" fontId="1" fillId="48" borderId="0" applyNumberFormat="0" applyBorder="0" applyAlignment="0" applyProtection="0"/>
    <xf numFmtId="0" fontId="59" fillId="89" borderId="82" applyNumberFormat="0" applyFont="0" applyAlignment="0" applyProtection="0"/>
    <xf numFmtId="0" fontId="53" fillId="58" borderId="0" applyNumberFormat="0" applyBorder="0" applyAlignment="0" applyProtection="0"/>
    <xf numFmtId="0" fontId="29" fillId="0" borderId="83" applyNumberFormat="0" applyFill="0" applyAlignment="0" applyProtection="0"/>
    <xf numFmtId="0" fontId="1" fillId="57" borderId="0" applyNumberFormat="0" applyBorder="0" applyAlignment="0" applyProtection="0"/>
    <xf numFmtId="4" fontId="29" fillId="0" borderId="83" applyFill="0" applyBorder="0" applyProtection="0">
      <alignment horizontal="right" vertical="center"/>
    </xf>
    <xf numFmtId="0" fontId="1" fillId="47" borderId="0" applyNumberFormat="0" applyBorder="0" applyAlignment="0" applyProtection="0"/>
    <xf numFmtId="0" fontId="84" fillId="0" borderId="81" applyNumberFormat="0" applyFill="0" applyAlignment="0" applyProtection="0"/>
    <xf numFmtId="0" fontId="1" fillId="60" borderId="0" applyNumberFormat="0" applyBorder="0" applyAlignment="0" applyProtection="0"/>
    <xf numFmtId="0" fontId="55" fillId="9" borderId="83">
      <alignment horizontal="right" vertical="center"/>
    </xf>
    <xf numFmtId="0" fontId="68" fillId="73" borderId="80" applyNumberFormat="0" applyAlignment="0" applyProtection="0"/>
    <xf numFmtId="175" fontId="29" fillId="90" borderId="83" applyNumberFormat="0" applyFont="0" applyBorder="0" applyAlignment="0" applyProtection="0">
      <alignment horizontal="right" vertical="center"/>
    </xf>
    <xf numFmtId="0" fontId="68" fillId="73" borderId="80" applyNumberFormat="0" applyAlignment="0" applyProtection="0"/>
    <xf numFmtId="4" fontId="29" fillId="0" borderId="83">
      <alignment horizontal="right" vertical="center"/>
    </xf>
    <xf numFmtId="49" fontId="29" fillId="0" borderId="83" applyNumberFormat="0" applyFont="0" applyFill="0" applyBorder="0" applyProtection="0">
      <alignment horizontal="left" vertical="center" indent="2"/>
    </xf>
    <xf numFmtId="175" fontId="29" fillId="90" borderId="83" applyNumberFormat="0" applyFont="0" applyBorder="0" applyAlignment="0" applyProtection="0">
      <alignment horizontal="right" vertical="center"/>
    </xf>
    <xf numFmtId="0" fontId="77" fillId="73" borderId="80" applyNumberFormat="0" applyAlignment="0" applyProtection="0"/>
    <xf numFmtId="49" fontId="27" fillId="0" borderId="83" applyNumberFormat="0" applyFill="0" applyBorder="0" applyProtection="0">
      <alignment horizontal="left" vertical="center"/>
    </xf>
    <xf numFmtId="4" fontId="26" fillId="14" borderId="83">
      <alignment horizontal="right" vertical="center"/>
    </xf>
    <xf numFmtId="0" fontId="68" fillId="73" borderId="80" applyNumberFormat="0" applyAlignment="0" applyProtection="0"/>
    <xf numFmtId="0" fontId="65"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81" fillId="86" borderId="87" applyNumberFormat="0" applyAlignment="0" applyProtection="0"/>
    <xf numFmtId="0" fontId="77" fillId="73" borderId="80" applyNumberFormat="0" applyAlignment="0" applyProtection="0"/>
    <xf numFmtId="0" fontId="64" fillId="86" borderId="80" applyNumberFormat="0" applyAlignment="0" applyProtection="0"/>
    <xf numFmtId="0" fontId="62" fillId="86" borderId="87" applyNumberFormat="0" applyAlignment="0" applyProtection="0"/>
    <xf numFmtId="0" fontId="26" fillId="14" borderId="85">
      <alignment horizontal="right" vertical="center"/>
    </xf>
    <xf numFmtId="0" fontId="55" fillId="9" borderId="83">
      <alignment horizontal="right" vertical="center"/>
    </xf>
    <xf numFmtId="4" fontId="26" fillId="9" borderId="83">
      <alignment horizontal="right" vertical="center"/>
    </xf>
    <xf numFmtId="4" fontId="26"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6" fillId="9" borderId="83">
      <alignment horizontal="right" vertical="center"/>
    </xf>
    <xf numFmtId="0" fontId="77" fillId="73" borderId="80" applyNumberFormat="0" applyAlignment="0" applyProtection="0"/>
    <xf numFmtId="0" fontId="68" fillId="73" borderId="80" applyNumberFormat="0" applyAlignment="0" applyProtection="0"/>
    <xf numFmtId="0" fontId="64"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53" fillId="49" borderId="0" applyNumberFormat="0" applyBorder="0" applyAlignment="0" applyProtection="0"/>
    <xf numFmtId="0" fontId="5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1"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2"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5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0" fillId="46" borderId="41" applyNumberFormat="0" applyAlignment="0" applyProtection="0"/>
    <xf numFmtId="0" fontId="1" fillId="51" borderId="0" applyNumberFormat="0" applyBorder="0" applyAlignment="0" applyProtection="0"/>
    <xf numFmtId="0" fontId="53" fillId="61" borderId="0" applyNumberFormat="0" applyBorder="0" applyAlignment="0" applyProtection="0"/>
  </cellStyleXfs>
  <cellXfs count="33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6" fillId="8" borderId="0" xfId="8" applyNumberFormat="1" applyFill="1">
      <alignment horizontal="right"/>
    </xf>
    <xf numFmtId="2" fontId="9" fillId="13" borderId="0" xfId="0" applyNumberFormat="1" applyFont="1" applyFill="1" applyAlignment="1">
      <alignment wrapText="1"/>
    </xf>
    <xf numFmtId="0" fontId="31" fillId="8" borderId="0" xfId="13" applyFont="1" applyFill="1" applyAlignment="1">
      <alignment vertical="center"/>
    </xf>
    <xf numFmtId="0" fontId="16" fillId="13" borderId="0" xfId="9" applyNumberFormat="1" applyFont="1" applyFill="1" applyBorder="1" applyAlignment="1">
      <alignment horizontal="center" vertical="center"/>
    </xf>
    <xf numFmtId="0" fontId="9"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2" xfId="0" applyFill="1" applyBorder="1" applyAlignment="1">
      <alignment horizontal="left" vertical="top" wrapText="1"/>
    </xf>
    <xf numFmtId="0" fontId="0" fillId="18" borderId="32" xfId="0" applyFill="1" applyBorder="1" applyAlignment="1">
      <alignment horizontal="center" vertical="top" wrapText="1"/>
    </xf>
    <xf numFmtId="0" fontId="39" fillId="19" borderId="33" xfId="0" applyFont="1" applyFill="1" applyBorder="1" applyAlignment="1">
      <alignment horizontal="left" vertical="top" wrapText="1"/>
    </xf>
    <xf numFmtId="167" fontId="41" fillId="19" borderId="33" xfId="0" applyNumberFormat="1" applyFont="1" applyFill="1" applyBorder="1" applyAlignment="1">
      <alignment horizontal="center" vertical="top" wrapText="1"/>
    </xf>
    <xf numFmtId="0" fontId="39" fillId="0" borderId="34" xfId="0" applyFont="1" applyBorder="1" applyAlignment="1">
      <alignment horizontal="left" vertical="top" wrapText="1"/>
    </xf>
    <xf numFmtId="167" fontId="41" fillId="0" borderId="34" xfId="0" applyNumberFormat="1" applyFont="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170" fontId="41" fillId="0" borderId="34" xfId="0" applyNumberFormat="1" applyFont="1" applyBorder="1" applyAlignment="1">
      <alignment horizontal="left" vertical="top" wrapText="1"/>
    </xf>
    <xf numFmtId="170" fontId="41" fillId="19" borderId="34" xfId="0" applyNumberFormat="1" applyFont="1" applyFill="1" applyBorder="1" applyAlignment="1">
      <alignment horizontal="left"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42" fillId="19" borderId="35" xfId="0" applyFont="1" applyFill="1" applyBorder="1" applyAlignment="1">
      <alignment horizontal="center" vertical="top" wrapText="1"/>
    </xf>
    <xf numFmtId="170" fontId="43" fillId="19" borderId="33" xfId="0" applyNumberFormat="1" applyFont="1" applyFill="1" applyBorder="1" applyAlignment="1">
      <alignment horizontal="left" vertical="top" wrapText="1"/>
    </xf>
    <xf numFmtId="167" fontId="43" fillId="0" borderId="34" xfId="0" applyNumberFormat="1" applyFont="1" applyBorder="1" applyAlignment="1">
      <alignment horizontal="center" vertical="top" wrapText="1"/>
    </xf>
    <xf numFmtId="167" fontId="43" fillId="0" borderId="34" xfId="0" applyNumberFormat="1" applyFont="1" applyBorder="1" applyAlignment="1">
      <alignment horizontal="left" vertical="top" wrapText="1"/>
    </xf>
    <xf numFmtId="167" fontId="43" fillId="19" borderId="34" xfId="0" applyNumberFormat="1" applyFont="1" applyFill="1" applyBorder="1" applyAlignment="1">
      <alignment horizontal="center" vertical="top" wrapText="1"/>
    </xf>
    <xf numFmtId="167" fontId="43" fillId="19" borderId="34" xfId="0" applyNumberFormat="1" applyFont="1" applyFill="1" applyBorder="1" applyAlignment="1">
      <alignment horizontal="left" vertical="top" wrapText="1"/>
    </xf>
    <xf numFmtId="0" fontId="44" fillId="19" borderId="34" xfId="0" applyFont="1" applyFill="1" applyBorder="1" applyAlignment="1">
      <alignment horizontal="center" vertical="top" wrapText="1"/>
    </xf>
    <xf numFmtId="0" fontId="44" fillId="0" borderId="34" xfId="0" applyFont="1" applyBorder="1" applyAlignment="1">
      <alignment horizontal="center" vertical="top" wrapText="1"/>
    </xf>
    <xf numFmtId="167" fontId="43" fillId="0" borderId="35" xfId="0" applyNumberFormat="1" applyFont="1" applyBorder="1" applyAlignment="1">
      <alignment horizontal="center" vertical="top" wrapText="1"/>
    </xf>
    <xf numFmtId="0" fontId="44" fillId="0" borderId="35" xfId="0" applyFont="1" applyBorder="1" applyAlignment="1">
      <alignment horizontal="center" vertical="top" wrapText="1"/>
    </xf>
    <xf numFmtId="167" fontId="43" fillId="19" borderId="33" xfId="0" applyNumberFormat="1" applyFont="1" applyFill="1" applyBorder="1" applyAlignment="1">
      <alignment horizontal="center" vertical="top" wrapText="1"/>
    </xf>
    <xf numFmtId="0" fontId="44" fillId="19" borderId="33" xfId="0" applyFont="1" applyFill="1" applyBorder="1" applyAlignment="1">
      <alignment horizontal="center" vertical="top" wrapText="1"/>
    </xf>
    <xf numFmtId="0" fontId="44" fillId="19" borderId="35" xfId="0" applyFont="1" applyFill="1" applyBorder="1" applyAlignment="1">
      <alignment horizontal="center" vertical="top" wrapText="1"/>
    </xf>
    <xf numFmtId="167" fontId="43" fillId="0" borderId="35" xfId="0" applyNumberFormat="1" applyFont="1" applyBorder="1" applyAlignment="1">
      <alignment horizontal="left" vertical="top" wrapText="1"/>
    </xf>
    <xf numFmtId="170" fontId="43" fillId="0" borderId="34" xfId="0" applyNumberFormat="1" applyFont="1" applyBorder="1" applyAlignment="1">
      <alignment horizontal="left" vertical="top" wrapText="1"/>
    </xf>
    <xf numFmtId="170" fontId="43" fillId="19" borderId="34" xfId="0" applyNumberFormat="1" applyFont="1" applyFill="1" applyBorder="1" applyAlignment="1">
      <alignment horizontal="left" vertical="top" wrapText="1"/>
    </xf>
    <xf numFmtId="167" fontId="43" fillId="19" borderId="35" xfId="0" applyNumberFormat="1" applyFont="1" applyFill="1" applyBorder="1" applyAlignment="1">
      <alignment horizontal="left" vertical="top" wrapText="1"/>
    </xf>
    <xf numFmtId="170" fontId="43" fillId="19" borderId="35" xfId="0" applyNumberFormat="1" applyFont="1" applyFill="1" applyBorder="1" applyAlignment="1">
      <alignment horizontal="left" vertical="top" wrapText="1"/>
    </xf>
    <xf numFmtId="167" fontId="43" fillId="19" borderId="33" xfId="0" applyNumberFormat="1" applyFont="1" applyFill="1" applyBorder="1" applyAlignment="1">
      <alignment horizontal="left" vertical="top" wrapText="1"/>
    </xf>
    <xf numFmtId="167" fontId="43" fillId="19" borderId="35"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3" xfId="0" applyFont="1" applyBorder="1" applyAlignment="1">
      <alignment wrapText="1"/>
    </xf>
    <xf numFmtId="0" fontId="0" fillId="0" borderId="23" xfId="0" applyBorder="1" applyAlignment="1">
      <alignment wrapText="1"/>
    </xf>
    <xf numFmtId="0" fontId="10" fillId="0" borderId="23"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3" xfId="0" applyBorder="1" applyAlignment="1">
      <alignment horizontal="lef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29" fillId="8" borderId="0" xfId="3" applyFont="1" applyFill="1"/>
    <xf numFmtId="0" fontId="29" fillId="8" borderId="0" xfId="8" applyFont="1" applyFill="1">
      <alignment horizontal="right"/>
    </xf>
    <xf numFmtId="0" fontId="29" fillId="8" borderId="0" xfId="13" applyFill="1" applyAlignment="1">
      <alignment vertical="center"/>
    </xf>
    <xf numFmtId="0" fontId="29" fillId="8" borderId="0" xfId="13" applyFill="1" applyAlignment="1">
      <alignment horizontal="right" vertical="center"/>
    </xf>
    <xf numFmtId="0" fontId="25" fillId="8" borderId="0" xfId="7" applyFill="1" applyAlignment="1">
      <alignment vertical="center"/>
    </xf>
    <xf numFmtId="0" fontId="27" fillId="9" borderId="25" xfId="13" applyFont="1" applyFill="1" applyBorder="1" applyAlignment="1">
      <alignment horizontal="center" vertical="center" wrapText="1"/>
    </xf>
    <xf numFmtId="0" fontId="27" fillId="9" borderId="30" xfId="13" applyFont="1" applyFill="1" applyBorder="1" applyAlignment="1">
      <alignment horizontal="center" vertical="center"/>
    </xf>
    <xf numFmtId="0" fontId="29" fillId="0" borderId="0" xfId="3" applyFont="1"/>
    <xf numFmtId="0" fontId="11" fillId="0" borderId="0" xfId="0" applyFont="1"/>
    <xf numFmtId="0" fontId="11" fillId="0" borderId="39" xfId="0" applyFont="1" applyBorder="1"/>
    <xf numFmtId="0" fontId="0" fillId="0" borderId="39"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39" xfId="0" applyFont="1" applyFill="1" applyBorder="1" applyAlignment="1">
      <alignment horizontal="left" wrapText="1"/>
    </xf>
    <xf numFmtId="9" fontId="11" fillId="0" borderId="0" xfId="1" applyFont="1" applyAlignment="1"/>
    <xf numFmtId="0" fontId="11" fillId="0" borderId="40" xfId="0" applyFont="1" applyBorder="1"/>
    <xf numFmtId="0" fontId="27" fillId="9" borderId="25" xfId="13" applyFont="1" applyFill="1" applyBorder="1" applyAlignment="1">
      <alignment horizontal="center" vertical="center"/>
    </xf>
    <xf numFmtId="0" fontId="27" fillId="9" borderId="24" xfId="13" applyFont="1" applyFill="1" applyBorder="1" applyAlignment="1">
      <alignment horizontal="center" vertical="center"/>
    </xf>
    <xf numFmtId="176" fontId="0" fillId="0" borderId="0" xfId="2304" applyNumberFormat="1" applyFont="1" applyAlignment="1"/>
    <xf numFmtId="49" fontId="10" fillId="0" borderId="0" xfId="0" applyNumberFormat="1" applyFont="1"/>
    <xf numFmtId="11" fontId="0" fillId="0" borderId="23"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40" xfId="0" applyFont="1" applyFill="1" applyBorder="1" applyAlignment="1">
      <alignment wrapText="1"/>
    </xf>
    <xf numFmtId="0" fontId="0" fillId="0" borderId="40" xfId="0" applyBorder="1" applyAlignment="1">
      <alignment wrapText="1"/>
    </xf>
    <xf numFmtId="0" fontId="16" fillId="44" borderId="40" xfId="0" applyFont="1" applyFill="1" applyBorder="1" applyAlignment="1">
      <alignment wrapText="1"/>
    </xf>
    <xf numFmtId="2" fontId="29" fillId="7" borderId="83" xfId="0" applyNumberFormat="1" applyFont="1" applyFill="1" applyBorder="1" applyAlignment="1">
      <alignment horizontal="right"/>
    </xf>
    <xf numFmtId="2" fontId="29" fillId="12" borderId="83" xfId="0" applyNumberFormat="1" applyFont="1" applyFill="1" applyBorder="1" applyAlignment="1">
      <alignment horizontal="right"/>
    </xf>
    <xf numFmtId="2" fontId="29" fillId="11" borderId="83" xfId="0" applyNumberFormat="1" applyFont="1" applyFill="1" applyBorder="1" applyAlignment="1">
      <alignment horizontal="right"/>
    </xf>
    <xf numFmtId="0" fontId="29" fillId="15" borderId="27" xfId="13" applyFill="1" applyBorder="1" applyAlignment="1">
      <alignment horizontal="right" vertical="center"/>
    </xf>
    <xf numFmtId="2" fontId="29" fillId="10" borderId="83" xfId="0" applyNumberFormat="1" applyFont="1" applyFill="1" applyBorder="1" applyAlignment="1">
      <alignment horizontal="right"/>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6"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1" fillId="0" borderId="0" xfId="0" applyNumberFormat="1" applyFont="1"/>
    <xf numFmtId="49" fontId="102"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03"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37" xfId="0" applyFont="1" applyFill="1" applyBorder="1"/>
    <xf numFmtId="0" fontId="16" fillId="3" borderId="0" xfId="0" applyFont="1" applyFill="1"/>
    <xf numFmtId="49" fontId="10" fillId="0" borderId="0" xfId="1" applyNumberFormat="1" applyFont="1" applyFill="1" applyBorder="1" applyAlignment="1"/>
    <xf numFmtId="0" fontId="0" fillId="0" borderId="37" xfId="0" applyBorder="1"/>
    <xf numFmtId="49" fontId="10" fillId="0" borderId="37" xfId="1" applyNumberFormat="1" applyFont="1" applyFill="1" applyBorder="1" applyAlignment="1"/>
    <xf numFmtId="49" fontId="0" fillId="0" borderId="37" xfId="0" applyNumberFormat="1" applyBorder="1"/>
    <xf numFmtId="49" fontId="10" fillId="0" borderId="37" xfId="0" applyNumberFormat="1" applyFont="1" applyBorder="1"/>
    <xf numFmtId="49" fontId="11" fillId="0" borderId="0" xfId="0" applyNumberFormat="1" applyFont="1"/>
    <xf numFmtId="9" fontId="11" fillId="0" borderId="0" xfId="1" applyFont="1" applyFill="1" applyBorder="1" applyAlignment="1"/>
    <xf numFmtId="0" fontId="8" fillId="0" borderId="37" xfId="0" applyFont="1" applyBorder="1"/>
    <xf numFmtId="0" fontId="9" fillId="20" borderId="0" xfId="0" applyFont="1" applyFill="1" applyAlignment="1">
      <alignment horizontal="center"/>
    </xf>
    <xf numFmtId="0" fontId="27" fillId="9" borderId="25" xfId="13" applyFont="1" applyFill="1" applyBorder="1" applyAlignment="1">
      <alignment horizontal="center" vertical="center"/>
    </xf>
    <xf numFmtId="0" fontId="27" fillId="9" borderId="29" xfId="13" applyFont="1" applyFill="1" applyBorder="1" applyAlignment="1">
      <alignment horizontal="center" vertical="center"/>
    </xf>
    <xf numFmtId="0" fontId="27" fillId="9" borderId="24" xfId="13" applyFont="1" applyFill="1" applyBorder="1" applyAlignment="1">
      <alignment horizontal="center" vertical="center"/>
    </xf>
    <xf numFmtId="0" fontId="27" fillId="8" borderId="25" xfId="3" applyFont="1" applyFill="1" applyBorder="1" applyAlignment="1">
      <alignment horizontal="center" vertical="center"/>
    </xf>
    <xf numFmtId="0" fontId="27" fillId="8" borderId="29" xfId="3" applyFont="1" applyFill="1" applyBorder="1" applyAlignment="1">
      <alignment horizontal="center" vertical="center"/>
    </xf>
    <xf numFmtId="0" fontId="25" fillId="17" borderId="0" xfId="7" applyFill="1" applyAlignment="1">
      <alignment horizontal="left" vertical="center"/>
    </xf>
    <xf numFmtId="0" fontId="27" fillId="9" borderId="24" xfId="13" applyFont="1" applyFill="1" applyBorder="1" applyAlignment="1">
      <alignment horizontal="center" vertical="center" wrapText="1"/>
    </xf>
    <xf numFmtId="0" fontId="27" fillId="9" borderId="29" xfId="13" applyFont="1" applyFill="1" applyBorder="1" applyAlignment="1">
      <alignment horizontal="center" vertical="center" wrapText="1"/>
    </xf>
    <xf numFmtId="0" fontId="27" fillId="8" borderId="25" xfId="3" applyFont="1" applyFill="1" applyBorder="1" applyAlignment="1">
      <alignment horizontal="center" vertical="center" wrapText="1"/>
    </xf>
    <xf numFmtId="0" fontId="27" fillId="8" borderId="29" xfId="3" applyFont="1" applyFill="1" applyBorder="1" applyAlignment="1">
      <alignment horizontal="center"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9" fontId="10" fillId="0" borderId="0" xfId="0" applyNumberFormat="1" applyFont="1" applyAlignment="1">
      <alignment wrapText="1"/>
    </xf>
    <xf numFmtId="49" fontId="10" fillId="0" borderId="0" xfId="2305" applyNumberFormat="1" applyFont="1" applyFill="1" applyBorder="1" applyAlignment="1">
      <alignment wrapText="1"/>
    </xf>
    <xf numFmtId="0" fontId="0" fillId="0" borderId="37" xfId="0" applyBorder="1" applyAlignment="1">
      <alignment wrapText="1"/>
    </xf>
    <xf numFmtId="0" fontId="10" fillId="0" borderId="0" xfId="2305" applyNumberFormat="1" applyFont="1" applyAlignment="1">
      <alignment wrapText="1"/>
    </xf>
    <xf numFmtId="9" fontId="10" fillId="0" borderId="0" xfId="2305" applyFont="1" applyAlignment="1">
      <alignment wrapText="1"/>
    </xf>
    <xf numFmtId="9" fontId="10" fillId="0" borderId="0" xfId="2305" applyFont="1" applyFill="1" applyBorder="1" applyAlignment="1">
      <alignment wrapText="1"/>
    </xf>
    <xf numFmtId="0" fontId="1" fillId="0" borderId="0" xfId="0" applyFont="1" applyAlignment="1">
      <alignment wrapText="1"/>
    </xf>
    <xf numFmtId="0" fontId="1" fillId="0" borderId="0" xfId="2305" applyNumberFormat="1" applyFont="1" applyFill="1" applyBorder="1" applyAlignment="1">
      <alignment wrapText="1"/>
    </xf>
    <xf numFmtId="49" fontId="1" fillId="0" borderId="0" xfId="2305" applyNumberFormat="1" applyFont="1" applyFill="1" applyBorder="1" applyAlignment="1">
      <alignment wrapText="1"/>
    </xf>
    <xf numFmtId="0" fontId="108" fillId="0" borderId="0" xfId="0" applyFont="1" applyAlignment="1">
      <alignment wrapText="1"/>
    </xf>
    <xf numFmtId="0" fontId="10" fillId="0" borderId="0" xfId="0" applyFont="1" applyFill="1" applyAlignment="1">
      <alignment wrapText="1"/>
    </xf>
    <xf numFmtId="0" fontId="0" fillId="0" borderId="0" xfId="0" applyFill="1" applyAlignment="1">
      <alignment wrapText="1"/>
    </xf>
    <xf numFmtId="0" fontId="0" fillId="0" borderId="0" xfId="0" applyFill="1"/>
    <xf numFmtId="0" fontId="1" fillId="0" borderId="0" xfId="0" applyFont="1" applyFill="1" applyAlignment="1">
      <alignment wrapText="1"/>
    </xf>
    <xf numFmtId="0" fontId="105" fillId="0" borderId="88" xfId="0" applyFont="1" applyFill="1" applyBorder="1" applyAlignment="1">
      <alignment wrapText="1"/>
    </xf>
    <xf numFmtId="49" fontId="1" fillId="0" borderId="37" xfId="1" applyNumberFormat="1" applyFont="1" applyFill="1" applyBorder="1" applyAlignment="1"/>
    <xf numFmtId="0" fontId="1" fillId="0" borderId="0" xfId="0" applyFont="1" applyFill="1"/>
    <xf numFmtId="49" fontId="1" fillId="0" borderId="37" xfId="2305" applyNumberFormat="1" applyFont="1" applyFill="1" applyBorder="1" applyAlignment="1">
      <alignment wrapText="1"/>
    </xf>
    <xf numFmtId="0" fontId="105" fillId="0" borderId="0" xfId="0" applyFont="1" applyFill="1" applyAlignment="1">
      <alignment wrapText="1"/>
    </xf>
    <xf numFmtId="9" fontId="0" fillId="0" borderId="0" xfId="2305" applyFont="1" applyFill="1" applyBorder="1" applyAlignment="1">
      <alignment wrapText="1"/>
    </xf>
    <xf numFmtId="9" fontId="0" fillId="0" borderId="0" xfId="0" applyNumberFormat="1" applyAlignment="1">
      <alignment wrapText="1"/>
    </xf>
    <xf numFmtId="49" fontId="0" fillId="0" borderId="37" xfId="0" applyNumberFormat="1" applyBorder="1" applyAlignment="1">
      <alignment wrapText="1"/>
    </xf>
    <xf numFmtId="49" fontId="0" fillId="0" borderId="0" xfId="0" applyNumberFormat="1" applyFill="1" applyAlignment="1">
      <alignment wrapText="1"/>
    </xf>
    <xf numFmtId="49" fontId="10" fillId="0" borderId="37" xfId="0" applyNumberFormat="1" applyFont="1" applyBorder="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0" fillId="98" borderId="0" xfId="0" applyFont="1" applyFill="1"/>
    <xf numFmtId="0" fontId="0" fillId="98" borderId="0" xfId="0" applyFill="1"/>
    <xf numFmtId="49" fontId="0" fillId="98" borderId="0" xfId="0" applyNumberFormat="1" applyFill="1"/>
    <xf numFmtId="49" fontId="10" fillId="98" borderId="0" xfId="0" applyNumberFormat="1" applyFont="1" applyFill="1"/>
    <xf numFmtId="49" fontId="10" fillId="98" borderId="37" xfId="0" applyNumberFormat="1" applyFont="1" applyFill="1" applyBorder="1"/>
    <xf numFmtId="1" fontId="10" fillId="0" borderId="0" xfId="2305" applyNumberFormat="1" applyFont="1" applyFill="1" applyBorder="1" applyAlignment="1">
      <alignment wrapText="1"/>
    </xf>
    <xf numFmtId="1" fontId="1" fillId="0" borderId="0" xfId="2305" applyNumberFormat="1" applyFont="1" applyFill="1" applyBorder="1" applyAlignment="1">
      <alignment wrapText="1"/>
    </xf>
    <xf numFmtId="49" fontId="1" fillId="0" borderId="0" xfId="0" applyNumberFormat="1" applyFont="1" applyFill="1" applyAlignment="1">
      <alignment wrapText="1"/>
    </xf>
    <xf numFmtId="49" fontId="1" fillId="0" borderId="38" xfId="0" applyNumberFormat="1" applyFont="1" applyFill="1" applyBorder="1" applyAlignment="1">
      <alignment wrapText="1"/>
    </xf>
    <xf numFmtId="9" fontId="1" fillId="0" borderId="0" xfId="2305" applyFont="1" applyAlignment="1">
      <alignment wrapText="1"/>
    </xf>
    <xf numFmtId="49" fontId="1" fillId="0" borderId="37" xfId="0" applyNumberFormat="1" applyFont="1" applyBorder="1" applyAlignment="1">
      <alignment wrapText="1"/>
    </xf>
    <xf numFmtId="9" fontId="107" fillId="0" borderId="0" xfId="2305" applyFont="1" applyFill="1" applyBorder="1" applyAlignment="1">
      <alignment wrapText="1"/>
    </xf>
    <xf numFmtId="9" fontId="1" fillId="0" borderId="0" xfId="2305" applyFont="1" applyFill="1" applyBorder="1" applyAlignment="1">
      <alignment wrapText="1"/>
    </xf>
    <xf numFmtId="10" fontId="0" fillId="0" borderId="0" xfId="0" applyNumberFormat="1" applyAlignment="1">
      <alignment wrapText="1"/>
    </xf>
    <xf numFmtId="9" fontId="0" fillId="0" borderId="0" xfId="2305" applyFont="1" applyAlignment="1">
      <alignment wrapText="1"/>
    </xf>
    <xf numFmtId="0" fontId="0" fillId="24" borderId="0" xfId="0" applyFill="1" applyAlignment="1">
      <alignment wrapText="1"/>
    </xf>
    <xf numFmtId="49" fontId="10" fillId="0" borderId="0" xfId="0" applyNumberFormat="1" applyFont="1" applyFill="1" applyAlignment="1">
      <alignment wrapText="1"/>
    </xf>
    <xf numFmtId="49" fontId="0" fillId="98" borderId="0" xfId="0" applyNumberFormat="1" applyFill="1" applyAlignment="1">
      <alignment wrapText="1"/>
    </xf>
    <xf numFmtId="49" fontId="108" fillId="0" borderId="0" xfId="0" applyNumberFormat="1" applyFont="1" applyAlignment="1">
      <alignment wrapText="1"/>
    </xf>
    <xf numFmtId="49" fontId="0" fillId="0" borderId="0" xfId="0" applyNumberFormat="1" applyFill="1"/>
    <xf numFmtId="49" fontId="10" fillId="0" borderId="0" xfId="0" applyNumberFormat="1" applyFont="1" applyFill="1"/>
    <xf numFmtId="0" fontId="13" fillId="0" borderId="0" xfId="2" applyFill="1" applyAlignment="1"/>
    <xf numFmtId="1" fontId="1" fillId="0" borderId="0" xfId="0" applyNumberFormat="1" applyFont="1" applyFill="1" applyAlignment="1">
      <alignment wrapText="1"/>
    </xf>
    <xf numFmtId="49" fontId="1" fillId="0" borderId="37" xfId="0" applyNumberFormat="1" applyFont="1" applyFill="1" applyBorder="1" applyAlignment="1">
      <alignment wrapText="1"/>
    </xf>
    <xf numFmtId="9" fontId="107" fillId="0" borderId="0" xfId="0" applyNumberFormat="1" applyFont="1" applyFill="1" applyAlignment="1">
      <alignment wrapText="1"/>
    </xf>
    <xf numFmtId="9" fontId="0" fillId="0" borderId="0" xfId="0" applyNumberFormat="1" applyFill="1" applyAlignment="1">
      <alignment wrapText="1"/>
    </xf>
    <xf numFmtId="49" fontId="0" fillId="0" borderId="37" xfId="0" applyNumberFormat="1" applyFill="1" applyBorder="1" applyAlignment="1">
      <alignment wrapText="1"/>
    </xf>
    <xf numFmtId="0" fontId="1" fillId="20" borderId="0" xfId="0" applyFont="1" applyFill="1" applyAlignment="1">
      <alignment wrapText="1"/>
    </xf>
    <xf numFmtId="49" fontId="1" fillId="0" borderId="38" xfId="0" applyNumberFormat="1" applyFont="1" applyBorder="1" applyAlignment="1">
      <alignment wrapText="1"/>
    </xf>
    <xf numFmtId="49" fontId="0" fillId="0" borderId="38" xfId="0" applyNumberFormat="1" applyBorder="1" applyAlignment="1">
      <alignment wrapText="1"/>
    </xf>
    <xf numFmtId="0" fontId="0" fillId="98" borderId="0" xfId="0" applyFill="1" applyAlignment="1">
      <alignment wrapText="1"/>
    </xf>
    <xf numFmtId="49" fontId="0" fillId="98" borderId="38" xfId="0" applyNumberFormat="1" applyFill="1" applyBorder="1"/>
    <xf numFmtId="0" fontId="0" fillId="98" borderId="37" xfId="0" applyFill="1" applyBorder="1"/>
    <xf numFmtId="0" fontId="0" fillId="0" borderId="0" xfId="2305" applyNumberFormat="1" applyFont="1" applyFill="1" applyBorder="1" applyAlignment="1">
      <alignment wrapText="1"/>
    </xf>
    <xf numFmtId="49" fontId="13" fillId="0" borderId="37" xfId="2" applyNumberFormat="1" applyBorder="1" applyAlignment="1">
      <alignment wrapText="1"/>
    </xf>
    <xf numFmtId="0" fontId="1" fillId="0" borderId="0" xfId="0" applyFont="1"/>
    <xf numFmtId="0" fontId="1" fillId="0" borderId="37" xfId="0" applyFont="1" applyBorder="1"/>
    <xf numFmtId="0" fontId="29" fillId="8" borderId="0" xfId="185" applyFont="1" applyFill="1"/>
    <xf numFmtId="0" fontId="16" fillId="0" borderId="0" xfId="0" applyFont="1" applyAlignment="1">
      <alignment wrapText="1"/>
    </xf>
    <xf numFmtId="0" fontId="31" fillId="8" borderId="0" xfId="185" applyFont="1" applyFill="1"/>
    <xf numFmtId="3" fontId="0" fillId="0" borderId="0" xfId="0" applyNumberFormat="1"/>
    <xf numFmtId="0" fontId="29" fillId="8" borderId="0" xfId="51" applyFill="1" applyAlignment="1">
      <alignment vertical="center"/>
    </xf>
    <xf numFmtId="2" fontId="27" fillId="67" borderId="89" xfId="51" applyNumberFormat="1" applyFont="1" applyFill="1" applyBorder="1" applyAlignment="1">
      <alignment vertical="center"/>
    </xf>
    <xf numFmtId="2" fontId="27" fillId="67" borderId="83" xfId="51" applyNumberFormat="1" applyFont="1" applyFill="1" applyBorder="1" applyAlignment="1">
      <alignment horizontal="center" vertical="center"/>
    </xf>
    <xf numFmtId="2" fontId="27" fillId="67" borderId="83" xfId="51" applyNumberFormat="1" applyFont="1" applyFill="1" applyBorder="1" applyAlignment="1">
      <alignment horizontal="center" vertical="center" wrapText="1"/>
    </xf>
    <xf numFmtId="2" fontId="27" fillId="67" borderId="28" xfId="51" applyNumberFormat="1" applyFont="1" applyFill="1" applyBorder="1" applyAlignment="1">
      <alignment horizontal="left" vertical="center"/>
    </xf>
    <xf numFmtId="2" fontId="27" fillId="67" borderId="24" xfId="51" applyNumberFormat="1" applyFont="1" applyFill="1" applyBorder="1" applyAlignment="1">
      <alignment horizontal="center" vertical="center"/>
    </xf>
    <xf numFmtId="2" fontId="27" fillId="67" borderId="25" xfId="51" applyNumberFormat="1" applyFont="1" applyFill="1" applyBorder="1" applyAlignment="1">
      <alignment horizontal="center" vertical="center"/>
    </xf>
    <xf numFmtId="2" fontId="27" fillId="67" borderId="29" xfId="51" applyNumberFormat="1" applyFont="1" applyFill="1" applyBorder="1" applyAlignment="1">
      <alignment horizontal="center" vertical="center"/>
    </xf>
    <xf numFmtId="2" fontId="27" fillId="67" borderId="31" xfId="51" applyNumberFormat="1" applyFont="1" applyFill="1" applyBorder="1" applyAlignment="1">
      <alignment vertical="center"/>
    </xf>
    <xf numFmtId="2" fontId="29" fillId="99" borderId="83" xfId="0" applyNumberFormat="1" applyFont="1" applyFill="1" applyBorder="1" applyAlignment="1">
      <alignment horizontal="right"/>
    </xf>
    <xf numFmtId="2" fontId="27" fillId="67" borderId="83" xfId="51" applyNumberFormat="1" applyFont="1" applyFill="1" applyBorder="1" applyAlignment="1">
      <alignment vertical="center"/>
    </xf>
    <xf numFmtId="2" fontId="29" fillId="67" borderId="83" xfId="51" applyNumberFormat="1" applyFill="1" applyBorder="1" applyAlignment="1">
      <alignment horizontal="left" vertical="center" indent="2"/>
    </xf>
    <xf numFmtId="0" fontId="29" fillId="67" borderId="83" xfId="11" applyFont="1" applyFill="1" applyBorder="1">
      <alignment horizontal="left" vertical="center" indent="5"/>
    </xf>
    <xf numFmtId="0" fontId="29" fillId="67" borderId="83" xfId="10" applyFont="1" applyFill="1" applyBorder="1">
      <alignment horizontal="left" vertical="center" indent="2"/>
    </xf>
    <xf numFmtId="0" fontId="29" fillId="67" borderId="83" xfId="10" applyFont="1" applyFill="1" applyBorder="1" applyAlignment="1">
      <alignment horizontal="left" vertical="center" wrapText="1" indent="2"/>
    </xf>
    <xf numFmtId="2" fontId="27" fillId="67" borderId="83" xfId="51" quotePrefix="1" applyNumberFormat="1" applyFont="1" applyFill="1" applyBorder="1" applyAlignment="1">
      <alignment horizontal="left" vertical="center"/>
    </xf>
    <xf numFmtId="2" fontId="29" fillId="67" borderId="83" xfId="51" applyNumberFormat="1" applyFill="1" applyBorder="1" applyAlignment="1">
      <alignment horizontal="left" vertical="center" wrapText="1" indent="2"/>
    </xf>
    <xf numFmtId="0" fontId="112" fillId="8" borderId="0" xfId="185" applyFont="1" applyFill="1" applyAlignment="1">
      <alignment horizontal="right"/>
    </xf>
    <xf numFmtId="0" fontId="29" fillId="67" borderId="83" xfId="51" applyFill="1" applyBorder="1" applyAlignment="1">
      <alignment vertical="center"/>
    </xf>
    <xf numFmtId="2" fontId="27" fillId="67" borderId="83" xfId="51" applyNumberFormat="1" applyFont="1" applyFill="1" applyBorder="1" applyAlignment="1">
      <alignment horizontal="left" vertical="center"/>
    </xf>
    <xf numFmtId="2" fontId="27" fillId="67" borderId="89" xfId="51" applyNumberFormat="1" applyFont="1" applyFill="1" applyBorder="1" applyAlignment="1">
      <alignment horizontal="left" vertical="center"/>
    </xf>
    <xf numFmtId="0" fontId="27" fillId="67" borderId="83" xfId="185" applyFont="1" applyFill="1" applyBorder="1"/>
    <xf numFmtId="4" fontId="27" fillId="67" borderId="83" xfId="51" applyNumberFormat="1" applyFont="1" applyFill="1" applyBorder="1" applyAlignment="1">
      <alignment horizontal="right" vertical="center"/>
    </xf>
    <xf numFmtId="2" fontId="29" fillId="11" borderId="83" xfId="0" applyNumberFormat="1" applyFont="1" applyFill="1" applyBorder="1" applyAlignment="1">
      <alignment horizontal="right"/>
    </xf>
    <xf numFmtId="4" fontId="27" fillId="67" borderId="83" xfId="51" applyNumberFormat="1" applyFont="1" applyFill="1" applyBorder="1" applyAlignment="1">
      <alignment horizontal="right" vertical="center" wrapText="1"/>
    </xf>
    <xf numFmtId="2" fontId="27" fillId="8" borderId="0" xfId="51" applyNumberFormat="1" applyFont="1" applyFill="1" applyAlignment="1">
      <alignment horizontal="right" vertical="center"/>
    </xf>
    <xf numFmtId="0" fontId="29" fillId="8" borderId="0" xfId="51" applyFill="1" applyAlignment="1">
      <alignment horizontal="right" vertical="center"/>
    </xf>
    <xf numFmtId="0" fontId="100" fillId="8" borderId="0" xfId="51" applyFont="1" applyFill="1" applyAlignment="1">
      <alignment horizontal="left" vertical="top" wrapText="1"/>
    </xf>
    <xf numFmtId="0" fontId="100" fillId="8" borderId="0" xfId="51" applyFont="1" applyFill="1" applyAlignment="1">
      <alignment horizontal="left" vertical="top"/>
    </xf>
    <xf numFmtId="0" fontId="29" fillId="8" borderId="0" xfId="185" applyFont="1" applyFill="1" applyAlignment="1">
      <alignment vertical="top"/>
    </xf>
    <xf numFmtId="0" fontId="29" fillId="0" borderId="0" xfId="185" applyFont="1"/>
    <xf numFmtId="4" fontId="27" fillId="9" borderId="83" xfId="14" applyNumberFormat="1" applyFont="1" applyFill="1" applyBorder="1" applyAlignment="1">
      <alignment horizontal="center" vertical="center"/>
    </xf>
    <xf numFmtId="0" fontId="27" fillId="9" borderId="90" xfId="13" quotePrefix="1" applyFont="1" applyFill="1" applyBorder="1" applyAlignment="1">
      <alignment horizontal="center" vertical="center"/>
    </xf>
    <xf numFmtId="0" fontId="27" fillId="9" borderId="90" xfId="13" applyFont="1" applyFill="1" applyBorder="1" applyAlignment="1">
      <alignment horizontal="center" vertical="center"/>
    </xf>
    <xf numFmtId="0" fontId="27" fillId="9" borderId="83" xfId="13" quotePrefix="1" applyFont="1" applyFill="1" applyBorder="1" applyAlignment="1">
      <alignment horizontal="center" vertical="center"/>
    </xf>
    <xf numFmtId="0" fontId="27" fillId="9" borderId="83" xfId="13" applyFont="1" applyFill="1" applyBorder="1" applyAlignment="1">
      <alignment horizontal="center" vertical="center" textRotation="90"/>
    </xf>
    <xf numFmtId="0" fontId="27" fillId="9" borderId="90" xfId="13" applyFont="1" applyFill="1" applyBorder="1" applyAlignment="1">
      <alignment horizontal="center" vertical="center" textRotation="90"/>
    </xf>
    <xf numFmtId="0" fontId="27" fillId="9" borderId="90" xfId="13" applyFont="1" applyFill="1" applyBorder="1" applyAlignment="1">
      <alignment horizontal="center" vertical="center" textRotation="90" wrapText="1"/>
    </xf>
    <xf numFmtId="0" fontId="27" fillId="9" borderId="83" xfId="13" quotePrefix="1" applyFont="1" applyFill="1" applyBorder="1" applyAlignment="1">
      <alignment horizontal="center" vertical="center" textRotation="90"/>
    </xf>
    <xf numFmtId="0" fontId="27" fillId="9" borderId="90" xfId="13" quotePrefix="1" applyFont="1" applyFill="1" applyBorder="1" applyAlignment="1">
      <alignment horizontal="center" vertical="center" textRotation="90"/>
    </xf>
    <xf numFmtId="4" fontId="27" fillId="9" borderId="83" xfId="14" applyNumberFormat="1" applyFont="1" applyFill="1" applyBorder="1" applyAlignment="1">
      <alignment horizontal="center" vertical="center" textRotation="90"/>
    </xf>
  </cellXfs>
  <cellStyles count="347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xfId="2333" hidden="1" xr:uid="{CECA514A-932E-4474-9664-0DBFC2EE1CA1}"/>
    <cellStyle name="20 % - Akzent1" xfId="2529" hidden="1" xr:uid="{F5A58B6C-EEBE-48B7-B17D-97EF888B3994}"/>
    <cellStyle name="20 % - Akzent1" xfId="2728" hidden="1" xr:uid="{8B0A10AF-40DC-4D99-943C-76C5D06A5601}"/>
    <cellStyle name="20 % - Akzent1" xfId="2648" hidden="1" xr:uid="{C2C3AA9E-D2F2-4C56-B0AD-D29EA38DB2F1}"/>
    <cellStyle name="20 % - Akzent1" xfId="2583" hidden="1" xr:uid="{90953DD1-7477-401F-8842-EC01D6848972}"/>
    <cellStyle name="20 % - Akzent1" xfId="2626" hidden="1" xr:uid="{63126893-4355-4846-B10F-2698D7626BBF}"/>
    <cellStyle name="20 % - Akzent1" xfId="2619" hidden="1" xr:uid="{B2E5EEE7-2FE7-4993-AFFB-C30614FD6DDB}"/>
    <cellStyle name="20 % - Akzent1" xfId="3418" hidden="1" xr:uid="{D7128D0D-EBBD-4879-8D6D-59CD763F911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xfId="2336" hidden="1" xr:uid="{E24D80C2-2878-4DA3-9CA5-E35CEA75F4D7}"/>
    <cellStyle name="20 % - Akzent2" xfId="2532" hidden="1" xr:uid="{448D7BC3-9991-48AB-A400-C246FF901B60}"/>
    <cellStyle name="20 % - Akzent2" xfId="2688" hidden="1" xr:uid="{29F96817-B122-4339-8C35-B52A531CC2BB}"/>
    <cellStyle name="20 % - Akzent2" xfId="2701" hidden="1" xr:uid="{7145B5FD-AE8C-4CF3-B728-0811EE2DED74}"/>
    <cellStyle name="20 % - Akzent2" xfId="2329" hidden="1" xr:uid="{22F03FC2-A5A3-453A-B569-B3ACCDC42A87}"/>
    <cellStyle name="20 % - Akzent2" xfId="3285" hidden="1" xr:uid="{8BAB5E89-279D-486A-9E51-2B6E375513D0}"/>
    <cellStyle name="20 % - Akzent2" xfId="3263" hidden="1" xr:uid="{848600CB-A882-46DD-8DCA-555E26BD4A98}"/>
    <cellStyle name="20 % - Akzent2" xfId="3309" hidden="1" xr:uid="{024B574F-B158-40A9-87C7-AA1710EE09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xfId="2340" hidden="1" xr:uid="{BE882E5C-0D83-4BFF-8546-4ED002201E5C}"/>
    <cellStyle name="20 % - Akzent3" xfId="2535" hidden="1" xr:uid="{ADCC143B-0A6A-4386-8EE4-35766AF89830}"/>
    <cellStyle name="20 % - Akzent3" xfId="2723" hidden="1" xr:uid="{12F28C6F-9D21-4C2A-AF01-F5A7BF196FC3}"/>
    <cellStyle name="20 % - Akzent3" xfId="3240" hidden="1" xr:uid="{749E36E2-BED4-4C80-9705-45DD6AC1E8B5}"/>
    <cellStyle name="20 % - Akzent3" xfId="3402" hidden="1" xr:uid="{F5E9259B-B1A5-4E8D-98D1-2229EF4F736F}"/>
    <cellStyle name="20 % - Akzent3" xfId="2815" hidden="1" xr:uid="{59D41D1E-88B0-47C8-9532-DF1815E20EFF}"/>
    <cellStyle name="20 % - Akzent3" xfId="3016" hidden="1" xr:uid="{B4163F9F-6707-4BAF-89C2-32C36AB63AEC}"/>
    <cellStyle name="20 % - Akzent3" xfId="3459" hidden="1" xr:uid="{5DF121DA-617D-483D-89F5-7602925107F8}"/>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xfId="2344" hidden="1" xr:uid="{1E465358-CBC1-46F7-8098-FF37DD6141AA}"/>
    <cellStyle name="20 % - Akzent4" xfId="2539" hidden="1" xr:uid="{E15D5BA2-D9DE-41EE-8E04-2A7CD3BDD0BC}"/>
    <cellStyle name="20 % - Akzent4" xfId="2707" hidden="1" xr:uid="{4F17AFE7-331B-4A4D-8CAC-DD1007120242}"/>
    <cellStyle name="20 % - Akzent4" xfId="3346" hidden="1" xr:uid="{FDD9A60A-CC97-4644-9424-E3AFFA68D6CB}"/>
    <cellStyle name="20 % - Akzent4" xfId="3390" hidden="1" xr:uid="{224E4648-8E61-4D40-AD7A-8F69715AE2A4}"/>
    <cellStyle name="20 % - Akzent4" xfId="3405" hidden="1" xr:uid="{91C27710-A44F-405B-BB01-AD699AF72A2F}"/>
    <cellStyle name="20 % - Akzent4" xfId="3456" hidden="1" xr:uid="{E4B9EE52-C908-4FA5-8EC6-FC7DD66B89EB}"/>
    <cellStyle name="20 % - Akzent4" xfId="3467" hidden="1" xr:uid="{1B10AF7C-5E47-40C0-BF8E-695E8E1D7E62}"/>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xfId="2348" hidden="1" xr:uid="{C4A7341A-C383-4EBB-B53F-828995663BDB}"/>
    <cellStyle name="20 % - Akzent5" xfId="2543" hidden="1" xr:uid="{F7D5C104-B9DE-4F7D-BF98-CE22E86B29DE}"/>
    <cellStyle name="20 % - Akzent5" xfId="2822" hidden="1" xr:uid="{39D71F4E-9207-4BB2-B9D5-8A89313AD645}"/>
    <cellStyle name="20 % - Akzent5" xfId="2713" hidden="1" xr:uid="{1C538287-5562-4AA6-AD2F-42754F265C3B}"/>
    <cellStyle name="20 % - Akzent5" xfId="3233" hidden="1" xr:uid="{7B25D66C-D6F7-4E69-8417-6F04C2713278}"/>
    <cellStyle name="20 % - Akzent5" xfId="3308" hidden="1" xr:uid="{87D3F2FD-988D-42D9-8D74-9A12405C24AD}"/>
    <cellStyle name="20 % - Akzent5" xfId="3455" hidden="1" xr:uid="{7B3F1755-27AA-4AA3-A3EB-CA0739F11156}"/>
    <cellStyle name="20 % - Akzent5" xfId="2773" hidden="1" xr:uid="{B4BD3F5B-A71E-4C45-BC44-389DCF973A0E}"/>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xfId="2352" hidden="1" xr:uid="{F4AA5ED9-D77A-46E5-AF7F-D5844DEBD9A4}"/>
    <cellStyle name="20 % - Akzent6" xfId="2546" hidden="1" xr:uid="{48B09CBC-C724-48CA-B080-E01B4D5378E5}"/>
    <cellStyle name="20 % - Akzent6" xfId="2695" hidden="1" xr:uid="{A1DB0A78-8A37-4DE6-9CAB-727F9C172883}"/>
    <cellStyle name="20 % - Akzent6" xfId="3388" hidden="1" xr:uid="{AE508293-1A88-47E2-BDEA-C1F57EACC642}"/>
    <cellStyle name="20 % - Akzent6" xfId="2813" hidden="1" xr:uid="{A697935C-D507-4DF1-AACF-781E2952D950}"/>
    <cellStyle name="20 % - Akzent6" xfId="3377" hidden="1" xr:uid="{CBE6FF10-3B7E-41AD-9EAF-39B50301E986}"/>
    <cellStyle name="20 % - Akzent6" xfId="2689" hidden="1" xr:uid="{C31894BD-4CAF-45E7-BE48-3143094202D2}"/>
    <cellStyle name="20 % - Akzent6" xfId="3470" hidden="1" xr:uid="{9F0D5C5D-A65A-4776-BC21-E1A9EED4DBB0}"/>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2 2" xfId="3057" xr:uid="{48C164A3-33F1-4945-9DBD-19B3399D503D}"/>
    <cellStyle name="2x indented GHG Textfiels 3 2 2 2 3" xfId="1051" xr:uid="{03857983-E4D6-4D64-86C5-A3D6B35AAA88}"/>
    <cellStyle name="2x indented GHG Textfiels 3 2 2 2 3 2" xfId="2622" xr:uid="{77317F4F-423C-46D3-8F61-C56E8DA73578}"/>
    <cellStyle name="2x indented GHG Textfiels 3 2 2 2 4" xfId="2142" xr:uid="{4E8BC024-56D0-4D26-9DE0-F322AA82D67A}"/>
    <cellStyle name="2x indented GHG Textfiels 3 2 2 3" xfId="1284" xr:uid="{0CF28C5B-11F1-4966-881D-B357254A25A7}"/>
    <cellStyle name="2x indented GHG Textfiels 3 2 2 3 2" xfId="2849" xr:uid="{5355728F-F6EB-4C71-AECE-846277F891B7}"/>
    <cellStyle name="2x indented GHG Textfiels 3 2 2 4" xfId="1243" xr:uid="{300BE154-E514-4A84-ABF4-3385D5CC7C21}"/>
    <cellStyle name="2x indented GHG Textfiels 3 2 2 4 2" xfId="2810" xr:uid="{3FD16A8C-0CA9-4637-BC90-5CB1AAF9688A}"/>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2 2" xfId="3020" xr:uid="{EFE11931-B29F-46A8-8EB5-128F7956D9FE}"/>
    <cellStyle name="2x indented GHG Textfiels 3 2 3 3" xfId="98" xr:uid="{B74BD5CA-C5BD-4F7A-8B38-061D0222CF29}"/>
    <cellStyle name="2x indented GHG Textfiels 3 2 3 3 2" xfId="2351" xr:uid="{C070D85B-5B3B-42C7-880D-8BD8EA065DEF}"/>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2 2" xfId="3162" xr:uid="{69F8880D-7BF6-4DF3-AB89-E062F566E6AE}"/>
    <cellStyle name="2x indented GHG Textfiels 3 3 2 2 3" xfId="1229" xr:uid="{F4A2FEB1-0B4A-4863-AF8D-E5471C3D9A36}"/>
    <cellStyle name="2x indented GHG Textfiels 3 3 2 2 3 2" xfId="2797" xr:uid="{54EA6FF3-0EDB-4574-9FB5-FDE3CF36B57D}"/>
    <cellStyle name="2x indented GHG Textfiels 3 3 2 2 4" xfId="2247" xr:uid="{545A1733-F925-4057-B3F6-152E6C2EB55B}"/>
    <cellStyle name="2x indented GHG Textfiels 3 3 2 3" xfId="1389" xr:uid="{15620EDC-20CE-4EA9-BA12-B57C0C902F75}"/>
    <cellStyle name="2x indented GHG Textfiels 3 3 2 3 2" xfId="2954" xr:uid="{58BDE6EC-B5A6-48A1-8182-118A05CC2504}"/>
    <cellStyle name="2x indented GHG Textfiels 3 3 2 4" xfId="1883" xr:uid="{D5DC4F37-5FC5-48B2-8BCE-48082C028730}"/>
    <cellStyle name="2x indented GHG Textfiels 3 3 2 4 2" xfId="3426" xr:uid="{82C9D6ED-2DB7-43DD-AE5A-27B0FCB9325D}"/>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2 2" xfId="3164" xr:uid="{BC72084C-E0BC-4306-9618-B4F24C2AF30B}"/>
    <cellStyle name="2x indented GHG Textfiels 3 3 3 2 3" xfId="1699" xr:uid="{93BFA84F-E739-475E-A620-7657CB8529A4}"/>
    <cellStyle name="2x indented GHG Textfiels 3 3 3 2 3 2" xfId="3260" xr:uid="{6CA2F9F3-493C-4896-BF5F-8A047B0B89F5}"/>
    <cellStyle name="2x indented GHG Textfiels 3 3 3 2 4" xfId="2249" xr:uid="{74F363E1-1052-4E54-95EE-55A2488BDC61}"/>
    <cellStyle name="2x indented GHG Textfiels 3 3 3 3" xfId="1391" xr:uid="{B442264E-A2EA-4857-A9A8-61BA6E8A824B}"/>
    <cellStyle name="2x indented GHG Textfiels 3 3 3 3 2" xfId="2956" xr:uid="{FC9CDF27-31B3-4A82-80C3-BF2A0D3E6787}"/>
    <cellStyle name="2x indented GHG Textfiels 3 3 3 4" xfId="932" xr:uid="{93AB9CBD-7AAC-445E-9E51-15928869A48B}"/>
    <cellStyle name="2x indented GHG Textfiels 3 3 3 4 2" xfId="2512" xr:uid="{60562CAC-28AF-4B4D-A816-186A65C9F7AC}"/>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2 2" xfId="3060" xr:uid="{D0F990FD-FCA0-43F4-A525-7851CC8D941A}"/>
    <cellStyle name="2x indented GHG Textfiels 3 3 4 2 3" xfId="1111" xr:uid="{F877C531-C9E4-4DC2-962C-E23A968EAD7B}"/>
    <cellStyle name="2x indented GHG Textfiels 3 3 4 2 3 2" xfId="2680" xr:uid="{C16CF161-412A-455B-BE05-D280D1F1D40B}"/>
    <cellStyle name="2x indented GHG Textfiels 3 3 4 2 4" xfId="2145" xr:uid="{C3C424E4-2B80-4CAC-8450-62C29EC76CFF}"/>
    <cellStyle name="2x indented GHG Textfiels 3 3 4 3" xfId="1287" xr:uid="{9E9D7A23-AE9E-43AA-8841-1E22E538CFE2}"/>
    <cellStyle name="2x indented GHG Textfiels 3 3 4 3 2" xfId="2852" xr:uid="{25C16908-269B-4D17-9025-968B6B6C816A}"/>
    <cellStyle name="2x indented GHG Textfiels 3 3 4 4" xfId="1020" xr:uid="{A41E20A6-2984-4EAE-80FC-34CE19514AA9}"/>
    <cellStyle name="2x indented GHG Textfiels 3 3 4 4 2" xfId="2592" xr:uid="{AC687607-6C33-4305-AB21-59BB157CF6C7}"/>
    <cellStyle name="2x indented GHG Textfiels 3 3 4 5" xfId="1939" xr:uid="{A8A0112F-EE8A-443A-8318-624FF8E81BC5}"/>
    <cellStyle name="2x indented GHG Textfiels 3 3 5" xfId="1163" xr:uid="{22F2C4A2-0103-42EA-A4C5-2AF14E5876BB}"/>
    <cellStyle name="2x indented GHG Textfiels 3 3 5 2" xfId="2732" xr:uid="{271E35C7-380A-463E-9478-C314B9B59C57}"/>
    <cellStyle name="2x indented GHG Textfiels 3 3 6" xfId="1733" xr:uid="{77196668-FB8C-4CBA-A943-4B10DCAD5381}"/>
    <cellStyle name="2x indented GHG Textfiels 3 3 6 2" xfId="3292" xr:uid="{1F5196F1-919E-4D78-9105-124125B8EDCE}"/>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xfId="2334" hidden="1" xr:uid="{4009774F-2C05-47D9-9EC0-383E2F3631F8}"/>
    <cellStyle name="40 % - Akzent1" xfId="2530" hidden="1" xr:uid="{AF344BEC-3F5C-4CCA-81F8-7330861E907E}"/>
    <cellStyle name="40 % - Akzent1" xfId="2785" hidden="1" xr:uid="{693842AF-FFFC-42E7-BDAD-7A01D12EBBD6}"/>
    <cellStyle name="40 % - Akzent1" xfId="2696" hidden="1" xr:uid="{65A63435-57E0-4F4E-8D55-F25DD582EBA4}"/>
    <cellStyle name="40 % - Akzent1" xfId="2308" hidden="1" xr:uid="{6E3B0E3A-4A56-404A-9971-70CDD87D001B}"/>
    <cellStyle name="40 % - Akzent1" xfId="3412" hidden="1" xr:uid="{E65F7DCE-E338-4438-A5EC-AA2719A1DBBB}"/>
    <cellStyle name="40 % - Akzent1" xfId="3458" hidden="1" xr:uid="{251305CE-BAB6-48C6-984B-74B000F01D9A}"/>
    <cellStyle name="40 % - Akzent1" xfId="3320" hidden="1" xr:uid="{705BC3E4-E97E-43E7-9F12-A03A598EEA07}"/>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xfId="2337" hidden="1" xr:uid="{EEA613AF-24F7-4966-A71C-5D456BD3F0C8}"/>
    <cellStyle name="40 % - Akzent2" xfId="2533" hidden="1" xr:uid="{539B80CA-5E78-4D84-AE3A-F6B8286737AC}"/>
    <cellStyle name="40 % - Akzent2" xfId="2816" hidden="1" xr:uid="{6997B89F-11FC-417B-BD33-9A9A7F476450}"/>
    <cellStyle name="40 % - Akzent2" xfId="3404" hidden="1" xr:uid="{0E701895-6242-4EB2-ABF8-CB5CB7891A34}"/>
    <cellStyle name="40 % - Akzent2" xfId="2698" hidden="1" xr:uid="{7215B800-42F9-4DAC-9A84-698774CE012D}"/>
    <cellStyle name="40 % - Akzent2" xfId="3304" hidden="1" xr:uid="{8F5A96AA-03AC-4A84-B86A-E6E5A92350A0}"/>
    <cellStyle name="40 % - Akzent2" xfId="2726" hidden="1" xr:uid="{6A2BCA60-3146-45AD-BA74-487877CF3B69}"/>
    <cellStyle name="40 % - Akzent2" xfId="3473" hidden="1" xr:uid="{405AFFA3-1BE9-42C0-9E68-F9DEAB4FCD08}"/>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xfId="2341" hidden="1" xr:uid="{9FB84C46-237C-417D-8EE5-13622E36041D}"/>
    <cellStyle name="40 % - Akzent3" xfId="2536" hidden="1" xr:uid="{4C9346EC-BC8C-46B4-B508-F8C304EEF352}"/>
    <cellStyle name="40 % - Akzent3" xfId="2825" hidden="1" xr:uid="{A61B57A3-5C6D-4EDD-AA58-EEC646A4987A}"/>
    <cellStyle name="40 % - Akzent3" xfId="3396" hidden="1" xr:uid="{303601FC-23E1-4160-8256-7ED78133A5FD}"/>
    <cellStyle name="40 % - Akzent3" xfId="3339" hidden="1" xr:uid="{D10092AF-F2AB-4488-A1B7-0D8A88212DB6}"/>
    <cellStyle name="40 % - Akzent3" xfId="3273" hidden="1" xr:uid="{0E9CDD05-F0C0-4B5B-8509-6BBAE940F7A9}"/>
    <cellStyle name="40 % - Akzent3" xfId="3457" hidden="1" xr:uid="{A48B7114-96A7-47D0-966E-2B81D25D06CF}"/>
    <cellStyle name="40 % - Akzent3" xfId="3471" hidden="1" xr:uid="{F64E1C71-A540-4ED0-8D72-9638F8E70371}"/>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xfId="2345" hidden="1" xr:uid="{3CFABBC4-1248-4BFD-9825-186BAF763296}"/>
    <cellStyle name="40 % - Akzent4" xfId="2540" hidden="1" xr:uid="{C4DE3AAF-B708-40E7-B8A2-B5F6A72B5423}"/>
    <cellStyle name="40 % - Akzent4" xfId="2821" hidden="1" xr:uid="{7C7FAD51-9DC3-4076-8BFD-0C39087EBB1E}"/>
    <cellStyle name="40 % - Akzent4" xfId="3381" hidden="1" xr:uid="{11A20074-BBB7-4BE5-80BD-2C230A42554E}"/>
    <cellStyle name="40 % - Akzent4" xfId="3416" hidden="1" xr:uid="{59314881-214B-4B7D-860A-D717D4EAE56F}"/>
    <cellStyle name="40 % - Akzent4" xfId="2590" hidden="1" xr:uid="{2D3EA7FE-C024-4F92-A982-CBC17A3BE415}"/>
    <cellStyle name="40 % - Akzent4" xfId="3291" hidden="1" xr:uid="{D501B5EA-AA7B-4A61-8519-EDA8BE7636C8}"/>
    <cellStyle name="40 % - Akzent4" xfId="3469" hidden="1" xr:uid="{9324DA2F-457A-4C4D-9219-E8AB6B82F323}"/>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xfId="2349" hidden="1" xr:uid="{C59EAA9B-1381-4563-B2CD-8583BC61402D}"/>
    <cellStyle name="40 % - Akzent5" xfId="2544" hidden="1" xr:uid="{01F78116-5EAC-49CB-B429-093450C74670}"/>
    <cellStyle name="40 % - Akzent5" xfId="2823" hidden="1" xr:uid="{DC2B97CF-DAA1-4E61-80B3-EB59736196A3}"/>
    <cellStyle name="40 % - Akzent5" xfId="3331" hidden="1" xr:uid="{C5760EC7-F947-46AC-8766-8B48380F2D31}"/>
    <cellStyle name="40 % - Akzent5" xfId="2559" hidden="1" xr:uid="{FE48604D-8E3A-4947-A884-92A6660FFC51}"/>
    <cellStyle name="40 % - Akzent5" xfId="3420" hidden="1" xr:uid="{D6886ED3-DF7D-4EFB-9C7D-B8E4979FBEDD}"/>
    <cellStyle name="40 % - Akzent5" xfId="2332" hidden="1" xr:uid="{DB6964A6-7D3C-4BC7-A0A0-C96963B48487}"/>
    <cellStyle name="40 % - Akzent5" xfId="3466" hidden="1" xr:uid="{3D7F282B-351E-474C-993A-AFC008AA2378}"/>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xfId="2353" hidden="1" xr:uid="{7B325102-FBF5-401E-A2FB-F9F9A83C9390}"/>
    <cellStyle name="40 % - Akzent6" xfId="2547" hidden="1" xr:uid="{6DF62FFB-B96F-4092-BDB4-69D55087E172}"/>
    <cellStyle name="40 % - Akzent6" xfId="2817" hidden="1" xr:uid="{70345D12-315D-45A7-A08E-B50FC2D72BE4}"/>
    <cellStyle name="40 % - Akzent6" xfId="3279" hidden="1" xr:uid="{E50F92E9-6189-401C-AEA0-C39C23E713A0}"/>
    <cellStyle name="40 % - Akzent6" xfId="3266" hidden="1" xr:uid="{0CF0ADA8-79A6-47C4-B9B0-0C4B55CE8B9D}"/>
    <cellStyle name="40 % - Akzent6" xfId="3370" hidden="1" xr:uid="{CE69E3B0-A5F7-4171-AB33-FCEA8DADF668}"/>
    <cellStyle name="40 % - Akzent6" xfId="3385" hidden="1" xr:uid="{FD9FD822-7344-458D-826B-8E7F953E0822}"/>
    <cellStyle name="40 % - Akzent6" xfId="3462" hidden="1" xr:uid="{1425F4DA-42DC-449B-8366-6087460E2D43}"/>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2 2" xfId="3163" xr:uid="{C8D688F2-0886-4C5A-9169-AD64F1DA265C}"/>
    <cellStyle name="5x indented GHG Textfiels 3 3 2 2 3" xfId="985" xr:uid="{4CF491A6-D6AC-46ED-AD79-2F5E762D5E70}"/>
    <cellStyle name="5x indented GHG Textfiels 3 3 2 2 3 2" xfId="2560" xr:uid="{43414AF2-22A8-4436-9EC2-6E2D5ABEBE74}"/>
    <cellStyle name="5x indented GHG Textfiels 3 3 2 2 4" xfId="2248" xr:uid="{2EBCEE3B-241B-4ACB-987F-C340DF3AD7B5}"/>
    <cellStyle name="5x indented GHG Textfiels 3 3 2 3" xfId="1390" xr:uid="{5470255A-8590-4D89-B5AF-44A129757709}"/>
    <cellStyle name="5x indented GHG Textfiels 3 3 2 3 2" xfId="2955" xr:uid="{BE9A9593-EFA1-47E8-8523-94DDDB4CE90D}"/>
    <cellStyle name="5x indented GHG Textfiels 3 3 2 4" xfId="983" xr:uid="{265FDB89-50CE-4742-8EF0-92AD805A510D}"/>
    <cellStyle name="5x indented GHG Textfiels 3 3 2 4 2" xfId="2558" xr:uid="{ECAE7AE6-CB2E-4360-9025-116F104DB8C6}"/>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2 2" xfId="3110" xr:uid="{876E0445-53D6-4543-B3DA-E3A0E08556BB}"/>
    <cellStyle name="5x indented GHG Textfiels 3 3 3 2 3" xfId="1183" xr:uid="{D594B288-AE01-4B97-AC27-35B64E1868B4}"/>
    <cellStyle name="5x indented GHG Textfiels 3 3 3 2 3 2" xfId="2752" xr:uid="{C4651FEC-CE37-4632-8BF9-3852EE898405}"/>
    <cellStyle name="5x indented GHG Textfiels 3 3 3 2 4" xfId="2195" xr:uid="{2BE1B55F-9170-4AF2-8D79-C047F39B5505}"/>
    <cellStyle name="5x indented GHG Textfiels 3 3 3 3" xfId="1337" xr:uid="{BFF9589D-49E3-4DF8-8CBA-D4F0FB7A15C8}"/>
    <cellStyle name="5x indented GHG Textfiels 3 3 3 3 2" xfId="2902" xr:uid="{B0E2EF33-5CBD-4E50-90E0-D80EADC4FAEF}"/>
    <cellStyle name="5x indented GHG Textfiels 3 3 3 4" xfId="971" xr:uid="{82E48B8A-82CD-461D-85F9-5E46F300CFDE}"/>
    <cellStyle name="5x indented GHG Textfiels 3 3 3 4 2" xfId="2549" xr:uid="{85CD6523-D9C5-4BB0-BDAD-D59C131D7DBC}"/>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2 2" xfId="3194" xr:uid="{6AE877B3-FB5D-49A6-B70C-E845E1CE446B}"/>
    <cellStyle name="5x indented GHG Textfiels 3 3 4 2 3" xfId="1901" xr:uid="{35F8E711-4F70-4486-9D03-12382FA74C97}"/>
    <cellStyle name="5x indented GHG Textfiels 3 3 4 2 3 2" xfId="3444" xr:uid="{A2126F7B-97F6-432D-9548-E4AB6C564089}"/>
    <cellStyle name="5x indented GHG Textfiels 3 3 4 2 4" xfId="2279" xr:uid="{323A8E37-5AD5-4C66-896A-8A590E00E8AD}"/>
    <cellStyle name="5x indented GHG Textfiels 3 3 4 3" xfId="1421" xr:uid="{79456AAD-FBAD-4D8A-A0AC-BE8544487FCA}"/>
    <cellStyle name="5x indented GHG Textfiels 3 3 4 3 2" xfId="2986" xr:uid="{1D64F8A3-3CB6-4D23-A7AC-A636BFBF53B2}"/>
    <cellStyle name="5x indented GHG Textfiels 3 3 4 4" xfId="1036" xr:uid="{4E23FCDF-CC18-41E0-BFBA-4D56AED82B94}"/>
    <cellStyle name="5x indented GHG Textfiels 3 3 4 4 2" xfId="2608" xr:uid="{14CD059C-BF62-436F-8732-C73D5E8FFB3F}"/>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6 2" xfId="2733" xr:uid="{FC2F1FBB-F478-43C7-B90F-9CB7BB1B692A}"/>
    <cellStyle name="5x indented GHG Textfiels 3 3 7" xfId="945" xr:uid="{9E7ED601-8FAB-4AA6-8E12-5292282FEBE2}"/>
    <cellStyle name="5x indented GHG Textfiels 3 3 7 2" xfId="2524" xr:uid="{BC9D96C9-87AA-41FA-90FF-C0ACE619EE90}"/>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xfId="2335" hidden="1" xr:uid="{A914593C-A52D-4609-9BC5-84FEC8A26BC4}"/>
    <cellStyle name="60 % - Akzent1" xfId="2531" hidden="1" xr:uid="{FB151195-7DA4-436B-BB64-74F53A191B7E}"/>
    <cellStyle name="60 % - Akzent1" xfId="2786" hidden="1" xr:uid="{AC5F95F8-41BB-496F-9181-BB4D65D33FDD}"/>
    <cellStyle name="60 % - Akzent1" xfId="2819" hidden="1" xr:uid="{4E681542-7BFF-45DF-91D1-4B77AA36EFD1}"/>
    <cellStyle name="60 % - Akzent1" xfId="3299" hidden="1" xr:uid="{56497A59-0D28-481E-A227-43622E30714F}"/>
    <cellStyle name="60 % - Akzent1" xfId="3337" hidden="1" xr:uid="{8036BD06-1C83-4A23-A56C-B151DB24B156}"/>
    <cellStyle name="60 % - Akzent1" xfId="3243" hidden="1" xr:uid="{56AE28A5-980B-4FB9-BD98-E42A146427A3}"/>
    <cellStyle name="60 % - Akzent1" xfId="3453" hidden="1" xr:uid="{9F17F66B-6550-4947-9058-3737621AA6F6}"/>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xfId="2338" hidden="1" xr:uid="{ED9E6D1A-6DB8-4B8B-8EFC-D5934356F919}"/>
    <cellStyle name="60 % - Akzent2" xfId="2534" hidden="1" xr:uid="{F25DF12F-B08E-413D-85FD-FE58B108D2F4}"/>
    <cellStyle name="60 % - Akzent2" xfId="2731" hidden="1" xr:uid="{18062363-2480-431A-8B9E-6415160E2CB8}"/>
    <cellStyle name="60 % - Akzent2" xfId="3307" hidden="1" xr:uid="{EB10DE67-AFF3-4C72-9664-D3B55763FD45}"/>
    <cellStyle name="60 % - Akzent2" xfId="3284" hidden="1" xr:uid="{58E0BEE3-4BF2-4445-B7B1-79BE1136E203}"/>
    <cellStyle name="60 % - Akzent2" xfId="2801" hidden="1" xr:uid="{17A0A9C6-BFC2-4775-9AF9-BBBD09C0EFFB}"/>
    <cellStyle name="60 % - Akzent2" xfId="2649" hidden="1" xr:uid="{49666EB4-B4E2-46E4-A9D2-96EBF9A1C192}"/>
    <cellStyle name="60 % - Akzent2" xfId="3464" hidden="1" xr:uid="{2919B2B0-31B1-45A5-96C6-5B1E4B511DE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xfId="2342" hidden="1" xr:uid="{03115F61-5561-4F63-8FF8-CCA3B4FCE882}"/>
    <cellStyle name="60 % - Akzent3" xfId="2537" hidden="1" xr:uid="{49298165-1C77-4109-8C38-DEBE197B8C19}"/>
    <cellStyle name="60 % - Akzent3" xfId="2826" hidden="1" xr:uid="{9C79505B-AD05-45EF-BC03-364BDCD4DDAE}"/>
    <cellStyle name="60 % - Akzent3" xfId="3297" hidden="1" xr:uid="{49EA0E83-220B-41F8-9190-731731BE296F}"/>
    <cellStyle name="60 % - Akzent3" xfId="2705" hidden="1" xr:uid="{CF8AB928-7DAA-4FD6-8E34-463472151154}"/>
    <cellStyle name="60 % - Akzent3" xfId="2749" hidden="1" xr:uid="{BA426010-63F0-4BBE-A3E5-816F7F742870}"/>
    <cellStyle name="60 % - Akzent3" xfId="3329" hidden="1" xr:uid="{81B6AE27-CC03-432B-8133-A1568F71DCA7}"/>
    <cellStyle name="60 % - Akzent3" xfId="3463" hidden="1" xr:uid="{991B3A80-B380-4861-8B00-032FA5D7E0B6}"/>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xfId="2346" hidden="1" xr:uid="{24841FBF-C66F-4331-BDDA-66C55051CDE2}"/>
    <cellStyle name="60 % - Akzent4" xfId="2541" hidden="1" xr:uid="{1B78ECCB-4677-4764-A2F7-85667846C1C5}"/>
    <cellStyle name="60 % - Akzent4" xfId="2824" hidden="1" xr:uid="{C9ACF2E1-74A4-495A-A5E6-E8AC3C4DBC6E}"/>
    <cellStyle name="60 % - Akzent4" xfId="3270" hidden="1" xr:uid="{5B82BADB-0BB9-467C-B951-14F89EAF061B}"/>
    <cellStyle name="60 % - Akzent4" xfId="3414" hidden="1" xr:uid="{93F84EA9-A439-4969-8662-0BE46898042A}"/>
    <cellStyle name="60 % - Akzent4" xfId="3311" hidden="1" xr:uid="{82AB2307-8721-4B6A-97B4-232ABE8E34B0}"/>
    <cellStyle name="60 % - Akzent4" xfId="2567" hidden="1" xr:uid="{BD78310E-FFAC-43D5-A57B-845383AD6BD2}"/>
    <cellStyle name="60 % - Akzent4" xfId="3461" hidden="1" xr:uid="{A02E4586-0765-40CE-8FD7-8001D3C3D33A}"/>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xfId="2350" hidden="1" xr:uid="{8070339F-D6AE-413A-856B-D80C44547593}"/>
    <cellStyle name="60 % - Akzent5" xfId="2545" hidden="1" xr:uid="{AD406F6B-D86C-4747-8352-AC7B1D1B6F21}"/>
    <cellStyle name="60 % - Akzent5" xfId="2727" hidden="1" xr:uid="{5C74C3F3-2621-400F-A274-79D4B597E5E7}"/>
    <cellStyle name="60 % - Akzent5" xfId="3406" hidden="1" xr:uid="{28664C8A-A84E-4714-9B0D-84DEFEE380E5}"/>
    <cellStyle name="60 % - Akzent5" xfId="2659" hidden="1" xr:uid="{BE2ADB2E-6588-4E8C-95EE-F6EE567F3A2D}"/>
    <cellStyle name="60 % - Akzent5" xfId="2771" hidden="1" xr:uid="{5E618E6E-64E2-47F3-A4E3-4EAC8336DC9F}"/>
    <cellStyle name="60 % - Akzent5" xfId="3454" hidden="1" xr:uid="{ABFB7A41-77E3-4F1D-8634-3337652EC18D}"/>
    <cellStyle name="60 % - Akzent5" xfId="3474" hidden="1" xr:uid="{F439D760-47EB-417A-84B9-269664899CB7}"/>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xfId="2354" hidden="1" xr:uid="{1F0B8A04-57C9-4BD5-B91F-1AF594509D73}"/>
    <cellStyle name="60 % - Akzent6" xfId="2548" hidden="1" xr:uid="{EB807B04-0CA5-48A1-AE42-06C56F3DCF89}"/>
    <cellStyle name="60 % - Akzent6" xfId="2820" hidden="1" xr:uid="{1AEB11D3-21F0-4E52-AA34-7E0B84CB6AB7}"/>
    <cellStyle name="60 % - Akzent6" xfId="2743" hidden="1" xr:uid="{BD39824D-B1DE-4FA8-B3BB-080E0AAA2433}"/>
    <cellStyle name="60 % - Akzent6" xfId="2571" hidden="1" xr:uid="{4CD13813-386D-4ED2-AC7C-F1DC3029CA87}"/>
    <cellStyle name="60 % - Akzent6" xfId="3234" hidden="1" xr:uid="{2EA5469D-D8F0-4BE8-B98E-93E91047ED04}"/>
    <cellStyle name="60 % - Akzent6" xfId="2656" hidden="1" xr:uid="{B2AA31F4-DC2B-4B80-B3FD-4250BEAC24DA}"/>
    <cellStyle name="60 % - Akzent6" xfId="3376" hidden="1" xr:uid="{7728D381-C552-4AB8-A6CA-4B0FD75C688A}"/>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2 2" xfId="3107" xr:uid="{E3342191-F8C9-4FC9-9AED-DBEE4B613011}"/>
    <cellStyle name="AggGreen 2 2 2 2 3" xfId="1207" xr:uid="{06A1328A-A849-47FF-8942-9E0F97A54D17}"/>
    <cellStyle name="AggGreen 2 2 2 2 3 2" xfId="2775" xr:uid="{EE6FC619-CACB-4177-9CAE-472B95A383E3}"/>
    <cellStyle name="AggGreen 2 2 2 2 4" xfId="2192" xr:uid="{BC78D326-BB1E-42F8-9C87-08BC8AFE96DE}"/>
    <cellStyle name="AggGreen 2 2 2 3" xfId="1334" xr:uid="{766CC3BF-905A-41D8-B387-6CD07CF5461D}"/>
    <cellStyle name="AggGreen 2 2 2 3 2" xfId="2899" xr:uid="{9D6084CC-0840-4F43-8AD4-6D104265CB7E}"/>
    <cellStyle name="AggGreen 2 2 2 4" xfId="1790" xr:uid="{05E5F431-036F-458E-8A9E-FDB5AB8DE877}"/>
    <cellStyle name="AggGreen 2 2 2 4 2" xfId="3343" xr:uid="{E2AA4CD2-A338-456A-B17A-52ADE210E86A}"/>
    <cellStyle name="AggGreen 2 2 2 5" xfId="1986" xr:uid="{C7026ED7-6DF4-472A-AE4F-E0EE3BC0A170}"/>
    <cellStyle name="AggGreen 2 2 3" xfId="744" xr:uid="{E331CE03-1B24-4508-AB82-758F6CF16C96}"/>
    <cellStyle name="AggGreen 2 2 3 2" xfId="1457" xr:uid="{A2B45E25-8160-4532-B510-43A7E28C4642}"/>
    <cellStyle name="AggGreen 2 2 3 2 2" xfId="3022" xr:uid="{3850AD4A-6C61-453D-83CB-C9DA7146C99C}"/>
    <cellStyle name="AggGreen 2 2 3 3" xfId="1057" xr:uid="{0E1F6FD5-055F-4B44-A401-3A828ED86AA5}"/>
    <cellStyle name="AggGreen 2 2 3 3 2" xfId="2628" xr:uid="{BD753687-7F5C-4572-9F6E-E8B55C03246D}"/>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2 2" xfId="3127" xr:uid="{54AA9C34-9825-4044-91BC-E31C28C1CAF2}"/>
    <cellStyle name="AggGreen 2 3 2 2 3" xfId="1718" xr:uid="{3CF3924D-647C-4861-AEA7-8803232FF47E}"/>
    <cellStyle name="AggGreen 2 3 2 2 3 2" xfId="3278" xr:uid="{493A2169-7802-42DE-92AF-4D9448FB5224}"/>
    <cellStyle name="AggGreen 2 3 2 2 4" xfId="2212" xr:uid="{202DE7CC-F014-4042-A7E1-A7D1AC29A21D}"/>
    <cellStyle name="AggGreen 2 3 2 3" xfId="1354" xr:uid="{022A2CB8-B895-4FF1-9BDE-BC7AC519E5C7}"/>
    <cellStyle name="AggGreen 2 3 2 3 2" xfId="2919" xr:uid="{4905691C-CD42-4B0E-A856-0BDCFC9E7E58}"/>
    <cellStyle name="AggGreen 2 3 2 4" xfId="1038" xr:uid="{F932AE3E-8DCD-4DBB-8147-B28B28FEE3DB}"/>
    <cellStyle name="AggGreen 2 3 2 4 2" xfId="2609" xr:uid="{84457267-7FF0-4EBD-B33E-876358B5E572}"/>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2 2" xfId="3196" xr:uid="{70F7F9D6-DD4E-420B-BA35-D15759B0D606}"/>
    <cellStyle name="AggGreen 2 3 3 2 3" xfId="1903" xr:uid="{7823B0FE-24D7-4818-B263-E8652CB5FDA0}"/>
    <cellStyle name="AggGreen 2 3 3 2 3 2" xfId="3446" xr:uid="{1F8D460B-ADCF-45E2-B5F0-8857A26EFB0F}"/>
    <cellStyle name="AggGreen 2 3 3 2 4" xfId="2281" xr:uid="{5F8B6056-BBEE-491E-9500-B28E90A06A71}"/>
    <cellStyle name="AggGreen 2 3 3 3" xfId="1423" xr:uid="{C35FCB06-8F65-4B4A-87D2-ED56A7B53AAD}"/>
    <cellStyle name="AggGreen 2 3 3 3 2" xfId="2988" xr:uid="{AE9CC33A-34C1-4AD8-8B00-1124127B6A0C}"/>
    <cellStyle name="AggGreen 2 3 3 4" xfId="1787" xr:uid="{9512492F-8C7D-47CB-AC63-222721B34AD7}"/>
    <cellStyle name="AggGreen 2 3 3 4 2" xfId="3341" xr:uid="{AF657649-A959-4F05-A2B0-8253560938D2}"/>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2 2" xfId="3192" xr:uid="{626C73C1-CE0E-4588-A218-FE6A2E50D0D2}"/>
    <cellStyle name="AggGreen 2 3 4 2 3" xfId="1899" xr:uid="{715F10C3-9832-47B7-9173-F6DE1D4FA63C}"/>
    <cellStyle name="AggGreen 2 3 4 2 3 2" xfId="3442" xr:uid="{991D7574-419A-4A36-95E1-A6044DD3470A}"/>
    <cellStyle name="AggGreen 2 3 4 2 4" xfId="2277" xr:uid="{EB4AE3BB-C760-48CF-8E72-3435CBBE251E}"/>
    <cellStyle name="AggGreen 2 3 4 3" xfId="1419" xr:uid="{71ED169F-EFFB-4E3D-A8CE-986E03835BB8}"/>
    <cellStyle name="AggGreen 2 3 4 3 2" xfId="2984" xr:uid="{71CD0FAD-2A98-4E44-A52A-8C6493B5334B}"/>
    <cellStyle name="AggGreen 2 3 4 4" xfId="1152" xr:uid="{C374309A-7F22-4887-AD9B-28EB93291C13}"/>
    <cellStyle name="AggGreen 2 3 4 4 2" xfId="2721" xr:uid="{2EAE145E-4385-4C2B-9FC9-17EE314A9BA6}"/>
    <cellStyle name="AggGreen 2 3 4 5" xfId="2071" xr:uid="{D68EDB94-EC6C-4DEA-90A0-28CFA4D95770}"/>
    <cellStyle name="AggGreen 2 3 5" xfId="1092" xr:uid="{C583967E-8052-435D-A94D-4D9980E6F84C}"/>
    <cellStyle name="AggGreen 2 3 5 2" xfId="2661" xr:uid="{91FFFC75-EF97-4F9A-AF9E-5E25DA5AD6D2}"/>
    <cellStyle name="AggGreen 2 3 6" xfId="1239" xr:uid="{A8FA67B3-C227-4925-A9D8-9CA4DE588492}"/>
    <cellStyle name="AggGreen 2 3 6 2" xfId="2806" xr:uid="{EE7505FB-CC8D-4E38-8652-F8EB018B69A3}"/>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2 2" xfId="3056" xr:uid="{CD646C38-7C1E-4272-8195-5F29124532EE}"/>
    <cellStyle name="AggGreen 3 2 2 3" xfId="1232" xr:uid="{3F5391DC-193E-4FDC-B489-565AF9C9412B}"/>
    <cellStyle name="AggGreen 3 2 2 3 2" xfId="2800" xr:uid="{AB03BC1A-8CDE-4B6E-BD54-477EF9D4D392}"/>
    <cellStyle name="AggGreen 3 2 2 4" xfId="2141" xr:uid="{97E23AC8-2DD1-4E5F-8F22-672A0EF044D6}"/>
    <cellStyle name="AggGreen 3 2 3" xfId="1283" xr:uid="{CDE3F04F-5BD7-427A-9536-05E04A3C774C}"/>
    <cellStyle name="AggGreen 3 2 3 2" xfId="2848" xr:uid="{5A6A7157-4159-471F-A73C-9CA7883C21D2}"/>
    <cellStyle name="AggGreen 3 2 4" xfId="1729" xr:uid="{10B4CD14-FAF6-4D5F-8DC9-8DBB46344394}"/>
    <cellStyle name="AggGreen 3 2 4 2" xfId="3289" xr:uid="{71C96F7E-303E-448A-BA6A-896EE1661832}"/>
    <cellStyle name="AggGreen 3 2 5" xfId="1935" xr:uid="{9816B01A-FBDC-4B54-85CE-A8FFBC10F00E}"/>
    <cellStyle name="AggGreen 3 3" xfId="743" xr:uid="{4CCE280C-7FCC-4BAA-81F8-C53E5CB03905}"/>
    <cellStyle name="AggGreen 3 3 2" xfId="1456" xr:uid="{CDEF4177-E6EB-4E58-B9F9-A6FA3442A86E}"/>
    <cellStyle name="AggGreen 3 3 2 2" xfId="3021" xr:uid="{28CFC41B-0065-4757-8704-A6CB86DB4934}"/>
    <cellStyle name="AggGreen 3 3 3" xfId="1840" xr:uid="{FAF9C88F-AB08-4562-B8C8-6EACB59F77A6}"/>
    <cellStyle name="AggGreen 3 3 3 2" xfId="3389" xr:uid="{38EFB8CE-E4A9-4ECF-957D-386440865F87}"/>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2 2" xfId="3126" xr:uid="{D623E7D1-5548-4EFD-8A6F-D7F285A1E27F}"/>
    <cellStyle name="AggGreen 4 2 2 3" xfId="1660" xr:uid="{68496940-CF8B-4DCF-807C-64AA55E49A98}"/>
    <cellStyle name="AggGreen 4 2 2 3 2" xfId="3225" xr:uid="{73C07426-9C6E-4F28-8422-75D78304C918}"/>
    <cellStyle name="AggGreen 4 2 2 4" xfId="2211" xr:uid="{3F0A5057-5152-4572-94F7-8F5214032DD3}"/>
    <cellStyle name="AggGreen 4 2 3" xfId="1353" xr:uid="{1022DC08-113F-4C1C-8CC6-35334E30A8CA}"/>
    <cellStyle name="AggGreen 4 2 3 2" xfId="2918" xr:uid="{16D65682-626E-4748-A4C4-A121EE01E10C}"/>
    <cellStyle name="AggGreen 4 2 4" xfId="1848" xr:uid="{2BA5E206-FB81-41E9-AE60-038F9C529CFE}"/>
    <cellStyle name="AggGreen 4 2 4 2" xfId="3394" xr:uid="{013404D0-C334-4E9A-97F6-596328F1CA4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2 2" xfId="3041" xr:uid="{11DECF1B-599E-4335-991F-00952E7E0BC7}"/>
    <cellStyle name="AggGreen 4 3 2 3" xfId="1781" xr:uid="{572F7E37-E08F-44BD-86EC-B881D6A4E265}"/>
    <cellStyle name="AggGreen 4 3 2 3 2" xfId="3336" xr:uid="{371AF77E-D3A0-4A80-B35E-A41919157911}"/>
    <cellStyle name="AggGreen 4 3 2 4" xfId="2126" xr:uid="{C8ED28A2-385F-42A1-AA4B-1D4DC99B9642}"/>
    <cellStyle name="AggGreen 4 3 3" xfId="1268" xr:uid="{6810ECF9-28FB-45A8-A450-98DC66AE8E3E}"/>
    <cellStyle name="AggGreen 4 3 3 2" xfId="2833" xr:uid="{A9BBA660-4047-493B-9CF9-56C307D46701}"/>
    <cellStyle name="AggGreen 4 3 4" xfId="1754" xr:uid="{309E43B6-4AAE-4C36-B413-E1D59C9558A2}"/>
    <cellStyle name="AggGreen 4 3 4 2" xfId="3312" xr:uid="{2D5C3337-8AE3-41D6-A751-E6439D9DB94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2 2" xfId="3159" xr:uid="{CF32503B-7E29-498B-80DE-D9C3A54E70E5}"/>
    <cellStyle name="AggGreen 4 4 2 3" xfId="992" xr:uid="{2347EDB4-F9EA-483E-8065-112D1739D421}"/>
    <cellStyle name="AggGreen 4 4 2 3 2" xfId="2565" xr:uid="{42D87408-2E0E-4EEA-B844-846E9B5CCF31}"/>
    <cellStyle name="AggGreen 4 4 2 4" xfId="2244" xr:uid="{2C1BC71F-AB7A-4FBA-88DE-04A33AFD7548}"/>
    <cellStyle name="AggGreen 4 4 3" xfId="1386" xr:uid="{B429D70A-AFCC-4D8B-8C6A-D5B89F576D9F}"/>
    <cellStyle name="AggGreen 4 4 3 2" xfId="2951" xr:uid="{9B46DB69-D54C-409F-A9C1-0A587BB96710}"/>
    <cellStyle name="AggGreen 4 4 4" xfId="1021" xr:uid="{8E57BC26-D49B-439B-B280-0C4982DF9291}"/>
    <cellStyle name="AggGreen 4 4 4 2" xfId="2593" xr:uid="{217EC2DD-FED5-47AA-AAF8-95950945DCAB}"/>
    <cellStyle name="AggGreen 4 4 5" xfId="2038" xr:uid="{EAE91412-1194-4131-822C-982DCDCEF1DE}"/>
    <cellStyle name="AggGreen 4 5" xfId="1091" xr:uid="{55B14524-22BB-4D11-BBE3-C3A7D78EC00D}"/>
    <cellStyle name="AggGreen 4 5 2" xfId="2660" xr:uid="{010CCB30-1BC2-4C8A-999A-B83782D3BDA2}"/>
    <cellStyle name="AggGreen 4 6" xfId="1082" xr:uid="{C0E3DEDA-FF74-4297-9819-5BB1DBD09504}"/>
    <cellStyle name="AggGreen 4 6 2" xfId="2651" xr:uid="{A774A6C4-6DBF-4627-9635-EA7972246C25}"/>
    <cellStyle name="AggGreen 4 7" xfId="1841" xr:uid="{51A7B829-4D8A-48CD-9655-E35F3FF056C9}"/>
    <cellStyle name="AggGreen 5" xfId="110" xr:uid="{F11B0F9C-0615-47E1-8437-7766F1FF0418}"/>
    <cellStyle name="AggGreen 5 2" xfId="2361" xr:uid="{BA172471-1B08-45A7-8786-CF6ED36FF713}"/>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2 2" xfId="3125" xr:uid="{4B242BD1-7233-44F8-9D91-3AD72A5A9D3D}"/>
    <cellStyle name="AggGreen12 2 2 2 2 3" xfId="1013" xr:uid="{5DCB1AC4-83DC-4822-8A80-7373C7F4CA9B}"/>
    <cellStyle name="AggGreen12 2 2 2 2 3 2" xfId="2585" xr:uid="{71E25BC5-B6A6-4AA0-89E8-63975E2AC35E}"/>
    <cellStyle name="AggGreen12 2 2 2 2 4" xfId="2210" xr:uid="{F7BE7028-4B80-47F2-9D4A-4B9A79E86588}"/>
    <cellStyle name="AggGreen12 2 2 2 3" xfId="1352" xr:uid="{87E5F22A-B8F8-43F9-AF0B-5A05F72332A5}"/>
    <cellStyle name="AggGreen12 2 2 2 3 2" xfId="2917" xr:uid="{D7B61C75-7730-42AB-AAB4-C13A84CE682F}"/>
    <cellStyle name="AggGreen12 2 2 2 4" xfId="1707" xr:uid="{A4A0DDC5-B633-499D-B979-548786C3D16B}"/>
    <cellStyle name="AggGreen12 2 2 2 4 2" xfId="3268" xr:uid="{6498E8E6-C5A4-484C-B741-F2099BB3CD81}"/>
    <cellStyle name="AggGreen12 2 2 2 5" xfId="2004" xr:uid="{C105D39D-060C-41F6-93B5-A7A39C92F8B4}"/>
    <cellStyle name="AggGreen12 2 2 3" xfId="746" xr:uid="{65D0D2D2-FDF4-41B2-B783-AEAB776DB28C}"/>
    <cellStyle name="AggGreen12 2 2 3 2" xfId="1459" xr:uid="{03FECFC3-4FDF-41D5-95C3-7C01AF3114EF}"/>
    <cellStyle name="AggGreen12 2 2 3 2 2" xfId="3024" xr:uid="{2F3A8506-4C89-4AFE-BB47-97643786684D}"/>
    <cellStyle name="AggGreen12 2 2 3 3" xfId="1073" xr:uid="{95C54E3F-9583-4876-A466-0932DAF99696}"/>
    <cellStyle name="AggGreen12 2 2 3 3 2" xfId="2642" xr:uid="{45730C21-11EB-4F3F-A562-8E7914CE9A1A}"/>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2 2" xfId="3129" xr:uid="{BBD1CE9F-44E8-4466-98B0-CFC0A4CBAB8E}"/>
    <cellStyle name="AggGreen12 2 3 2 2 3" xfId="1237" xr:uid="{7DF2BD0E-EF84-4398-A894-68C7C0E68547}"/>
    <cellStyle name="AggGreen12 2 3 2 2 3 2" xfId="2804" xr:uid="{2D7B0501-9AA8-4DE0-8AA3-34272FD7D494}"/>
    <cellStyle name="AggGreen12 2 3 2 2 4" xfId="2214" xr:uid="{D9BEC650-BE85-4339-ACA2-ADC899A579D5}"/>
    <cellStyle name="AggGreen12 2 3 2 3" xfId="1356" xr:uid="{DDC4F145-F714-4C18-9FFD-0392C9F9D3D9}"/>
    <cellStyle name="AggGreen12 2 3 2 3 2" xfId="2921" xr:uid="{CA348DA3-9B22-453C-BAD3-8DB2713D18C9}"/>
    <cellStyle name="AggGreen12 2 3 2 4" xfId="1746" xr:uid="{78B63A49-DE70-48E1-B6B4-BCC25881FF67}"/>
    <cellStyle name="AggGreen12 2 3 2 4 2" xfId="3305" xr:uid="{D6AF9671-646D-44D4-8E0E-98394BA379C4}"/>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2 2" xfId="3078" xr:uid="{B2DBBC8C-3305-4230-8F99-19E5BBE42923}"/>
    <cellStyle name="AggGreen12 2 3 3 2 3" xfId="62" xr:uid="{AE9A4EA9-39C5-4627-9062-B7864692C0CC}"/>
    <cellStyle name="AggGreen12 2 3 3 2 3 2" xfId="2319" xr:uid="{E566362B-3139-4BC3-9509-F356F93E6B3B}"/>
    <cellStyle name="AggGreen12 2 3 3 2 4" xfId="2163" xr:uid="{FD5AD58D-3ACE-4501-AEE5-283E784BDCD5}"/>
    <cellStyle name="AggGreen12 2 3 3 3" xfId="1305" xr:uid="{3C476B87-AB88-4210-A147-BBAEB3CE0C8C}"/>
    <cellStyle name="AggGreen12 2 3 3 3 2" xfId="2870" xr:uid="{D9FD6FC1-D52F-4FE3-81D0-EE72A0CFFE6B}"/>
    <cellStyle name="AggGreen12 2 3 3 4" xfId="1244" xr:uid="{3A80495D-DE88-4295-912B-D6690152C909}"/>
    <cellStyle name="AggGreen12 2 3 3 4 2" xfId="2811" xr:uid="{0DC0D8B6-5CBB-4F5F-AA5B-1F3956BC53FB}"/>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2 2" xfId="3158" xr:uid="{6661D5DC-1B28-4BAD-97E2-AF842CC7779B}"/>
    <cellStyle name="AggGreen12 2 3 4 2 3" xfId="1830" xr:uid="{F2317132-24BF-4C3F-A131-E37C35683ED1}"/>
    <cellStyle name="AggGreen12 2 3 4 2 3 2" xfId="3380" xr:uid="{FF0EE2E1-7213-43F4-A2EF-495643502882}"/>
    <cellStyle name="AggGreen12 2 3 4 2 4" xfId="2243" xr:uid="{5F7FC0B2-CD9C-413A-A74C-141320F465E5}"/>
    <cellStyle name="AggGreen12 2 3 4 3" xfId="1385" xr:uid="{7BA695ED-1371-4E04-8518-443DD31CBE7F}"/>
    <cellStyle name="AggGreen12 2 3 4 3 2" xfId="2950" xr:uid="{D317C827-6738-4DE2-B252-26B4F605F588}"/>
    <cellStyle name="AggGreen12 2 3 4 4" xfId="1786" xr:uid="{0881A207-10A4-453C-B1F4-712CE2398912}"/>
    <cellStyle name="AggGreen12 2 3 4 4 2" xfId="3340" xr:uid="{0705E346-B5F8-452E-A98C-F7DB08CF362F}"/>
    <cellStyle name="AggGreen12 2 3 4 5" xfId="2037" xr:uid="{6A66A989-8955-46D3-BD2A-2930FE5F3791}"/>
    <cellStyle name="AggGreen12 2 3 5" xfId="1094" xr:uid="{626127D5-3FD8-4A7F-A6E9-A1E278147F2B}"/>
    <cellStyle name="AggGreen12 2 3 5 2" xfId="2663" xr:uid="{D35C863C-86D3-43AE-A244-B71C4D801803}"/>
    <cellStyle name="AggGreen12 2 3 6" xfId="1146" xr:uid="{1B2DADB5-B6E7-4723-9261-2C05191F49B8}"/>
    <cellStyle name="AggGreen12 2 3 6 2" xfId="2715" xr:uid="{7E095442-ED1B-4B35-8054-AB8C1257B1C2}"/>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2 2" xfId="3055" xr:uid="{7D8F6316-E9AC-44CA-92F3-80C035801CD6}"/>
    <cellStyle name="AggGreen12 3 2 2 3" xfId="1704" xr:uid="{11FE432E-7355-432B-B040-D14212C8A362}"/>
    <cellStyle name="AggGreen12 3 2 2 3 2" xfId="3265" xr:uid="{D28A4676-2C8C-4893-8AB6-8D165B39F38E}"/>
    <cellStyle name="AggGreen12 3 2 2 4" xfId="2140" xr:uid="{D57B5DDA-C01D-4E5D-8F82-A8EDF0120225}"/>
    <cellStyle name="AggGreen12 3 2 3" xfId="1282" xr:uid="{CCDA0512-008E-47E5-9C08-2231AAD5A6B5}"/>
    <cellStyle name="AggGreen12 3 2 3 2" xfId="2847" xr:uid="{49CEA785-422C-4CB8-84DF-D8CEFD1F3978}"/>
    <cellStyle name="AggGreen12 3 2 4" xfId="1878" xr:uid="{9AAC1FBD-FA37-4180-AF19-F66CE8D2D0A7}"/>
    <cellStyle name="AggGreen12 3 2 4 2" xfId="3421" xr:uid="{B93CAAE2-92BB-47E8-B569-46CD0DA59778}"/>
    <cellStyle name="AggGreen12 3 2 5" xfId="1934" xr:uid="{86C7AC83-58E4-4C1B-9C4D-03F78AE5AE49}"/>
    <cellStyle name="AggGreen12 3 3" xfId="745" xr:uid="{062232AB-1A51-453B-8CCD-B70C436D8FB7}"/>
    <cellStyle name="AggGreen12 3 3 2" xfId="1458" xr:uid="{E1C72C3D-92A1-4B4D-88B3-4E90FE89048F}"/>
    <cellStyle name="AggGreen12 3 3 2 2" xfId="3023" xr:uid="{2C8E8B0A-B118-40D3-8751-5E26F3200DD9}"/>
    <cellStyle name="AggGreen12 3 3 3" xfId="1715" xr:uid="{A57DC4CF-A968-414C-A40A-993AB441CC23}"/>
    <cellStyle name="AggGreen12 3 3 3 2" xfId="3276" xr:uid="{6EA1ED9F-1029-4B4B-8FC0-FB536065AAE2}"/>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2 2" xfId="3128" xr:uid="{663AEC7D-68DA-47BD-A47A-7C55683DD79F}"/>
    <cellStyle name="AggGreen12 4 2 2 3" xfId="69" xr:uid="{B54DEFBD-2FED-4C97-B5F1-678D915F3874}"/>
    <cellStyle name="AggGreen12 4 2 2 3 2" xfId="2323" xr:uid="{17A651A7-542C-4455-846B-49193A1C89DB}"/>
    <cellStyle name="AggGreen12 4 2 2 4" xfId="2213" xr:uid="{BBB163EE-4E3B-49AA-A6BA-C1278DA32BBD}"/>
    <cellStyle name="AggGreen12 4 2 3" xfId="1355" xr:uid="{08008CA4-53B9-4658-BC48-160B9B767A74}"/>
    <cellStyle name="AggGreen12 4 2 3 2" xfId="2920" xr:uid="{B69697FF-E8EB-4C99-B148-63FDA34EA3C2}"/>
    <cellStyle name="AggGreen12 4 2 4" xfId="1853" xr:uid="{885C3EBF-9E56-4023-BFAD-38515656A501}"/>
    <cellStyle name="AggGreen12 4 2 4 2" xfId="3399" xr:uid="{48094CB8-B804-4751-BE55-DF3B7A39A6CD}"/>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2 2" xfId="3180" xr:uid="{6C332677-5456-49B8-8F7B-5B3CA6F5FEDC}"/>
    <cellStyle name="AggGreen12 4 3 2 3" xfId="1252" xr:uid="{6E515307-1874-43CF-98AB-EC94E1FAD8AF}"/>
    <cellStyle name="AggGreen12 4 3 2 3 2" xfId="2818" xr:uid="{9ED41111-AF26-4D8B-96DE-D538269BB5EB}"/>
    <cellStyle name="AggGreen12 4 3 2 4" xfId="2265" xr:uid="{8BE75226-642D-44B5-B845-8E6CFAB236B7}"/>
    <cellStyle name="AggGreen12 4 3 3" xfId="1407" xr:uid="{9BE9315E-9F7E-4477-804E-603CAECA0338}"/>
    <cellStyle name="AggGreen12 4 3 3 2" xfId="2972" xr:uid="{00BDCB12-EAF1-4FC2-983A-679B9AC3AB21}"/>
    <cellStyle name="AggGreen12 4 3 4" xfId="1061" xr:uid="{881ACBE1-5B4F-4024-A7CC-7D92E3BB1F69}"/>
    <cellStyle name="AggGreen12 4 3 4 2" xfId="2631" xr:uid="{94CE45DF-33BB-4C31-AA84-9C2A29BF4C4C}"/>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2 2" xfId="3191" xr:uid="{9CBA8FCF-0116-4C53-8012-0D392052A144}"/>
    <cellStyle name="AggGreen12 4 4 2 3" xfId="1898" xr:uid="{7F4C2BA3-1260-4F89-8527-E47FEEFE1230}"/>
    <cellStyle name="AggGreen12 4 4 2 3 2" xfId="3441" xr:uid="{AEFBDF5F-85F6-4A71-A508-B1050896A4D2}"/>
    <cellStyle name="AggGreen12 4 4 2 4" xfId="2276" xr:uid="{A13E20BB-414C-4BA4-8DF0-9CF8DBB53B1E}"/>
    <cellStyle name="AggGreen12 4 4 3" xfId="1418" xr:uid="{BA65BC79-5EE8-4C41-A82E-E74A7368123E}"/>
    <cellStyle name="AggGreen12 4 4 3 2" xfId="2983" xr:uid="{2B25C36F-61C6-4224-AB20-2D6CDFE43F72}"/>
    <cellStyle name="AggGreen12 4 4 4" xfId="1069" xr:uid="{1717CB86-0AEC-40FE-85C3-B9C02CCBEF55}"/>
    <cellStyle name="AggGreen12 4 4 4 2" xfId="2639" xr:uid="{30122308-C602-43D9-A8F1-BDF55A132F24}"/>
    <cellStyle name="AggGreen12 4 4 5" xfId="2070" xr:uid="{073D9846-811B-49A6-A19B-59DA522546AC}"/>
    <cellStyle name="AggGreen12 4 5" xfId="1093" xr:uid="{752B5672-4B27-452C-88FE-3081BEF9479E}"/>
    <cellStyle name="AggGreen12 4 5 2" xfId="2662" xr:uid="{4CE247C2-EC55-45CB-9483-D2DE61AC87DD}"/>
    <cellStyle name="AggGreen12 4 6" xfId="1142" xr:uid="{80186868-CD9B-476D-846B-912250735832}"/>
    <cellStyle name="AggGreen12 4 6 2" xfId="2711" xr:uid="{50D294CF-E5E5-4C57-BDC3-4931A89D4A70}"/>
    <cellStyle name="AggGreen12 4 7" xfId="1875" xr:uid="{015B4B86-B481-414E-B232-8AB4A1BF2356}"/>
    <cellStyle name="AggGreen12 5" xfId="108" xr:uid="{CB86DE8A-8871-4E3F-BAF1-F2D54064941D}"/>
    <cellStyle name="AggGreen12 5 2" xfId="2359" xr:uid="{BB0898F3-67CE-4417-9CAE-DA4332797682}"/>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2 2" xfId="3054" xr:uid="{4CA205A9-68A2-4F06-B186-D50D7E5E06F4}"/>
    <cellStyle name="AggOrange 2 2 2 2 3" xfId="1213" xr:uid="{B27E5544-00A2-410E-B2F0-E228192F271D}"/>
    <cellStyle name="AggOrange 2 2 2 2 3 2" xfId="2781" xr:uid="{C0AC1C19-BCAD-4490-AEA8-B15D7946D9C9}"/>
    <cellStyle name="AggOrange 2 2 2 2 4" xfId="2139" xr:uid="{A24AE636-CBC3-43F4-8D01-542FBD102BE7}"/>
    <cellStyle name="AggOrange 2 2 2 3" xfId="1281" xr:uid="{C57B3DFD-00A4-4B81-82EE-26AC770AF1C8}"/>
    <cellStyle name="AggOrange 2 2 2 3 2" xfId="2846" xr:uid="{5EF0E37B-FBB1-4422-B61D-EEAB3496FBB8}"/>
    <cellStyle name="AggOrange 2 2 2 4" xfId="1208" xr:uid="{2DBBEEA4-7632-447E-9FC6-592EAAF51B28}"/>
    <cellStyle name="AggOrange 2 2 2 4 2" xfId="2776" xr:uid="{1743E3BF-6676-4E75-A1F8-211E8CB8FE55}"/>
    <cellStyle name="AggOrange 2 2 2 5" xfId="1933" xr:uid="{D0EA2998-8583-4310-B747-B560FBCF6232}"/>
    <cellStyle name="AggOrange 2 2 3" xfId="748" xr:uid="{1A09DC41-510A-4402-87FE-B2E7B270F7CC}"/>
    <cellStyle name="AggOrange 2 2 3 2" xfId="1461" xr:uid="{01D65B2C-817E-42A3-99AC-D60FDC7CCA41}"/>
    <cellStyle name="AggOrange 2 2 3 2 2" xfId="3026" xr:uid="{FF29FFFA-4CAD-41EE-B60E-FB7C3CE8C4C3}"/>
    <cellStyle name="AggOrange 2 2 3 3" xfId="1642" xr:uid="{FE084408-8490-4D02-8C45-C14E055824C9}"/>
    <cellStyle name="AggOrange 2 2 3 3 2" xfId="3207" xr:uid="{A4DE5EBB-79D4-4DFC-960D-C57C0C592B02}"/>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2 2" xfId="3131" xr:uid="{2D7816E0-9E65-4C2A-B029-37EFC186BC45}"/>
    <cellStyle name="AggOrange 2 3 2 2 3" xfId="1071" xr:uid="{39C24397-2EF9-439D-8EC8-1DBE90704B13}"/>
    <cellStyle name="AggOrange 2 3 2 2 3 2" xfId="2640" xr:uid="{5DABFE36-4EF2-4A0A-BD15-F528E249BA38}"/>
    <cellStyle name="AggOrange 2 3 2 2 4" xfId="2216" xr:uid="{D0E27FDD-412E-49CB-8CE1-BE174A5B0842}"/>
    <cellStyle name="AggOrange 2 3 2 3" xfId="1358" xr:uid="{119DABC5-7120-4FD5-A956-5DD52A0B95E0}"/>
    <cellStyle name="AggOrange 2 3 2 3 2" xfId="2923" xr:uid="{3117DC0D-53F8-4FFA-AB6C-73B7DF6D4936}"/>
    <cellStyle name="AggOrange 2 3 2 4" xfId="1215" xr:uid="{05D012C8-0964-4FFA-8E05-8B360F5C4BE9}"/>
    <cellStyle name="AggOrange 2 3 2 4 2" xfId="2783" xr:uid="{4C4312F8-0180-4875-8206-FB79C266DBE0}"/>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2 2" xfId="3038" xr:uid="{577A8F1C-BA00-4A7A-9B2F-EBE9AE42E6EA}"/>
    <cellStyle name="AggOrange 2 3 3 2 3" xfId="1799" xr:uid="{B8A54D2B-2BB6-41D0-91D6-E78E408466B3}"/>
    <cellStyle name="AggOrange 2 3 3 2 3 2" xfId="3352" xr:uid="{BD9BE9D3-E56E-4A13-BF42-069C1D7019A8}"/>
    <cellStyle name="AggOrange 2 3 3 2 4" xfId="2123" xr:uid="{B336751C-E529-4447-8AAF-53F0691C73E5}"/>
    <cellStyle name="AggOrange 2 3 3 3" xfId="1265" xr:uid="{570DF207-4DE5-4F29-8752-3C675FFF6463}"/>
    <cellStyle name="AggOrange 2 3 3 3 2" xfId="2830" xr:uid="{43C88D5F-56AB-405F-A7DF-2EDDAFCDF0CB}"/>
    <cellStyle name="AggOrange 2 3 3 4" xfId="1210" xr:uid="{1063852F-52F4-4434-9AB1-4C9E70943A6C}"/>
    <cellStyle name="AggOrange 2 3 3 4 2" xfId="2778" xr:uid="{826017B8-385D-4CAD-AE20-3E543F9A0A38}"/>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2 2" xfId="3053" xr:uid="{FA003AAA-59BB-4370-A1FE-E704AFB8A917}"/>
    <cellStyle name="AggOrange 2 3 4 2 3" xfId="1672" xr:uid="{A2D04DED-1988-42C5-9DD3-644C9B531655}"/>
    <cellStyle name="AggOrange 2 3 4 2 3 2" xfId="3235" xr:uid="{75C962CA-BB91-49E7-A359-BE01F526CC4A}"/>
    <cellStyle name="AggOrange 2 3 4 2 4" xfId="2138" xr:uid="{4BEDC18A-11E0-4409-9056-1A9210F15949}"/>
    <cellStyle name="AggOrange 2 3 4 3" xfId="1280" xr:uid="{F694A762-AE5F-4C1E-94AB-A2B97AA44C40}"/>
    <cellStyle name="AggOrange 2 3 4 3 2" xfId="2845" xr:uid="{509F0E6A-A0A7-485D-8BB8-BFB49B0649BF}"/>
    <cellStyle name="AggOrange 2 3 4 4" xfId="1887" xr:uid="{73B8784F-AB33-4480-B1A1-C8FEAB8F777E}"/>
    <cellStyle name="AggOrange 2 3 4 4 2" xfId="3430" xr:uid="{51C9C32E-0E06-45E3-8BB5-C608808B66A0}"/>
    <cellStyle name="AggOrange 2 3 4 5" xfId="1932" xr:uid="{7B5236FE-B396-406F-B860-4A5DE6CFE031}"/>
    <cellStyle name="AggOrange 2 3 5" xfId="1096" xr:uid="{ED874F1C-9A51-42B4-BFBF-2BC6A3D09242}"/>
    <cellStyle name="AggOrange 2 3 5 2" xfId="2665" xr:uid="{39CB8A4A-B6E9-4198-9B69-9BAB379E6D38}"/>
    <cellStyle name="AggOrange 2 3 6" xfId="1006" xr:uid="{EF5FF691-947C-4DA8-A39C-E29ACA372177}"/>
    <cellStyle name="AggOrange 2 3 6 2" xfId="2578" xr:uid="{704B411B-2A39-4F2F-9844-A03CF80E2A7F}"/>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2 2" xfId="3173" xr:uid="{7B778E1E-AB7F-4A36-8C65-370FBE92D79D}"/>
    <cellStyle name="AggOrange 3 2 2 3" xfId="42" xr:uid="{1792563D-5686-4CB9-86B4-53CCB02F459D}"/>
    <cellStyle name="AggOrange 3 2 2 3 2" xfId="2317" xr:uid="{1CB28699-F0E6-4929-85EF-5ECBDCEABC6B}"/>
    <cellStyle name="AggOrange 3 2 2 4" xfId="2258" xr:uid="{97E3EC51-DF42-452D-9AF5-ECD3217E0110}"/>
    <cellStyle name="AggOrange 3 2 3" xfId="1400" xr:uid="{13D3CF3E-4D51-436F-AB17-E0A957B95559}"/>
    <cellStyle name="AggOrange 3 2 3 2" xfId="2965" xr:uid="{D601E735-B62D-4213-B5E0-FBE2986B0057}"/>
    <cellStyle name="AggOrange 3 2 4" xfId="1811" xr:uid="{EF4608FA-4C5B-45D7-8D77-CAB466D28973}"/>
    <cellStyle name="AggOrange 3 2 4 2" xfId="3362" xr:uid="{94BA29E4-F74D-4234-B69A-88D80DD0140E}"/>
    <cellStyle name="AggOrange 3 2 5" xfId="2052" xr:uid="{392C522F-5748-4827-90EE-BE8E3481429E}"/>
    <cellStyle name="AggOrange 3 3" xfId="747" xr:uid="{0DB6C02F-5026-48AA-BBE2-AB0CD20F791E}"/>
    <cellStyle name="AggOrange 3 3 2" xfId="1460" xr:uid="{F8AC79E2-016B-4326-A4C1-DE33C390405A}"/>
    <cellStyle name="AggOrange 3 3 2 2" xfId="3025" xr:uid="{42D9BAEC-12D6-4123-AAC5-944ED8749A98}"/>
    <cellStyle name="AggOrange 3 3 3" xfId="1130" xr:uid="{E8992DF0-1155-48DA-ADB0-D27B040DD921}"/>
    <cellStyle name="AggOrange 3 3 3 2" xfId="2699" xr:uid="{DC78B419-999B-4925-B4E2-98E09B2F8748}"/>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2 2" xfId="3130" xr:uid="{5585CCCE-05E2-4A55-A329-5E54297E61A3}"/>
    <cellStyle name="AggOrange 4 2 2 3" xfId="1646" xr:uid="{11E56B75-FD1A-4450-A004-35AACC85468D}"/>
    <cellStyle name="AggOrange 4 2 2 3 2" xfId="3211" xr:uid="{E1D093BF-D38A-4ACD-BEEA-003BBA0A44C3}"/>
    <cellStyle name="AggOrange 4 2 2 4" xfId="2215" xr:uid="{69C4DDCB-8ECF-4833-ABEE-31A2CE0CC525}"/>
    <cellStyle name="AggOrange 4 2 3" xfId="1357" xr:uid="{85E91C74-60FE-48DC-B885-38E0B2D52107}"/>
    <cellStyle name="AggOrange 4 2 3 2" xfId="2922" xr:uid="{480FBAB3-3B4D-48BE-93E1-D3A5E0967B37}"/>
    <cellStyle name="AggOrange 4 2 4" xfId="1187" xr:uid="{588A8C79-CFC4-4ECA-BA15-C32B49C57E82}"/>
    <cellStyle name="AggOrange 4 2 4 2" xfId="2756" xr:uid="{8B678FE8-7C08-42EB-B4D0-B431B302EDD1}"/>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2 2" xfId="3119" xr:uid="{EC2E9C50-D16C-4094-A572-543DAB02A744}"/>
    <cellStyle name="AggOrange 4 3 2 3" xfId="1678" xr:uid="{632B9C7C-0A7A-4D66-B475-DAD519FA6EA5}"/>
    <cellStyle name="AggOrange 4 3 2 3 2" xfId="3241" xr:uid="{2CF658E7-B758-47C7-A0EE-29C5520D1A68}"/>
    <cellStyle name="AggOrange 4 3 2 4" xfId="2204" xr:uid="{6478D3EA-AAE2-4948-BE46-E65385A5E4B1}"/>
    <cellStyle name="AggOrange 4 3 3" xfId="1346" xr:uid="{923704E0-7BD3-4320-8C83-0F976CE971BF}"/>
    <cellStyle name="AggOrange 4 3 3 2" xfId="2911" xr:uid="{C15A1AAB-4796-40C9-95D8-5BE6BF24BA22}"/>
    <cellStyle name="AggOrange 4 3 4" xfId="1052" xr:uid="{9596794A-2F18-43A2-A273-79E66A718EAF}"/>
    <cellStyle name="AggOrange 4 3 4 2" xfId="2623" xr:uid="{566D2C7F-3151-4F81-97E8-61E6B35814A9}"/>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2 2" xfId="3093" xr:uid="{51DA184A-E63F-4725-8407-793DFA5675D3}"/>
    <cellStyle name="AggOrange 4 4 2 3" xfId="993" xr:uid="{8581C4BF-735A-4556-A96F-FB2581245DDD}"/>
    <cellStyle name="AggOrange 4 4 2 3 2" xfId="2566" xr:uid="{F42826C2-6E0F-453E-93B2-4812A64C4A2A}"/>
    <cellStyle name="AggOrange 4 4 2 4" xfId="2178" xr:uid="{18C9D033-D6F4-42DF-894F-4E0A15B0D3B3}"/>
    <cellStyle name="AggOrange 4 4 3" xfId="1320" xr:uid="{4134912D-22D8-4CA8-8E2C-B1A5A5009048}"/>
    <cellStyle name="AggOrange 4 4 3 2" xfId="2885" xr:uid="{B90733C7-C419-4BE4-89B9-74B39A599B60}"/>
    <cellStyle name="AggOrange 4 4 4" xfId="25" xr:uid="{00A49E9A-7DD8-42E6-949F-8E110701D980}"/>
    <cellStyle name="AggOrange 4 4 4 2" xfId="2310" xr:uid="{CF713B6F-E74E-4AF0-BCA3-E2713CA6B2B5}"/>
    <cellStyle name="AggOrange 4 4 5" xfId="1972" xr:uid="{18D8D643-F65E-4EAA-B260-BC01235F9622}"/>
    <cellStyle name="AggOrange 4 5" xfId="1095" xr:uid="{ED366082-C08B-4BCE-AF4B-5ABC3FBD10DD}"/>
    <cellStyle name="AggOrange 4 5 2" xfId="2664" xr:uid="{31741A62-6CC1-4600-8B3C-BFF4A5F53C72}"/>
    <cellStyle name="AggOrange 4 6" xfId="1714" xr:uid="{78E00EF4-8A67-4DD0-857B-AAA0EDB7802F}"/>
    <cellStyle name="AggOrange 4 6 2" xfId="3275" xr:uid="{56233BE8-9634-4135-B479-AECF0D9789F9}"/>
    <cellStyle name="AggOrange 4 7" xfId="970" xr:uid="{14199417-14B9-4468-A2B6-46534700F656}"/>
    <cellStyle name="AggOrange 5" xfId="104" xr:uid="{7AB804F5-4C00-4921-A154-A124B44CD2E7}"/>
    <cellStyle name="AggOrange 5 2" xfId="2357" xr:uid="{11CDEBB5-2618-4426-8BE5-B753A11D2E21}"/>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2 2" xfId="3172" xr:uid="{715DF00A-4404-40E9-984E-BA3C02718389}"/>
    <cellStyle name="AggOrange9 2 2 2 2 3" xfId="989" xr:uid="{1119EAFB-572B-4E54-ADB7-6AC646326B23}"/>
    <cellStyle name="AggOrange9 2 2 2 2 3 2" xfId="2562" xr:uid="{7D2E6830-E228-4CEB-B185-BDA442687020}"/>
    <cellStyle name="AggOrange9 2 2 2 2 4" xfId="2257" xr:uid="{6BA10206-4793-4EC0-87EC-4513CFCA5FF4}"/>
    <cellStyle name="AggOrange9 2 2 2 3" xfId="1399" xr:uid="{9B44C414-0B05-4BEF-B923-27E9F4EB8086}"/>
    <cellStyle name="AggOrange9 2 2 2 3 2" xfId="2964" xr:uid="{D5F448AA-B49C-45D2-84EE-94B3CBD62821}"/>
    <cellStyle name="AggOrange9 2 2 2 4" xfId="1739" xr:uid="{2C8B395E-89D7-424E-9B8F-22505E63F5E4}"/>
    <cellStyle name="AggOrange9 2 2 2 4 2" xfId="3298" xr:uid="{4F70C6E2-319B-4B35-9B7B-E48757D4F551}"/>
    <cellStyle name="AggOrange9 2 2 2 5" xfId="2051" xr:uid="{C3A53CFF-2362-4D0D-8DC5-C762B326AF1D}"/>
    <cellStyle name="AggOrange9 2 2 3" xfId="750" xr:uid="{BE465248-FEFA-4D38-BF2A-6936F04F7A0D}"/>
    <cellStyle name="AggOrange9 2 2 3 2" xfId="1463" xr:uid="{2D4674CA-F2FE-418D-A5BE-C57C77EAAC4C}"/>
    <cellStyle name="AggOrange9 2 2 3 2 2" xfId="3028" xr:uid="{0B3D8F44-9F4E-4F54-A28D-3853904D4B61}"/>
    <cellStyle name="AggOrange9 2 2 3 3" xfId="1135" xr:uid="{2BC866D9-B945-4ECE-8A28-E57F2031E86E}"/>
    <cellStyle name="AggOrange9 2 2 3 3 2" xfId="2704" xr:uid="{0B4D7A34-9DF6-49FB-B56D-8861872696FB}"/>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2 2" xfId="3133" xr:uid="{D697798C-5E4F-4E13-8579-C170920FB988}"/>
    <cellStyle name="AggOrange9 2 3 2 2 3" xfId="990" xr:uid="{78CCF6F7-B57D-4E2A-9981-553C50E28B6F}"/>
    <cellStyle name="AggOrange9 2 3 2 2 3 2" xfId="2563" xr:uid="{068A2759-76CD-4609-8932-E45ECE293F75}"/>
    <cellStyle name="AggOrange9 2 3 2 2 4" xfId="2218" xr:uid="{ADDC0D46-836E-4DCB-9041-A7FC2A3FBFA2}"/>
    <cellStyle name="AggOrange9 2 3 2 3" xfId="1360" xr:uid="{E7EDB4E0-A672-4E10-8C13-A24A06E7240E}"/>
    <cellStyle name="AggOrange9 2 3 2 3 2" xfId="2925" xr:uid="{B5566C53-FEC4-4C10-8A4A-8E33C2BD534B}"/>
    <cellStyle name="AggOrange9 2 3 2 4" xfId="1017" xr:uid="{90127F11-EE27-40FC-B68F-98CF2066BE71}"/>
    <cellStyle name="AggOrange9 2 3 2 4 2" xfId="2589" xr:uid="{2258D8AC-4800-4F31-8AC4-80A5A77C34A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2 2" xfId="3179" xr:uid="{6A18F077-3897-416F-925E-99ECCD5E38E7}"/>
    <cellStyle name="AggOrange9 2 3 3 2 3" xfId="1797" xr:uid="{F87352DA-5160-491C-8B40-E11BDE1B9E08}"/>
    <cellStyle name="AggOrange9 2 3 3 2 3 2" xfId="3350" xr:uid="{EA85B458-29DF-4590-9ECC-72F28572C257}"/>
    <cellStyle name="AggOrange9 2 3 3 2 4" xfId="2264" xr:uid="{22B50807-B44C-42F5-9378-50D5F29B4224}"/>
    <cellStyle name="AggOrange9 2 3 3 3" xfId="1406" xr:uid="{345DB3F7-E723-476E-9EFF-375F79422DF2}"/>
    <cellStyle name="AggOrange9 2 3 3 3 2" xfId="2971" xr:uid="{1207AF8E-2565-4878-87FF-221AE7573263}"/>
    <cellStyle name="AggOrange9 2 3 3 4" xfId="1800" xr:uid="{C7184450-BEC2-4B8E-A42A-3E374C9A35C8}"/>
    <cellStyle name="AggOrange9 2 3 3 4 2" xfId="3353" xr:uid="{7DBDA32E-E8F1-4152-82EA-90AEB7C262DB}"/>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2 2" xfId="3193" xr:uid="{2518D309-1E1C-4F00-B84F-582C99442FB7}"/>
    <cellStyle name="AggOrange9 2 3 4 2 3" xfId="1900" xr:uid="{FF6D7CAF-3B12-4F0E-9128-A68B994DEFD2}"/>
    <cellStyle name="AggOrange9 2 3 4 2 3 2" xfId="3443" xr:uid="{34E273FC-272D-447F-8601-40634BFBDC70}"/>
    <cellStyle name="AggOrange9 2 3 4 2 4" xfId="2278" xr:uid="{F7D59422-37A3-4867-B2B0-A2A83A124EAF}"/>
    <cellStyle name="AggOrange9 2 3 4 3" xfId="1420" xr:uid="{DECB4C3E-1D1C-4690-8C1C-D0819CEEB5C8}"/>
    <cellStyle name="AggOrange9 2 3 4 3 2" xfId="2985" xr:uid="{57EF98AC-A16A-4147-AAF8-5679EAAE6FE8}"/>
    <cellStyle name="AggOrange9 2 3 4 4" xfId="1809" xr:uid="{47806421-6EAC-47BF-86E8-25CEBD34990C}"/>
    <cellStyle name="AggOrange9 2 3 4 4 2" xfId="3360" xr:uid="{EE6BA09D-C646-4D9F-98EA-DFC267C7592A}"/>
    <cellStyle name="AggOrange9 2 3 4 5" xfId="2072" xr:uid="{B3D16786-59EF-41AB-8304-AAC9A31E7CCF}"/>
    <cellStyle name="AggOrange9 2 3 5" xfId="1098" xr:uid="{B3EF9F79-185B-4DC0-8A34-1CFD771BA5CF}"/>
    <cellStyle name="AggOrange9 2 3 5 2" xfId="2667" xr:uid="{E93A762A-4FD0-4C3D-8297-BC6A3181AE45}"/>
    <cellStyle name="AggOrange9 2 3 6" xfId="1847" xr:uid="{22D8F865-23A2-429C-B3A5-C45C8A337D26}"/>
    <cellStyle name="AggOrange9 2 3 6 2" xfId="3393" xr:uid="{35DFB90D-4BA6-480D-81A8-1EB13F2832D8}"/>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2 2" xfId="3124" xr:uid="{CE04986F-43FD-4B57-8FDB-B437D1E4601A}"/>
    <cellStyle name="AggOrange9 3 2 2 3" xfId="1661" xr:uid="{F3DB7194-2E28-42A5-87C1-EDAF6B358C9F}"/>
    <cellStyle name="AggOrange9 3 2 2 3 2" xfId="3226" xr:uid="{518B293D-C023-4C1C-A58F-A38CE797D184}"/>
    <cellStyle name="AggOrange9 3 2 2 4" xfId="2209" xr:uid="{77C8E6C8-1CF0-4BFD-9D17-2E469A75BA4C}"/>
    <cellStyle name="AggOrange9 3 2 3" xfId="1351" xr:uid="{9083DEEA-825B-49F7-8DE7-373F6A85B71D}"/>
    <cellStyle name="AggOrange9 3 2 3 2" xfId="2916" xr:uid="{0D82C7EF-A6B6-44DA-AC4A-88DEE985FA6B}"/>
    <cellStyle name="AggOrange9 3 2 4" xfId="1770" xr:uid="{8A39F5FD-B734-4D63-B3C3-D44F8F5772D9}"/>
    <cellStyle name="AggOrange9 3 2 4 2" xfId="3326" xr:uid="{DDB1D1B2-A5C4-474B-A647-B6B410BEF430}"/>
    <cellStyle name="AggOrange9 3 2 5" xfId="2003" xr:uid="{8873416F-9972-4159-A38B-5FE3A66617D1}"/>
    <cellStyle name="AggOrange9 3 3" xfId="749" xr:uid="{999081D0-D608-4AE2-B01C-E34BAE4B4F19}"/>
    <cellStyle name="AggOrange9 3 3 2" xfId="1462" xr:uid="{0FA151EA-6589-457F-9EDE-015925FC5680}"/>
    <cellStyle name="AggOrange9 3 3 2 2" xfId="3027" xr:uid="{219F80C9-C739-47A7-B595-7C4A588F166E}"/>
    <cellStyle name="AggOrange9 3 3 3" xfId="1747" xr:uid="{6C522107-886B-4D14-8BF6-F91BF37C995F}"/>
    <cellStyle name="AggOrange9 3 3 3 2" xfId="3306" xr:uid="{6A782B0B-F5B8-4465-86EF-135D4CEB8ACA}"/>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2 2" xfId="3132" xr:uid="{06EBB126-1FD2-497E-9E45-D75A64ADAF53}"/>
    <cellStyle name="AggOrange9 4 2 2 3" xfId="1645" xr:uid="{A924CEB2-E5D0-4BA4-83CF-12545AF5F9F4}"/>
    <cellStyle name="AggOrange9 4 2 2 3 2" xfId="3210" xr:uid="{DF6F2C1E-7F44-4026-A6EA-E7CEBF5BF7EA}"/>
    <cellStyle name="AggOrange9 4 2 2 4" xfId="2217" xr:uid="{F2B73A50-EF3E-4ADC-884C-B98D8D7762C2}"/>
    <cellStyle name="AggOrange9 4 2 3" xfId="1359" xr:uid="{33CA3C78-30C8-4235-A67F-7FD15CA9600F}"/>
    <cellStyle name="AggOrange9 4 2 3 2" xfId="2924" xr:uid="{79474EC0-9B6A-4EF0-8374-17525E181C8D}"/>
    <cellStyle name="AggOrange9 4 2 4" xfId="1212" xr:uid="{48DE10E5-FF91-4632-A832-F87E66DED1F0}"/>
    <cellStyle name="AggOrange9 4 2 4 2" xfId="2780" xr:uid="{1963E384-A04C-4A22-B35C-25AD0D664D0C}"/>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2 2" xfId="3077" xr:uid="{4A957316-9A72-4178-9864-918CC6F83D95}"/>
    <cellStyle name="AggOrange9 4 3 2 3" xfId="939" xr:uid="{D371CE5A-3AB7-422F-BD3B-620DBDB7FC70}"/>
    <cellStyle name="AggOrange9 4 3 2 3 2" xfId="2519" xr:uid="{322ABCC7-D5E1-40B8-9212-3FF6562F8BB8}"/>
    <cellStyle name="AggOrange9 4 3 2 4" xfId="2162" xr:uid="{F0BF41E3-9D79-45BC-BBBC-48A8BBD54182}"/>
    <cellStyle name="AggOrange9 4 3 3" xfId="1304" xr:uid="{923B689D-1FD2-4C74-93D0-03054AE99EBB}"/>
    <cellStyle name="AggOrange9 4 3 3 2" xfId="2869" xr:uid="{702BC98A-B7CA-4A7B-8813-1779D94A5B6A}"/>
    <cellStyle name="AggOrange9 4 3 4" xfId="940" xr:uid="{0F3DCB90-29FE-47AC-9560-792FFCFDCAC4}"/>
    <cellStyle name="AggOrange9 4 3 4 2" xfId="2520" xr:uid="{75534539-7FA2-4E20-AFFB-67CE3C3018DC}"/>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2 2" xfId="3123" xr:uid="{1805D5A1-1A91-432C-99C3-58BF88613F9E}"/>
    <cellStyle name="AggOrange9 4 4 2 3" xfId="1771" xr:uid="{8BFDD4A5-039A-450F-BBF2-043618C7336D}"/>
    <cellStyle name="AggOrange9 4 4 2 3 2" xfId="3327" xr:uid="{8B15B841-B2D6-43C3-8C97-272F72CC014B}"/>
    <cellStyle name="AggOrange9 4 4 2 4" xfId="2208" xr:uid="{84FF8B49-D2A9-4190-B7DB-3E84AFF5C3D2}"/>
    <cellStyle name="AggOrange9 4 4 3" xfId="1350" xr:uid="{9E151381-13F4-41C3-8522-BD76BFDA93DF}"/>
    <cellStyle name="AggOrange9 4 4 3 2" xfId="2915" xr:uid="{A6314BA6-7A10-4EFB-8CA3-43FE32F73A62}"/>
    <cellStyle name="AggOrange9 4 4 4" xfId="947" xr:uid="{43DD6F8D-30A7-4A96-9053-80B8E19FC4D6}"/>
    <cellStyle name="AggOrange9 4 4 4 2" xfId="2526" xr:uid="{9AB6C20C-319B-4506-9F6C-CE1FCCC70F87}"/>
    <cellStyle name="AggOrange9 4 4 5" xfId="2002" xr:uid="{BAF9643C-7317-456D-9967-F3F0F2D008B4}"/>
    <cellStyle name="AggOrange9 4 5" xfId="1097" xr:uid="{60E98770-1559-4A6A-9586-038D81CEA5B6}"/>
    <cellStyle name="AggOrange9 4 5 2" xfId="2666" xr:uid="{223FA9E7-ED36-4E81-9B46-53F7D5ED8893}"/>
    <cellStyle name="AggOrange9 4 6" xfId="1062" xr:uid="{C1F34B0A-0BEF-46C9-8D0E-1E1E947E4A11}"/>
    <cellStyle name="AggOrange9 4 6 2" xfId="2632" xr:uid="{B61004A5-94CA-4DB9-B7E1-6F0EF20E1BBA}"/>
    <cellStyle name="AggOrange9 4 7" xfId="1788" xr:uid="{41D0B062-74ED-460A-B3C1-0AF3BEDD2638}"/>
    <cellStyle name="AggOrange9 5" xfId="103" xr:uid="{ECF81999-9171-4651-B7A0-43172B1BCB26}"/>
    <cellStyle name="AggOrange9 5 2" xfId="2356" xr:uid="{EB679ADA-9892-4ACC-B637-0C05AB9FA757}"/>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2 2" xfId="3135" xr:uid="{0D669B79-FDD3-4F52-8914-DB2FA2F3890A}"/>
    <cellStyle name="AggOrangeLBorder 2 3 2 2 3" xfId="1238" xr:uid="{F24CA7B3-3537-45E8-A965-F50996B57232}"/>
    <cellStyle name="AggOrangeLBorder 2 3 2 2 3 2" xfId="2805" xr:uid="{53753F83-09B0-42AC-8B3B-F3A109F9C705}"/>
    <cellStyle name="AggOrangeLBorder 2 3 2 2 4" xfId="2220" xr:uid="{827ACD91-717A-47D0-9D31-4032FDB8376E}"/>
    <cellStyle name="AggOrangeLBorder 2 3 2 3" xfId="1362" xr:uid="{5AFE6286-8509-452C-9BC6-C6D0A5A05649}"/>
    <cellStyle name="AggOrangeLBorder 2 3 2 3 2" xfId="2927" xr:uid="{F11167A7-94F5-41CD-80D1-F4E32A42CFB7}"/>
    <cellStyle name="AggOrangeLBorder 2 3 2 4" xfId="1845" xr:uid="{5A7B76A0-D371-434F-AE26-A4844CC8F018}"/>
    <cellStyle name="AggOrangeLBorder 2 3 2 4 2" xfId="3392" xr:uid="{EC94CDAB-09FE-46D8-ADBA-A946BA16C01E}"/>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2 2" xfId="3075" xr:uid="{8F25E05C-B9D1-4E11-A9D9-AEB16046C824}"/>
    <cellStyle name="AggOrangeLBorder 2 3 3 2 3" xfId="1169" xr:uid="{F9E8E80B-5A9E-4742-B112-B22C3141B647}"/>
    <cellStyle name="AggOrangeLBorder 2 3 3 2 3 2" xfId="2738" xr:uid="{B1EA4286-FF33-460C-A37A-03895825E62B}"/>
    <cellStyle name="AggOrangeLBorder 2 3 3 2 4" xfId="2160" xr:uid="{ABAE1515-BB4B-4F72-ABCB-E3D83402AE41}"/>
    <cellStyle name="AggOrangeLBorder 2 3 3 3" xfId="1302" xr:uid="{8FCB1DF5-158A-479F-A1CC-8491156E3088}"/>
    <cellStyle name="AggOrangeLBorder 2 3 3 3 2" xfId="2867" xr:uid="{16EEF5B7-D12F-4189-9343-160E46275473}"/>
    <cellStyle name="AggOrangeLBorder 2 3 3 4" xfId="1837" xr:uid="{EBF40992-B590-4F54-A7E3-36E425BFE4AD}"/>
    <cellStyle name="AggOrangeLBorder 2 3 3 4 2" xfId="3386" xr:uid="{9DF268BD-FC08-44B3-B0F6-D49F54EBDB92}"/>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2 2" xfId="3101" xr:uid="{76D64EE7-0FB2-4DC4-9B4C-DC65E35CFF4B}"/>
    <cellStyle name="AggOrangeLBorder 2 3 4 2 3" xfId="1064" xr:uid="{7F862D67-BD6D-4F7F-BED9-476C248B17DE}"/>
    <cellStyle name="AggOrangeLBorder 2 3 4 2 3 2" xfId="2634" xr:uid="{7E0C787E-CD9C-463C-9713-D429D841FEE1}"/>
    <cellStyle name="AggOrangeLBorder 2 3 4 2 4" xfId="2186" xr:uid="{670CFA89-B7C8-4BCC-88AE-C1055C279D02}"/>
    <cellStyle name="AggOrangeLBorder 2 3 4 3" xfId="1328" xr:uid="{F91AC317-734C-4738-B5A1-E5AE818C8B1C}"/>
    <cellStyle name="AggOrangeLBorder 2 3 4 3 2" xfId="2893" xr:uid="{96934639-6376-4557-99FD-C46C50B641EF}"/>
    <cellStyle name="AggOrangeLBorder 2 3 4 4" xfId="1744" xr:uid="{E0479174-88BA-40D8-8FAD-07A2236B686F}"/>
    <cellStyle name="AggOrangeLBorder 2 3 4 4 2" xfId="3303" xr:uid="{CBE6AE7D-33C1-4454-9C88-B98CEA49581C}"/>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6 2" xfId="2669" xr:uid="{A5E979D4-B904-433C-BC48-B0AA73B49FA0}"/>
    <cellStyle name="AggOrangeLBorder 2 3 7" xfId="1014" xr:uid="{84D32DF9-DF16-4289-8462-3CD7508D097F}"/>
    <cellStyle name="AggOrangeLBorder 2 3 7 2" xfId="2586" xr:uid="{C46338C1-7686-49F6-9F9E-C7DC5B096402}"/>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2 2" xfId="3134" xr:uid="{EE0F6384-D1DF-4198-AE0C-B012E5138741}"/>
    <cellStyle name="AggOrangeLBorder 4 2 2 3" xfId="1205" xr:uid="{FBAC266C-358B-4009-AC9C-E726880A853A}"/>
    <cellStyle name="AggOrangeLBorder 4 2 2 3 2" xfId="2774" xr:uid="{49A1728B-4520-4A5B-A412-CC40FBF6A804}"/>
    <cellStyle name="AggOrangeLBorder 4 2 2 4" xfId="2219" xr:uid="{CDC53022-5836-41CE-AAA7-31B282A70C62}"/>
    <cellStyle name="AggOrangeLBorder 4 2 3" xfId="1361" xr:uid="{46F3DDFF-CFA4-4196-BD90-BD9DF0321648}"/>
    <cellStyle name="AggOrangeLBorder 4 2 3 2" xfId="2926" xr:uid="{FB04819C-E0EA-4A59-B24E-75F8CE6C2DF7}"/>
    <cellStyle name="AggOrangeLBorder 4 2 4" xfId="21" xr:uid="{4D71EC3B-96B2-43D7-B54D-FD23E6ADE8DF}"/>
    <cellStyle name="AggOrangeLBorder 4 2 4 2" xfId="2309" xr:uid="{7C693E72-D5A3-447E-9B6F-A74585AFF7D5}"/>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2 2" xfId="3076" xr:uid="{55AEBD85-4E61-45AD-A79B-6A646AE29B10}"/>
    <cellStyle name="AggOrangeLBorder 4 3 2 3" xfId="1651" xr:uid="{278527A4-5B68-4FC1-8B44-0DA3DB5D1EDB}"/>
    <cellStyle name="AggOrangeLBorder 4 3 2 3 2" xfId="3216" xr:uid="{E991B878-8B49-42CE-A518-7D7CF8C51D01}"/>
    <cellStyle name="AggOrangeLBorder 4 3 2 4" xfId="2161" xr:uid="{F8189368-07E6-4C69-95B6-2184943426B7}"/>
    <cellStyle name="AggOrangeLBorder 4 3 3" xfId="1303" xr:uid="{82C2F101-F7AB-49ED-8F7D-010211193F37}"/>
    <cellStyle name="AggOrangeLBorder 4 3 3 2" xfId="2868" xr:uid="{51FEBD8E-4F83-44B6-A403-519033122D32}"/>
    <cellStyle name="AggOrangeLBorder 4 3 4" xfId="28" xr:uid="{4F9F11EC-865E-4343-85EF-34675007BB3A}"/>
    <cellStyle name="AggOrangeLBorder 4 3 4 2" xfId="2312" xr:uid="{8269D673-4972-4401-A455-39ABB4729786}"/>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2 2" xfId="3097" xr:uid="{65F30853-6315-4205-B9BC-4CB83C3289E8}"/>
    <cellStyle name="AggOrangeLBorder 4 4 2 3" xfId="1121" xr:uid="{11A09B5D-BC07-4FD6-8165-ED5CB059BD69}"/>
    <cellStyle name="AggOrangeLBorder 4 4 2 3 2" xfId="2690" xr:uid="{F818BD6D-7EC1-4F48-A01A-F8BBABE60F6E}"/>
    <cellStyle name="AggOrangeLBorder 4 4 2 4" xfId="2182" xr:uid="{55F7BF0F-2425-4158-851B-CBC446D5129B}"/>
    <cellStyle name="AggOrangeLBorder 4 4 3" xfId="1324" xr:uid="{5D0C3E06-BF62-4381-91DD-8E9CBBA5E211}"/>
    <cellStyle name="AggOrangeLBorder 4 4 3 2" xfId="2889" xr:uid="{01576B21-4F6A-49D0-AA95-1E70C31BD244}"/>
    <cellStyle name="AggOrangeLBorder 4 4 4" xfId="1832" xr:uid="{8739FA3D-6379-431C-885F-3F62D24A2AA7}"/>
    <cellStyle name="AggOrangeLBorder 4 4 4 2" xfId="3382" xr:uid="{2C28F6CF-F2DA-4477-84E2-01CD8922BF40}"/>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6 2" xfId="2668" xr:uid="{940370D5-A4D7-4877-86A8-BBADCFB57AFB}"/>
    <cellStyle name="AggOrangeLBorder 4 7" xfId="1735" xr:uid="{2A6E9DAC-B3CD-4025-9B48-C5BE8AE1251C}"/>
    <cellStyle name="AggOrangeLBorder 4 7 2" xfId="3294" xr:uid="{0A6EBA50-ED7B-4CC1-BF56-56D2A6C6CE01}"/>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2 2" xfId="3052" xr:uid="{C1AC1C42-7890-49BE-984D-DEF2F78124EF}"/>
    <cellStyle name="AggOrangeRBorder 2 2 2 2 3" xfId="1141" xr:uid="{8E4121C3-9B43-48AA-9624-897D76F02D38}"/>
    <cellStyle name="AggOrangeRBorder 2 2 2 2 3 2" xfId="2710" xr:uid="{7C0C7F41-FDDC-4C48-952E-B867EC2D55D9}"/>
    <cellStyle name="AggOrangeRBorder 2 2 2 2 4" xfId="2137" xr:uid="{FAE8159E-33E4-4EC2-B6A8-0366F30ED249}"/>
    <cellStyle name="AggOrangeRBorder 2 2 2 3" xfId="1279" xr:uid="{E0759544-477B-41B2-AA75-F4774F28609E}"/>
    <cellStyle name="AggOrangeRBorder 2 2 2 3 2" xfId="2844" xr:uid="{263D5745-2933-4DB9-B38D-0BCAA6CC3829}"/>
    <cellStyle name="AggOrangeRBorder 2 2 2 4" xfId="30" xr:uid="{38BAC079-AE19-4DD2-BFCA-FA80267A5120}"/>
    <cellStyle name="AggOrangeRBorder 2 2 2 4 2" xfId="2314" xr:uid="{EA375308-894C-47CD-9EF9-8A96586BBA9D}"/>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2 2" xfId="3137" xr:uid="{89A647F3-2639-45D8-A3B3-271EC4CDC1FA}"/>
    <cellStyle name="AggOrangeRBorder 2 3 2 2 3" xfId="1015" xr:uid="{9FFA9615-788E-49E7-B8B6-79271ECAAF16}"/>
    <cellStyle name="AggOrangeRBorder 2 3 2 2 3 2" xfId="2587" xr:uid="{48FE4B16-A0BD-4CDC-A349-BF6B09B28359}"/>
    <cellStyle name="AggOrangeRBorder 2 3 2 2 4" xfId="2222" xr:uid="{C35BB5F4-5DC2-4FBB-86F4-0F88C33026B8}"/>
    <cellStyle name="AggOrangeRBorder 2 3 2 3" xfId="1364" xr:uid="{258F9C50-41FF-4D26-8111-3C3DDC00FA4E}"/>
    <cellStyle name="AggOrangeRBorder 2 3 2 3 2" xfId="2929" xr:uid="{1620A2E3-1D77-47BD-A41A-86A4DFEB1F65}"/>
    <cellStyle name="AggOrangeRBorder 2 3 2 4" xfId="934" xr:uid="{6947EB51-8B2E-4880-A5BA-C9EA755BAD07}"/>
    <cellStyle name="AggOrangeRBorder 2 3 2 4 2" xfId="2514" xr:uid="{6D9D6CD6-DF64-4EFF-B497-399856588650}"/>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2 2" xfId="3113" xr:uid="{27727BBF-21E6-4F80-B2EC-0069DABCD853}"/>
    <cellStyle name="AggOrangeRBorder 2 3 3 2 3" xfId="1823" xr:uid="{B8822FA8-F363-4F6F-AB44-021D201B4472}"/>
    <cellStyle name="AggOrangeRBorder 2 3 3 2 3 2" xfId="3373" xr:uid="{98954AEA-8BCE-42FB-B554-0DF9413FB18C}"/>
    <cellStyle name="AggOrangeRBorder 2 3 3 2 4" xfId="2198" xr:uid="{A4C66FAA-6E54-43FB-9587-C256145114DA}"/>
    <cellStyle name="AggOrangeRBorder 2 3 3 3" xfId="1340" xr:uid="{CF9513E5-75AA-4AEF-B6F6-3A8F5EA1A108}"/>
    <cellStyle name="AggOrangeRBorder 2 3 3 3 2" xfId="2905" xr:uid="{55CBE0E1-235D-4307-80BA-B6ABB4124F78}"/>
    <cellStyle name="AggOrangeRBorder 2 3 3 4" xfId="1173" xr:uid="{7F49DF88-988F-4FB3-B176-687A077DD428}"/>
    <cellStyle name="AggOrangeRBorder 2 3 3 4 2" xfId="2742" xr:uid="{DB6C8CDE-0CBA-4C7D-BC62-9EB44B91AE8B}"/>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2 2" xfId="3095" xr:uid="{F06A9DC3-22F4-4060-9E3C-14B4CA224DB4}"/>
    <cellStyle name="AggOrangeRBorder 2 3 4 2 3" xfId="1128" xr:uid="{62047FEF-0E89-4F92-9E0A-4D99D9C43065}"/>
    <cellStyle name="AggOrangeRBorder 2 3 4 2 3 2" xfId="2697" xr:uid="{620B2670-68B9-4C1A-A099-A7CEB69A0681}"/>
    <cellStyle name="AggOrangeRBorder 2 3 4 2 4" xfId="2180" xr:uid="{ACB3E252-6AA6-4DF2-BEBA-0F7949474B4F}"/>
    <cellStyle name="AggOrangeRBorder 2 3 4 3" xfId="1322" xr:uid="{3AE6C888-787C-4616-98C2-B7C5B4FB02B8}"/>
    <cellStyle name="AggOrangeRBorder 2 3 4 3 2" xfId="2887" xr:uid="{616E21A1-11EF-4388-85A8-77343D4E5C4B}"/>
    <cellStyle name="AggOrangeRBorder 2 3 4 4" xfId="1054" xr:uid="{04F1CFC5-500B-4F0B-8235-877DA7E350EC}"/>
    <cellStyle name="AggOrangeRBorder 2 3 4 4 2" xfId="2625" xr:uid="{AD537A1B-D22E-423B-A28B-82F8986B1FBD}"/>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6 2" xfId="2671" xr:uid="{AC29C568-0FB6-416E-9B85-38DCB882A4C2}"/>
    <cellStyle name="AggOrangeRBorder 2 3 7" xfId="982" xr:uid="{20AAAD20-7A94-4B8F-93F7-4AE4A6154E59}"/>
    <cellStyle name="AggOrangeRBorder 2 3 7 2" xfId="2557" xr:uid="{1C584334-0690-4EA3-9E41-2E41FE0E6A7C}"/>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2 2" xfId="2963" xr:uid="{FA16BB4F-BF48-465D-8931-D44C2CC69B56}"/>
    <cellStyle name="AggOrangeRBorder 3 2 2 3" xfId="1085" xr:uid="{49F5C4C8-AEC8-4C31-BC39-2664C40759F6}"/>
    <cellStyle name="AggOrangeRBorder 3 2 2 3 2" xfId="2654" xr:uid="{6B21530D-6895-4591-BF50-1F78818A8F4E}"/>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2 2" xfId="3171" xr:uid="{F0E1ED4D-9705-4067-9DA9-311879CEC708}"/>
    <cellStyle name="AggOrangeRBorder 3 2 3 3" xfId="1648" xr:uid="{47574BA9-7452-44C7-828E-D4C8D44C0EC9}"/>
    <cellStyle name="AggOrangeRBorder 3 2 3 3 2" xfId="3213" xr:uid="{BD94103E-B8D1-473D-9E0B-559ABAFF439C}"/>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2 2" xfId="3136" xr:uid="{65BD65F2-91AF-4CA8-AE81-24CA0038976C}"/>
    <cellStyle name="AggOrangeRBorder 4 2 2 3" xfId="1203" xr:uid="{92613A26-C0DD-454E-AC17-B250EA72A96D}"/>
    <cellStyle name="AggOrangeRBorder 4 2 2 3 2" xfId="2772" xr:uid="{B7B1E2FB-B3F9-4CB9-8F9B-AE1AE6B59B00}"/>
    <cellStyle name="AggOrangeRBorder 4 2 2 4" xfId="2221" xr:uid="{DD9D133C-F267-4108-8626-792D26B1D55A}"/>
    <cellStyle name="AggOrangeRBorder 4 2 3" xfId="1363" xr:uid="{602B1FBE-FA4A-4B1C-B2BD-92484EB47EB1}"/>
    <cellStyle name="AggOrangeRBorder 4 2 3 2" xfId="2928" xr:uid="{24B8073B-4A9F-412C-8C36-46E86CB03A00}"/>
    <cellStyle name="AggOrangeRBorder 4 2 4" xfId="1640" xr:uid="{E8AC3049-F304-474A-A1D1-7DEF1E195777}"/>
    <cellStyle name="AggOrangeRBorder 4 2 4 2" xfId="3205" xr:uid="{F97A9C0B-A2BB-4F45-81EC-7F5E5203D655}"/>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2 2" xfId="3169" xr:uid="{844AA283-E118-4FE0-B85A-112FD91C2785}"/>
    <cellStyle name="AggOrangeRBorder 4 3 2 3" xfId="1649" xr:uid="{472AEF43-7356-4C7C-8CB3-44CF56D03C41}"/>
    <cellStyle name="AggOrangeRBorder 4 3 2 3 2" xfId="3214" xr:uid="{1DE1EC05-800A-494A-8025-7A79045BADED}"/>
    <cellStyle name="AggOrangeRBorder 4 3 2 4" xfId="2254" xr:uid="{8C8F8806-D1A5-4EBD-9F6F-07ED431A5016}"/>
    <cellStyle name="AggOrangeRBorder 4 3 3" xfId="1396" xr:uid="{1EDABB46-AC3E-47ED-8C1C-E71122946C69}"/>
    <cellStyle name="AggOrangeRBorder 4 3 3 2" xfId="2961" xr:uid="{80456B23-B30E-4E01-B450-3B9EA4B52B6C}"/>
    <cellStyle name="AggOrangeRBorder 4 3 4" xfId="1807" xr:uid="{9E539613-AF05-4C47-8F54-28ABBEFD115B}"/>
    <cellStyle name="AggOrangeRBorder 4 3 4 2" xfId="3359" xr:uid="{97A6DDFC-B48F-4A5F-BF0A-D9B38D226A6C}"/>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2 2" xfId="3190" xr:uid="{549D4BDF-BC97-48A0-924A-D17327484BCE}"/>
    <cellStyle name="AggOrangeRBorder 4 4 2 3" xfId="1897" xr:uid="{DD3A5DE9-2DAD-452C-9A84-70A5421513F5}"/>
    <cellStyle name="AggOrangeRBorder 4 4 2 3 2" xfId="3440" xr:uid="{12C1432C-29BA-4C44-8D34-7693626F4C21}"/>
    <cellStyle name="AggOrangeRBorder 4 4 2 4" xfId="2275" xr:uid="{E0028E85-36FA-4E3A-8675-827BC9656C75}"/>
    <cellStyle name="AggOrangeRBorder 4 4 3" xfId="1417" xr:uid="{D15A459B-D235-4E82-ACF2-9F01B09DFCE2}"/>
    <cellStyle name="AggOrangeRBorder 4 4 3 2" xfId="2982" xr:uid="{E5AE4044-C613-4467-AC64-A5DD0B4A0953}"/>
    <cellStyle name="AggOrangeRBorder 4 4 4" xfId="1726" xr:uid="{51528890-16CC-4356-BC60-BEDAA17170B9}"/>
    <cellStyle name="AggOrangeRBorder 4 4 4 2" xfId="3286" xr:uid="{D7A04750-D49B-4EB2-87AC-AAC5736C6134}"/>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6 2" xfId="2670" xr:uid="{06065CFD-609E-41DE-9224-A75FC849F97A}"/>
    <cellStyle name="AggOrangeRBorder 4 7" xfId="1196" xr:uid="{2BC91A93-706D-48CD-8E6C-FDCBCEBCE6D4}"/>
    <cellStyle name="AggOrangeRBorder 4 7 2" xfId="2765" xr:uid="{61435DA0-4E86-4619-9EFC-C19BEE86E393}"/>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xfId="2324" hidden="1" xr:uid="{96713A01-60B6-47A5-A963-052B1B3649FC}"/>
    <cellStyle name="Ausgabe" xfId="2522" hidden="1" xr:uid="{CD14616D-ED1A-4C5A-BF82-A38DD0BB27A6}"/>
    <cellStyle name="Ausgabe" xfId="2601" hidden="1" xr:uid="{BAD9BA55-05F5-48C5-91B9-C60A46712BC9}"/>
    <cellStyle name="Ausgabe" xfId="3317" hidden="1" xr:uid="{9DE79199-898B-41A0-AE35-0A8BE233DE65}"/>
    <cellStyle name="Ausgabe" xfId="2764" hidden="1" xr:uid="{A9DDECCF-F12E-430B-8FCF-91F34BC67A90}"/>
    <cellStyle name="Ausgabe" xfId="2555" hidden="1" xr:uid="{4C67B46C-E663-4C82-BC20-A9663F072805}"/>
    <cellStyle name="Ausgabe" xfId="2552" hidden="1" xr:uid="{F57E73E3-14BE-4E1A-8B29-51919F345EA7}"/>
    <cellStyle name="Ausgabe" xfId="3465" hidden="1" xr:uid="{74E0BA41-3A97-4F25-B1C5-70A502F5F85C}"/>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2 2" xfId="3174" xr:uid="{AF84DC3D-2F93-4775-AFA3-D7F02C283A41}"/>
    <cellStyle name="Ausgabe 2 2 2 3" xfId="959" xr:uid="{70458FE3-2AC6-4623-A93C-EB2B31F12394}"/>
    <cellStyle name="Ausgabe 2 2 2 3 2" xfId="2538" xr:uid="{AC99368D-0638-4700-99A4-5501DDC242E5}"/>
    <cellStyle name="Ausgabe 2 2 2 4" xfId="2259" xr:uid="{F5BF272D-9C38-4CAE-918B-ED225D22F118}"/>
    <cellStyle name="Ausgabe 2 2 3" xfId="1401" xr:uid="{E2611922-C36F-4D26-A40E-46041A4F7E99}"/>
    <cellStyle name="Ausgabe 2 2 3 2" xfId="2966" xr:uid="{7982D391-834F-4FA3-B5C6-81B6114D1693}"/>
    <cellStyle name="Ausgabe 2 2 4" xfId="1118" xr:uid="{E2B209BB-4792-45F5-ABA5-A5707BFDD96D}"/>
    <cellStyle name="Ausgabe 2 2 4 2" xfId="2687" xr:uid="{6A01E8B6-8852-4416-A7DE-862A53B5B90C}"/>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2 2" xfId="3059" xr:uid="{622491E6-61E3-4DAE-A35D-B98FA7A8C09E}"/>
    <cellStyle name="Ausgabe 2 3 2 3" xfId="1264" xr:uid="{D8D31FD4-BEFB-4455-8C99-D42B8BB2EB17}"/>
    <cellStyle name="Ausgabe 2 3 2 3 2" xfId="2829" xr:uid="{3431A409-853E-4BC6-8EEE-AD1838BFE3D9}"/>
    <cellStyle name="Ausgabe 2 3 2 4" xfId="2144" xr:uid="{1F0B344F-DFCD-46CE-AAAA-5E8CF20CDD4B}"/>
    <cellStyle name="Ausgabe 2 3 3" xfId="1286" xr:uid="{CABFADD3-42B4-4829-978E-2563F3592C67}"/>
    <cellStyle name="Ausgabe 2 3 3 2" xfId="2851" xr:uid="{56A14CD4-DCEF-416E-84F7-1396F3CB37C2}"/>
    <cellStyle name="Ausgabe 2 3 4" xfId="1728" xr:uid="{5CE59F8C-E0F7-42E6-9FBE-93727BDDB9FD}"/>
    <cellStyle name="Ausgabe 2 3 4 2" xfId="3288" xr:uid="{7A5187B6-B686-42D6-824F-E09EC4D4C3C5}"/>
    <cellStyle name="Ausgabe 2 3 5" xfId="1938" xr:uid="{3EB8CB90-1233-468F-9FB7-CAAD0D1512DE}"/>
    <cellStyle name="Ausgabe 2 4" xfId="739" xr:uid="{5DAC2155-C3D4-4B27-8802-2E66A06C2EA2}"/>
    <cellStyle name="Ausgabe 2 4 2" xfId="1452" xr:uid="{5CF04721-4F78-4FA7-A415-C572A3171FE9}"/>
    <cellStyle name="Ausgabe 2 4 2 2" xfId="3017" xr:uid="{A5B72B3C-84F1-49C2-BCAC-EC3357F310CA}"/>
    <cellStyle name="Ausgabe 2 4 3" xfId="1050" xr:uid="{5ADB613D-23E1-4476-B8CC-900D6A08DFFC}"/>
    <cellStyle name="Ausgabe 2 4 3 2" xfId="2621" xr:uid="{0CF0F8CA-2394-452B-9F58-A3C79D5D5E53}"/>
    <cellStyle name="Ausgabe 2 4 4" xfId="2102" xr:uid="{41DC9706-B114-4EDE-96E2-756413219E72}"/>
    <cellStyle name="Ausgabe 2 5" xfId="1191" xr:uid="{5318009E-3C64-47DF-B90D-86753CC7009E}"/>
    <cellStyle name="Ausgabe 2 5 2" xfId="2760" xr:uid="{7871BBE0-F44E-4FC7-A859-A4BA76C989C0}"/>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2 2" xfId="3146" xr:uid="{A854179D-0941-420B-B53A-6A41A8666D98}"/>
    <cellStyle name="Ausgabe 3 2 2 3" xfId="1722" xr:uid="{2C41F16A-C082-45B0-B744-6FA011A2404D}"/>
    <cellStyle name="Ausgabe 3 2 2 3 2" xfId="3282" xr:uid="{8423561E-4154-4663-B4C3-47FD0F7535F5}"/>
    <cellStyle name="Ausgabe 3 2 2 4" xfId="2231" xr:uid="{44EC6D2F-6503-459B-B068-C7575D61C8A2}"/>
    <cellStyle name="Ausgabe 3 2 3" xfId="1373" xr:uid="{D4F704E2-4B38-4226-BAB1-61FC78FE1669}"/>
    <cellStyle name="Ausgabe 3 2 3 2" xfId="2938" xr:uid="{43096176-8416-4DDC-AC8E-A708054E5CF7}"/>
    <cellStyle name="Ausgabe 3 2 4" xfId="1784" xr:uid="{42D9F5E4-2BCB-4735-A0D8-5BB0710584CB}"/>
    <cellStyle name="Ausgabe 3 2 4 2" xfId="3338" xr:uid="{A68287F3-7255-4397-8D77-A103303CEAF2}"/>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2 2" xfId="3065" xr:uid="{733FA74E-DCB8-44DE-B768-B02C10E9610C}"/>
    <cellStyle name="Ausgabe 3 3 2 3" xfId="1131" xr:uid="{EF8A0AC6-55CC-4B34-8559-441FB7809E2C}"/>
    <cellStyle name="Ausgabe 3 3 2 3 2" xfId="2700" xr:uid="{055C4C87-C8C8-4CF3-A6F1-FB148756E191}"/>
    <cellStyle name="Ausgabe 3 3 2 4" xfId="2150" xr:uid="{10687198-C881-4144-B904-89A9C8156240}"/>
    <cellStyle name="Ausgabe 3 3 3" xfId="1292" xr:uid="{98CE3634-DC7A-43D5-AFD8-C903E193C5D4}"/>
    <cellStyle name="Ausgabe 3 3 3 2" xfId="2857" xr:uid="{27E15609-BE90-4337-B921-090B79BEB717}"/>
    <cellStyle name="Ausgabe 3 3 4" xfId="1777" xr:uid="{C581E619-1CEB-4F7B-91E5-4FB4E13CA7C6}"/>
    <cellStyle name="Ausgabe 3 3 4 2" xfId="3333" xr:uid="{F3EDEF3D-44FB-408D-BF6C-7A4541A11093}"/>
    <cellStyle name="Ausgabe 3 3 5" xfId="1944" xr:uid="{FF976E02-7A1E-47F9-8A9D-CF60DD45D43A}"/>
    <cellStyle name="Ausgabe 3 4" xfId="736" xr:uid="{C20C282F-FE2C-4F37-941B-EA4409415A9E}"/>
    <cellStyle name="Ausgabe 3 4 2" xfId="1449" xr:uid="{7C3F5A3F-2288-4870-9C51-74FCCFC74878}"/>
    <cellStyle name="Ausgabe 3 4 2 2" xfId="3014" xr:uid="{91DD7AE3-0327-4881-8103-1A7D983F5DC5}"/>
    <cellStyle name="Ausgabe 3 4 3" xfId="1701" xr:uid="{1FAD0B90-D8FD-493A-A32D-BB71A7A15DEE}"/>
    <cellStyle name="Ausgabe 3 4 3 2" xfId="3262" xr:uid="{F7C1D360-8939-4314-9EBE-827C2890A117}"/>
    <cellStyle name="Ausgabe 3 4 4" xfId="2100" xr:uid="{617A14AB-70C9-4761-86AF-7950619EBE17}"/>
    <cellStyle name="Ausgabe 3 5" xfId="1113" xr:uid="{EE38B667-7B76-45FF-B651-920BC28BE3CB}"/>
    <cellStyle name="Ausgabe 3 5 2" xfId="2682" xr:uid="{7F93B243-22D2-4E28-AC8D-88CA25845D27}"/>
    <cellStyle name="Ausgabe 4" xfId="577" xr:uid="{D36C411C-1044-41DF-9819-07D0FA3F9560}"/>
    <cellStyle name="Ausgabe 4 2" xfId="792" xr:uid="{90638120-5F89-4E54-8FA9-F6F6E7D8ED45}"/>
    <cellStyle name="Ausgabe 4 2 2" xfId="1505" xr:uid="{8FBAA1AE-AF0F-4375-9077-61CD653CB11F}"/>
    <cellStyle name="Ausgabe 4 2 2 2" xfId="3070" xr:uid="{BA6C8F73-93AF-43DC-99FE-97377DC3E95A}"/>
    <cellStyle name="Ausgabe 4 2 3" xfId="973" xr:uid="{5637F195-15B5-4A43-ADA0-2BA364F7373A}"/>
    <cellStyle name="Ausgabe 4 2 3 2" xfId="2551" xr:uid="{AEBC1E26-F825-46EA-9047-7CB475AF8638}"/>
    <cellStyle name="Ausgabe 4 2 4" xfId="2155" xr:uid="{254840A2-D917-4624-BDDE-9C515A85AC47}"/>
    <cellStyle name="Ausgabe 4 3" xfId="1297" xr:uid="{0F1E8DB2-9258-4FD1-BA2C-3653594A48D7}"/>
    <cellStyle name="Ausgabe 4 3 2" xfId="2862" xr:uid="{E47EEE27-4B05-47E1-BC71-D42FFF01F477}"/>
    <cellStyle name="Ausgabe 4 4" xfId="1711" xr:uid="{DBDC1E07-4293-45A7-8120-393A53F54CF1}"/>
    <cellStyle name="Ausgabe 4 4 2" xfId="3272" xr:uid="{B916DC70-E340-4E74-81C4-23D0E7DBFE19}"/>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2 2" xfId="3189" xr:uid="{2C26AD41-97E0-4DFE-A8F5-942F3A0E89FD}"/>
    <cellStyle name="Ausgabe 5 2 3" xfId="1896" xr:uid="{68B2D869-BDC9-4690-8115-1EAC63154360}"/>
    <cellStyle name="Ausgabe 5 2 3 2" xfId="3439" xr:uid="{CEA58CA1-CBC9-487D-8F49-C4EE1146B0A7}"/>
    <cellStyle name="Ausgabe 5 2 4" xfId="2274" xr:uid="{83BDE257-6FB9-4EC1-B17E-73A1B7DFB90A}"/>
    <cellStyle name="Ausgabe 5 3" xfId="1416" xr:uid="{DA1679CA-EB66-4BCC-BA0E-38FEE251F111}"/>
    <cellStyle name="Ausgabe 5 3 2" xfId="2981" xr:uid="{E2DC14E3-FCCC-4E75-9D8B-E3AC80E8207D}"/>
    <cellStyle name="Ausgabe 5 4" xfId="1638" xr:uid="{766D8667-3E44-40BA-A64D-7187D11177CE}"/>
    <cellStyle name="Ausgabe 5 4 2" xfId="3203" xr:uid="{6FF7ABE6-EF9D-48EC-939B-1788A4522C4C}"/>
    <cellStyle name="Ausgabe 5 5" xfId="2068" xr:uid="{2C682439-CDAA-40DF-93CA-B416CC3667AF}"/>
    <cellStyle name="Ausgabe 6" xfId="712" xr:uid="{2D5CE56D-E652-40BB-9D88-01F3DBF28301}"/>
    <cellStyle name="Ausgabe 6 2" xfId="1432" xr:uid="{C9BE8B5B-D624-493B-A76D-65DEC5516530}"/>
    <cellStyle name="Ausgabe 6 2 2" xfId="2997" xr:uid="{96DFE2C1-818C-49EC-B2D4-D7939D325969}"/>
    <cellStyle name="Ausgabe 6 3" xfId="1742" xr:uid="{7301DDA4-EA0A-4130-83F0-DC8041CD2D0E}"/>
    <cellStyle name="Ausgabe 6 3 2" xfId="3301" xr:uid="{DACF5309-FB9B-4F12-89B2-42269FD93D8C}"/>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xfId="2325" hidden="1" xr:uid="{CF22582D-982D-4872-B571-19762D16CBCA}"/>
    <cellStyle name="Berechnung" xfId="2523" hidden="1" xr:uid="{B5F35448-FA47-4AB9-912F-4E9EA975D56D}"/>
    <cellStyle name="Berechnung" xfId="2600" hidden="1" xr:uid="{9AE05D8E-FE1F-44AE-885A-CFB1CBB14543}"/>
    <cellStyle name="Berechnung" xfId="3397" hidden="1" xr:uid="{EBB55469-F8C7-4DFF-BCD4-3A5F74553BE3}"/>
    <cellStyle name="Berechnung" xfId="3245" hidden="1" xr:uid="{5A5592C7-4BAD-4F5D-A04D-73384AD97EAE}"/>
    <cellStyle name="Berechnung" xfId="3246" hidden="1" xr:uid="{4C72249C-B59C-4FC6-AAEE-69F4AB3A832C}"/>
    <cellStyle name="Berechnung" xfId="2692" hidden="1" xr:uid="{46F35091-485C-425E-B5DD-9565443E2DA4}"/>
    <cellStyle name="Berechnung" xfId="3472" hidden="1" xr:uid="{34F25D91-1BDD-4DD7-882B-9D40330D6DF6}"/>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2 2" xfId="3175" xr:uid="{63473E35-4A34-4647-B89D-E1D8EB524C73}"/>
    <cellStyle name="Berechnung 2 2 2 3" xfId="1650" xr:uid="{7DD356D2-C140-45CD-B708-97E95FA0000D}"/>
    <cellStyle name="Berechnung 2 2 2 3 2" xfId="3215" xr:uid="{05F93E10-B1EF-4DB3-9529-0F08D83F57DF}"/>
    <cellStyle name="Berechnung 2 2 2 4" xfId="2260" xr:uid="{B6A13055-05D5-4E6B-892D-D458BB54079C}"/>
    <cellStyle name="Berechnung 2 2 3" xfId="1402" xr:uid="{230450E2-7DD5-4E8E-A13E-1960488A6BC4}"/>
    <cellStyle name="Berechnung 2 2 3 2" xfId="2967" xr:uid="{BFD87B61-237B-423D-B8E9-AA32788CCE95}"/>
    <cellStyle name="Berechnung 2 2 4" xfId="1675" xr:uid="{B6E84843-1946-4F4D-890D-84B555525DC1}"/>
    <cellStyle name="Berechnung 2 2 4 2" xfId="3238" xr:uid="{D6B6C32D-6BE8-44AA-B12C-FC9FF485CEC5}"/>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2 2" xfId="3040" xr:uid="{63A0ECCF-540C-4CDF-A57C-8322E9379F2A}"/>
    <cellStyle name="Berechnung 2 3 2 3" xfId="1752" xr:uid="{D67AF47C-7260-4820-A71E-70078C737576}"/>
    <cellStyle name="Berechnung 2 3 2 3 2" xfId="3310" xr:uid="{0BC7FE57-C3A6-44BF-A5D0-8F64D51900DE}"/>
    <cellStyle name="Berechnung 2 3 2 4" xfId="2125" xr:uid="{BC58228C-27AF-43FA-B568-0E415C074E36}"/>
    <cellStyle name="Berechnung 2 3 3" xfId="1267" xr:uid="{C87414CB-5DC2-4B2A-A928-E34E728D0494}"/>
    <cellStyle name="Berechnung 2 3 3 2" xfId="2832" xr:uid="{1B04BE50-7DCB-4789-82B1-B490F662F077}"/>
    <cellStyle name="Berechnung 2 3 4" xfId="1133" xr:uid="{59449903-DE02-469A-85DF-2759DA4F5534}"/>
    <cellStyle name="Berechnung 2 3 4 2" xfId="2702" xr:uid="{35496C8F-7A02-4C5E-BCF2-F6852B0ED9CC}"/>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2 2" xfId="3096" xr:uid="{F39BBB6F-BB2E-42F5-A9A2-703B0C0B752D}"/>
    <cellStyle name="Berechnung 2 4 2 3" xfId="1081" xr:uid="{80843125-EE8E-4D14-9FE0-9F0E7F5108A0}"/>
    <cellStyle name="Berechnung 2 4 2 3 2" xfId="2650" xr:uid="{0014FAE9-F0A3-4A7E-B64A-ED5CA2834B2C}"/>
    <cellStyle name="Berechnung 2 4 2 4" xfId="2181" xr:uid="{F89F1455-CCB2-4821-A7CE-C94DBBB05688}"/>
    <cellStyle name="Berechnung 2 4 3" xfId="1323" xr:uid="{78B6BBEF-1657-44B7-8835-8628892C094E}"/>
    <cellStyle name="Berechnung 2 4 3 2" xfId="2888" xr:uid="{56C0388A-E90D-4E31-8717-6B0EFC08D9A2}"/>
    <cellStyle name="Berechnung 2 4 4" xfId="1710" xr:uid="{9C54FE37-FC30-40A5-9D80-05E382BE2C99}"/>
    <cellStyle name="Berechnung 2 4 4 2" xfId="3271" xr:uid="{F6106D53-C8CC-4560-B7D4-825C36D4D4D5}"/>
    <cellStyle name="Berechnung 2 4 5" xfId="1975" xr:uid="{88B2E2AA-BD61-468E-8BE5-0FF60EF4C79C}"/>
    <cellStyle name="Berechnung 2 5" xfId="740" xr:uid="{393C8595-B32A-4715-AA27-CA4AE18D4E49}"/>
    <cellStyle name="Berechnung 2 5 2" xfId="1453" xr:uid="{E38E5E71-3FF3-4482-8E9E-E1CB665EDB64}"/>
    <cellStyle name="Berechnung 2 5 2 2" xfId="3018" xr:uid="{B7F90FD6-E041-4E2E-BBF4-A2E25BFECBC0}"/>
    <cellStyle name="Berechnung 2 5 3" xfId="1024" xr:uid="{22DADAA5-AF45-4111-A133-3F9A0B9E275D}"/>
    <cellStyle name="Berechnung 2 5 3 2" xfId="2596" xr:uid="{5BDFB7B7-6727-450C-81C5-3ADF891FA2C4}"/>
    <cellStyle name="Berechnung 2 5 4" xfId="2103" xr:uid="{8C9F9263-7720-4593-B6E0-6F6165BE0C74}"/>
    <cellStyle name="Berechnung 2 6" xfId="1192" xr:uid="{DF229731-E236-4310-9FC0-267EEF42B10D}"/>
    <cellStyle name="Berechnung 2 6 2" xfId="2761" xr:uid="{488D9060-7F93-441A-9F79-E1DC7BA2B2F5}"/>
    <cellStyle name="Berechnung 2 7" xfId="1198" xr:uid="{FB59281D-9FDC-4E1C-9726-BA06928FFD8B}"/>
    <cellStyle name="Berechnung 2 7 2" xfId="2767" xr:uid="{1E1C636F-7638-49E4-A25F-90F61F492CAA}"/>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2 2" xfId="3138" xr:uid="{50EE7E31-A61E-44AD-904E-3B6AD3B0EECD}"/>
    <cellStyle name="Berechnung 3 2 2 3" xfId="999" xr:uid="{FBA3919C-5730-41FA-BF26-9EC664D64528}"/>
    <cellStyle name="Berechnung 3 2 2 3 2" xfId="2572" xr:uid="{8B8EDA8E-19D4-416F-B54B-0CF414D04FBE}"/>
    <cellStyle name="Berechnung 3 2 2 4" xfId="2223" xr:uid="{CBF0312E-5CEA-489C-BC65-4FA7C8C11EAA}"/>
    <cellStyle name="Berechnung 3 2 3" xfId="1365" xr:uid="{A961A2B4-4AFB-4C5E-8BBE-7D064F79DB26}"/>
    <cellStyle name="Berechnung 3 2 3 2" xfId="2930" xr:uid="{E93BC8F3-8A7B-49BB-B41C-DBAD76575482}"/>
    <cellStyle name="Berechnung 3 2 4" xfId="1815" xr:uid="{801D7229-110F-4BCD-B18E-49F8ECC216F4}"/>
    <cellStyle name="Berechnung 3 2 4 2" xfId="3365" xr:uid="{03DFA31D-99A1-440D-9792-6E6D35EA68D0}"/>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2 2" xfId="3074" xr:uid="{3F18BB1C-0DD6-44B3-9611-68720DF778D6}"/>
    <cellStyle name="Berechnung 3 3 2 3" xfId="978" xr:uid="{76DEB48A-78C7-4FC7-9AE9-64E18574C002}"/>
    <cellStyle name="Berechnung 3 3 2 3 2" xfId="2556" xr:uid="{B53FCEEA-BA52-4308-A15A-260F08BCD05F}"/>
    <cellStyle name="Berechnung 3 3 2 4" xfId="2159" xr:uid="{6FC512E6-E877-477D-9C0F-C7067E9CCCCC}"/>
    <cellStyle name="Berechnung 3 3 3" xfId="1301" xr:uid="{62CBA0E2-D718-4DDC-88E5-162777F34F3E}"/>
    <cellStyle name="Berechnung 3 3 3 2" xfId="2866" xr:uid="{9F722FF6-16A7-4F53-831D-543A1DF14F86}"/>
    <cellStyle name="Berechnung 3 3 4" xfId="938" xr:uid="{3AA1EAD3-B8B7-4B53-9B1F-73FEB99879FA}"/>
    <cellStyle name="Berechnung 3 3 4 2" xfId="2518" xr:uid="{504B3F43-5D55-48E0-8B4C-16491B7E81B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2 2" xfId="3086" xr:uid="{C902143D-9786-4936-B885-C90CC97A3D4C}"/>
    <cellStyle name="Berechnung 3 4 2 3" xfId="1657" xr:uid="{4212C172-A670-4391-B6BF-10D73BEFB4D4}"/>
    <cellStyle name="Berechnung 3 4 2 3 2" xfId="3222" xr:uid="{2431A274-2EF5-4271-B206-669745C7E28D}"/>
    <cellStyle name="Berechnung 3 4 2 4" xfId="2171" xr:uid="{27058A07-EBBE-488D-81BE-411B87EB3818}"/>
    <cellStyle name="Berechnung 3 4 3" xfId="1313" xr:uid="{23BDB290-218A-4806-9615-90A332C43886}"/>
    <cellStyle name="Berechnung 3 4 3 2" xfId="2878" xr:uid="{5EBC932F-7320-4D9F-BA36-8DA4E753DC39}"/>
    <cellStyle name="Berechnung 3 4 4" xfId="1167" xr:uid="{8F7F9925-4A4D-41B3-9723-001482653B4B}"/>
    <cellStyle name="Berechnung 3 4 4 2" xfId="2736" xr:uid="{DEFCC558-7A35-402C-9268-1FD65B160781}"/>
    <cellStyle name="Berechnung 3 4 5" xfId="1965" xr:uid="{27A88542-3A26-494E-B835-ABAC83C5620A}"/>
    <cellStyle name="Berechnung 3 5" xfId="731" xr:uid="{D5BE5CFD-33D0-412C-8D03-1C8FC91FE9A4}"/>
    <cellStyle name="Berechnung 3 5 2" xfId="1447" xr:uid="{CEC0D98F-609B-40B6-8FFC-A2E9BC8A352D}"/>
    <cellStyle name="Berechnung 3 5 2 2" xfId="3012" xr:uid="{690FAB46-EBFE-4C69-8110-FE9E786DBF21}"/>
    <cellStyle name="Berechnung 3 5 3" xfId="1776" xr:uid="{970AC980-8EA2-4140-9B37-0C68C3CC3242}"/>
    <cellStyle name="Berechnung 3 5 3 2" xfId="3332" xr:uid="{DE48A88D-1B9F-40E6-A69F-D0CE5E7348F6}"/>
    <cellStyle name="Berechnung 3 5 4" xfId="2098" xr:uid="{9D1CB742-3AF1-41B8-B673-B22E6EF7CE74}"/>
    <cellStyle name="Berechnung 3 6" xfId="1103" xr:uid="{47FAED18-2CFC-4ECE-9BA9-BBD4568BCC44}"/>
    <cellStyle name="Berechnung 3 6 2" xfId="2672" xr:uid="{89B0F5D7-6846-4140-B102-9513017C4FAD}"/>
    <cellStyle name="Berechnung 3 7" xfId="1760" xr:uid="{85E17428-D418-432E-B8F4-75B03D22B960}"/>
    <cellStyle name="Berechnung 3 7 2" xfId="3318" xr:uid="{4BC4D92C-1D5A-47B9-BC90-886559BB6CD8}"/>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2 2" xfId="3071" xr:uid="{B7243F30-C25A-4FAE-B10A-5279B5066A10}"/>
    <cellStyle name="Berechnung 4 2 3" xfId="1230" xr:uid="{15699F82-9992-40D7-8D15-206A2B903B66}"/>
    <cellStyle name="Berechnung 4 2 3 2" xfId="2798" xr:uid="{E6D8EF60-7402-4582-9382-FBFB3D3E6F4A}"/>
    <cellStyle name="Berechnung 4 2 4" xfId="2156" xr:uid="{80D017CE-B505-46F2-9400-949F04BC10FB}"/>
    <cellStyle name="Berechnung 4 3" xfId="1298" xr:uid="{7ECB4BA3-1748-4561-9719-D6ADD7D5B0F4}"/>
    <cellStyle name="Berechnung 4 3 2" xfId="2863" xr:uid="{8F7CA4E5-89DE-4F55-8ABE-4AF1762FF1D8}"/>
    <cellStyle name="Berechnung 4 4" xfId="1834" xr:uid="{64C8EB02-1F37-40F0-8CD1-F66EDCA34FAC}"/>
    <cellStyle name="Berechnung 4 4 2" xfId="3384" xr:uid="{BF49D2B8-FD3E-42BA-AD2B-185AE29847E9}"/>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2 2" xfId="3188" xr:uid="{C9A8FF5B-9BAC-4E61-A0BC-A726E6AD8738}"/>
    <cellStyle name="Berechnung 5 2 3" xfId="1895" xr:uid="{90D5D9E8-9F3F-4CE3-9EC2-F5687686B559}"/>
    <cellStyle name="Berechnung 5 2 3 2" xfId="3438" xr:uid="{05962DAD-DA87-489D-A40E-8490D6AC7C3C}"/>
    <cellStyle name="Berechnung 5 2 4" xfId="2273" xr:uid="{2E3D32CC-23D5-4B86-BDFC-5FD58E9ADD2D}"/>
    <cellStyle name="Berechnung 5 3" xfId="1415" xr:uid="{50ABB87E-E714-49C8-86D2-6BB28DF51CAB}"/>
    <cellStyle name="Berechnung 5 3 2" xfId="2980" xr:uid="{69E0153B-EBCB-4A84-8D80-B80062F43669}"/>
    <cellStyle name="Berechnung 5 4" xfId="1828" xr:uid="{105DD7BE-5D4F-4186-B178-B55C1E2A1FE7}"/>
    <cellStyle name="Berechnung 5 4 2" xfId="3378" xr:uid="{823348C3-4162-4643-9555-6F1DA187C97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2 2" xfId="3199" xr:uid="{5B55CA13-FC55-4C15-96F4-D479767D10B1}"/>
    <cellStyle name="Berechnung 6 2 3" xfId="1906" xr:uid="{C8086844-E160-4664-B008-30957D7A4D3D}"/>
    <cellStyle name="Berechnung 6 2 3 2" xfId="3449" xr:uid="{287232CB-8DC1-4F89-84FD-67664A8552B4}"/>
    <cellStyle name="Berechnung 6 2 4" xfId="2284" xr:uid="{D655F636-B174-4A92-8723-7C154D90267A}"/>
    <cellStyle name="Berechnung 6 3" xfId="1427" xr:uid="{24E6A597-39AE-47B2-B339-EC7F00382F3A}"/>
    <cellStyle name="Berechnung 6 3 2" xfId="2992" xr:uid="{EFDF20A5-2978-4429-B284-24F586EE2779}"/>
    <cellStyle name="Berechnung 6 4" xfId="1641" xr:uid="{DF2809EF-B130-425E-9BCD-BE873451FCFD}"/>
    <cellStyle name="Berechnung 6 4 2" xfId="3206" xr:uid="{9B1334B6-725F-46A3-A6B9-E828A1065544}"/>
    <cellStyle name="Berechnung 6 5" xfId="2078" xr:uid="{38993D52-7600-4D08-866C-EF6A36EABBE3}"/>
    <cellStyle name="Berechnung 7" xfId="713" xr:uid="{C5E50E2A-1347-462F-9556-2C3DA11DDD53}"/>
    <cellStyle name="Berechnung 7 2" xfId="1433" xr:uid="{C110ABCB-F375-4ABA-BA47-B83A1AE2098D}"/>
    <cellStyle name="Berechnung 7 2 2" xfId="2998" xr:uid="{F260AA7F-3C7B-4AB5-AB86-CC7969B79198}"/>
    <cellStyle name="Berechnung 7 3" xfId="1046" xr:uid="{90778045-60FD-410C-B139-43425A70AE46}"/>
    <cellStyle name="Berechnung 7 3 2" xfId="2617" xr:uid="{9DCB4A10-C299-4970-B460-C92F6288C3A4}"/>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2 2" xfId="3073" xr:uid="{4B5DC63F-7D45-46C0-8B61-B1AAD25FD044}"/>
    <cellStyle name="Calculation 2 2 2 3" xfId="1655" xr:uid="{745AD99E-A3A8-4CFE-83FD-44AFAABA9D4D}"/>
    <cellStyle name="Calculation 2 2 2 3 2" xfId="3220" xr:uid="{90ED5D75-30DD-4906-8495-924A31259FFE}"/>
    <cellStyle name="Calculation 2 2 2 4" xfId="2158" xr:uid="{9E60C214-EAEC-4116-8DFD-19D125D40303}"/>
    <cellStyle name="Calculation 2 2 3" xfId="1300" xr:uid="{84143625-B3A2-44EF-8A47-24277E5611AC}"/>
    <cellStyle name="Calculation 2 2 3 2" xfId="2865" xr:uid="{74218C34-0B38-456D-9B34-DCE98676F4BC}"/>
    <cellStyle name="Calculation 2 2 4" xfId="1223" xr:uid="{73DAB044-195F-4F39-A6EF-E9043CB05392}"/>
    <cellStyle name="Calculation 2 2 4 2" xfId="2791" xr:uid="{994C783A-22BE-472E-8229-9982B28D992D}"/>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2 2" xfId="3157" xr:uid="{F583197A-80FC-47D6-9433-EEA78826CAE9}"/>
    <cellStyle name="Calculation 2 3 2 3" xfId="1662" xr:uid="{803E1089-EB74-4B61-B4E4-B7087709484C}"/>
    <cellStyle name="Calculation 2 3 2 3 2" xfId="3227" xr:uid="{8691A85E-2BA3-4A6E-B561-0290E4CDB270}"/>
    <cellStyle name="Calculation 2 3 2 4" xfId="2242" xr:uid="{AB5A84EB-7C01-40BB-AD3E-AB0AD1F35C02}"/>
    <cellStyle name="Calculation 2 3 3" xfId="1384" xr:uid="{5D175C27-3720-499D-82BC-BDF5093902CD}"/>
    <cellStyle name="Calculation 2 3 3 2" xfId="2949" xr:uid="{0F2D3840-D5A1-4174-93F5-CE4014C64E8D}"/>
    <cellStyle name="Calculation 2 3 4" xfId="29" xr:uid="{FAAF6B1E-B0B0-4444-AE65-28BDBFD688D8}"/>
    <cellStyle name="Calculation 2 3 4 2" xfId="2313" xr:uid="{F0B067FC-EE8A-4927-B25B-D16CFCA1F057}"/>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2 2" xfId="3063" xr:uid="{A8ED9D41-060B-4FBB-9D33-55EA80A0C5AF}"/>
    <cellStyle name="Calculation 2 4 2 3" xfId="1023" xr:uid="{C7104A9A-444E-4E81-8DD6-515FA83D319B}"/>
    <cellStyle name="Calculation 2 4 2 3 2" xfId="2595" xr:uid="{95160635-808A-4D52-9E84-41096DA9967A}"/>
    <cellStyle name="Calculation 2 4 2 4" xfId="2148" xr:uid="{47419388-B88A-4561-AECA-9D2FF0E4C737}"/>
    <cellStyle name="Calculation 2 4 3" xfId="1290" xr:uid="{35C4E9B7-AE14-471A-B66E-FF424750AAAF}"/>
    <cellStyle name="Calculation 2 4 3 2" xfId="2855" xr:uid="{AF191982-2C9B-4337-9143-1BCF55A48F80}"/>
    <cellStyle name="Calculation 2 4 4" xfId="1197" xr:uid="{21387E31-4F90-4FC9-B90F-5321B6A4606C}"/>
    <cellStyle name="Calculation 2 4 4 2" xfId="2766" xr:uid="{C6913096-701F-4C69-BB1A-315034CCCF58}"/>
    <cellStyle name="Calculation 2 4 5" xfId="1942" xr:uid="{FA54EBE0-BD96-4262-81FD-AD752953E768}"/>
    <cellStyle name="Calculation 2 5" xfId="714" xr:uid="{659B6432-F8EF-4491-A25F-9F523162FB51}"/>
    <cellStyle name="Calculation 2 5 2" xfId="1434" xr:uid="{AFD51807-06A0-4B45-B63E-9763C537E01C}"/>
    <cellStyle name="Calculation 2 5 2 2" xfId="2999" xr:uid="{FC914EBE-2CCB-4918-BB7B-1FD80BA5A302}"/>
    <cellStyle name="Calculation 2 5 3" xfId="1772" xr:uid="{08B94C0A-762C-49AE-BF67-60F3021638BE}"/>
    <cellStyle name="Calculation 2 5 3 2" xfId="3328" xr:uid="{9C251727-3641-47AF-9B1F-920B94F67532}"/>
    <cellStyle name="Calculation 2 5 4" xfId="2085" xr:uid="{BE01867C-200A-455E-96D9-8A68E2028E82}"/>
    <cellStyle name="Calculation 2 6" xfId="1005" xr:uid="{21009666-1081-4804-BAE8-5FD1F696A1AF}"/>
    <cellStyle name="Calculation 2 6 2" xfId="2577" xr:uid="{B51A04A7-80E0-4B8C-BEB4-EF8BC37758AD}"/>
    <cellStyle name="Calculation 2 7" xfId="1810" xr:uid="{018599E4-6253-4160-9C3A-B774A5FD9A6F}"/>
    <cellStyle name="Calculation 2 7 2" xfId="3361" xr:uid="{E372FA90-E242-4066-9976-CEEE0B35D8AE}"/>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2 2" xfId="3112" xr:uid="{74E9A56A-6F9D-45E7-A7AF-AC18C446C179}"/>
    <cellStyle name="Calculation 3 2 2 3" xfId="1698" xr:uid="{88B1AA72-BEDD-4258-ACE0-8EDF2960214F}"/>
    <cellStyle name="Calculation 3 2 2 3 2" xfId="3259" xr:uid="{7A282163-A161-44C0-BFEE-7588AEB80D5B}"/>
    <cellStyle name="Calculation 3 2 2 4" xfId="2197" xr:uid="{42C478B6-54B6-4FFD-9688-CB5F18EFCC57}"/>
    <cellStyle name="Calculation 3 2 3" xfId="1339" xr:uid="{128AE0AB-0D2C-4E9E-8EF1-0E20FE2D8310}"/>
    <cellStyle name="Calculation 3 2 3 2" xfId="2904" xr:uid="{0A18EDAC-AFD4-48A6-9860-DBBA207131C7}"/>
    <cellStyle name="Calculation 3 2 4" xfId="1755" xr:uid="{7412E2CC-8F32-4E42-8CC0-AC8456F923FA}"/>
    <cellStyle name="Calculation 3 2 4 2" xfId="3313" xr:uid="{8A0AACA0-17D9-41C5-B19D-796EE6B1DC49}"/>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2 2" xfId="3098" xr:uid="{A8D8F96E-DA8F-4F21-A643-56F379D17746}"/>
    <cellStyle name="Calculation 3 3 2 3" xfId="1003" xr:uid="{34E23764-5BA7-4549-A1E8-5BC94EB7C401}"/>
    <cellStyle name="Calculation 3 3 2 3 2" xfId="2575" xr:uid="{07F31C32-F7C0-4C68-9695-85FE5A066D31}"/>
    <cellStyle name="Calculation 3 3 2 4" xfId="2183" xr:uid="{4C3DC07B-D8C1-424C-987C-93DA7D2BE5F6}"/>
    <cellStyle name="Calculation 3 3 3" xfId="1325" xr:uid="{7ECB5B6D-AF86-4AC4-B958-2306BC699673}"/>
    <cellStyle name="Calculation 3 3 3 2" xfId="2890" xr:uid="{0FF0381F-5365-4363-9195-1A6F45B0C823}"/>
    <cellStyle name="Calculation 3 3 4" xfId="1792" xr:uid="{9613C1CC-7A46-4D2C-92B4-BAB389A23FB1}"/>
    <cellStyle name="Calculation 3 3 4 2" xfId="3345" xr:uid="{15F2EF0C-CA65-4EA6-B6B4-A47B8F3A68EB}"/>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2 2" xfId="3182" xr:uid="{F8969997-9F67-4B75-BEC4-769087879862}"/>
    <cellStyle name="Calculation 3 4 2 3" xfId="1889" xr:uid="{5054CE20-7F55-439B-85B5-DBCEC356D99C}"/>
    <cellStyle name="Calculation 3 4 2 3 2" xfId="3432" xr:uid="{9ADCF11B-145F-4435-B2A0-98046648E930}"/>
    <cellStyle name="Calculation 3 4 2 4" xfId="2267" xr:uid="{10D7899A-06F5-411F-BA78-3E7CB45B02A8}"/>
    <cellStyle name="Calculation 3 4 3" xfId="1409" xr:uid="{F4A4AEFA-5827-4018-A386-9D870C89F6D8}"/>
    <cellStyle name="Calculation 3 4 3 2" xfId="2974" xr:uid="{7481538F-6B79-4045-88E3-ED6122A59961}"/>
    <cellStyle name="Calculation 3 4 4" xfId="1761" xr:uid="{37E85BEB-1CA0-4798-9392-2AABDBCA61BF}"/>
    <cellStyle name="Calculation 3 4 4 2" xfId="3319" xr:uid="{94992426-27EB-46F8-A3B4-52A58ED5BEC8}"/>
    <cellStyle name="Calculation 3 4 5" xfId="2061" xr:uid="{E283673F-7436-497D-A7B7-8A6A37D6D99A}"/>
    <cellStyle name="Calculation 3 5" xfId="722" xr:uid="{09E3F567-4234-4670-B812-492EA4089C92}"/>
    <cellStyle name="Calculation 3 5 2" xfId="1442" xr:uid="{0DA43C9E-114D-47ED-B0C1-73A7C4520835}"/>
    <cellStyle name="Calculation 3 5 2 2" xfId="3007" xr:uid="{4256E471-C8D5-432E-BBB2-E392D1759C63}"/>
    <cellStyle name="Calculation 3 5 3" xfId="1674" xr:uid="{843800EC-4B2D-4BBD-8EE6-3573F8B93D7D}"/>
    <cellStyle name="Calculation 3 5 3 2" xfId="3237" xr:uid="{5BD51DAA-3E34-49EE-8D95-49D6B6E47A37}"/>
    <cellStyle name="Calculation 3 5 4" xfId="2093" xr:uid="{28FC7BBD-29C5-48D3-80FC-57732E0C1BC5}"/>
    <cellStyle name="Calculation 3 6" xfId="1068" xr:uid="{752618A9-7C8D-4191-BAD5-686CE8D94B68}"/>
    <cellStyle name="Calculation 3 6 2" xfId="2638" xr:uid="{4415D1E6-A1D8-4F5D-B709-AB1206E38074}"/>
    <cellStyle name="Calculation 3 7" xfId="1865" xr:uid="{EA9EA80A-E78A-465D-A183-44FFAEC44480}"/>
    <cellStyle name="Calculation 3 7 2" xfId="3410" xr:uid="{7003E293-7B29-4E38-8CDB-2A56FA19C8BE}"/>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2 2 2 2" xfId="2430" xr:uid="{219CB6B2-DA86-497B-8B36-EED2021E12E9}"/>
    <cellStyle name="Comma 2 2 3" xfId="2362" xr:uid="{04253C5F-14CD-4DC7-A876-BF0AC77CC640}"/>
    <cellStyle name="Comma 3" xfId="166" xr:uid="{5B29C205-315B-4438-A315-86F28C34CC2B}"/>
    <cellStyle name="Comma 6" xfId="6" xr:uid="{00000000-0005-0000-0000-000005000000}"/>
    <cellStyle name="Comma 6 2" xfId="2306" xr:uid="{861DC68A-F726-44A4-BF2F-E7819E28C235}"/>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2 2" xfId="3200" xr:uid="{D2D3FDE6-2F98-4D2C-B14A-7FB92BDC8E37}"/>
    <cellStyle name="CustomCellsOrange 2 2 2 2 2 3" xfId="1907" xr:uid="{FD4B4416-B8BD-4F23-9A6E-FA7EACC8B1A8}"/>
    <cellStyle name="CustomCellsOrange 2 2 2 2 2 3 2" xfId="3450" xr:uid="{DC5B2B7A-6F3D-4988-8395-BCF44EB1CCFB}"/>
    <cellStyle name="CustomCellsOrange 2 2 2 2 2 4" xfId="2285" xr:uid="{CDCB8EB7-492F-44A3-96DB-DA7915A9905C}"/>
    <cellStyle name="CustomCellsOrange 2 2 2 2 3" xfId="1428" xr:uid="{11B3A23F-ECE3-4398-9E5B-F4D4CA51405A}"/>
    <cellStyle name="CustomCellsOrange 2 2 2 2 3 2" xfId="2993" xr:uid="{693210EB-5639-44BA-902E-4E9F75E9B4D3}"/>
    <cellStyle name="CustomCellsOrange 2 2 2 2 4" xfId="1263" xr:uid="{AB2ACF3A-DE3D-4F12-9153-F181AAE1F1C5}"/>
    <cellStyle name="CustomCellsOrange 2 2 2 2 4 2" xfId="2828" xr:uid="{B6E4653D-E9E9-4E3B-8503-B4A00EFE5421}"/>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2 2" xfId="3184" xr:uid="{FA5BBB8B-14C9-4C5B-AA33-5FE670047897}"/>
    <cellStyle name="CustomCellsOrange 2 2 3 2 3" xfId="1891" xr:uid="{6AAEFA4F-D5F6-43A3-9F70-F66F61873922}"/>
    <cellStyle name="CustomCellsOrange 2 2 3 2 3 2" xfId="3434" xr:uid="{08323A3F-A320-4CB9-91F4-D9FFD9249F27}"/>
    <cellStyle name="CustomCellsOrange 2 2 3 2 4" xfId="2269" xr:uid="{F46F45B8-7471-44F6-B7E2-F60C518EB414}"/>
    <cellStyle name="CustomCellsOrange 2 2 3 3" xfId="1411" xr:uid="{55DE88E6-F0BC-4A27-ACA0-81244E53DBDE}"/>
    <cellStyle name="CustomCellsOrange 2 2 3 3 2" xfId="2976" xr:uid="{714C549D-A84B-429C-907C-52496C953F2F}"/>
    <cellStyle name="CustomCellsOrange 2 2 3 4" xfId="1757" xr:uid="{79665B93-5293-4C4A-910C-A6216B696E6C}"/>
    <cellStyle name="CustomCellsOrange 2 2 3 4 2" xfId="3315" xr:uid="{ABA4C766-C1C9-4F9E-A965-4993C8FC1613}"/>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2 2" xfId="3102" xr:uid="{1381C743-2B0A-4BDA-B3C7-BD7B6946928C}"/>
    <cellStyle name="CustomCellsOrange 2 2 4 2 3" xfId="1667" xr:uid="{560DA2D9-C91E-4539-AA11-348B6B934308}"/>
    <cellStyle name="CustomCellsOrange 2 2 4 2 3 2" xfId="3231" xr:uid="{57646851-DD09-4A9A-A112-CCBB1D03E55F}"/>
    <cellStyle name="CustomCellsOrange 2 2 4 2 4" xfId="2187" xr:uid="{A562E128-502D-40C4-9287-91CA8167A6A8}"/>
    <cellStyle name="CustomCellsOrange 2 2 4 3" xfId="1329" xr:uid="{38E29065-CAB0-46F6-B338-25FE8D542946}"/>
    <cellStyle name="CustomCellsOrange 2 2 4 3 2" xfId="2894" xr:uid="{79E5ECA2-5CB8-441C-8450-CB499CC762DE}"/>
    <cellStyle name="CustomCellsOrange 2 2 4 4" xfId="1700" xr:uid="{6C34DF0A-E18F-4FDF-A79E-BDFC79074816}"/>
    <cellStyle name="CustomCellsOrange 2 2 4 4 2" xfId="3261" xr:uid="{4653877E-36BE-4282-8FFE-A35CC7F2E5C9}"/>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2 2" xfId="3202" xr:uid="{2098BE82-4DD2-40C7-A7A1-B0EA10B3C31B}"/>
    <cellStyle name="CustomCellsOrange 2 2 5 2 3" xfId="1909" xr:uid="{E28CD483-3A94-44A6-A9FF-ACA2CF02BC24}"/>
    <cellStyle name="CustomCellsOrange 2 2 5 2 3 2" xfId="3452" xr:uid="{B211060C-33CD-4F90-99C9-F6ADE9DEF6C7}"/>
    <cellStyle name="CustomCellsOrange 2 2 5 2 4" xfId="2287" xr:uid="{0A0E7BCE-7881-4AE9-8CDE-485BA57B4654}"/>
    <cellStyle name="CustomCellsOrange 2 2 5 3" xfId="1430" xr:uid="{DDC05A8D-A728-4736-BA56-9CE140CB9C9D}"/>
    <cellStyle name="CustomCellsOrange 2 2 5 3 2" xfId="2995" xr:uid="{0407C2C0-3353-4D3A-859A-3B5CCDFFAD52}"/>
    <cellStyle name="CustomCellsOrange 2 2 5 4" xfId="1768" xr:uid="{BB85FEAA-C171-4693-ACBD-BA8332538858}"/>
    <cellStyle name="CustomCellsOrange 2 2 5 4 2" xfId="3324" xr:uid="{267615AE-4801-4914-BF51-929CC1873D36}"/>
    <cellStyle name="CustomCellsOrange 2 2 5 5" xfId="2081" xr:uid="{E8F101E5-2DFC-44F2-B7E3-B3270493E073}"/>
    <cellStyle name="CustomCellsOrange 2 2 6" xfId="1224" xr:uid="{2F578B6E-2DF3-4DD8-A57F-BA6FE79FCC76}"/>
    <cellStyle name="CustomCellsOrange 2 2 6 2" xfId="2792" xr:uid="{7A889105-F41B-474B-A230-F57924B306BF}"/>
    <cellStyle name="CustomCellsOrange 2 2 7" xfId="1049" xr:uid="{F9FF5830-3F54-4EA0-8E72-8EC2C3C71EA0}"/>
    <cellStyle name="CustomCellsOrange 2 2 7 2" xfId="2620" xr:uid="{02F5D1B3-FC48-4816-B9CB-24B612AC6778}"/>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2 2" xfId="3139" xr:uid="{CE140512-C7A4-48BE-822E-A5AA47BF100F}"/>
    <cellStyle name="CustomCellsOrange 3 2 2 3" xfId="1063" xr:uid="{CE33E548-A7EF-46D7-8CC6-FD570E6BA194}"/>
    <cellStyle name="CustomCellsOrange 3 2 2 3 2" xfId="2633" xr:uid="{41EE6967-F83D-484C-9F8A-435FAE3B5C5C}"/>
    <cellStyle name="CustomCellsOrange 3 2 2 4" xfId="2224" xr:uid="{AA201C0D-BE79-4A36-8BB5-9E291C7EBE41}"/>
    <cellStyle name="CustomCellsOrange 3 2 3" xfId="1366" xr:uid="{06BF508D-A378-451C-A03C-8E4BB861D91D}"/>
    <cellStyle name="CustomCellsOrange 3 2 3 2" xfId="2931" xr:uid="{1B90573D-3B27-4859-9FBC-9EDB243A10DA}"/>
    <cellStyle name="CustomCellsOrange 3 2 4" xfId="1188" xr:uid="{1C1C27AB-F407-480F-A8F7-D4EA5AABCA2F}"/>
    <cellStyle name="CustomCellsOrange 3 2 4 2" xfId="2757" xr:uid="{512F9036-E0ED-44A4-8094-2C3788B43B0E}"/>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2 2" xfId="3072" xr:uid="{028C8D47-3BB1-4588-8E00-48FEF58710D9}"/>
    <cellStyle name="CustomCellsOrange 3 3 2 3" xfId="1053" xr:uid="{2C776393-2760-4D6E-B398-5432D45B78B3}"/>
    <cellStyle name="CustomCellsOrange 3 3 2 3 2" xfId="2624" xr:uid="{203878A2-033B-450A-A30C-40EEC25BBE63}"/>
    <cellStyle name="CustomCellsOrange 3 3 2 4" xfId="2157" xr:uid="{BF4580E0-5FC3-4443-9332-DA98BF29257E}"/>
    <cellStyle name="CustomCellsOrange 3 3 3" xfId="1299" xr:uid="{A34286FD-AD24-41C4-8AB6-8ADEEF30DBC5}"/>
    <cellStyle name="CustomCellsOrange 3 3 3 2" xfId="2864" xr:uid="{4D3CBFB2-5F65-423C-9083-57F7BDAAD6D0}"/>
    <cellStyle name="CustomCellsOrange 3 3 4" xfId="1010" xr:uid="{59099FDA-750E-468E-A650-E42AB76F6D8A}"/>
    <cellStyle name="CustomCellsOrange 3 3 4 2" xfId="2582" xr:uid="{BECBB67A-8CAC-4F49-B10A-3BA33268264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2 2" xfId="3085" xr:uid="{091B64EA-4361-4A83-A85A-F97D62C25F14}"/>
    <cellStyle name="CustomCellsOrange 3 4 2 3" xfId="1042" xr:uid="{81C8AEBC-A812-40FC-B608-1D3A0D610029}"/>
    <cellStyle name="CustomCellsOrange 3 4 2 3 2" xfId="2613" xr:uid="{433E439E-5B95-496C-8943-3729122D386F}"/>
    <cellStyle name="CustomCellsOrange 3 4 2 4" xfId="2170" xr:uid="{42739A41-E9D2-4033-B743-8C33B612F463}"/>
    <cellStyle name="CustomCellsOrange 3 4 3" xfId="1312" xr:uid="{877AE66B-D51D-4AEF-8948-643CE2E6A2E3}"/>
    <cellStyle name="CustomCellsOrange 3 4 3 2" xfId="2877" xr:uid="{17FA0A77-C79B-4C36-BCBB-DF8129573719}"/>
    <cellStyle name="CustomCellsOrange 3 4 4" xfId="1734" xr:uid="{BFC21101-654F-4F19-B317-E14BECAB40D8}"/>
    <cellStyle name="CustomCellsOrange 3 4 4 2" xfId="3293" xr:uid="{7838E051-B5A0-48A8-9E15-5AD70219FE2E}"/>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6 2" xfId="2673" xr:uid="{EA7C713C-A79B-487E-8D5C-B4AE9921EB01}"/>
    <cellStyle name="CustomCellsOrange 3 7" xfId="1833" xr:uid="{4B5A2614-CD81-45E9-86B8-DF904E31E0E5}"/>
    <cellStyle name="CustomCellsOrange 3 7 2" xfId="3383" xr:uid="{26DB5B27-044D-4781-B7EF-9F6620FC6593}"/>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2 2" xfId="3201" xr:uid="{5447743D-9C12-44FD-82F9-18E100FE5005}"/>
    <cellStyle name="CustomizationCells 2 2 2 2 2 3" xfId="1908" xr:uid="{FB0B32D6-9EEB-4B40-A70F-A067B135D18F}"/>
    <cellStyle name="CustomizationCells 2 2 2 2 2 3 2" xfId="3451" xr:uid="{616A0FC3-4699-4D19-AC4D-3FC2667D6D6E}"/>
    <cellStyle name="CustomizationCells 2 2 2 2 2 4" xfId="2286" xr:uid="{66DE6F77-B920-4D3C-991F-78904ACFACBE}"/>
    <cellStyle name="CustomizationCells 2 2 2 2 3" xfId="1429" xr:uid="{452359DA-6367-4A37-BF82-B57DB69E4F15}"/>
    <cellStyle name="CustomizationCells 2 2 2 2 3 2" xfId="2994" xr:uid="{2A4BE257-4CC3-4FE9-AF17-E2DAF8A6D686}"/>
    <cellStyle name="CustomizationCells 2 2 2 2 4" xfId="1220" xr:uid="{5017526D-2052-4B5A-98FC-DE86C3AEBB71}"/>
    <cellStyle name="CustomizationCells 2 2 2 2 4 2" xfId="2788" xr:uid="{4168DE5D-DD2E-471B-9744-CCA73948A9BB}"/>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2 2" xfId="3185" xr:uid="{28E7AE8C-0111-4A25-8109-AF63E51E92F8}"/>
    <cellStyle name="CustomizationCells 2 2 3 2 3" xfId="1892" xr:uid="{6183C958-5983-4358-B95C-91E1DA61EB5D}"/>
    <cellStyle name="CustomizationCells 2 2 3 2 3 2" xfId="3435" xr:uid="{B818FB88-92FC-402C-AA95-854450491810}"/>
    <cellStyle name="CustomizationCells 2 2 3 2 4" xfId="2270" xr:uid="{8351CEF9-FBC1-4609-A8A9-9CCC292C9B07}"/>
    <cellStyle name="CustomizationCells 2 2 3 3" xfId="1412" xr:uid="{7A5741D6-CBA3-44C1-868D-158BA06D606F}"/>
    <cellStyle name="CustomizationCells 2 2 3 3 2" xfId="2977" xr:uid="{56424663-1C15-48DA-A892-DDC8FF907A1C}"/>
    <cellStyle name="CustomizationCells 2 2 3 4" xfId="1147" xr:uid="{9C835068-28FA-46E1-A7C3-6B456E72C033}"/>
    <cellStyle name="CustomizationCells 2 2 3 4 2" xfId="2716" xr:uid="{0B17A946-12DF-4BFD-A403-9857F620530C}"/>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2 2" xfId="3048" xr:uid="{8FA9A115-B51F-4810-BC2C-4160E2376C43}"/>
    <cellStyle name="CustomizationCells 2 2 4 2 3" xfId="1030" xr:uid="{94984A09-BF13-4AA4-A85D-3B580C0BD78B}"/>
    <cellStyle name="CustomizationCells 2 2 4 2 3 2" xfId="2602" xr:uid="{BC0CACA5-2331-4063-BB4B-4368373F4092}"/>
    <cellStyle name="CustomizationCells 2 2 4 2 4" xfId="2133" xr:uid="{7C0B0596-2A97-4E18-AE85-DCECC2928077}"/>
    <cellStyle name="CustomizationCells 2 2 4 3" xfId="1275" xr:uid="{AD4AB5ED-5350-48FE-9D79-10D6781E27E9}"/>
    <cellStyle name="CustomizationCells 2 2 4 3 2" xfId="2840" xr:uid="{8A6C4E5F-1C05-4997-BF56-E1F76E48C4D4}"/>
    <cellStyle name="CustomizationCells 2 2 4 4" xfId="1019" xr:uid="{EC0E5E35-78AF-428C-975B-3BF10DCA9FD8}"/>
    <cellStyle name="CustomizationCells 2 2 4 4 2" xfId="2591" xr:uid="{96CED824-CD99-4590-A163-FCC4F6282316}"/>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2 2" xfId="2506" xr:uid="{8F36776B-2846-4760-9E2A-827F7283919B}"/>
    <cellStyle name="CustomizationCells 2 2 5 3" xfId="1431" xr:uid="{2DDA9891-53EA-45C3-81C7-8A25CE394629}"/>
    <cellStyle name="CustomizationCells 2 2 5 3 2" xfId="2996" xr:uid="{21959D45-46CB-4DE5-94CA-61E7FDCA9EEC}"/>
    <cellStyle name="CustomizationCells 2 2 5 4" xfId="1685" xr:uid="{8F4B4369-7A43-4A2B-914A-B58D110870DA}"/>
    <cellStyle name="CustomizationCells 2 2 5 4 2" xfId="3247" xr:uid="{A0BF66B0-CF20-4A39-983A-487F9BC9A66D}"/>
    <cellStyle name="CustomizationCells 2 2 5 5" xfId="2082" xr:uid="{A9F95BAC-5492-4DE2-A2C2-D7A49C6A80A2}"/>
    <cellStyle name="CustomizationCells 2 2 6" xfId="1225" xr:uid="{1FA2EF5B-BDB2-4CF4-B40F-1A4537614B3F}"/>
    <cellStyle name="CustomizationCells 2 2 6 2" xfId="2793" xr:uid="{625D48FE-3237-4085-8822-EA4C7CC0A675}"/>
    <cellStyle name="CustomizationCells 2 2 7" xfId="1697" xr:uid="{34A925FC-7445-442B-A2EB-05402A658500}"/>
    <cellStyle name="CustomizationCells 2 2 7 2" xfId="3258" xr:uid="{72ADD73A-1CE9-4DBE-9E15-248C9DEC0116}"/>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2 2" xfId="3140" xr:uid="{41A1809A-2E84-452D-8AEE-99725B6678D3}"/>
    <cellStyle name="CustomizationCells 3 2 2 3" xfId="1066" xr:uid="{80EA2534-1F02-421A-83E4-0265269BE447}"/>
    <cellStyle name="CustomizationCells 3 2 2 3 2" xfId="2636" xr:uid="{4C775893-88CF-4D5B-ACDE-08EE931FD34D}"/>
    <cellStyle name="CustomizationCells 3 2 2 4" xfId="2225" xr:uid="{AA9E26DD-C6E0-412C-884A-7FEA9C846738}"/>
    <cellStyle name="CustomizationCells 3 2 3" xfId="1367" xr:uid="{073A8689-86EA-4A56-9EB2-318980A1B024}"/>
    <cellStyle name="CustomizationCells 3 2 3 2" xfId="2932" xr:uid="{7CAB42F9-4F5E-41E2-AE04-7C8EFA978D11}"/>
    <cellStyle name="CustomizationCells 3 2 4" xfId="26" xr:uid="{8295119A-6EE7-47AF-BEDE-3C16B5089EA7}"/>
    <cellStyle name="CustomizationCells 3 2 4 2" xfId="2311" xr:uid="{C219985D-846D-4A1D-B7B6-83B590E049DA}"/>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2 2" xfId="3167" xr:uid="{AE16E3E9-E2E9-42FF-99A6-74B97D7301EF}"/>
    <cellStyle name="CustomizationCells 3 3 2 3" xfId="926" xr:uid="{AA906F1F-6881-4229-8DAC-8EC315CB8060}"/>
    <cellStyle name="CustomizationCells 3 3 2 3 2" xfId="2507" xr:uid="{06E881BC-942F-4381-B079-E864FFAC9246}"/>
    <cellStyle name="CustomizationCells 3 3 2 4" xfId="2252" xr:uid="{EFA3A520-4A9F-4168-8131-08A6B126AA9F}"/>
    <cellStyle name="CustomizationCells 3 3 3" xfId="1394" xr:uid="{52BA3711-D659-4A65-8A38-4465E7880943}"/>
    <cellStyle name="CustomizationCells 3 3 3 2" xfId="2959" xr:uid="{04CE13D3-A0C7-49E2-9093-6B225094E77B}"/>
    <cellStyle name="CustomizationCells 3 3 4" xfId="1690" xr:uid="{AB187B44-1F67-4AF9-8015-659E5BDD8A5A}"/>
    <cellStyle name="CustomizationCells 3 3 4 2" xfId="3252" xr:uid="{12E8847F-56CF-4776-9766-401666FE55AC}"/>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2 2" xfId="3087" xr:uid="{C55B7D95-5C45-4920-AC58-0D0936611303}"/>
    <cellStyle name="CustomizationCells 3 4 2 3" xfId="1040" xr:uid="{A88A6320-5E55-43FE-84D1-CD6393060E7A}"/>
    <cellStyle name="CustomizationCells 3 4 2 3 2" xfId="2611" xr:uid="{143EA44F-B533-491E-BE91-9C53061EB93C}"/>
    <cellStyle name="CustomizationCells 3 4 2 4" xfId="2172" xr:uid="{6F8159BA-6C3C-42B0-A6AF-33509DA78DEC}"/>
    <cellStyle name="CustomizationCells 3 4 3" xfId="1314" xr:uid="{5AAF8008-B46F-4E55-8756-68ECF318C818}"/>
    <cellStyle name="CustomizationCells 3 4 3 2" xfId="2879" xr:uid="{4118F1CC-09C6-46FE-92D4-4E5E458A47DD}"/>
    <cellStyle name="CustomizationCells 3 4 4" xfId="1084" xr:uid="{F86D0906-0ADD-4063-B9F4-FF344D050594}"/>
    <cellStyle name="CustomizationCells 3 4 4 2" xfId="2653" xr:uid="{52EA8198-C743-47D6-B5A7-4A29A80119EF}"/>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6 2" xfId="2674" xr:uid="{2C5C0090-90F6-47A5-BB1D-DAF2133A4186}"/>
    <cellStyle name="CustomizationCells 3 7" xfId="1767" xr:uid="{CA7E4C1B-3A9E-4D85-9E9E-A87833AD5B5E}"/>
    <cellStyle name="CustomizationCells 3 7 2" xfId="3323" xr:uid="{EBAB8C18-20C9-4F21-A04C-7F175D114079}"/>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2 2" xfId="3141" xr:uid="{5B3E68DB-AAFB-47F4-9994-27CD253FD51E}"/>
    <cellStyle name="CustomizationGreenCells 3 2 2 3" xfId="1822" xr:uid="{4A9AD5EE-BE8F-4307-8F33-4BBB5AAE6C1C}"/>
    <cellStyle name="CustomizationGreenCells 3 2 2 3 2" xfId="3372" xr:uid="{F88F7516-A354-490A-8B74-321B3EEE0024}"/>
    <cellStyle name="CustomizationGreenCells 3 2 2 4" xfId="2226" xr:uid="{552B0FAD-4474-4E03-B64A-AF669B3F3E35}"/>
    <cellStyle name="CustomizationGreenCells 3 2 3" xfId="1368" xr:uid="{76FEA897-BF2D-42E8-9F9C-0BAE71929702}"/>
    <cellStyle name="CustomizationGreenCells 3 2 3 2" xfId="2933" xr:uid="{A117B343-9286-4FD9-8E2F-E4CE7315DE23}"/>
    <cellStyle name="CustomizationGreenCells 3 2 4" xfId="995" xr:uid="{173FC676-1A06-4CD2-AB2E-19EAA126587E}"/>
    <cellStyle name="CustomizationGreenCells 3 2 4 2" xfId="2568" xr:uid="{17D8DE4E-34F3-4C74-83FF-535324906D5A}"/>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2 2" xfId="3111" xr:uid="{638AD087-DC91-49B4-93A7-6FA7A7A99A5D}"/>
    <cellStyle name="CustomizationGreenCells 3 3 2 3" xfId="1817" xr:uid="{D97040C8-2B97-4D2C-86CD-441790D9DF27}"/>
    <cellStyle name="CustomizationGreenCells 3 3 2 3 2" xfId="3367" xr:uid="{834DD425-527E-4FF1-8FCC-927DC40DA66F}"/>
    <cellStyle name="CustomizationGreenCells 3 3 2 4" xfId="2196" xr:uid="{6B5CC220-91BE-4BF6-BC99-EB3AFFB64A1E}"/>
    <cellStyle name="CustomizationGreenCells 3 3 3" xfId="1338" xr:uid="{53491117-5BBC-4EBF-AB74-861FE846078F}"/>
    <cellStyle name="CustomizationGreenCells 3 3 3 2" xfId="2903" xr:uid="{659F8CCA-3EB5-4723-B11A-0964739CD33B}"/>
    <cellStyle name="CustomizationGreenCells 3 3 4" xfId="1009" xr:uid="{227057FC-B3D4-42E6-8910-A5DB7A709750}"/>
    <cellStyle name="CustomizationGreenCells 3 3 4 2" xfId="2581" xr:uid="{D3E9AD13-3E0B-44A1-B5DA-81233A5D69EB}"/>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2 2" xfId="3044" xr:uid="{AC90F624-C71F-4453-A9A1-098DD31CA121}"/>
    <cellStyle name="CustomizationGreenCells 3 4 2 3" xfId="1074" xr:uid="{C96FFC2C-C126-4706-AFCA-CFA9B158C629}"/>
    <cellStyle name="CustomizationGreenCells 3 4 2 3 2" xfId="2643" xr:uid="{92247BF3-87AF-430F-BB1F-9DD40EAE8A8B}"/>
    <cellStyle name="CustomizationGreenCells 3 4 2 4" xfId="2129" xr:uid="{CACBB44F-92A4-482C-98F8-110B7BA3A44B}"/>
    <cellStyle name="CustomizationGreenCells 3 4 3" xfId="1271" xr:uid="{646C3DEB-81A0-4C06-99DD-8CBB20917642}"/>
    <cellStyle name="CustomizationGreenCells 3 4 3 2" xfId="2836" xr:uid="{EF88546F-F565-4B2F-8492-068F30A1521F}"/>
    <cellStyle name="CustomizationGreenCells 3 4 4" xfId="1166" xr:uid="{75D1AED7-145B-4BAA-A1E8-D20447B040D4}"/>
    <cellStyle name="CustomizationGreenCells 3 4 4 2" xfId="2735" xr:uid="{7A647822-8776-4EFA-ADBC-55B01E5AF00C}"/>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6 2" xfId="2675" xr:uid="{C25220AD-9040-4157-AF5C-635883B78C54}"/>
    <cellStyle name="CustomizationGreenCells 3 7" xfId="1676" xr:uid="{A011262C-4199-4569-B142-64188E158C49}"/>
    <cellStyle name="CustomizationGreenCells 3 7 2" xfId="3239" xr:uid="{533F6662-A3DD-45A0-88E9-F9C61EA3BA61}"/>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2 2" xfId="3181" xr:uid="{7E89934F-9BEF-4FED-8AD2-475FF6EF080A}"/>
    <cellStyle name="Eingabe 3 2 2 3" xfId="1888" xr:uid="{10259214-03EF-49EE-9852-255997FD176A}"/>
    <cellStyle name="Eingabe 3 2 2 3 2" xfId="3431" xr:uid="{D4A0BC26-AC96-444A-A737-BD54F06A9C59}"/>
    <cellStyle name="Eingabe 3 2 2 4" xfId="2266" xr:uid="{1CA1A7A8-3E26-45C8-997B-B280BD98468E}"/>
    <cellStyle name="Eingabe 3 2 3" xfId="1408" xr:uid="{DB2531CD-F52C-4D13-8816-02C098D16AA7}"/>
    <cellStyle name="Eingabe 3 2 3 2" xfId="2973" xr:uid="{49E48CFF-DD42-4346-8A48-14211AB1D9B7}"/>
    <cellStyle name="Eingabe 3 2 4" xfId="1818" xr:uid="{5C2943D4-6274-429D-BDF7-61657E5E82A3}"/>
    <cellStyle name="Eingabe 3 2 4 2" xfId="3368" xr:uid="{BD2224EB-0421-48C0-8955-07ED4ECF5126}"/>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2 2" xfId="3170" xr:uid="{30278FC0-0017-453B-9847-26B62A943EB0}"/>
    <cellStyle name="Eingabe 3 3 2 3" xfId="1176" xr:uid="{8F9C0645-5432-4AF3-ABD2-82A76B2059F7}"/>
    <cellStyle name="Eingabe 3 3 2 3 2" xfId="2745" xr:uid="{FC693CD9-F15A-4D85-8E94-E8EFC8B5DE9B}"/>
    <cellStyle name="Eingabe 3 3 2 4" xfId="2255" xr:uid="{2663E84D-2D8C-4897-8E20-62A6AE4A0953}"/>
    <cellStyle name="Eingabe 3 3 3" xfId="1397" xr:uid="{4F14EBB2-717D-4B08-8448-4C7E3D313D63}"/>
    <cellStyle name="Eingabe 3 3 3 2" xfId="2962" xr:uid="{BCCBC70C-2DD0-4D07-B076-9AFD6E9B0C34}"/>
    <cellStyle name="Eingabe 3 3 4" xfId="1058" xr:uid="{318884CC-94E0-4427-B8CA-F0B26F64C21B}"/>
    <cellStyle name="Eingabe 3 3 4 2" xfId="2629" xr:uid="{270850C0-1C5D-42F4-BAC3-E3FD08A97370}"/>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2 2" xfId="3061" xr:uid="{79847E88-B8C9-4164-B20B-82DB5249E825}"/>
    <cellStyle name="Eingabe 3 4 2 3" xfId="997" xr:uid="{F25B8C94-568E-4151-8A3C-5A4A8E5EC6DA}"/>
    <cellStyle name="Eingabe 3 4 2 3 2" xfId="2570" xr:uid="{822F2187-C75E-4182-ADA6-6EDDCB120196}"/>
    <cellStyle name="Eingabe 3 4 2 4" xfId="2146" xr:uid="{DF3FCAE5-9121-4830-8A45-1B845264182D}"/>
    <cellStyle name="Eingabe 3 4 3" xfId="1288" xr:uid="{D18AD6B1-175B-44AA-B86B-EBE06B89D2CB}"/>
    <cellStyle name="Eingabe 3 4 3 2" xfId="2853" xr:uid="{D9074A69-CF7E-494B-96F0-96CD9888300B}"/>
    <cellStyle name="Eingabe 3 4 4" xfId="1849" xr:uid="{5766B0E9-477E-45C9-9E35-50D17DC855B3}"/>
    <cellStyle name="Eingabe 3 4 4 2" xfId="3395" xr:uid="{0EF3E272-5F37-47DA-9578-009F84CAA8A3}"/>
    <cellStyle name="Eingabe 3 4 5" xfId="1940" xr:uid="{187BB9FC-177E-4109-8D17-DA24941EF378}"/>
    <cellStyle name="Eingabe 3 5" xfId="751" xr:uid="{7D7F7524-E7B4-4195-9E4C-D6403A418D68}"/>
    <cellStyle name="Eingabe 3 5 2" xfId="1464" xr:uid="{C9C42825-579B-4660-B7BE-8F333BDAEA81}"/>
    <cellStyle name="Eingabe 3 5 2 2" xfId="3029" xr:uid="{FB435C22-1169-428B-9036-BF659CEB2791}"/>
    <cellStyle name="Eingabe 3 5 3" xfId="1763" xr:uid="{DB99A11B-DB2A-40CB-BA07-B250D64A0E73}"/>
    <cellStyle name="Eingabe 3 5 3 2" xfId="3321" xr:uid="{C8DFE881-07A7-415B-8FE8-630EFE30673D}"/>
    <cellStyle name="Eingabe 3 5 4" xfId="2114" xr:uid="{2C4FB7AC-E24C-4D5E-AA99-A0694D3F6C36}"/>
    <cellStyle name="Eingabe 3 6" xfId="1211" xr:uid="{FE0D8030-E33A-4F5E-AC4D-AC9643B6F617}"/>
    <cellStyle name="Eingabe 3 6 2" xfId="2779" xr:uid="{4D4E600A-09A0-4DC9-A88D-E106FEB1D563}"/>
    <cellStyle name="Eingabe 3 7" xfId="1150" xr:uid="{9286F28E-46F9-4BAA-A0FF-DB13E2FE72F7}"/>
    <cellStyle name="Eingabe 3 7 2" xfId="2719" xr:uid="{8D754609-6458-42FE-83BD-C686918DB39F}"/>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2 2" xfId="3142" xr:uid="{2CD02DC3-37EB-4599-9880-F65DFD4E8617}"/>
    <cellStyle name="Eingabe 4 2 2 3" xfId="1156" xr:uid="{0D7833F1-8264-41ED-947F-1D14E9B3063F}"/>
    <cellStyle name="Eingabe 4 2 2 3 2" xfId="2725" xr:uid="{F781F316-56AD-44DF-894A-2FCA35EF2C70}"/>
    <cellStyle name="Eingabe 4 2 2 4" xfId="2227" xr:uid="{E02AF14A-6BB3-4D01-9277-57DE17AE139A}"/>
    <cellStyle name="Eingabe 4 2 3" xfId="1369" xr:uid="{827EA7BD-8B4A-4B71-8EE2-B32A668DEF5A}"/>
    <cellStyle name="Eingabe 4 2 3 2" xfId="2934" xr:uid="{A1DE387A-397C-4365-A41C-FEDA3694E27A}"/>
    <cellStyle name="Eingabe 4 2 4" xfId="1165" xr:uid="{1FD30ED9-C7ED-42C8-A956-83ECE6BDC0DD}"/>
    <cellStyle name="Eingabe 4 2 4 2" xfId="2734" xr:uid="{6D6C7D20-D48C-4F44-BE5F-A45BEBBD7DF2}"/>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2 2" xfId="3069" xr:uid="{8495AE34-C118-4283-82E8-4E80A07EDBA2}"/>
    <cellStyle name="Eingabe 4 3 2 3" xfId="1227" xr:uid="{8EC7AFD1-9BCE-4324-A47F-667BDF00A5A3}"/>
    <cellStyle name="Eingabe 4 3 2 3 2" xfId="2795" xr:uid="{16B51D05-CD20-430E-9F82-894552E1A782}"/>
    <cellStyle name="Eingabe 4 3 2 4" xfId="2154" xr:uid="{FAADBA1F-F004-4CD4-BBC3-B394F9E72163}"/>
    <cellStyle name="Eingabe 4 3 3" xfId="1296" xr:uid="{5A20F023-9522-404A-B199-5ABCD96EA49F}"/>
    <cellStyle name="Eingabe 4 3 3 2" xfId="2861" xr:uid="{BD7F0EEB-1E1A-4C8F-B3E1-9D560488DC4D}"/>
    <cellStyle name="Eingabe 4 3 4" xfId="1241" xr:uid="{52D98483-89E9-4B9B-8FCA-861C95E27B81}"/>
    <cellStyle name="Eingabe 4 3 4 2" xfId="2808" xr:uid="{9EF1C46B-E1F7-48EF-BE70-64B1C3FC61D3}"/>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2 2" xfId="3045" xr:uid="{5280CBE6-5710-4155-B750-6B878B94B15E}"/>
    <cellStyle name="Eingabe 4 4 2 3" xfId="1004" xr:uid="{379AF0BC-F891-4532-B1F9-1A07D827BF99}"/>
    <cellStyle name="Eingabe 4 4 2 3 2" xfId="2576" xr:uid="{E5E4C3A1-BDCE-4131-86EC-65CD4D98FBAD}"/>
    <cellStyle name="Eingabe 4 4 2 4" xfId="2130" xr:uid="{5A49D6CE-3B82-4F0A-BF70-D8E82B36F564}"/>
    <cellStyle name="Eingabe 4 4 3" xfId="1272" xr:uid="{EC5A0BE7-9A36-461E-9225-A9F115AC47B1}"/>
    <cellStyle name="Eingabe 4 4 3 2" xfId="2837" xr:uid="{529CFC6D-BFFE-4E7A-8E3F-1B816C442FB7}"/>
    <cellStyle name="Eingabe 4 4 4" xfId="1689" xr:uid="{576C1E3D-3692-4727-AC38-0351D5D1FED1}"/>
    <cellStyle name="Eingabe 4 4 4 2" xfId="3251" xr:uid="{42A486DE-A4F9-4757-A807-CA82F3E547D2}"/>
    <cellStyle name="Eingabe 4 4 5" xfId="1924" xr:uid="{BE0442C7-009F-4BF9-88EF-87ECE90147EE}"/>
    <cellStyle name="Eingabe 4 5" xfId="735" xr:uid="{18788A41-3430-4A15-BBBB-098F031C7E97}"/>
    <cellStyle name="Eingabe 4 5 2" xfId="1448" xr:uid="{0A2423D6-3E07-43CB-8A57-E4BB2D55EE92}"/>
    <cellStyle name="Eingabe 4 5 2 2" xfId="3013" xr:uid="{66BD8974-5586-4379-BC84-6B283F5E7DE2}"/>
    <cellStyle name="Eingabe 4 5 3" xfId="1083" xr:uid="{25627ABB-D7D8-4E1B-960A-886B59EC7AD5}"/>
    <cellStyle name="Eingabe 4 5 3 2" xfId="2652" xr:uid="{5155F9FF-B6B3-4CB8-9894-B5C3D88166D4}"/>
    <cellStyle name="Eingabe 4 5 4" xfId="2099" xr:uid="{387224DE-6EA0-485C-A2FE-6FEB66117790}"/>
    <cellStyle name="Eingabe 4 6" xfId="1108" xr:uid="{6BF60D33-0B13-4D7E-AB87-C78F43F0FBF8}"/>
    <cellStyle name="Eingabe 4 6 2" xfId="2677" xr:uid="{C1F5A094-3996-48E4-B9FA-126374DD015C}"/>
    <cellStyle name="Eingabe 4 7" xfId="1780" xr:uid="{34FB3411-A353-4BC1-8395-0DD9246DAB7B}"/>
    <cellStyle name="Eingabe 4 7 2" xfId="3335" xr:uid="{A3DCE471-1CC8-42F4-99FA-2985BC1E1C9D}"/>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2 2" xfId="3079" xr:uid="{3EB250B2-5010-45EC-9A2B-97810EFF38B3}"/>
    <cellStyle name="Eingabe 5 2 3" xfId="937" xr:uid="{15D68B26-409F-4B41-AB83-87F3B2643D3E}"/>
    <cellStyle name="Eingabe 5 2 3 2" xfId="2517" xr:uid="{B5971C0F-9235-4458-97A9-4D4BF945D8B3}"/>
    <cellStyle name="Eingabe 5 2 4" xfId="2164" xr:uid="{B4529181-41BE-4BB3-8B4C-18498017342D}"/>
    <cellStyle name="Eingabe 5 3" xfId="1306" xr:uid="{423F1BCA-08DE-4803-AEC2-2DF3A75C4114}"/>
    <cellStyle name="Eingabe 5 3 2" xfId="2871" xr:uid="{0FA1C91D-629B-419C-BD5F-9625C17B2474}"/>
    <cellStyle name="Eingabe 5 4" xfId="1879" xr:uid="{D61B0CC8-25D1-49B4-87C8-23BFD14EE359}"/>
    <cellStyle name="Eingabe 5 4 2" xfId="3422" xr:uid="{FB5CAAA7-5611-41D3-ACCB-4FB0830F0BE3}"/>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2 2" xfId="3156" xr:uid="{044571AD-FB0B-4876-9518-992C19DF2D65}"/>
    <cellStyle name="Eingabe 6 2 3" xfId="1708" xr:uid="{1CA3D44E-668F-446A-A8A7-9FEE025823FC}"/>
    <cellStyle name="Eingabe 6 2 3 2" xfId="3269" xr:uid="{3754A33D-97C5-4E7E-885F-B23ADBB951D7}"/>
    <cellStyle name="Eingabe 6 2 4" xfId="2241" xr:uid="{C79D9390-21DA-4C1F-9BCB-873265211144}"/>
    <cellStyle name="Eingabe 6 3" xfId="1383" xr:uid="{E75EFE68-5DE1-4377-8038-09601EF6DA02}"/>
    <cellStyle name="Eingabe 6 3 2" xfId="2948" xr:uid="{C79DAA72-9F46-42B6-A432-D6B7C2353670}"/>
    <cellStyle name="Eingabe 6 4" xfId="1814" xr:uid="{4601E964-7947-463B-9C92-A916D6A02FF0}"/>
    <cellStyle name="Eingabe 6 4 2" xfId="3364" xr:uid="{25AFB67B-DD2B-4595-9C2B-C27A5A3E2A41}"/>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2 2" xfId="3198" xr:uid="{EE1CFA24-02B4-4B7F-9E46-A853ECE76183}"/>
    <cellStyle name="Eingabe 7 2 3" xfId="1905" xr:uid="{90B9981E-6A44-4A17-A3B7-ECC0C047DA1C}"/>
    <cellStyle name="Eingabe 7 2 3 2" xfId="3448" xr:uid="{94A6CFF8-D202-4F89-A082-365FE1D093F2}"/>
    <cellStyle name="Eingabe 7 2 4" xfId="2283" xr:uid="{FF8AD740-D784-4644-B47E-A96312BFAA7D}"/>
    <cellStyle name="Eingabe 7 3" xfId="1426" xr:uid="{AC30CE3C-3636-4DF8-87FF-E6076EAFD4F4}"/>
    <cellStyle name="Eingabe 7 3 2" xfId="2991" xr:uid="{B6A1C9FC-7451-46FA-AF69-4D6BF15F2481}"/>
    <cellStyle name="Eingabe 7 4" xfId="1706" xr:uid="{CB475E4F-0C1C-43D0-9BC0-D3AC3C90CA22}"/>
    <cellStyle name="Eingabe 7 4 2" xfId="3267" xr:uid="{1897C30E-F893-405E-B373-1DB484B584DF}"/>
    <cellStyle name="Eingabe 7 5" xfId="2077" xr:uid="{2CEB465E-8627-46D4-98D6-E9A4BA009012}"/>
    <cellStyle name="Eingabe 8" xfId="715" xr:uid="{4E63BFDE-C5ED-4F00-A964-4290E1E3B006}"/>
    <cellStyle name="Eingabe 8 2" xfId="1435" xr:uid="{D7A4A04B-ECF4-42AA-AD60-C61C7E51272A}"/>
    <cellStyle name="Eingabe 8 2 2" xfId="3000" xr:uid="{95D3DD18-5D50-4B46-90EB-D75790FFC81E}"/>
    <cellStyle name="Eingabe 8 3" xfId="1881" xr:uid="{92AE5031-EB7E-4BD9-A7E2-6ABBFC7F1307}"/>
    <cellStyle name="Eingabe 8 3 2" xfId="3424" xr:uid="{DE98C3E6-2C0D-4B86-BA23-F2D95CB06C8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xfId="2331" hidden="1" xr:uid="{F079A02D-493F-43A6-A851-7E2E246BBCB5}"/>
    <cellStyle name="Ergebnis" xfId="2528" hidden="1" xr:uid="{D006CB96-9922-4409-8449-D92E3D3546DF}"/>
    <cellStyle name="Ergebnis" xfId="2598" hidden="1" xr:uid="{6C84ED09-B238-49D1-9ECC-BF7738BD20E7}"/>
    <cellStyle name="Ergebnis" xfId="2554" hidden="1" xr:uid="{82C0BCA1-854F-47D7-B030-04578518825F}"/>
    <cellStyle name="Ergebnis" xfId="3344" hidden="1" xr:uid="{5BA96E99-45F4-4082-B506-7D34C69CF126}"/>
    <cellStyle name="Ergebnis" xfId="3230" hidden="1" xr:uid="{80775CDF-94EE-4FAF-9EEF-EB8B2A70172E}"/>
    <cellStyle name="Ergebnis" xfId="3232" hidden="1" xr:uid="{9CB4EC99-D6C0-43E7-A8DA-4EC66838BA76}"/>
    <cellStyle name="Ergebnis" xfId="3264" hidden="1" xr:uid="{DFEAB8F0-913B-480A-9326-44162B9C90D4}"/>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2 2" xfId="3176" xr:uid="{F42FDFF7-C6A2-4EAB-B610-FE35E0A5D806}"/>
    <cellStyle name="Ergebnis 2 2 2 3" xfId="1032" xr:uid="{B1C0A1EA-49E2-4197-8CD3-17A19DF0F2A1}"/>
    <cellStyle name="Ergebnis 2 2 2 3 2" xfId="2604" xr:uid="{06F588A2-12BA-4F22-854B-851EB89B3313}"/>
    <cellStyle name="Ergebnis 2 2 2 4" xfId="2261" xr:uid="{AC7B1BB6-7F5D-469C-BD96-AD9482FC9431}"/>
    <cellStyle name="Ergebnis 2 2 3" xfId="1403" xr:uid="{19CD3CBF-FA84-40A9-AA84-5A019718E8C2}"/>
    <cellStyle name="Ergebnis 2 2 3 2" xfId="2968" xr:uid="{A593501A-BC1E-459A-9BE1-4AFC0A828EC6}"/>
    <cellStyle name="Ergebnis 2 2 4" xfId="1720" xr:uid="{ABB0BD15-55D4-4ED0-A455-66A53558B0CB}"/>
    <cellStyle name="Ergebnis 2 2 4 2" xfId="3280" xr:uid="{A9A296BB-88E1-4436-96BF-E9CFBBCC0D8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2 2" xfId="3108" xr:uid="{7B8B8053-8A1D-4EFA-9964-E82B0311112F}"/>
    <cellStyle name="Ergebnis 2 3 2 3" xfId="1226" xr:uid="{7D457B99-73B6-4616-81E3-E9F2B3B8515D}"/>
    <cellStyle name="Ergebnis 2 3 2 3 2" xfId="2794" xr:uid="{703429D2-33F0-44D2-A30C-15D41AD2D6AD}"/>
    <cellStyle name="Ergebnis 2 3 2 4" xfId="2193" xr:uid="{5E8E4D38-C3DB-4331-8632-D8A1BB48EDF8}"/>
    <cellStyle name="Ergebnis 2 3 3" xfId="1335" xr:uid="{DD135B25-D389-477B-B683-F43B123793C6}"/>
    <cellStyle name="Ergebnis 2 3 3 2" xfId="2900" xr:uid="{A3D10616-F062-4EF9-991B-A7FFE161D62A}"/>
    <cellStyle name="Ergebnis 2 3 4" xfId="72" xr:uid="{649992E0-7B9A-4A90-870E-B6425AE26D23}"/>
    <cellStyle name="Ergebnis 2 3 4 2" xfId="2326" xr:uid="{733DD285-ABCF-4661-9D42-046F6FBF90D6}"/>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2 2" xfId="3099" xr:uid="{807EE9AB-374D-490F-9BE1-EA22227A6993}"/>
    <cellStyle name="Ergebnis 2 4 2 3" xfId="1177" xr:uid="{8DC4E302-B2AD-4A39-B804-15555550DAC8}"/>
    <cellStyle name="Ergebnis 2 4 2 3 2" xfId="2746" xr:uid="{DC8775A6-859D-45CC-AA89-F0480294D462}"/>
    <cellStyle name="Ergebnis 2 4 2 4" xfId="2184" xr:uid="{E7B2A8A0-AA4A-40B3-AEEB-29241D758891}"/>
    <cellStyle name="Ergebnis 2 4 3" xfId="1326" xr:uid="{5C6ED9AD-FBA4-4FD6-AEB4-24A530658052}"/>
    <cellStyle name="Ergebnis 2 4 3 2" xfId="2891" xr:uid="{9106F7F6-0E71-402F-83C9-292C6A0ACEB8}"/>
    <cellStyle name="Ergebnis 2 4 4" xfId="1002" xr:uid="{46E3998F-550B-4F2E-B793-E2F92D1D2F97}"/>
    <cellStyle name="Ergebnis 2 4 4 2" xfId="2574" xr:uid="{85EEC0A8-B143-4F70-B9B2-0FFA09579606}"/>
    <cellStyle name="Ergebnis 2 4 5" xfId="1978" xr:uid="{250E0471-43E7-4715-8270-315C34C51126}"/>
    <cellStyle name="Ergebnis 2 5" xfId="741" xr:uid="{23F522DF-F4C5-47EF-B927-A58CCE00E5A0}"/>
    <cellStyle name="Ergebnis 2 5 2" xfId="1454" xr:uid="{7187EB83-C0D5-429E-AB20-3E37BD1819A1}"/>
    <cellStyle name="Ergebnis 2 5 2 2" xfId="3019" xr:uid="{BC8E96BB-0776-438F-986C-B72114C083E9}"/>
    <cellStyle name="Ergebnis 2 5 3" xfId="1721" xr:uid="{D4C7AAAA-5528-4758-A559-B9A3B88142EE}"/>
    <cellStyle name="Ergebnis 2 5 3 2" xfId="3281" xr:uid="{AA871010-8CEC-45E2-B52A-9E22B8A941B3}"/>
    <cellStyle name="Ergebnis 2 5 4" xfId="2104" xr:uid="{371900C4-66D2-4829-8262-EB7D86679680}"/>
    <cellStyle name="Ergebnis 2 6" xfId="1193" xr:uid="{574EA804-1F32-423B-AEB8-23F5ED02F130}"/>
    <cellStyle name="Ergebnis 2 6 2" xfId="2762" xr:uid="{024E4B0E-35FD-405C-A47E-795C70F1868E}"/>
    <cellStyle name="Ergebnis 2 7" xfId="1804" xr:uid="{51677788-094F-476A-BA39-BE55F41E42A7}"/>
    <cellStyle name="Ergebnis 2 7 2" xfId="3356" xr:uid="{121A3A70-9E89-4E63-8F18-C5A9135D274D}"/>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2 2" xfId="3150" xr:uid="{4D4BE8AC-3DD1-4964-8106-7AB04FB14867}"/>
    <cellStyle name="Ergebnis 3 2 2 3" xfId="1743" xr:uid="{BC85EAB0-4B97-4C49-A97C-05C1F9DD01A8}"/>
    <cellStyle name="Ergebnis 3 2 2 3 2" xfId="3302" xr:uid="{1596EFCA-3970-4277-ADD7-1F57A300A0B6}"/>
    <cellStyle name="Ergebnis 3 2 2 4" xfId="2235" xr:uid="{45FC6327-A09C-4114-A0D7-FEB988C02092}"/>
    <cellStyle name="Ergebnis 3 2 3" xfId="1377" xr:uid="{9C39CA0D-4B09-427D-A5A6-3BC4B47BCDF3}"/>
    <cellStyle name="Ergebnis 3 2 3 2" xfId="2942" xr:uid="{781318F8-A04E-4C55-9C7D-9EA7F4006CAF}"/>
    <cellStyle name="Ergebnis 3 2 4" xfId="1866" xr:uid="{9B6ECEFB-5F26-4416-9450-7B6F23E81F05}"/>
    <cellStyle name="Ergebnis 3 2 4 2" xfId="3411" xr:uid="{DC70A64F-BDEF-4F57-BAA2-801DA96CA0D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2 2" xfId="3064" xr:uid="{5683785E-D099-47FB-A5C5-8EB8418D1617}"/>
    <cellStyle name="Ergebnis 3 3 2 3" xfId="1654" xr:uid="{E5063A4D-039A-4190-AE96-255E5625FF4F}"/>
    <cellStyle name="Ergebnis 3 3 2 3 2" xfId="3219" xr:uid="{CE130B07-4794-41CA-9B26-FAC8FD6A80D3}"/>
    <cellStyle name="Ergebnis 3 3 2 4" xfId="2149" xr:uid="{86BD62F9-E428-456F-B7FE-E714CED68514}"/>
    <cellStyle name="Ergebnis 3 3 3" xfId="1291" xr:uid="{EAA51786-8E63-45FF-9569-D121CDC0B0B2}"/>
    <cellStyle name="Ergebnis 3 3 3 2" xfId="2856" xr:uid="{A72D05C7-00C8-419F-8A88-959D877E5B75}"/>
    <cellStyle name="Ergebnis 3 3 4" xfId="68" xr:uid="{7114C9CB-2F64-4E80-8A69-047B08138918}"/>
    <cellStyle name="Ergebnis 3 3 4 2" xfId="2322" xr:uid="{761A119D-71B3-4E37-BA27-95DB7A700F7B}"/>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2 2" xfId="3091" xr:uid="{E0EA7F36-89D9-45C1-A94A-42400EB4D6CC}"/>
    <cellStyle name="Ergebnis 3 4 2 3" xfId="90" xr:uid="{711ABDA4-59D1-43DE-809A-FBB077609849}"/>
    <cellStyle name="Ergebnis 3 4 2 3 2" xfId="2343" xr:uid="{647D702A-9D58-45CB-93D6-A09E14ABF075}"/>
    <cellStyle name="Ergebnis 3 4 2 4" xfId="2176" xr:uid="{8675E505-9F8E-4445-A9EB-38B5728753D2}"/>
    <cellStyle name="Ergebnis 3 4 3" xfId="1318" xr:uid="{71C041C5-E398-4021-8DA3-58AB161E0ABD}"/>
    <cellStyle name="Ergebnis 3 4 3 2" xfId="2883" xr:uid="{9C0A440F-0677-47C2-8B52-AE3AC4E38B1F}"/>
    <cellStyle name="Ergebnis 3 4 4" xfId="1779" xr:uid="{3FB99CD1-7F58-445D-AA7E-DB8C3969219E}"/>
    <cellStyle name="Ergebnis 3 4 4 2" xfId="3334" xr:uid="{CABB3F1E-751E-4C51-8A9C-0ACAEF83D86E}"/>
    <cellStyle name="Ergebnis 3 4 5" xfId="1970" xr:uid="{8CEDB57B-84E1-4AF7-ACAC-C0C1A387E2EE}"/>
    <cellStyle name="Ergebnis 3 5" xfId="737" xr:uid="{B8D751BE-FBF4-49C9-9544-D37D7A1DAD15}"/>
    <cellStyle name="Ergebnis 3 5 2" xfId="1450" xr:uid="{27906B50-E025-4DDB-BC39-97D45276D4C6}"/>
    <cellStyle name="Ergebnis 3 5 2 2" xfId="3015" xr:uid="{AC36969C-863B-4E54-9A2C-19C211BF8E07}"/>
    <cellStyle name="Ergebnis 3 5 3" xfId="1855" xr:uid="{866586B1-2AE8-47A5-BD4F-780F2C3B8D08}"/>
    <cellStyle name="Ergebnis 3 5 3 2" xfId="3401" xr:uid="{D0687064-48A3-4113-91BA-775EB0C15D49}"/>
    <cellStyle name="Ergebnis 3 5 4" xfId="2101" xr:uid="{155B708A-DB02-4B8E-898F-ADF38C01164C}"/>
    <cellStyle name="Ergebnis 3 6" xfId="1117" xr:uid="{C58E25DA-E2D8-47C5-BBCC-0C8DADC795A8}"/>
    <cellStyle name="Ergebnis 3 6 2" xfId="2686" xr:uid="{CDBE116F-675C-4EDA-A6B1-A03091BCEA49}"/>
    <cellStyle name="Ergebnis 3 7" xfId="1175" xr:uid="{621104AE-DE24-4299-90C9-19A0AF2EAC5A}"/>
    <cellStyle name="Ergebnis 3 7 2" xfId="2744" xr:uid="{0E35F6A4-1BFA-46B4-B6D0-A07B28AFC5A4}"/>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2 2" xfId="3080" xr:uid="{184C6EB9-275A-456A-9254-DE95FC94A063}"/>
    <cellStyle name="Ergebnis 4 2 3" xfId="930" xr:uid="{9457D040-686B-4EB5-89C3-D494A5F9D547}"/>
    <cellStyle name="Ergebnis 4 2 3 2" xfId="2511" xr:uid="{51CB9832-0C76-420E-8CBC-A07B4532D865}"/>
    <cellStyle name="Ergebnis 4 2 4" xfId="2165" xr:uid="{D95436DD-51F1-43F3-A226-6C91382F2CE9}"/>
    <cellStyle name="Ergebnis 4 3" xfId="1307" xr:uid="{28A923EA-0124-4EC4-9E09-78892F4B7868}"/>
    <cellStyle name="Ergebnis 4 3 2" xfId="2872" xr:uid="{625EC23A-D2AD-4DC6-ADFE-AAA4212A44CB}"/>
    <cellStyle name="Ergebnis 4 4" xfId="1262" xr:uid="{21837CB3-F2C5-4C46-918E-D8723DF96B3B}"/>
    <cellStyle name="Ergebnis 4 4 2" xfId="2827" xr:uid="{4F563436-DEC0-447D-959B-AF81FE7AF374}"/>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2 2" xfId="3154" xr:uid="{D14717B9-ADC6-4186-8E84-CDB54746D391}"/>
    <cellStyle name="Ergebnis 5 2 3" xfId="1031" xr:uid="{AF245C6C-501C-4815-98B4-70657087203F}"/>
    <cellStyle name="Ergebnis 5 2 3 2" xfId="2603" xr:uid="{FA5A89D1-75AA-4132-BCA8-FE1A37CE3312}"/>
    <cellStyle name="Ergebnis 5 2 4" xfId="2239" xr:uid="{C01CC964-075A-40D0-8D52-5C90DA3CB3EF}"/>
    <cellStyle name="Ergebnis 5 3" xfId="1381" xr:uid="{62CFA118-573A-4529-98A4-F80665B2590B}"/>
    <cellStyle name="Ergebnis 5 3 2" xfId="2946" xr:uid="{70C5C794-EE53-4436-91FE-4AEBEA5CD66C}"/>
    <cellStyle name="Ergebnis 5 4" xfId="1240" xr:uid="{45E0F288-432D-40FB-A001-C1F6943E5B03}"/>
    <cellStyle name="Ergebnis 5 4 2" xfId="2807" xr:uid="{EDFBD153-36C5-4957-AA74-A8AFEB505DB8}"/>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2 2" xfId="3161" xr:uid="{14890A73-9B80-42F0-8067-EBB06016D61F}"/>
    <cellStyle name="Ergebnis 6 2 3" xfId="1663" xr:uid="{A46AC2BE-B73E-47F5-8212-E7B174DD3525}"/>
    <cellStyle name="Ergebnis 6 2 3 2" xfId="3228" xr:uid="{CDF6AEED-5F02-468E-9483-4E9859FBC6BC}"/>
    <cellStyle name="Ergebnis 6 2 4" xfId="2246" xr:uid="{95FDE857-2E43-49D7-AE10-9FA06C7B964B}"/>
    <cellStyle name="Ergebnis 6 3" xfId="1388" xr:uid="{6E31BC44-E14F-4023-B2BF-69366D01A3C6}"/>
    <cellStyle name="Ergebnis 6 3 2" xfId="2953" xr:uid="{5AFE5BE1-B970-4610-BB39-EC22290F8CAD}"/>
    <cellStyle name="Ergebnis 6 4" xfId="1852" xr:uid="{94779A45-FBC6-406B-AAFF-CDA5C0708E85}"/>
    <cellStyle name="Ergebnis 6 4 2" xfId="3398" xr:uid="{28AE4A65-36EB-4D6E-A459-97AD9B4580C9}"/>
    <cellStyle name="Ergebnis 6 5" xfId="2040" xr:uid="{5A19AF33-9676-45D1-A3CC-34ACFA538928}"/>
    <cellStyle name="Ergebnis 7" xfId="716" xr:uid="{C09FA523-CD76-481B-B7DA-570B2F25BCD0}"/>
    <cellStyle name="Ergebnis 7 2" xfId="1436" xr:uid="{DEE9FAB0-D66D-49CE-9AF2-38CCAFA02937}"/>
    <cellStyle name="Ergebnis 7 2 2" xfId="3001" xr:uid="{08621597-74F9-4D07-AE6B-80A6E8121458}"/>
    <cellStyle name="Ergebnis 7 3" xfId="1862" xr:uid="{32DD2EA3-C450-4E1C-B7C6-CF0447ED85B9}"/>
    <cellStyle name="Ergebnis 7 3 2" xfId="3407" xr:uid="{AA7E2B7F-AA7E-4C71-B64F-479DA915A293}"/>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xfId="2330" hidden="1" xr:uid="{B6579214-7D3C-44EE-B98A-370EFA861BFE}"/>
    <cellStyle name="Erklärender Text" xfId="2527" hidden="1" xr:uid="{696D81CA-A254-4590-9614-5B81150A1C55}"/>
    <cellStyle name="Erklärender Text" xfId="2599" hidden="1" xr:uid="{40764FB9-369F-4FDC-9BB8-3A6074F153F0}"/>
    <cellStyle name="Erklärender Text" xfId="3242" hidden="1" xr:uid="{09A32E68-6C1F-4989-8724-5F70C325DEFD}"/>
    <cellStyle name="Erklärender Text" xfId="3250" hidden="1" xr:uid="{1F837573-33A1-493C-BB13-DDB4379305F2}"/>
    <cellStyle name="Erklärender Text" xfId="2516" hidden="1" xr:uid="{D8F232D8-DE69-47F7-983A-18AAC53D06FA}"/>
    <cellStyle name="Erklärender Text" xfId="2646" hidden="1" xr:uid="{B0B3D75B-14AA-4A73-9441-A686B33ABB2A}"/>
    <cellStyle name="Erklärender Text" xfId="3460" hidden="1" xr:uid="{F5B19FBA-2742-4160-96EB-065C5812CF15}"/>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2 2" xfId="3083" xr:uid="{27CFAED9-1253-46E6-865C-9E8E4BFBABCF}"/>
    <cellStyle name="Input 2 2 2 3" xfId="1043" xr:uid="{31353151-0D19-4A0A-B07C-50079A7F8877}"/>
    <cellStyle name="Input 2 2 2 3 2" xfId="2614" xr:uid="{1904F2AC-9918-472A-84A1-6D3B1B8DD4E9}"/>
    <cellStyle name="Input 2 2 2 4" xfId="2168" xr:uid="{6C0A7E5C-3E74-4CFE-874E-F5CBDB9C5C14}"/>
    <cellStyle name="Input 2 2 3" xfId="1310" xr:uid="{BC43014B-465E-4FA4-B9E0-DB9A62F4D55F}"/>
    <cellStyle name="Input 2 2 3 2" xfId="2875" xr:uid="{67598DBA-57FF-48A5-89C2-ECC71F8B188C}"/>
    <cellStyle name="Input 2 2 4" xfId="1056" xr:uid="{7638BFB5-0306-4510-8E9A-A13ADD74DC25}"/>
    <cellStyle name="Input 2 2 4 2" xfId="2627" xr:uid="{DCBD662A-0D11-4DE9-89FC-D1383101447D}"/>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2 2" xfId="3187" xr:uid="{EDA731E2-CE25-4A54-9B61-15077D99A619}"/>
    <cellStyle name="Input 2 3 2 3" xfId="1894" xr:uid="{661C988A-2A32-4254-B802-05D61A725F9E}"/>
    <cellStyle name="Input 2 3 2 3 2" xfId="3437" xr:uid="{C84DDA36-E3E9-4332-A3DE-F4FEE197BBF2}"/>
    <cellStyle name="Input 2 3 2 4" xfId="2272" xr:uid="{68658386-7322-4FE3-ABA5-C92423DF34DD}"/>
    <cellStyle name="Input 2 3 3" xfId="1414" xr:uid="{84CC3887-6E9E-4CBF-B606-F447886B3F57}"/>
    <cellStyle name="Input 2 3 3 2" xfId="2979" xr:uid="{78CBFAE0-53F5-4465-94FB-A02DD82C529F}"/>
    <cellStyle name="Input 2 3 4" xfId="94" xr:uid="{CCCF52DD-123B-4361-883D-F9945660F407}"/>
    <cellStyle name="Input 2 3 4 2" xfId="2347" xr:uid="{A1130A9B-A6F4-4DFF-9C5C-F0003F8FD309}"/>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2 2" xfId="3197" xr:uid="{79A5DC60-2EE5-49BC-BC8D-C1D2C67219AB}"/>
    <cellStyle name="Input 2 4 2 3" xfId="1904" xr:uid="{A2EAB52B-2BA0-4156-B983-DC01DFE24A35}"/>
    <cellStyle name="Input 2 4 2 3 2" xfId="3447" xr:uid="{AD56A475-7BC2-488D-B278-8929A2B97BE2}"/>
    <cellStyle name="Input 2 4 2 4" xfId="2282" xr:uid="{244DBBD0-89FA-48FB-9537-D4B966B0D389}"/>
    <cellStyle name="Input 2 4 3" xfId="1425" xr:uid="{F7FBA761-9CE8-4C64-AA53-B099C74F6D6F}"/>
    <cellStyle name="Input 2 4 3 2" xfId="2990" xr:uid="{9188A51E-0647-4F47-8EB7-9F1E0323EB6A}"/>
    <cellStyle name="Input 2 4 4" xfId="1189" xr:uid="{9CE8748B-A431-43E7-899C-42823151C242}"/>
    <cellStyle name="Input 2 4 4 2" xfId="2758" xr:uid="{CA1B69FA-C6F3-4751-A40B-47594BFF1C17}"/>
    <cellStyle name="Input 2 4 5" xfId="2076" xr:uid="{2F9947F1-20DE-475A-8EA9-3FEB7F9778A7}"/>
    <cellStyle name="Input 2 5" xfId="717" xr:uid="{BD0B1103-0B81-434C-BB99-76C16D3A1ED1}"/>
    <cellStyle name="Input 2 5 2" xfId="1437" xr:uid="{2C98CDBA-57CD-49C3-A024-07A930918E8B}"/>
    <cellStyle name="Input 2 5 2 2" xfId="3002" xr:uid="{1BEAA08D-C36D-4EF4-8E24-AA8B454F6CA1}"/>
    <cellStyle name="Input 2 5 3" xfId="929" xr:uid="{ED860899-6A32-49EA-AA99-CD7FE7625D89}"/>
    <cellStyle name="Input 2 5 3 2" xfId="2510" xr:uid="{212CFB40-510F-4406-8D78-B4E640A3669B}"/>
    <cellStyle name="Input 2 5 4" xfId="2088" xr:uid="{9140E603-A07D-4880-BC9F-DE386DF38A4C}"/>
    <cellStyle name="Input 2 6" xfId="1016" xr:uid="{2186ED14-8725-4B27-A612-DAB372AA33D4}"/>
    <cellStyle name="Input 2 6 2" xfId="2588" xr:uid="{E202AA55-572D-42B7-AC02-8CCFA799BF16}"/>
    <cellStyle name="Input 2 7" xfId="1885" xr:uid="{0A5B061A-E170-4334-A302-CA1ECF8487C0}"/>
    <cellStyle name="Input 2 7 2" xfId="3428" xr:uid="{630EB29D-9FEF-4174-899C-80812B7F826E}"/>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2 2" xfId="3115" xr:uid="{F7C18A06-18F8-4B5A-B24F-E8AA1BC8FCFC}"/>
    <cellStyle name="Input 3 2 2 3" xfId="67" xr:uid="{08D496C0-7455-4FC8-AD0E-B021A67D19CC}"/>
    <cellStyle name="Input 3 2 2 3 2" xfId="2321" xr:uid="{46CF4466-272E-49E6-B8B6-71A9212B72FE}"/>
    <cellStyle name="Input 3 2 2 4" xfId="2200" xr:uid="{C6136075-0D55-4154-998B-9D9C00883F3A}"/>
    <cellStyle name="Input 3 2 3" xfId="1342" xr:uid="{829C1499-7AF9-4FE9-B7C0-2280E2A487B3}"/>
    <cellStyle name="Input 3 2 3 2" xfId="2907" xr:uid="{03A21CFA-2AEE-4B03-8400-3E6A2650A3C3}"/>
    <cellStyle name="Input 3 2 4" xfId="1843" xr:uid="{A8C9AD26-F834-4296-A8A8-000F45F19D5D}"/>
    <cellStyle name="Input 3 2 4 2" xfId="3391" xr:uid="{CB832F95-2D99-4E2E-9E98-E0A43093EB95}"/>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2 2" xfId="3114" xr:uid="{C25F32B5-FB24-4D69-BAA7-0D6077068D4A}"/>
    <cellStyle name="Input 3 3 2 3" xfId="1741" xr:uid="{B47930AE-B9FE-47AB-B2B6-22E7CE9C8A74}"/>
    <cellStyle name="Input 3 3 2 3 2" xfId="3300" xr:uid="{0E94B8D4-D501-499F-B312-68C6AAB4DB31}"/>
    <cellStyle name="Input 3 3 2 4" xfId="2199" xr:uid="{E6125AAC-4444-4B61-83B9-6AD51762271E}"/>
    <cellStyle name="Input 3 3 3" xfId="1341" xr:uid="{3563FBF2-73D8-4B4D-B762-B1A44C70C806}"/>
    <cellStyle name="Input 3 3 3 2" xfId="2906" xr:uid="{77D362A9-74E7-4AB1-AFD0-F401A1E990FB}"/>
    <cellStyle name="Input 3 3 4" xfId="1829" xr:uid="{BE18BDA5-D5AC-479F-9599-50A76132B237}"/>
    <cellStyle name="Input 3 3 4 2" xfId="3379" xr:uid="{518C13E8-9AFB-4B29-BB14-8FBC8245E11D}"/>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2 2" xfId="3058" xr:uid="{103ABF30-3D64-4257-8965-C3E23BA49118}"/>
    <cellStyle name="Input 3 4 2 3" xfId="1145" xr:uid="{F0BE2761-903E-4158-82C4-0DC424DD363E}"/>
    <cellStyle name="Input 3 4 2 3 2" xfId="2714" xr:uid="{603A3C7B-A86B-48CF-A436-EDB94F188953}"/>
    <cellStyle name="Input 3 4 2 4" xfId="2143" xr:uid="{55FCF3D6-C7A6-47DF-B51E-DEB45291945A}"/>
    <cellStyle name="Input 3 4 3" xfId="1285" xr:uid="{1EA8F864-CF09-4EE5-AAE6-9047F956F9D6}"/>
    <cellStyle name="Input 3 4 3 2" xfId="2850" xr:uid="{8D37F8D1-53B5-480B-98C2-B7B33CB1DA72}"/>
    <cellStyle name="Input 3 4 4" xfId="1673" xr:uid="{29B63816-0EA1-4AE6-A563-E556253F3730}"/>
    <cellStyle name="Input 3 4 4 2" xfId="3236" xr:uid="{4640FCD7-D02C-46F3-A229-05198AE26CF0}"/>
    <cellStyle name="Input 3 4 5" xfId="1937" xr:uid="{E7F595E0-1AC5-4B80-99EF-AEB8C52BD506}"/>
    <cellStyle name="Input 3 5" xfId="723" xr:uid="{C610ACF0-38A5-4857-824A-A74BFE1C81F2}"/>
    <cellStyle name="Input 3 5 2" xfId="1443" xr:uid="{15CCA8A9-7F56-4408-AA53-BD288363D8F9}"/>
    <cellStyle name="Input 3 5 2 2" xfId="3008" xr:uid="{D8D09B48-DEDF-4576-A426-78336755C45C}"/>
    <cellStyle name="Input 3 5 3" xfId="975" xr:uid="{1CA63B62-A749-4F57-8E13-4453094E6712}"/>
    <cellStyle name="Input 3 5 3 2" xfId="2553" xr:uid="{E77C1B8A-BE22-463B-BC84-D8AF385ED40D}"/>
    <cellStyle name="Input 3 5 4" xfId="2094" xr:uid="{5D79227A-3858-4F90-B06B-4BF076B34E2C}"/>
    <cellStyle name="Input 3 6" xfId="1072" xr:uid="{4F9E391A-61DD-4B9E-860B-F7137362D00B}"/>
    <cellStyle name="Input 3 6 2" xfId="2641" xr:uid="{711A1A49-72E5-436D-BF2A-C51F25170728}"/>
    <cellStyle name="Input 3 7" xfId="1424" xr:uid="{EFDAC16F-D5E6-416E-8A15-3EA627B50D15}"/>
    <cellStyle name="Input 3 7 2" xfId="2989" xr:uid="{7ED04227-7480-4A9C-B0B2-179ADFD2A792}"/>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2 2" xfId="3121" xr:uid="{B9870259-6334-4E51-8FB2-3622E989CFA0}"/>
    <cellStyle name="InputCells12 2 2 2 2 3" xfId="1802" xr:uid="{D0404BC5-786E-4CED-A6CA-159931981638}"/>
    <cellStyle name="InputCells12 2 2 2 2 3 2" xfId="3355" xr:uid="{E42755BF-E040-4B04-BE1A-08FF5E551A8C}"/>
    <cellStyle name="InputCells12 2 2 2 2 4" xfId="2206" xr:uid="{0851113D-2BA6-44A9-982C-3EEBBBCE5C9E}"/>
    <cellStyle name="InputCells12 2 2 2 3" xfId="1348" xr:uid="{BE64D6BD-BCF0-40E9-B0C0-B5C2E59C98D4}"/>
    <cellStyle name="InputCells12 2 2 2 3 2" xfId="2913" xr:uid="{782EAC55-C086-4A5A-8A57-66A3A82770EB}"/>
    <cellStyle name="InputCells12 2 2 2 4" xfId="1185" xr:uid="{AA69B967-7096-45D0-8C63-2E18347178BC}"/>
    <cellStyle name="InputCells12 2 2 2 4 2" xfId="2754" xr:uid="{ED5918E5-3B68-4321-9C9D-A733A6C7F625}"/>
    <cellStyle name="InputCells12 2 2 2 5" xfId="2000" xr:uid="{ED71999B-1FC2-4005-8050-3AB83B502532}"/>
    <cellStyle name="InputCells12 2 2 3" xfId="753" xr:uid="{5AD6C090-6FC4-46E8-85A2-5B952592B652}"/>
    <cellStyle name="InputCells12 2 2 3 2" xfId="1466" xr:uid="{761BE10E-1732-49C3-99E9-35515C50F3A9}"/>
    <cellStyle name="InputCells12 2 2 3 2 2" xfId="3031" xr:uid="{3914793B-B6CE-4798-AEC6-9B4F34B67D64}"/>
    <cellStyle name="InputCells12 2 2 3 3" xfId="1882" xr:uid="{A02E4F7E-AF71-45D5-AA7B-42EA0C8278FF}"/>
    <cellStyle name="InputCells12 2 2 3 3 2" xfId="3425" xr:uid="{F18D0C2D-0CB0-4F2F-BD38-842ACDD13047}"/>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2 2" xfId="3144" xr:uid="{94CEE3B6-A767-423D-8614-B0757CDAEEA3}"/>
    <cellStyle name="InputCells12 2 3 2 2 3" xfId="1140" xr:uid="{12761400-4521-4F3D-8D22-3E35C811B04A}"/>
    <cellStyle name="InputCells12 2 3 2 2 3 2" xfId="2709" xr:uid="{5FFDC9D0-22B7-44E6-816D-722B2969C47B}"/>
    <cellStyle name="InputCells12 2 3 2 2 4" xfId="2229" xr:uid="{B035DBF7-C5F6-4E25-A57C-9A511D97C930}"/>
    <cellStyle name="InputCells12 2 3 2 3" xfId="1371" xr:uid="{5D5DB4CD-C07B-48AA-8552-F22B80891538}"/>
    <cellStyle name="InputCells12 2 3 2 3 2" xfId="2936" xr:uid="{45CCBCA9-3322-4041-8E2B-1874235DF6AF}"/>
    <cellStyle name="InputCells12 2 3 2 4" xfId="1730" xr:uid="{0C791DE9-DFC6-4D2C-A931-396398187AEA}"/>
    <cellStyle name="InputCells12 2 3 2 4 2" xfId="3290" xr:uid="{3C3F8C83-27CA-43AD-8B1B-C45709307830}"/>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2 2" xfId="3067" xr:uid="{D2AABADB-D6E9-48CB-A420-A7B59A24B18B}"/>
    <cellStyle name="InputCells12 2 3 3 2 3" xfId="1653" xr:uid="{C18065C9-467B-4F7F-99B5-A67A91C9D3FB}"/>
    <cellStyle name="InputCells12 2 3 3 2 3 2" xfId="3218" xr:uid="{B36558C9-7EC9-4244-85E1-AB7A3A78C0D9}"/>
    <cellStyle name="InputCells12 2 3 3 2 4" xfId="2152" xr:uid="{DD719F70-98F0-4F21-A9EE-7BF5C04627CD}"/>
    <cellStyle name="InputCells12 2 3 3 3" xfId="1294" xr:uid="{EAAE4837-2183-4E3F-8E6C-F4E26FE83C1B}"/>
    <cellStyle name="InputCells12 2 3 3 3 2" xfId="2859" xr:uid="{33E3E058-C358-4CDE-B902-F75967DF7331}"/>
    <cellStyle name="InputCells12 2 3 3 4" xfId="1044" xr:uid="{1227DE55-9A0E-4479-8CF7-B985261AE921}"/>
    <cellStyle name="InputCells12 2 3 3 4 2" xfId="2615" xr:uid="{82BAAE21-2DEF-4018-99AD-304AE0126E9A}"/>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2 2" xfId="3183" xr:uid="{C8E11C47-AA43-4A3A-AC77-B1EE47DAF4C5}"/>
    <cellStyle name="InputCells12 2 3 4 2 3" xfId="1890" xr:uid="{26E87FC3-68DD-4161-910F-CB22AB411514}"/>
    <cellStyle name="InputCells12 2 3 4 2 3 2" xfId="3433" xr:uid="{82F8E4C0-869C-4F7B-B551-F18A78576795}"/>
    <cellStyle name="InputCells12 2 3 4 2 4" xfId="2268" xr:uid="{F104763D-8FCF-41A6-9CD5-CC8F8A7F5973}"/>
    <cellStyle name="InputCells12 2 3 4 3" xfId="1410" xr:uid="{459E9BDE-D194-41AB-BFD6-67AE66A1F4BD}"/>
    <cellStyle name="InputCells12 2 3 4 3 2" xfId="2975" xr:uid="{297039F1-82CC-4ADA-8664-471A8314773A}"/>
    <cellStyle name="InputCells12 2 3 4 4" xfId="1186" xr:uid="{356D0D47-C54C-4229-B7A1-07483A3BA333}"/>
    <cellStyle name="InputCells12 2 3 4 4 2" xfId="2755" xr:uid="{237921DA-D07A-47F3-AB07-5C9A34587A78}"/>
    <cellStyle name="InputCells12 2 3 4 5" xfId="2062" xr:uid="{D88D44C4-17F0-4E78-B847-F7ADDEAA308F}"/>
    <cellStyle name="InputCells12 2 3 5" xfId="1110" xr:uid="{766CA799-C91F-4DD0-8FA5-4D16D09274D9}"/>
    <cellStyle name="InputCells12 2 3 5 2" xfId="2679" xr:uid="{2484409B-70DC-46C3-B297-A6CE663586F8}"/>
    <cellStyle name="InputCells12 2 3 6" xfId="1235" xr:uid="{F250C9C9-2DF5-4334-BF0D-B22911CE22FC}"/>
    <cellStyle name="InputCells12 2 3 6 2" xfId="2802" xr:uid="{4DEA797F-6684-4C19-A002-FA666C9B056D}"/>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2 2" xfId="3051" xr:uid="{D6B1B0C9-0123-4562-8EB3-FF856ED8B959}"/>
    <cellStyle name="InputCells12 3 2 2 3" xfId="1231" xr:uid="{CA185AAB-EB7A-4A56-B722-D83C53BB42C9}"/>
    <cellStyle name="InputCells12 3 2 2 3 2" xfId="2799" xr:uid="{341B70FF-CA1B-496C-9887-9595109DE9E9}"/>
    <cellStyle name="InputCells12 3 2 2 4" xfId="2136" xr:uid="{5A5C0486-41F8-49E1-886F-E1B44F865D64}"/>
    <cellStyle name="InputCells12 3 2 3" xfId="1278" xr:uid="{6B68BCC4-C052-4271-8DCB-8CE688A7DFEC}"/>
    <cellStyle name="InputCells12 3 2 3 2" xfId="2843" xr:uid="{989374BC-6A88-4440-8244-D360A053D5E7}"/>
    <cellStyle name="InputCells12 3 2 4" xfId="1821" xr:uid="{EB709901-63C9-4655-ABA0-B185C744C84B}"/>
    <cellStyle name="InputCells12 3 2 4 2" xfId="3371" xr:uid="{7F7A1E07-95C8-4601-AA52-A1896BAFA1E1}"/>
    <cellStyle name="InputCells12 3 2 5" xfId="1930" xr:uid="{74DC1542-FFC0-4F84-9AD7-F9AE003FC87F}"/>
    <cellStyle name="InputCells12 3 3" xfId="752" xr:uid="{3A023354-1868-44CF-8BB2-65009CC59402}"/>
    <cellStyle name="InputCells12 3 3 2" xfId="1465" xr:uid="{2CBB2D13-3E38-4778-B416-6EDD85DBE6C8}"/>
    <cellStyle name="InputCells12 3 3 2 2" xfId="3030" xr:uid="{3C8401AC-E291-4B98-A1FE-E4C403C0A865}"/>
    <cellStyle name="InputCells12 3 3 3" xfId="1693" xr:uid="{9C1B6815-9604-43AE-8973-B764123C8D28}"/>
    <cellStyle name="InputCells12 3 3 3 2" xfId="3254" xr:uid="{E6BF1C9D-0797-46B0-A204-A0C332286F9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2 2" xfId="3143" xr:uid="{2AB77A07-D712-41DB-941E-A9FAB7929506}"/>
    <cellStyle name="InputCells12 4 2 2 3" xfId="1863" xr:uid="{66E3EDFD-47EF-4738-BF53-2D5B47051E70}"/>
    <cellStyle name="InputCells12 4 2 2 3 2" xfId="3408" xr:uid="{B9B8B0AF-1BDE-42D8-8039-D692AA4BE9AE}"/>
    <cellStyle name="InputCells12 4 2 2 4" xfId="2228" xr:uid="{01B8DD9C-D9E5-4896-84EA-18511695670E}"/>
    <cellStyle name="InputCells12 4 2 3" xfId="1370" xr:uid="{F76D6C92-71F3-4B48-8EDE-11DEAE161AD8}"/>
    <cellStyle name="InputCells12 4 2 3 2" xfId="2935" xr:uid="{D323658F-AD3A-4274-BD85-912B223829E9}"/>
    <cellStyle name="InputCells12 4 2 4" xfId="1190" xr:uid="{001775D5-ADE3-4011-B650-D0E8D38691C4}"/>
    <cellStyle name="InputCells12 4 2 4 2" xfId="2759" xr:uid="{F32882DE-3752-4D3C-BF79-C147126467A5}"/>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2 2" xfId="3068" xr:uid="{4D4B5F27-C450-48F4-A370-4C1F97835A6C}"/>
    <cellStyle name="InputCells12 4 3 2 3" xfId="1228" xr:uid="{EFA74852-BE59-4156-A0F6-03631B072B47}"/>
    <cellStyle name="InputCells12 4 3 2 3 2" xfId="2796" xr:uid="{FCCEE86F-B2F3-4CDD-87CD-C37CCAC4E889}"/>
    <cellStyle name="InputCells12 4 3 2 4" xfId="2153" xr:uid="{694DEEFA-0862-452E-8FA0-0F64467C39CB}"/>
    <cellStyle name="InputCells12 4 3 3" xfId="1295" xr:uid="{C89DCDDF-AC6C-4E3B-AD71-9E133D83B116}"/>
    <cellStyle name="InputCells12 4 3 3 2" xfId="2860" xr:uid="{31EE93CD-AE08-4614-B885-932E80A87AB2}"/>
    <cellStyle name="InputCells12 4 3 4" xfId="1008" xr:uid="{6876FF77-CA37-4492-B22D-1358E062F089}"/>
    <cellStyle name="InputCells12 4 3 4 2" xfId="2580" xr:uid="{35158161-069C-415C-B384-F0EA4F0C60A0}"/>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2 2" xfId="3042" xr:uid="{1F54697C-8D14-4A6D-8A5B-510A39181D6C}"/>
    <cellStyle name="InputCells12 4 4 2 3" xfId="1216" xr:uid="{4CBC2CA6-8323-46C2-9D3A-B936C69FC1D1}"/>
    <cellStyle name="InputCells12 4 4 2 3 2" xfId="2784" xr:uid="{F1EA666E-278B-4B43-83BC-095512844932}"/>
    <cellStyle name="InputCells12 4 4 2 4" xfId="2127" xr:uid="{51D2955E-B202-42D6-BD30-31203F11250A}"/>
    <cellStyle name="InputCells12 4 4 3" xfId="1269" xr:uid="{3E82043F-C517-4615-91FC-7A485F67C483}"/>
    <cellStyle name="InputCells12 4 4 3 2" xfId="2834" xr:uid="{E7C7016F-B0A3-40CD-A533-C5CAFEBECE80}"/>
    <cellStyle name="InputCells12 4 4 4" xfId="1652" xr:uid="{A467A0FE-3109-4836-A4C1-D3E340EC3EBD}"/>
    <cellStyle name="InputCells12 4 4 4 2" xfId="3217" xr:uid="{DF98067B-CA1A-4963-88EA-604E59DDC579}"/>
    <cellStyle name="InputCells12 4 4 5" xfId="1921" xr:uid="{1847250B-3D73-479A-9C77-B63F8DE71DFE}"/>
    <cellStyle name="InputCells12 4 5" xfId="1109" xr:uid="{DE6A5516-8999-47CF-9828-6B195B73C26A}"/>
    <cellStyle name="InputCells12 4 5 2" xfId="2678" xr:uid="{E41AC3A9-2CD5-42F4-BD74-4FE26B5F2050}"/>
    <cellStyle name="InputCells12 4 6" xfId="1801" xr:uid="{B351F016-5141-4220-8CCB-07E138DA273E}"/>
    <cellStyle name="InputCells12 4 6 2" xfId="3354" xr:uid="{5D460F00-BF3F-49CE-A43C-C831B4FB38B7}"/>
    <cellStyle name="InputCells12 4 7" xfId="35" xr:uid="{18F04F6F-5D04-409E-85D7-4063E4111B43}"/>
    <cellStyle name="InputCells12 5" xfId="107" xr:uid="{974CCAFE-F20B-4D5A-9FD5-492576EB52FE}"/>
    <cellStyle name="InputCells12 5 2" xfId="2358" xr:uid="{96C5359B-1E64-45C0-A8B5-A4E4D519D5CB}"/>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0 2 2" xfId="2438" xr:uid="{889E74D8-A531-45A6-BEE1-136CE61A3FC0}"/>
    <cellStyle name="Normal 10 3" xfId="2425" xr:uid="{4608EB34-9627-4746-9AE9-022D31FB38C9}"/>
    <cellStyle name="Normal 11" xfId="433" xr:uid="{D7C271AC-4A59-4EAD-BC3A-F11096BF3FFC}"/>
    <cellStyle name="Normal 11 2" xfId="475" xr:uid="{F67423BA-D407-4AD6-9ED7-EFFB65B0008A}"/>
    <cellStyle name="Normal 11 2 2" xfId="2439" xr:uid="{E56905D5-F78C-47EA-9509-2E12C842ABB6}"/>
    <cellStyle name="Normal 11 3" xfId="2429" xr:uid="{9EF69086-3A5F-4E63-B962-019D70ED50C1}"/>
    <cellStyle name="Normal 12" xfId="544" xr:uid="{3128F217-57E8-4C6B-BBE7-9B4839734600}"/>
    <cellStyle name="Normal 12 2" xfId="704" xr:uid="{E0FC66FB-8D88-4D6D-BBA1-4DCB8A0A765D}"/>
    <cellStyle name="Normal 13" xfId="18" xr:uid="{5286BDF5-7A53-4F08-983B-9F69C35F51C2}"/>
    <cellStyle name="Normal 13 2" xfId="2307" xr:uid="{288E7739-4BC8-41DE-8D5E-D7D2E428F920}"/>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3 2 2" xfId="2431" xr:uid="{BB29BF8C-B4CC-4FAB-806D-C2F5DD627A32}"/>
    <cellStyle name="Normal 2 3 3" xfId="2363" xr:uid="{D6A6296B-4D44-40F7-95DF-6DDD274BDA71}"/>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2 2 2" xfId="2444" xr:uid="{367D6031-6ABE-4A86-8133-A3400386178B}"/>
    <cellStyle name="Normal 5 2 2 2 2 3" xfId="2398" xr:uid="{84D78183-73D3-4A2D-BF61-744DB361EFFF}"/>
    <cellStyle name="Normal 5 2 2 2 3" xfId="479" xr:uid="{F60BBD0E-FC44-4AE5-B62E-8CF366991BEB}"/>
    <cellStyle name="Normal 5 2 2 2 3 2" xfId="2443" xr:uid="{F719D281-CBC2-456A-A112-C2E0DE3957AA}"/>
    <cellStyle name="Normal 5 2 2 2 4" xfId="2383" xr:uid="{3A4DFC19-68B2-403C-B2AF-896289B8D1CE}"/>
    <cellStyle name="Normal 5 2 2 3" xfId="350" xr:uid="{7C9D0870-E1BF-4F34-B358-B84ED09C91DF}"/>
    <cellStyle name="Normal 5 2 2 3 2" xfId="481" xr:uid="{EA2AA38A-A866-48CA-93DF-2FF413F73F21}"/>
    <cellStyle name="Normal 5 2 2 3 2 2" xfId="2445" xr:uid="{A1D4B44A-DC8D-4E1C-8FE0-710908442BF6}"/>
    <cellStyle name="Normal 5 2 2 3 3" xfId="2397" xr:uid="{94927453-8AB7-49A9-B25E-C8180EED5F46}"/>
    <cellStyle name="Normal 5 2 2 4" xfId="478" xr:uid="{40D64E32-C1BF-4DC3-BA18-00703C8ACA04}"/>
    <cellStyle name="Normal 5 2 2 4 2" xfId="2442" xr:uid="{7212917B-3A23-41FB-91AA-30D2B79AB281}"/>
    <cellStyle name="Normal 5 2 2 5" xfId="2377" xr:uid="{903515F6-FC75-406E-8EB2-E85F6EA49CCE}"/>
    <cellStyle name="Normal 5 2 3" xfId="335" xr:uid="{AA1110A9-9365-439D-B9B4-6E9AC32499CC}"/>
    <cellStyle name="Normal 5 2 3 2" xfId="352" xr:uid="{16D8B633-33F1-4B7B-8875-EB0A6986FCED}"/>
    <cellStyle name="Normal 5 2 3 2 2" xfId="483" xr:uid="{AC25004C-FEB0-46B6-9D8D-F740CC19F84E}"/>
    <cellStyle name="Normal 5 2 3 2 2 2" xfId="2447" xr:uid="{66B2CC61-4DD4-447E-A7DC-086A9FFB945C}"/>
    <cellStyle name="Normal 5 2 3 2 3" xfId="2399" xr:uid="{520DEB59-1B99-4D72-9979-042647DDC9CF}"/>
    <cellStyle name="Normal 5 2 3 3" xfId="482" xr:uid="{75E3E50D-5A2D-47D1-B31C-80321CB04FBD}"/>
    <cellStyle name="Normal 5 2 3 3 2" xfId="2446" xr:uid="{B4A8AE68-1D8B-4E11-9A76-CFA9FB856650}"/>
    <cellStyle name="Normal 5 2 3 4" xfId="2382" xr:uid="{DD430F3D-3508-458C-B880-E20EE533FF46}"/>
    <cellStyle name="Normal 5 2 4" xfId="349" xr:uid="{5F4656E9-B24F-412A-8AB0-D1CC15773ECE}"/>
    <cellStyle name="Normal 5 2 4 2" xfId="484" xr:uid="{10AAC166-00B4-4545-BC6D-DB00EDBEB6C2}"/>
    <cellStyle name="Normal 5 2 4 2 2" xfId="2448" xr:uid="{425C4FEC-2F99-4C02-88FC-D82DCDD42312}"/>
    <cellStyle name="Normal 5 2 4 3" xfId="2396" xr:uid="{DC6766F8-CE12-4B11-9E2F-113CB4679EAE}"/>
    <cellStyle name="Normal 5 2 5" xfId="458" xr:uid="{E0A21CA1-1C2A-4CE0-A7B7-D1C1D2CAFFD0}"/>
    <cellStyle name="Normal 5 2 5 2" xfId="485" xr:uid="{7F171D51-F4D7-42B8-947A-A93DE856A2F2}"/>
    <cellStyle name="Normal 5 2 5 2 2" xfId="2449" xr:uid="{6AB6CB10-C901-4B22-980C-ECDB36EF5D7F}"/>
    <cellStyle name="Normal 5 2 5 3" xfId="2432" xr:uid="{FD419D85-0F24-41C3-810E-9B5C96F7859F}"/>
    <cellStyle name="Normal 5 2 6" xfId="477" xr:uid="{C5871523-3334-4E82-B6A5-CF76A022823B}"/>
    <cellStyle name="Normal 5 2 6 2" xfId="2441" xr:uid="{B6B4554E-FFC7-4272-9D0F-83031303D466}"/>
    <cellStyle name="Normal 5 2 7" xfId="2370" xr:uid="{B21AAE13-A9FC-4807-8B03-5E970E80325A}"/>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2 2 2" xfId="2452" xr:uid="{1789795F-C2CC-404B-A75D-A0ED20BF531C}"/>
    <cellStyle name="Normal 5 3 2 2 3" xfId="2401" xr:uid="{11F6381F-F0A3-40B3-8D0C-EE7D1575BD27}"/>
    <cellStyle name="Normal 5 3 2 3" xfId="487" xr:uid="{510BD2F5-1A3C-4FE9-B46F-0A29288C9F24}"/>
    <cellStyle name="Normal 5 3 2 3 2" xfId="2451" xr:uid="{8D5B6F15-A4FA-4D50-8090-75F13E5D3C3A}"/>
    <cellStyle name="Normal 5 3 2 4" xfId="2384" xr:uid="{6B34FBAF-FE47-4916-9946-4216F0ADBC53}"/>
    <cellStyle name="Normal 5 3 3" xfId="353" xr:uid="{24272E6D-E500-479D-A797-4819DB6D4974}"/>
    <cellStyle name="Normal 5 3 3 2" xfId="489" xr:uid="{0C9043B6-0F53-443C-9543-F8202412EF8C}"/>
    <cellStyle name="Normal 5 3 3 2 2" xfId="2453" xr:uid="{A839F011-8155-4610-B944-88FC89A052CB}"/>
    <cellStyle name="Normal 5 3 3 3" xfId="2400" xr:uid="{0006C7A7-1F23-4A7E-B08D-EF9D74135478}"/>
    <cellStyle name="Normal 5 3 4" xfId="486" xr:uid="{BB6714A8-AD0C-4569-AAC6-3CCAC473E418}"/>
    <cellStyle name="Normal 5 3 4 2" xfId="2450" xr:uid="{14FA4D80-BBCB-490F-A69F-CBFEA24E0F6A}"/>
    <cellStyle name="Normal 5 3 5" xfId="2374" xr:uid="{9600F424-C7D2-448E-B443-7F436AD9666F}"/>
    <cellStyle name="Normal 5 4" xfId="334" xr:uid="{35807DB0-918D-4E74-A835-8A3511C8CEC0}"/>
    <cellStyle name="Normal 5 4 2" xfId="355" xr:uid="{AE33D416-C483-4632-9AB5-1E9C70146452}"/>
    <cellStyle name="Normal 5 4 2 2" xfId="491" xr:uid="{F9129580-2703-4569-8832-F63F0F053346}"/>
    <cellStyle name="Normal 5 4 2 2 2" xfId="2455" xr:uid="{8F9109BA-3A3C-4160-B891-A0D2B3F316A1}"/>
    <cellStyle name="Normal 5 4 2 3" xfId="2402" xr:uid="{A5782E46-95CE-4DD0-A4DB-E79600F80B79}"/>
    <cellStyle name="Normal 5 4 3" xfId="490" xr:uid="{4F11EE93-4C8C-4722-8035-4AA391D8BCD5}"/>
    <cellStyle name="Normal 5 4 3 2" xfId="2454" xr:uid="{22B46F69-B45C-4514-A79A-ED096E69BEF8}"/>
    <cellStyle name="Normal 5 4 4" xfId="2381" xr:uid="{DABDFEEE-78BC-46CD-864A-22E6FFD2B914}"/>
    <cellStyle name="Normal 5 5" xfId="348" xr:uid="{6786BC1E-1455-40A5-97D0-3F54E6BA537D}"/>
    <cellStyle name="Normal 5 5 2" xfId="492" xr:uid="{8525BBB9-A6CA-45BB-A7F6-037F1A75AB04}"/>
    <cellStyle name="Normal 5 5 2 2" xfId="2456" xr:uid="{A81FD36E-A34D-4E54-AB9E-486B84AA294C}"/>
    <cellStyle name="Normal 5 5 3" xfId="2395" xr:uid="{B6D7FEEC-5122-4C2A-81D6-D39E970F83D8}"/>
    <cellStyle name="Normal 5 6" xfId="392" xr:uid="{B590EA6B-DD12-45C5-B516-81E383565FBB}"/>
    <cellStyle name="Normal 5 7" xfId="476" xr:uid="{475C9D31-9E94-4DD8-81FD-CC89BFEAFFF6}"/>
    <cellStyle name="Normal 5 7 2" xfId="2440" xr:uid="{F7222854-BDF0-43DF-B447-F1A8DDD0585A}"/>
    <cellStyle name="Normal 5 8" xfId="314" xr:uid="{01432787-077E-493D-BA97-A69E1BBB1CC9}"/>
    <cellStyle name="Normal 5 8 2" xfId="2368" xr:uid="{3FD3EF8A-6D81-49F0-A3B2-E1DC60683CB9}"/>
    <cellStyle name="Normal 6" xfId="193" xr:uid="{74C16697-8220-47DA-9188-58B4A98FEC3C}"/>
    <cellStyle name="Normal 6 10" xfId="459" xr:uid="{584B8D64-4634-4F93-B88D-D474F066575D}"/>
    <cellStyle name="Normal 6 10 2" xfId="494" xr:uid="{AC0D34DF-E0C4-41C5-AB15-1300988BE349}"/>
    <cellStyle name="Normal 6 10 2 2" xfId="2458" xr:uid="{F9085180-2F00-4A5C-B1C7-59820D75FD5B}"/>
    <cellStyle name="Normal 6 10 3" xfId="2433" xr:uid="{E7FD141C-73A0-4966-9082-2CA281E63130}"/>
    <cellStyle name="Normal 6 11" xfId="493" xr:uid="{3A2A6A38-1AA3-48E5-ACF0-CF0AD363C96F}"/>
    <cellStyle name="Normal 6 11 2" xfId="2457" xr:uid="{0764EF6D-635A-46EF-8E98-2ED4D4A33BCD}"/>
    <cellStyle name="Normal 6 12" xfId="2364" xr:uid="{EBEFF05F-094F-4AC0-B26C-6232D9D2FAC1}"/>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2 2 2" xfId="2462" xr:uid="{2CC12F1A-2B89-4EAF-B7AC-1A92D185100A}"/>
    <cellStyle name="Normal 6 2 2 2 2 3" xfId="2406" xr:uid="{74BD9786-392E-4444-BFCE-34A9E3DFD8CF}"/>
    <cellStyle name="Normal 6 2 2 2 3" xfId="497" xr:uid="{40C8B826-AC28-4D97-AB30-609250CFAB62}"/>
    <cellStyle name="Normal 6 2 2 2 3 2" xfId="2461" xr:uid="{0F6DFA82-1BAB-4FA1-83FB-9CF7191ACD01}"/>
    <cellStyle name="Normal 6 2 2 2 4" xfId="2387" xr:uid="{89D67BC5-BEA9-475D-90BC-8AA6010D4AD5}"/>
    <cellStyle name="Normal 6 2 2 3" xfId="358" xr:uid="{A06C7EB0-F4FB-4C68-B782-0F983503FAA0}"/>
    <cellStyle name="Normal 6 2 2 3 2" xfId="499" xr:uid="{96CF31BA-9C02-4CCD-9952-D06EB8422824}"/>
    <cellStyle name="Normal 6 2 2 3 2 2" xfId="2463" xr:uid="{745A67B5-1D5B-4C93-8C8F-C49C6A34FB2B}"/>
    <cellStyle name="Normal 6 2 2 3 3" xfId="2405" xr:uid="{F97C380C-3BA5-4B6B-B600-32E4B00D2B83}"/>
    <cellStyle name="Normal 6 2 2 4" xfId="496" xr:uid="{96503A98-FA06-4309-87FF-1CCC8ABB5B89}"/>
    <cellStyle name="Normal 6 2 2 4 2" xfId="2460" xr:uid="{D88B7032-65A4-4A5E-AF87-12687CBAA14F}"/>
    <cellStyle name="Normal 6 2 2 5" xfId="2378" xr:uid="{CEB843AA-33DE-4BDA-9831-8EA84E9A4122}"/>
    <cellStyle name="Normal 6 2 3" xfId="339" xr:uid="{ED249622-2912-4E20-86A8-537DBCC1DDF3}"/>
    <cellStyle name="Normal 6 2 3 2" xfId="360" xr:uid="{B6ADEDF3-0A9B-44AC-978C-BE12F48B59A6}"/>
    <cellStyle name="Normal 6 2 3 2 2" xfId="501" xr:uid="{101AF594-B68A-4D24-985E-6608B8A0841B}"/>
    <cellStyle name="Normal 6 2 3 2 2 2" xfId="2465" xr:uid="{69BE6A58-020E-40E6-93D4-C9BC7817B08F}"/>
    <cellStyle name="Normal 6 2 3 2 3" xfId="2407" xr:uid="{193D404D-5FE2-4DBF-8E4E-6E79F0AC516F}"/>
    <cellStyle name="Normal 6 2 3 3" xfId="500" xr:uid="{18DED862-82D7-4107-A927-3AA28763B665}"/>
    <cellStyle name="Normal 6 2 3 3 2" xfId="2464" xr:uid="{32213AAB-8835-4536-B20E-36EE33CA9F0B}"/>
    <cellStyle name="Normal 6 2 3 4" xfId="2386" xr:uid="{1F625991-51B3-4DD9-B00D-57526DB3FD7B}"/>
    <cellStyle name="Normal 6 2 4" xfId="357" xr:uid="{B12A5A68-4547-4DE8-BC23-2C9B8588B93E}"/>
    <cellStyle name="Normal 6 2 4 2" xfId="502" xr:uid="{9DE5B1A4-F004-431C-9E48-BB76AB2A7780}"/>
    <cellStyle name="Normal 6 2 4 2 2" xfId="2466" xr:uid="{20D2A1B0-87C4-44E4-B67A-86F7FBD6F3AF}"/>
    <cellStyle name="Normal 6 2 4 3" xfId="2404" xr:uid="{FBDC6F04-8149-4A8C-B152-55E3BCB0D915}"/>
    <cellStyle name="Normal 6 2 5" xfId="460" xr:uid="{832E20EF-75D1-4E76-AE9A-8C5615B00C8C}"/>
    <cellStyle name="Normal 6 2 5 2" xfId="503" xr:uid="{2578C940-9BBF-4070-AB23-EC0E9D597F56}"/>
    <cellStyle name="Normal 6 2 5 2 2" xfId="2467" xr:uid="{47B2D855-ACF3-4EA3-AB33-4716D37B5188}"/>
    <cellStyle name="Normal 6 2 5 3" xfId="2434" xr:uid="{0122676D-F525-46F6-9F44-6A6CF7D0E0F8}"/>
    <cellStyle name="Normal 6 2 6" xfId="495" xr:uid="{07CB5249-6332-4965-98A7-F50F15256EE3}"/>
    <cellStyle name="Normal 6 2 6 2" xfId="2459" xr:uid="{4CC7D52B-EA33-43ED-8545-E51F1940C147}"/>
    <cellStyle name="Normal 6 2 7" xfId="2371" xr:uid="{6E0F78EE-D0CD-431A-96E0-2929ADBAF8B2}"/>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2 2 2" xfId="2471" xr:uid="{B8877FCE-8F72-4FFD-A40D-BE64B323608E}"/>
    <cellStyle name="Normal 6 3 2 2 2 3" xfId="2410" xr:uid="{94183E26-5AC9-4FB7-9E2C-6D0618E5988D}"/>
    <cellStyle name="Normal 6 3 2 2 3" xfId="506" xr:uid="{8A823C7D-7991-4ECD-9D0A-C95B331DF16C}"/>
    <cellStyle name="Normal 6 3 2 2 3 2" xfId="2470" xr:uid="{DFCAD376-28A2-411B-9975-09F4A4E95AB2}"/>
    <cellStyle name="Normal 6 3 2 2 4" xfId="2389" xr:uid="{1E9F228C-870D-45D1-95DC-CC7E3796AEA0}"/>
    <cellStyle name="Normal 6 3 2 3" xfId="362" xr:uid="{3C3350DF-CFEB-43B3-B2BE-92D38DFB8A8C}"/>
    <cellStyle name="Normal 6 3 2 3 2" xfId="508" xr:uid="{420A7F7E-505B-4AA7-924A-328CA7D78224}"/>
    <cellStyle name="Normal 6 3 2 3 2 2" xfId="2472" xr:uid="{85F8432D-C622-438D-B3D5-A9D1727AB8B0}"/>
    <cellStyle name="Normal 6 3 2 3 3" xfId="2409" xr:uid="{EC0BEE4E-B579-475B-BF4D-16979388E765}"/>
    <cellStyle name="Normal 6 3 2 4" xfId="505" xr:uid="{84446E88-1427-4D8E-A75F-7834A03FCCF2}"/>
    <cellStyle name="Normal 6 3 2 4 2" xfId="2469" xr:uid="{65ACB2C5-C577-4480-A4A2-585269914BD9}"/>
    <cellStyle name="Normal 6 3 2 5" xfId="2380" xr:uid="{EB414B00-103C-42BC-B36A-1A8CBFB0AFF1}"/>
    <cellStyle name="Normal 6 3 3" xfId="341" xr:uid="{03952B5B-7EAC-4EB5-9DE1-A5C61EB1790D}"/>
    <cellStyle name="Normal 6 3 3 2" xfId="364" xr:uid="{FAA1A59C-0E95-487F-A819-46B70B45A140}"/>
    <cellStyle name="Normal 6 3 3 2 2" xfId="510" xr:uid="{46712059-DCE4-45BE-9CCA-1B9689EC98B5}"/>
    <cellStyle name="Normal 6 3 3 2 2 2" xfId="2474" xr:uid="{38F5BE6E-DA03-440B-9990-C0FD0AE6DB14}"/>
    <cellStyle name="Normal 6 3 3 2 3" xfId="2411" xr:uid="{1FCD6D12-2B6F-4137-AF2F-29BEC1252D06}"/>
    <cellStyle name="Normal 6 3 3 3" xfId="509" xr:uid="{EA019976-4D61-4887-BD4C-AE32961B1BD9}"/>
    <cellStyle name="Normal 6 3 3 3 2" xfId="2473" xr:uid="{893441EB-22FC-4BEC-A0E2-456E45BDEA4F}"/>
    <cellStyle name="Normal 6 3 3 4" xfId="2388" xr:uid="{114C17B1-4C4E-4EB2-BB8C-BC13415F7434}"/>
    <cellStyle name="Normal 6 3 4" xfId="361" xr:uid="{462DC147-F652-4769-AB6D-6317046FF139}"/>
    <cellStyle name="Normal 6 3 4 2" xfId="511" xr:uid="{2FE0EEE6-A4A3-4483-BD07-DF19DD09F1EA}"/>
    <cellStyle name="Normal 6 3 4 2 2" xfId="2475" xr:uid="{679398A9-B6C8-4C3E-B839-5A62927BB31B}"/>
    <cellStyle name="Normal 6 3 4 3" xfId="2408" xr:uid="{53BDAFF7-35C6-4B02-9FE2-E6C7FB89B966}"/>
    <cellStyle name="Normal 6 3 5" xfId="504" xr:uid="{AA3C4D4C-E5C6-4D80-A25E-FC112FF274F0}"/>
    <cellStyle name="Normal 6 3 5 2" xfId="2468" xr:uid="{49729B85-FAFC-4467-90FF-EABD1538EB01}"/>
    <cellStyle name="Normal 6 3 6" xfId="2373" xr:uid="{A7294F53-EA7B-44E7-A974-2C1F1EDBBEAC}"/>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2 2 2" xfId="2478" xr:uid="{EDF3B85E-E8EE-41E5-8574-DE0EC0C0A04A}"/>
    <cellStyle name="Normal 6 4 2 2 3" xfId="2413" xr:uid="{EFE7F354-E635-4A82-89F6-52DDC092FAF7}"/>
    <cellStyle name="Normal 6 4 2 3" xfId="513" xr:uid="{0A0EB32C-9796-4F37-A16A-37FC5144D4AB}"/>
    <cellStyle name="Normal 6 4 2 3 2" xfId="2477" xr:uid="{DFA1A477-02FE-4B37-A437-4CCF58EFDB7D}"/>
    <cellStyle name="Normal 6 4 2 4" xfId="2390" xr:uid="{BBFB6231-E2EE-46F2-9BCB-A1EE639F7CE5}"/>
    <cellStyle name="Normal 6 4 3" xfId="365" xr:uid="{9C02624F-CE3F-4F38-A35D-033FB56C4037}"/>
    <cellStyle name="Normal 6 4 3 2" xfId="515" xr:uid="{0E38B21D-6DF5-4338-B06D-5655A497F7E6}"/>
    <cellStyle name="Normal 6 4 3 2 2" xfId="2479" xr:uid="{254086A7-12C5-45BD-B537-6FBEB41C16B0}"/>
    <cellStyle name="Normal 6 4 3 3" xfId="2412" xr:uid="{66E627F4-69FF-45FA-9210-AE1A3406D65B}"/>
    <cellStyle name="Normal 6 4 4" xfId="512" xr:uid="{9BF7FFF0-3EB4-4091-9E00-CA9FA1E549FB}"/>
    <cellStyle name="Normal 6 4 4 2" xfId="2476" xr:uid="{389581C7-B203-4F11-8F97-733B5136E8AB}"/>
    <cellStyle name="Normal 6 4 5" xfId="2375" xr:uid="{5D3C9594-F600-401A-A009-AB874F29DC6F}"/>
    <cellStyle name="Normal 6 5" xfId="338" xr:uid="{39BCA476-EAA3-40D7-B399-B12CA4709684}"/>
    <cellStyle name="Normal 6 5 2" xfId="367" xr:uid="{77AD6912-197E-4323-8B85-006BDB0F2A69}"/>
    <cellStyle name="Normal 6 5 2 2" xfId="517" xr:uid="{B4FC728E-A6A6-4544-9FE9-05E170F75800}"/>
    <cellStyle name="Normal 6 5 2 2 2" xfId="2481" xr:uid="{F7D95AEB-9EEB-4AA2-9513-DB97B464B785}"/>
    <cellStyle name="Normal 6 5 2 3" xfId="2414" xr:uid="{325D3F3C-8C58-4545-A9A2-93F5AC956EC3}"/>
    <cellStyle name="Normal 6 5 3" xfId="516" xr:uid="{E83F8610-E98C-438E-94F1-268563430D1C}"/>
    <cellStyle name="Normal 6 5 3 2" xfId="2480" xr:uid="{119A8D2C-6811-414C-A4FC-B8FFB23DCCAD}"/>
    <cellStyle name="Normal 6 5 4" xfId="2385" xr:uid="{66AF7868-7E86-49C7-BBF5-02979697E47B}"/>
    <cellStyle name="Normal 6 6" xfId="356" xr:uid="{F47BB582-81A8-41F2-85E0-644AF670AC7E}"/>
    <cellStyle name="Normal 6 6 2" xfId="518" xr:uid="{AAE49162-A0EB-4613-82A5-80E2E7244EF6}"/>
    <cellStyle name="Normal 6 6 2 2" xfId="2482" xr:uid="{ADF02DCC-D493-4648-AC17-8052CF77E14B}"/>
    <cellStyle name="Normal 6 6 3" xfId="2403" xr:uid="{838D3ACF-1315-4E94-9B4E-4B25BB91EF1A}"/>
    <cellStyle name="Normal 6 7" xfId="393" xr:uid="{9FF7AF40-6BC8-4651-98F8-A13E09D789E4}"/>
    <cellStyle name="Normal 6 7 2" xfId="519" xr:uid="{077E1489-F306-40F6-B566-E6A4900335E8}"/>
    <cellStyle name="Normal 6 7 2 2" xfId="2483" xr:uid="{3BEBCE5B-4320-407F-8715-C891D0D50F9B}"/>
    <cellStyle name="Normal 6 7 3" xfId="2424" xr:uid="{2FF97F68-EA56-49DB-BC04-731E942DA78E}"/>
    <cellStyle name="Normal 6 8" xfId="429" xr:uid="{5DB46C59-3781-4539-AA80-7789BC7A722D}"/>
    <cellStyle name="Normal 6 8 2" xfId="520" xr:uid="{1FC88BCE-ACA6-461E-B9A4-593226CDEAB1}"/>
    <cellStyle name="Normal 6 8 2 2" xfId="2484" xr:uid="{E2CFD0EE-044C-43F6-80C0-C89EE575019B}"/>
    <cellStyle name="Normal 6 8 3" xfId="2426" xr:uid="{29D2EC6D-8697-4715-94C5-158299B74633}"/>
    <cellStyle name="Normal 6 9" xfId="432" xr:uid="{F173A7BC-B3B4-4993-83C3-574E15738251}"/>
    <cellStyle name="Normal 6 9 2" xfId="521" xr:uid="{75A2EE0A-9BEB-465C-894B-EFB32F5EA7F6}"/>
    <cellStyle name="Normal 6 9 2 2" xfId="2485" xr:uid="{F0E40BCD-FE3F-4746-A7AB-87AEF1E95D77}"/>
    <cellStyle name="Normal 6 9 3" xfId="2428" xr:uid="{AF074510-D5C2-4BDA-9540-08950987FE30}"/>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2 2 2" xfId="2490" xr:uid="{C7BE28C6-DD66-4EFF-A168-4970C4D93785}"/>
    <cellStyle name="Normal 7 2 2 2 2 3" xfId="2418" xr:uid="{DD435E68-9FFD-4722-AEE2-C9D689A7DFEE}"/>
    <cellStyle name="Normal 7 2 2 2 3" xfId="525" xr:uid="{F53862C9-F708-41F3-80F4-FFF155AD6DC8}"/>
    <cellStyle name="Normal 7 2 2 2 3 2" xfId="2489" xr:uid="{31280036-3AC0-49CE-9BD7-9B22818AB31E}"/>
    <cellStyle name="Normal 7 2 2 2 4" xfId="2393" xr:uid="{CD68B079-3F18-4FBB-A80C-6998ED1F6370}"/>
    <cellStyle name="Normal 7 2 2 3" xfId="370" xr:uid="{0461ED90-3354-479B-A36E-A470E342BC2C}"/>
    <cellStyle name="Normal 7 2 2 3 2" xfId="527" xr:uid="{14A5EA1C-D735-453D-9005-B412177A00FE}"/>
    <cellStyle name="Normal 7 2 2 3 2 2" xfId="2491" xr:uid="{8867F61C-4694-486A-A125-1285125A7C17}"/>
    <cellStyle name="Normal 7 2 2 3 3" xfId="2417" xr:uid="{C3198BF0-E4F8-47B4-83D4-82844779B4F4}"/>
    <cellStyle name="Normal 7 2 2 4" xfId="524" xr:uid="{F66FFCAF-5FFC-43CD-9D87-573FEB256CAA}"/>
    <cellStyle name="Normal 7 2 2 4 2" xfId="2488" xr:uid="{03917D2B-1E2F-4580-977F-53C0C4C0FD62}"/>
    <cellStyle name="Normal 7 2 2 5" xfId="2379" xr:uid="{5206D179-D686-4F9A-88A2-0C7F58D4145E}"/>
    <cellStyle name="Normal 7 2 3" xfId="345" xr:uid="{8D63EF92-514B-492D-B592-D8E4580870EB}"/>
    <cellStyle name="Normal 7 2 3 2" xfId="372" xr:uid="{4C96A61F-377A-48D5-8925-3718EF96232B}"/>
    <cellStyle name="Normal 7 2 3 2 2" xfId="529" xr:uid="{09706D63-F72B-49D1-945E-72A7D31CC13E}"/>
    <cellStyle name="Normal 7 2 3 2 2 2" xfId="2493" xr:uid="{F67B930C-2728-45D4-BCA1-90BC4AA67209}"/>
    <cellStyle name="Normal 7 2 3 2 3" xfId="2419" xr:uid="{C9911013-1BC5-45FF-8933-B89E03BC6552}"/>
    <cellStyle name="Normal 7 2 3 3" xfId="528" xr:uid="{509AE553-6997-4E31-B6D6-629027FD8511}"/>
    <cellStyle name="Normal 7 2 3 3 2" xfId="2492" xr:uid="{29392F8E-0445-4234-9DF9-FCC49BC92DC3}"/>
    <cellStyle name="Normal 7 2 3 4" xfId="2392" xr:uid="{008A3609-FB0A-4690-96C4-9010807A00D0}"/>
    <cellStyle name="Normal 7 2 4" xfId="369" xr:uid="{E27B4B98-324F-4EC7-AAF6-2F08F660E2C0}"/>
    <cellStyle name="Normal 7 2 4 2" xfId="530" xr:uid="{6AAF3D36-16EE-439B-AEC0-F7373DCB8521}"/>
    <cellStyle name="Normal 7 2 4 2 2" xfId="2494" xr:uid="{D8CFFE08-115E-434E-9EB3-A6433FE073E9}"/>
    <cellStyle name="Normal 7 2 4 3" xfId="2416" xr:uid="{45D62785-57C6-4D1C-B36C-13486E6AD0E5}"/>
    <cellStyle name="Normal 7 2 5" xfId="461" xr:uid="{C0E9D699-8198-4B53-86E0-DB91E03F11E4}"/>
    <cellStyle name="Normal 7 2 5 2" xfId="531" xr:uid="{3B9A6999-F68A-4D2B-AB62-F1C1F17994FC}"/>
    <cellStyle name="Normal 7 2 5 2 2" xfId="2495" xr:uid="{96B1E244-46A9-40F9-AA84-0744AFF25C4A}"/>
    <cellStyle name="Normal 7 2 5 3" xfId="2435" xr:uid="{BBDEF25E-9B97-4E19-9632-FFD2754AF2A4}"/>
    <cellStyle name="Normal 7 2 6" xfId="523" xr:uid="{72BF2DA2-35A8-4A3D-A40C-F2997DCEC459}"/>
    <cellStyle name="Normal 7 2 6 2" xfId="2487" xr:uid="{C3889AF3-182C-4A9E-803B-55AE308E1919}"/>
    <cellStyle name="Normal 7 2 7" xfId="2372" xr:uid="{AEA17F1E-D5A7-4F1F-B03C-5F1B27ABD195}"/>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2 2 2" xfId="2498" xr:uid="{6B437FE4-6D5B-4029-92AF-EA1CB8919318}"/>
    <cellStyle name="Normal 7 3 2 2 3" xfId="2421" xr:uid="{74B30BC8-A101-4F21-84B2-572B91D82F8C}"/>
    <cellStyle name="Normal 7 3 2 3" xfId="533" xr:uid="{3925FBA5-C494-48A2-B2B7-D3E5385D79CB}"/>
    <cellStyle name="Normal 7 3 2 3 2" xfId="2497" xr:uid="{32E4D47A-F934-4F46-B5E3-705B6FFC5FF8}"/>
    <cellStyle name="Normal 7 3 2 4" xfId="2394" xr:uid="{118176EF-B76B-41EB-AA94-EB7F91764DFE}"/>
    <cellStyle name="Normal 7 3 3" xfId="373" xr:uid="{B020E678-952B-4AF3-A5E4-5AA5B673BD3E}"/>
    <cellStyle name="Normal 7 3 3 2" xfId="535" xr:uid="{3F60A299-B6B7-4147-BBA7-1E2BB68BE33F}"/>
    <cellStyle name="Normal 7 3 3 2 2" xfId="2499" xr:uid="{A644B20E-9461-4767-8B84-6FE230B3EF4A}"/>
    <cellStyle name="Normal 7 3 3 3" xfId="2420" xr:uid="{A93575A5-170E-439A-A19F-1032550F8134}"/>
    <cellStyle name="Normal 7 3 4" xfId="532" xr:uid="{3F4526F5-9CFA-459D-B311-2FD1BC2F0A02}"/>
    <cellStyle name="Normal 7 3 4 2" xfId="2496" xr:uid="{A09CD918-F090-4E76-8C0C-55EDF7454D2E}"/>
    <cellStyle name="Normal 7 3 5" xfId="2376" xr:uid="{CDA63664-C1A2-41FA-8370-B1A71887B3E2}"/>
    <cellStyle name="Normal 7 4" xfId="344" xr:uid="{31269D53-FA35-4CDC-BB45-4A66B9AAAC49}"/>
    <cellStyle name="Normal 7 4 2" xfId="375" xr:uid="{A944037E-2AAC-4546-A07B-1C62B2E69142}"/>
    <cellStyle name="Normal 7 4 2 2" xfId="537" xr:uid="{C9B25A50-DDAD-4AF5-9759-26BE37410F3D}"/>
    <cellStyle name="Normal 7 4 2 2 2" xfId="2501" xr:uid="{6C180846-82AA-4492-990A-A3471F8B3855}"/>
    <cellStyle name="Normal 7 4 2 3" xfId="2422" xr:uid="{A3F42226-53AD-491D-9E1D-D240BFDC4B9A}"/>
    <cellStyle name="Normal 7 4 3" xfId="536" xr:uid="{53C0982A-C032-4E82-BCE6-C7FF30BF6428}"/>
    <cellStyle name="Normal 7 4 3 2" xfId="2500" xr:uid="{A8CC0F73-E5EE-4CD4-B901-64A1AF4D511D}"/>
    <cellStyle name="Normal 7 4 4" xfId="2391" xr:uid="{9C4383BD-EFC2-4ABC-93AD-D1DCCEFAF47B}"/>
    <cellStyle name="Normal 7 5" xfId="368" xr:uid="{E534B099-97A2-459F-AC3B-685E662C32A9}"/>
    <cellStyle name="Normal 7 5 2" xfId="538" xr:uid="{35D029D9-9EF6-4D15-A33B-676D6FF7A1A1}"/>
    <cellStyle name="Normal 7 5 2 2" xfId="2502" xr:uid="{707EFC6E-B1A4-4CC8-8563-22EF863C3F8E}"/>
    <cellStyle name="Normal 7 5 3" xfId="2415" xr:uid="{FFE4F75C-18BC-4F07-B3B5-AB254FBBE55B}"/>
    <cellStyle name="Normal 7 6" xfId="381" xr:uid="{7FC79651-053F-4277-8FB4-F773C2CBFFD1}"/>
    <cellStyle name="Normal 7 7" xfId="522" xr:uid="{0CE32725-2553-4924-8A10-11C6AFC6DD4D}"/>
    <cellStyle name="Normal 7 7 2" xfId="2486" xr:uid="{18C66469-FBEC-4C71-A624-81E92C76A196}"/>
    <cellStyle name="Normal 7 8" xfId="322" xr:uid="{E6684B8E-BDA5-404F-BE20-6F5372A7294E}"/>
    <cellStyle name="Normal 7 8 2" xfId="2369" xr:uid="{8E9FBF7A-1F20-4F13-99E1-35DC9632C1E1}"/>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9 2 2" xfId="2503" xr:uid="{6C5BED19-20CE-4CE2-B54E-E7862D2CC0E2}"/>
    <cellStyle name="Normal 9 3" xfId="2423" xr:uid="{06CE6654-9F98-4787-85F1-579D955D08A8}"/>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2 2" xfId="3106" xr:uid="{C5922CFE-33F1-45DE-900D-29BF6837E3E0}"/>
    <cellStyle name="Normal GHG Numbers (0.00) 3 2 2 2 3" xfId="1067" xr:uid="{F62475C0-BCC9-4405-80F1-4C1466D10A8D}"/>
    <cellStyle name="Normal GHG Numbers (0.00) 3 2 2 2 3 2" xfId="2637" xr:uid="{9BC1BFB1-667E-49F3-9E14-2147420F945E}"/>
    <cellStyle name="Normal GHG Numbers (0.00) 3 2 2 2 4" xfId="2191" xr:uid="{9952FC4D-DAD7-4796-BFBD-184EB7EE1D18}"/>
    <cellStyle name="Normal GHG Numbers (0.00) 3 2 2 3" xfId="1333" xr:uid="{400BC8DB-518A-4C98-B957-8C8E2309160F}"/>
    <cellStyle name="Normal GHG Numbers (0.00) 3 2 2 3 2" xfId="2898" xr:uid="{65F1E3C4-283F-413D-9DA5-C18738270650}"/>
    <cellStyle name="Normal GHG Numbers (0.00) 3 2 2 4" xfId="1107" xr:uid="{225457B7-E254-4C67-B631-5169C39A5A12}"/>
    <cellStyle name="Normal GHG Numbers (0.00) 3 2 2 4 2" xfId="2676" xr:uid="{5CC0A2BF-CDC6-483E-8054-AB9A8653C9AB}"/>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2 2" xfId="3032" xr:uid="{F5E162A1-5A2E-4936-AC57-ECCF2DF14D50}"/>
    <cellStyle name="Normal GHG Numbers (0.00) 3 2 3 3" xfId="1756" xr:uid="{7F57D123-8A04-40AE-8CD7-D0E216E23599}"/>
    <cellStyle name="Normal GHG Numbers (0.00) 3 2 3 3 2" xfId="3314" xr:uid="{CB4DFFAB-B155-4850-960C-DF8D1B070D60}"/>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2 2" xfId="3165" xr:uid="{7EFF27F6-0B6E-429E-892B-45EC02C70593}"/>
    <cellStyle name="Normal GHG Numbers (0.00) 3 3 2 2 3" xfId="1664" xr:uid="{0FAC41C5-C496-4779-887A-856FE0636D23}"/>
    <cellStyle name="Normal GHG Numbers (0.00) 3 3 2 2 3 2" xfId="3229" xr:uid="{61032536-5665-4411-A143-9D1EE0AA6E23}"/>
    <cellStyle name="Normal GHG Numbers (0.00) 3 3 2 2 4" xfId="2250" xr:uid="{F55D8926-AD51-4B25-A03E-969823AB7458}"/>
    <cellStyle name="Normal GHG Numbers (0.00) 3 3 2 3" xfId="1392" xr:uid="{7247452B-9FEA-4E7C-97DA-CD38DF24ED13}"/>
    <cellStyle name="Normal GHG Numbers (0.00) 3 3 2 3 2" xfId="2957" xr:uid="{02FFC390-5AA8-4F2B-8BFC-59DCE124C713}"/>
    <cellStyle name="Normal GHG Numbers (0.00) 3 3 2 4" xfId="1222" xr:uid="{BC697149-8D66-41E9-BFF6-8ACD53A990BD}"/>
    <cellStyle name="Normal GHG Numbers (0.00) 3 3 2 4 2" xfId="2790" xr:uid="{40408EB3-7C60-4110-A54A-EE6E3548FD37}"/>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2 2" xfId="3062" xr:uid="{FFDE89E0-4483-4EC4-9955-111AA4E9DAC6}"/>
    <cellStyle name="Normal GHG Numbers (0.00) 3 3 3 2 3" xfId="991" xr:uid="{D0192E98-7FB7-438B-922A-055C61758ECE}"/>
    <cellStyle name="Normal GHG Numbers (0.00) 3 3 3 2 3 2" xfId="2564" xr:uid="{27E74E36-55A5-4317-96DB-62F90F35CFF7}"/>
    <cellStyle name="Normal GHG Numbers (0.00) 3 3 3 2 4" xfId="2147" xr:uid="{75DD3B17-FAA6-42F1-9D02-E383C68F1D94}"/>
    <cellStyle name="Normal GHG Numbers (0.00) 3 3 3 3" xfId="1289" xr:uid="{C10D9770-2FAD-41DA-95AB-B53B57601356}"/>
    <cellStyle name="Normal GHG Numbers (0.00) 3 3 3 3 2" xfId="2854" xr:uid="{35B50DA7-D8D3-4E60-B0ED-629FB8D02BA9}"/>
    <cellStyle name="Normal GHG Numbers (0.00) 3 3 3 4" xfId="1125" xr:uid="{F6BF98A3-CDCF-4F29-B8B2-CFEDBD3ECC91}"/>
    <cellStyle name="Normal GHG Numbers (0.00) 3 3 3 4 2" xfId="2694" xr:uid="{96633D53-B2C4-4FC9-A69A-2EE9C474812B}"/>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2 2" xfId="3195" xr:uid="{A1B66C16-21E3-4CB2-BD38-C473A8731829}"/>
    <cellStyle name="Normal GHG Numbers (0.00) 3 3 4 2 3" xfId="1902" xr:uid="{5B33B448-E164-422E-9838-E16EFA2BA62B}"/>
    <cellStyle name="Normal GHG Numbers (0.00) 3 3 4 2 3 2" xfId="3445" xr:uid="{BC9B073D-CE4E-4ACA-8180-CC7A810E8AFB}"/>
    <cellStyle name="Normal GHG Numbers (0.00) 3 3 4 2 4" xfId="2280" xr:uid="{ECAC18AB-CBBC-42F0-ABCC-03D14D15BD56}"/>
    <cellStyle name="Normal GHG Numbers (0.00) 3 3 4 3" xfId="1422" xr:uid="{571F0A6B-DB23-4FD3-8CE5-0C63662052A2}"/>
    <cellStyle name="Normal GHG Numbers (0.00) 3 3 4 3 2" xfId="2987" xr:uid="{264FE51B-ED77-4423-BD81-24EFF2D17D26}"/>
    <cellStyle name="Normal GHG Numbers (0.00) 3 3 4 4" xfId="1872" xr:uid="{4402889C-8075-4512-8FF5-3F8BC1A344B6}"/>
    <cellStyle name="Normal GHG Numbers (0.00) 3 3 4 4 2" xfId="3417" xr:uid="{ACFC3BF5-47BC-464A-960B-063692BED5A7}"/>
    <cellStyle name="Normal GHG Numbers (0.00) 3 3 4 5" xfId="2074" xr:uid="{A33209E0-369F-425A-A5A0-C77E4723E38B}"/>
    <cellStyle name="Normal GHG Numbers (0.00) 3 3 5" xfId="1171" xr:uid="{C251E45D-0342-4DAD-9C83-FA40E4AD526F}"/>
    <cellStyle name="Normal GHG Numbers (0.00) 3 3 5 2" xfId="2740" xr:uid="{A4D8F50A-C019-4E95-A22F-EB9F3EFCD5E4}"/>
    <cellStyle name="Normal GHG Numbers (0.00) 3 3 6" xfId="1687" xr:uid="{07F5A262-4A94-4475-BEFA-4A7DB2EA31C9}"/>
    <cellStyle name="Normal GHG Numbers (0.00) 3 3 6 2" xfId="3249" xr:uid="{6CFFE506-544E-4DCF-B636-E571F4FD24A1}"/>
    <cellStyle name="Normal GHG Numbers (0.00) 3 3 7" xfId="931" xr:uid="{DFAB1CE6-CD03-4742-A893-7712E9A48E70}"/>
    <cellStyle name="Normal GHG Numbers (0.00) 3 4" xfId="196" xr:uid="{2C0802AB-9A45-436E-87FD-2F589F8C7EFB}"/>
    <cellStyle name="Normal GHG Numbers (0.00) 3 4 2" xfId="2365" xr:uid="{A9FB2E69-D62B-4C6B-872D-39478B50BDA4}"/>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2 2" xfId="3050" xr:uid="{14FB1F92-706B-4E9A-8DEA-0CA4D9332740}"/>
    <cellStyle name="Normal GHG Textfiels Bold 3 2 2 2 3" xfId="1160" xr:uid="{9436654C-4434-4D9C-9F62-F0918E49414B}"/>
    <cellStyle name="Normal GHG Textfiels Bold 3 2 2 2 3 2" xfId="2729" xr:uid="{F70410BD-50C4-46D2-B138-1474BDF45ED2}"/>
    <cellStyle name="Normal GHG Textfiels Bold 3 2 2 2 4" xfId="2135" xr:uid="{E6D010DB-314B-41B0-8753-7CD9A683761B}"/>
    <cellStyle name="Normal GHG Textfiels Bold 3 2 2 3" xfId="1277" xr:uid="{EA0DF71E-20DE-41CE-8D30-5A67DC5EF341}"/>
    <cellStyle name="Normal GHG Textfiels Bold 3 2 2 3 2" xfId="2842" xr:uid="{6B6077C9-6119-431D-80AB-6B8D3893FF34}"/>
    <cellStyle name="Normal GHG Textfiels Bold 3 2 2 4" xfId="1696" xr:uid="{3FBD8FD2-B9CB-48E3-BBD6-F5380462213C}"/>
    <cellStyle name="Normal GHG Textfiels Bold 3 2 2 4 2" xfId="3257" xr:uid="{6236BE41-42BB-4A7A-9E0B-1B82487EAB48}"/>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2 2" xfId="3033" xr:uid="{A640C22C-36BE-41CD-8033-1E8D92B63B04}"/>
    <cellStyle name="Normal GHG Textfiels Bold 3 2 3 3" xfId="1886" xr:uid="{27C7A909-2ECE-40D4-B50E-FF53CD05787B}"/>
    <cellStyle name="Normal GHG Textfiels Bold 3 2 3 3 2" xfId="3429" xr:uid="{14D99A6D-7AD0-4EE1-A1C3-837CA1B1CAA6}"/>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2 2" xfId="3166" xr:uid="{0AE5B08F-8001-4CC9-BADA-DCC420E9349F}"/>
    <cellStyle name="Normal GHG Textfiels Bold 3 3 2 2 3" xfId="1824" xr:uid="{CDAA8BAA-9A45-4458-9894-B4AF969D8EBF}"/>
    <cellStyle name="Normal GHG Textfiels Bold 3 3 2 2 3 2" xfId="3374" xr:uid="{C38BCB14-E057-449B-A2F8-1AC6186F7427}"/>
    <cellStyle name="Normal GHG Textfiels Bold 3 3 2 2 4" xfId="2251" xr:uid="{23432C56-AC03-4B3A-ABF2-FA7F4EF4B8E0}"/>
    <cellStyle name="Normal GHG Textfiels Bold 3 3 2 3" xfId="1393" xr:uid="{4D4F65E0-BACE-414A-9119-D89B01B0D674}"/>
    <cellStyle name="Normal GHG Textfiels Bold 3 3 2 3 2" xfId="2958" xr:uid="{9F7C60A3-A7C9-414F-93DE-E58AB4BDEEF1}"/>
    <cellStyle name="Normal GHG Textfiels Bold 3 3 2 4" xfId="1088" xr:uid="{5082EF79-4C2D-40FA-AA9F-8E854420DD13}"/>
    <cellStyle name="Normal GHG Textfiels Bold 3 3 2 4 2" xfId="2657" xr:uid="{9E7C1D87-74E3-43E5-AE74-593E56D60E8E}"/>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2 2" xfId="3109" xr:uid="{F322C594-133F-46B1-BB43-DFFD60CB30D4}"/>
    <cellStyle name="Normal GHG Textfiels Bold 3 3 3 2 3" xfId="1765" xr:uid="{D77D77D6-C40B-4DAE-886C-F15A872F17C2}"/>
    <cellStyle name="Normal GHG Textfiels Bold 3 3 3 2 3 2" xfId="3322" xr:uid="{50D58DAE-C2EC-47D0-85E6-E83D68797244}"/>
    <cellStyle name="Normal GHG Textfiels Bold 3 3 3 2 4" xfId="2194" xr:uid="{BE194F84-0550-45AD-BF7B-B58231A3FFCA}"/>
    <cellStyle name="Normal GHG Textfiels Bold 3 3 3 3" xfId="1336" xr:uid="{330100A2-BBD5-43BE-A416-53136965AE0A}"/>
    <cellStyle name="Normal GHG Textfiels Bold 3 3 3 3 2" xfId="2901" xr:uid="{E08DF02F-0EF4-4914-8FD3-9855DF93D2B3}"/>
    <cellStyle name="Normal GHG Textfiels Bold 3 3 3 4" xfId="86" xr:uid="{C8F6774A-C169-4A4B-AF69-34BEC104A817}"/>
    <cellStyle name="Normal GHG Textfiels Bold 3 3 3 4 2" xfId="2339" xr:uid="{E1A87B5A-3ED4-4B38-B049-ACA562BADDD1}"/>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2 2" xfId="3084" xr:uid="{A443EDF5-2114-4C32-983F-F1EA4FCDC06B}"/>
    <cellStyle name="Normal GHG Textfiels Bold 3 3 4 2 3" xfId="1658" xr:uid="{353FA194-40A4-4F60-AA4C-6684163EB0B6}"/>
    <cellStyle name="Normal GHG Textfiels Bold 3 3 4 2 3 2" xfId="3223" xr:uid="{3E71C28B-5485-4094-BFC4-BCCA25D9F8EE}"/>
    <cellStyle name="Normal GHG Textfiels Bold 3 3 4 2 4" xfId="2169" xr:uid="{EF621F48-E1A4-4DF0-ABA7-933090576CAE}"/>
    <cellStyle name="Normal GHG Textfiels Bold 3 3 4 3" xfId="1311" xr:uid="{2FD89A5F-B1E1-4478-ABE6-EF5155E28679}"/>
    <cellStyle name="Normal GHG Textfiels Bold 3 3 4 3 2" xfId="2876" xr:uid="{EEE78D8E-C573-4F32-884B-1BD1DA48F5EE}"/>
    <cellStyle name="Normal GHG Textfiels Bold 3 3 4 4" xfId="1151" xr:uid="{AD4E6845-AE1F-4889-A432-4AB793FFD1CB}"/>
    <cellStyle name="Normal GHG Textfiels Bold 3 3 4 4 2" xfId="2720" xr:uid="{DBBE3C2E-E14D-4DC8-92A6-B4CE9E17E248}"/>
    <cellStyle name="Normal GHG Textfiels Bold 3 3 4 5" xfId="1963" xr:uid="{4457A1E5-3226-410E-972E-004BD31D2C19}"/>
    <cellStyle name="Normal GHG Textfiels Bold 3 3 5" xfId="1172" xr:uid="{13155997-ACB9-47CC-A67A-6EDCB4C44833}"/>
    <cellStyle name="Normal GHG Textfiels Bold 3 3 5 2" xfId="2741" xr:uid="{845B4604-A186-43A0-B1B6-C77BA915B98E}"/>
    <cellStyle name="Normal GHG Textfiels Bold 3 3 6" xfId="1248" xr:uid="{94FB4CB8-0556-44AA-BD96-3CBB07AD4629}"/>
    <cellStyle name="Normal GHG Textfiels Bold 3 3 6 2" xfId="2814" xr:uid="{E2D4D5AA-29C8-4571-9E58-BAA4F6BD0922}"/>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2 2" xfId="3105" xr:uid="{F10A31E2-B893-4470-A46E-A32357D6DCDB}"/>
    <cellStyle name="Normal GHG whole table 2 2 2 3" xfId="1806" xr:uid="{AC2C85DC-A465-414F-A003-F629569F66EC}"/>
    <cellStyle name="Normal GHG whole table 2 2 2 3 2" xfId="3358" xr:uid="{F74CA5D0-A731-4F1C-87BE-ABD6098867D6}"/>
    <cellStyle name="Normal GHG whole table 2 2 2 4" xfId="2190" xr:uid="{0AAA71FF-1C52-4B91-B47A-69DE7A0CBD3E}"/>
    <cellStyle name="Normal GHG whole table 2 2 3" xfId="1332" xr:uid="{F50DFC37-97E9-4951-AF5E-A25862D09723}"/>
    <cellStyle name="Normal GHG whole table 2 2 3 2" xfId="2897" xr:uid="{6DEFCC79-6C5D-49AB-B453-9442645A801D}"/>
    <cellStyle name="Normal GHG whole table 2 2 4" xfId="1789" xr:uid="{97F3278E-BF1B-4686-862A-8EFF367E1567}"/>
    <cellStyle name="Normal GHG whole table 2 2 4 2" xfId="3342" xr:uid="{2FF61307-F0F8-4201-AE64-2C5FD9DF6011}"/>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2 2" xfId="3034" xr:uid="{CDAFF31F-5813-4B1D-8EA3-A43941FF2863}"/>
    <cellStyle name="Normal GHG whole table 2 3 3" xfId="1796" xr:uid="{42DE0C64-8143-4DB5-8348-5AB3F402E090}"/>
    <cellStyle name="Normal GHG whole table 2 3 3 2" xfId="3349" xr:uid="{5D3F475F-BA4D-480D-AABA-D47BF0CD977D}"/>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2 2" xfId="3145" xr:uid="{296D6FC6-82C7-4F4D-8159-60207909FD0C}"/>
    <cellStyle name="Normal GHG whole table 3 2 2 3" xfId="1870" xr:uid="{694BA5F1-5F2D-45EC-B9F9-C2D51F0126D4}"/>
    <cellStyle name="Normal GHG whole table 3 2 2 3 2" xfId="3415" xr:uid="{8DFCBF08-ED0F-4025-BE48-7CCEC16D8549}"/>
    <cellStyle name="Normal GHG whole table 3 2 2 4" xfId="2230" xr:uid="{1216C8B1-EFFF-4189-A46F-B163019A11A5}"/>
    <cellStyle name="Normal GHG whole table 3 2 3" xfId="1372" xr:uid="{A4D00CF7-31F1-4083-B330-2A4B5548CEE3}"/>
    <cellStyle name="Normal GHG whole table 3 2 3 2" xfId="2937" xr:uid="{869A4864-8A0A-408A-90B7-C28E8AB2EBE9}"/>
    <cellStyle name="Normal GHG whole table 3 2 4" xfId="972" xr:uid="{3EAD1C09-5235-4F8D-9C07-9A1763152F40}"/>
    <cellStyle name="Normal GHG whole table 3 2 4 2" xfId="2550" xr:uid="{73EB080C-2DD6-43AC-BCB8-4E92C9FF9902}"/>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2 2" xfId="3066" xr:uid="{F2435C0D-3C2F-4F6D-8712-242BAEF34592}"/>
    <cellStyle name="Normal GHG whole table 3 3 2 3" xfId="996" xr:uid="{486E1AAF-06A6-4465-A534-97EA0D361509}"/>
    <cellStyle name="Normal GHG whole table 3 3 2 3 2" xfId="2569" xr:uid="{44C9B22E-92FE-493C-B990-FC32E8747E52}"/>
    <cellStyle name="Normal GHG whole table 3 3 2 4" xfId="2151" xr:uid="{D8EE379B-A63E-4506-8058-A29B42875751}"/>
    <cellStyle name="Normal GHG whole table 3 3 3" xfId="1293" xr:uid="{F4669DCD-3776-4DF7-8948-658A173328CA}"/>
    <cellStyle name="Normal GHG whole table 3 3 3 2" xfId="2858" xr:uid="{17AAA55E-03CD-488E-A2BC-83DE4BF63BD4}"/>
    <cellStyle name="Normal GHG whole table 3 3 4" xfId="1182" xr:uid="{DA24849B-B34B-43F0-99DC-331B6845F490}"/>
    <cellStyle name="Normal GHG whole table 3 3 4 2" xfId="2751" xr:uid="{76A9F56B-4512-4DDC-BB26-450062667684}"/>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2 2" xfId="3153" xr:uid="{40088045-669E-469E-B831-F1E51801AC59}"/>
    <cellStyle name="Normal GHG whole table 3 4 2 3" xfId="1819" xr:uid="{9F8A2DE9-230A-4A05-9F17-21ACDE452D89}"/>
    <cellStyle name="Normal GHG whole table 3 4 2 3 2" xfId="3369" xr:uid="{DD7FEAE8-E14B-46C8-B77A-97D9CB279598}"/>
    <cellStyle name="Normal GHG whole table 3 4 2 4" xfId="2238" xr:uid="{9B56F46F-C810-4A52-90C0-F857A0FCE10E}"/>
    <cellStyle name="Normal GHG whole table 3 4 3" xfId="1380" xr:uid="{BCA86298-111E-44BF-BAD8-DFAC31CE4831}"/>
    <cellStyle name="Normal GHG whole table 3 4 3 2" xfId="2945" xr:uid="{F1C497DB-6786-4FA8-94AF-50EB798AFA1B}"/>
    <cellStyle name="Normal GHG whole table 3 4 4" xfId="1137" xr:uid="{4D36E32C-96BD-4501-9CF7-E7C177587220}"/>
    <cellStyle name="Normal GHG whole table 3 4 4 2" xfId="2706" xr:uid="{46B604DC-76BC-4779-930B-F3C79518A15B}"/>
    <cellStyle name="Normal GHG whole table 3 4 5" xfId="2032" xr:uid="{8557C4D4-3B38-4A10-AE2F-B303AFE0A4D8}"/>
    <cellStyle name="Normal GHG whole table 3 5" xfId="1112" xr:uid="{3375449A-2DB3-47C4-AC25-1E5AC2CA5E8F}"/>
    <cellStyle name="Normal GHG whole table 3 5 2" xfId="2681" xr:uid="{B2582AEC-C74B-4279-BB78-F42F1D2821CD}"/>
    <cellStyle name="Normal GHG whole table 3 6" xfId="1184" xr:uid="{5A56F0A9-71AC-4B6B-845A-B3AA23924E9E}"/>
    <cellStyle name="Normal GHG whole table 3 6 2" xfId="2753" xr:uid="{6AE51E23-3347-4ACD-A966-A49EF127BE84}"/>
    <cellStyle name="Normal GHG whole table 3 7" xfId="65" xr:uid="{6FDD76E4-04FD-4ABB-B398-A3A35FCBC6B9}"/>
    <cellStyle name="Normal GHG whole table 4" xfId="102" xr:uid="{25324109-3CAD-40C1-AB9E-7B28BF9D8769}"/>
    <cellStyle name="Normal GHG whole table 4 2" xfId="2355" xr:uid="{CCB09402-43C5-4456-987F-9D12ABFC5CC2}"/>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al GHG-Shade 4 2 2" xfId="2436" xr:uid="{FA2E7033-AA1A-4366-811A-12E46842817D}"/>
    <cellStyle name="Normal GHG-Shade 4 3" xfId="2366" xr:uid="{00E91725-2204-4FD4-B4C2-7EA0EABEFEB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2 2" xfId="3088" xr:uid="{73D9C786-FBF0-41BA-BC27-23720CD6E30B}"/>
    <cellStyle name="Note 2 2 2 3" xfId="927" xr:uid="{018C14F1-7F5C-46BE-8625-29E36C71CB18}"/>
    <cellStyle name="Note 2 2 2 3 2" xfId="2508" xr:uid="{703587E4-1ECE-451F-8493-841CD18E9F96}"/>
    <cellStyle name="Note 2 2 2 4" xfId="2173" xr:uid="{286A17BE-C39B-4BE1-8800-363CC5F7AB55}"/>
    <cellStyle name="Note 2 2 3" xfId="1315" xr:uid="{EE4136E6-7FD3-47F0-B65B-55760A219C30}"/>
    <cellStyle name="Note 2 2 3 2" xfId="2880" xr:uid="{FA1A82C1-926A-4F8A-9DF2-AF492570DBBE}"/>
    <cellStyle name="Note 2 2 4" xfId="1181" xr:uid="{45729245-8CFA-4B0A-A347-337705990318}"/>
    <cellStyle name="Note 2 2 4 2" xfId="2750" xr:uid="{945079ED-9999-4BBB-8FBF-7FE00F749D59}"/>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2 2" xfId="3152" xr:uid="{BF498669-E8C1-43C9-912E-0CAF1C671CB9}"/>
    <cellStyle name="Note 2 3 2 3" xfId="1695" xr:uid="{63F6F43B-8B9C-4AE5-8E4C-254661967DFF}"/>
    <cellStyle name="Note 2 3 2 3 2" xfId="3256" xr:uid="{796B79FB-1F37-40C7-8588-F3D9CA54BF32}"/>
    <cellStyle name="Note 2 3 2 4" xfId="2237" xr:uid="{B8671843-369A-443C-B4F6-519D565035F1}"/>
    <cellStyle name="Note 2 3 3" xfId="1379" xr:uid="{356C9460-ED05-425A-9C58-308466798931}"/>
    <cellStyle name="Note 2 3 3 2" xfId="2944" xr:uid="{C35CB092-947E-4814-8403-E29FA3289EE5}"/>
    <cellStyle name="Note 2 3 4" xfId="1805" xr:uid="{F2599651-53FE-40E7-876C-334D843A2CF0}"/>
    <cellStyle name="Note 2 3 4 2" xfId="3357" xr:uid="{BE529035-3937-4F96-BC6A-E8A9D794B768}"/>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2 2" xfId="3047" xr:uid="{DC5F1F50-9ADC-4186-B871-E71566B0A590}"/>
    <cellStyle name="Note 2 4 2 3" xfId="942" xr:uid="{425E1CEC-1CFD-4A54-BDAA-F497A43F9E7F}"/>
    <cellStyle name="Note 2 4 2 3 2" xfId="2521" xr:uid="{851DE76C-C0EF-42CB-A295-C52CD24578A6}"/>
    <cellStyle name="Note 2 4 2 4" xfId="2132" xr:uid="{9EFE570D-AE4F-47E5-8C1F-A76C3CE4CD80}"/>
    <cellStyle name="Note 2 4 3" xfId="1274" xr:uid="{FD7D59F3-843B-43DE-9EDF-B304239EC77F}"/>
    <cellStyle name="Note 2 4 3 2" xfId="2839" xr:uid="{4DD97AE2-00F0-4611-AED8-5BB30DD5B9E2}"/>
    <cellStyle name="Note 2 4 4" xfId="1007" xr:uid="{C3B150E2-E2AA-47B6-977C-546B8E1B2EEB}"/>
    <cellStyle name="Note 2 4 4 2" xfId="2579" xr:uid="{5A1AC831-F0AD-4BFF-A67C-3DD88D4C245F}"/>
    <cellStyle name="Note 2 4 5" xfId="1926" xr:uid="{F2E2FC76-9867-48BB-B254-9917EC6DA7E3}"/>
    <cellStyle name="Note 2 5" xfId="718" xr:uid="{FC2D1195-E0EE-457E-A953-8D296C0276B6}"/>
    <cellStyle name="Note 2 5 2" xfId="1438" xr:uid="{0197B550-0251-4AF7-99C8-E77DCCF2AFD4}"/>
    <cellStyle name="Note 2 5 2 2" xfId="3003" xr:uid="{5F6CAD50-12D4-47BE-A75B-EAD503971131}"/>
    <cellStyle name="Note 2 5 3" xfId="1178" xr:uid="{25869A0F-C421-4449-9E73-FE23E7929AEF}"/>
    <cellStyle name="Note 2 5 3 2" xfId="2747" xr:uid="{A00EA944-A040-4EAE-98E8-81EBC3E0D001}"/>
    <cellStyle name="Note 2 5 4" xfId="2089" xr:uid="{B3BB326F-F291-47D5-AB3C-84CAA749EA0F}"/>
    <cellStyle name="Note 2 6" xfId="1033" xr:uid="{B6EA0749-7474-45EE-BB82-6E5F83913D25}"/>
    <cellStyle name="Note 2 6 2" xfId="2605" xr:uid="{CD25923C-F37B-4665-984A-E424C7CB0206}"/>
    <cellStyle name="Note 2 7" xfId="1149" xr:uid="{E4CB69E4-0EBC-4455-8FD3-06355BED2691}"/>
    <cellStyle name="Note 2 7 2" xfId="2718" xr:uid="{AC71AC93-21B9-4FD6-BD25-5DCE0243433F}"/>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2 2" xfId="3116" xr:uid="{1A2155EB-38F5-44B7-97CC-7CB3541DDEF9}"/>
    <cellStyle name="Note 3 2 2 3" xfId="1659" xr:uid="{50427A16-ABFD-4CC8-A9A0-9F8E173733D9}"/>
    <cellStyle name="Note 3 2 2 3 2" xfId="3224" xr:uid="{D0303F78-194D-4EA7-9EE9-2616E2841BB6}"/>
    <cellStyle name="Note 3 2 2 4" xfId="2201" xr:uid="{63D2D370-3310-4FB4-9BC1-1442DC2AD061}"/>
    <cellStyle name="Note 3 2 3" xfId="1343" xr:uid="{23345041-74D7-45EA-B9A8-29F97D6BFA65}"/>
    <cellStyle name="Note 3 2 3 2" xfId="2908" xr:uid="{2DD9C524-D0CB-4098-806E-1C815722CC8E}"/>
    <cellStyle name="Note 3 2 4" xfId="1086" xr:uid="{7DD68193-434C-4C0A-9633-27C2183B3475}"/>
    <cellStyle name="Note 3 2 4 2" xfId="2655" xr:uid="{3B2DD07B-A8E4-4DD7-AA27-A8C0569B70C9}"/>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2 2" xfId="3082" xr:uid="{9127DF52-AFAD-4CAF-8240-99C22BD56986}"/>
    <cellStyle name="Note 3 3 2 3" xfId="73" xr:uid="{EEF0695A-4A3D-4726-9939-B2AEEE09BA3B}"/>
    <cellStyle name="Note 3 3 2 3 2" xfId="2327" xr:uid="{1C0C2D2F-BB2C-451F-82C2-A9FF29AA4852}"/>
    <cellStyle name="Note 3 3 2 4" xfId="2167" xr:uid="{FD55CDDD-56C6-4FE3-936C-C934D99A9A49}"/>
    <cellStyle name="Note 3 3 3" xfId="1309" xr:uid="{537F797B-C231-45F4-831C-B688B0089B5A}"/>
    <cellStyle name="Note 3 3 3 2" xfId="2874" xr:uid="{E21F08DA-3652-4A8D-BD32-493755C8E22E}"/>
    <cellStyle name="Note 3 3 4" xfId="1798" xr:uid="{51B5A37D-8BC1-4D40-8E26-E147702EB557}"/>
    <cellStyle name="Note 3 3 4 2" xfId="3351" xr:uid="{E9588FDA-F7EE-465A-A728-8B7B65AFCF20}"/>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2 2" xfId="3100" xr:uid="{9E5DBBE2-1E55-45CE-B3DA-CAF8A69DD361}"/>
    <cellStyle name="Note 3 4 2 3" xfId="1124" xr:uid="{716E289F-E4D4-4CF7-BE9A-A536040BC434}"/>
    <cellStyle name="Note 3 4 2 3 2" xfId="2693" xr:uid="{67A7F535-02B9-4802-B3E1-6A85ADE7F7E4}"/>
    <cellStyle name="Note 3 4 2 4" xfId="2185" xr:uid="{F29A71F3-32A3-46E5-B4D8-D480B70C76C0}"/>
    <cellStyle name="Note 3 4 3" xfId="1327" xr:uid="{9E795E9B-A2CF-4D4D-872B-2A6F844B2B3B}"/>
    <cellStyle name="Note 3 4 3 2" xfId="2892" xr:uid="{8B04AA8F-B28B-46FE-8106-3A0ED54B06E3}"/>
    <cellStyle name="Note 3 4 4" xfId="1737" xr:uid="{29960EC1-6AD2-4B83-9A27-77B8A9833973}"/>
    <cellStyle name="Note 3 4 4 2" xfId="3296" xr:uid="{6A418B82-D5F5-4879-A40C-329059E00AF8}"/>
    <cellStyle name="Note 3 4 5" xfId="1979" xr:uid="{26D77096-C9A1-4A21-AD7E-303048600420}"/>
    <cellStyle name="Note 3 5" xfId="724" xr:uid="{B5C397D0-7EBF-4AE2-88B0-ABD24A1EDB52}"/>
    <cellStyle name="Note 3 5 2" xfId="1444" xr:uid="{7BCE63A6-F1E6-4249-BFA2-49C3FCC3BCD4}"/>
    <cellStyle name="Note 3 5 2 2" xfId="3009" xr:uid="{1952BFFD-750F-421C-8252-D3B40F2D69A9}"/>
    <cellStyle name="Note 3 5 3" xfId="1868" xr:uid="{F9843B54-BA7E-475A-899B-4004143FE12F}"/>
    <cellStyle name="Note 3 5 3 2" xfId="3413" xr:uid="{EF2CCBF3-9563-4A6D-95EC-9E12642DD5AF}"/>
    <cellStyle name="Note 3 5 4" xfId="2095" xr:uid="{A3348E75-4E86-407A-9A97-F4561DB9AAC8}"/>
    <cellStyle name="Note 3 6" xfId="1075" xr:uid="{65F4B115-990F-4A50-B50D-F23DC0B75C1E}"/>
    <cellStyle name="Note 3 6 2" xfId="2644" xr:uid="{56672646-4CA1-4597-A665-486D01430A7C}"/>
    <cellStyle name="Note 3 7" xfId="1769" xr:uid="{7AC44118-94D1-467F-8F2C-9A66F248FD25}"/>
    <cellStyle name="Note 3 7 2" xfId="3325" xr:uid="{E4677C3E-A4A8-453F-A007-422163C2E43E}"/>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2 2" xfId="3089" xr:uid="{C27442CC-0F1D-40E5-B0E3-E3CBE4918DE2}"/>
    <cellStyle name="Notiz 2 2 3" xfId="1143" xr:uid="{257B1D95-17C6-4D16-8886-850734419E0F}"/>
    <cellStyle name="Notiz 2 2 3 2" xfId="2712" xr:uid="{5269DFFF-2874-4B18-8476-6B1CAA38DC9B}"/>
    <cellStyle name="Notiz 2 2 4" xfId="2174" xr:uid="{3D10ABDE-B96D-41AD-B827-E40A85EF8270}"/>
    <cellStyle name="Notiz 2 3" xfId="1316" xr:uid="{B6880568-C68E-4002-83EB-A3B389533547}"/>
    <cellStyle name="Notiz 2 3 2" xfId="2881" xr:uid="{1E521306-E1FA-4F4E-A3D5-D3DF48F2345F}"/>
    <cellStyle name="Notiz 2 4" xfId="1045" xr:uid="{CA795A7A-9ABF-4866-BD51-7D991CEFFC68}"/>
    <cellStyle name="Notiz 2 4 2" xfId="2616" xr:uid="{76678F7D-628B-4165-A254-1B471380DBFB}"/>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2 2" xfId="3151" xr:uid="{FEBE31F6-AF22-46B6-A9B2-AF4F20F21EBB}"/>
    <cellStyle name="Notiz 3 2 3" xfId="1838" xr:uid="{6E400580-E35E-4346-BF63-71F512802734}"/>
    <cellStyle name="Notiz 3 2 3 2" xfId="3387" xr:uid="{8B31DB13-A78E-4C55-9030-E8835C814C34}"/>
    <cellStyle name="Notiz 3 2 4" xfId="2236" xr:uid="{7C1A5470-3A10-4FD9-8115-CFC5B68D7A7C}"/>
    <cellStyle name="Notiz 3 3" xfId="1378" xr:uid="{B0A2367D-DE3C-4588-BE61-5F778CA03F6D}"/>
    <cellStyle name="Notiz 3 3 2" xfId="2943" xr:uid="{888EAF1F-DA67-4FBF-A138-8B1B2037F979}"/>
    <cellStyle name="Notiz 3 4" xfId="1170" xr:uid="{038EC6B6-2B65-41D0-97B0-F964AA624BB4}"/>
    <cellStyle name="Notiz 3 4 2" xfId="2739" xr:uid="{1061AA41-8BBF-484B-83A7-ECC222B7291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2 2" xfId="3120" xr:uid="{A74DE8A6-7B18-4686-A716-5C8B0F8207CE}"/>
    <cellStyle name="Notiz 4 2 3" xfId="1201" xr:uid="{ECFE2164-DA9D-4951-B446-5B28B32BC47B}"/>
    <cellStyle name="Notiz 4 2 3 2" xfId="2770" xr:uid="{ED7E66C6-9193-4319-99A3-E0847958F82E}"/>
    <cellStyle name="Notiz 4 2 4" xfId="2205" xr:uid="{F07980E9-0A2B-4AAA-B8E8-1A38B693FD63}"/>
    <cellStyle name="Notiz 4 3" xfId="1347" xr:uid="{542833F1-964E-4FF1-A0B4-EC98151CA9B2}"/>
    <cellStyle name="Notiz 4 3 2" xfId="2912" xr:uid="{E4DD7835-8A21-455D-B81C-915D762A09DC}"/>
    <cellStyle name="Notiz 4 4" xfId="1089" xr:uid="{E2061349-64BD-4DEA-981B-9471C30A1071}"/>
    <cellStyle name="Notiz 4 4 2" xfId="2658" xr:uid="{2E320873-7A47-49B5-97DD-F43F2E8638A8}"/>
    <cellStyle name="Notiz 4 5" xfId="1999" xr:uid="{AC44B8AF-AD6D-4D88-8EA6-05D477FFBA38}"/>
    <cellStyle name="Notiz 5" xfId="719" xr:uid="{6D53FF66-AFA6-4674-A31D-AE1D86B65460}"/>
    <cellStyle name="Notiz 5 2" xfId="1439" xr:uid="{50E3CA49-FDC7-44B1-B8AE-43604670BBC5}"/>
    <cellStyle name="Notiz 5 2 2" xfId="3004" xr:uid="{59B2B6BB-9611-4B12-A6D8-D927AF367294}"/>
    <cellStyle name="Notiz 5 3" xfId="41" xr:uid="{7E36CC86-D63E-4447-8AC1-5C3F9BEFD230}"/>
    <cellStyle name="Notiz 5 3 2" xfId="2316" xr:uid="{354343D1-021B-4453-BC45-5CB4B823AC94}"/>
    <cellStyle name="Notiz 5 4" xfId="2090" xr:uid="{24A598B0-516D-406B-8881-8395C127B74C}"/>
    <cellStyle name="Notiz 6" xfId="1034" xr:uid="{0D9052B2-808D-4474-8ECB-BB38233D56F8}"/>
    <cellStyle name="Notiz 6 2" xfId="2606" xr:uid="{8E7DA4B6-5F1F-4178-A229-4C01DC9D5882}"/>
    <cellStyle name="Notiz 7" xfId="1864" xr:uid="{46F867FF-E71C-48EF-80C7-603831980B34}"/>
    <cellStyle name="Notiz 7 2" xfId="3409" xr:uid="{B6CA71B7-8D4D-4182-BE1B-B846E9CF0E2A}"/>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2 2" xfId="3090" xr:uid="{8E953A0B-17DD-428C-92A1-5783AFEE7B22}"/>
    <cellStyle name="Output 2 2 2 3" xfId="928" xr:uid="{169A9F76-3DCC-4956-AFEA-19021666C3C9}"/>
    <cellStyle name="Output 2 2 2 3 2" xfId="2509" xr:uid="{2DDD2EAA-5453-47F0-848F-FCCBBBF06CF4}"/>
    <cellStyle name="Output 2 2 2 4" xfId="2175" xr:uid="{17AC7C7B-ECCF-411E-B68C-A01DF3E3F8D2}"/>
    <cellStyle name="Output 2 2 3" xfId="1317" xr:uid="{B97806BA-6601-4188-BA15-1D2D69C25161}"/>
    <cellStyle name="Output 2 2 3 2" xfId="2882" xr:uid="{0EE9BBB1-E13A-4755-AA9F-7AB11E42517F}"/>
    <cellStyle name="Output 2 2 4" xfId="1245" xr:uid="{0EE80F6B-D114-4B0E-9714-A46FB594FCEE}"/>
    <cellStyle name="Output 2 2 4 2" xfId="2812" xr:uid="{D7B4B01B-7E8B-4C96-97AA-CA7796C41104}"/>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2 2" xfId="3186" xr:uid="{4E57CB5E-7571-41F7-8EC5-25DAC221CC9F}"/>
    <cellStyle name="Output 2 3 2 3" xfId="1893" xr:uid="{D731F10C-CF5B-4FEE-8D65-7AE0485BFE5F}"/>
    <cellStyle name="Output 2 3 2 3 2" xfId="3436" xr:uid="{2A58BAF4-C2D6-4E10-A290-938C8ADF9865}"/>
    <cellStyle name="Output 2 3 2 4" xfId="2271" xr:uid="{F1E342F7-5CAA-4C33-8670-76AFF70674FA}"/>
    <cellStyle name="Output 2 3 3" xfId="1413" xr:uid="{8AD9A7A1-1D05-43BA-89A7-88DE8D6B17A0}"/>
    <cellStyle name="Output 2 3 3 2" xfId="2978" xr:uid="{80B79CDC-F2DD-426F-8531-BF50CCAC478E}"/>
    <cellStyle name="Output 2 3 4" xfId="1716" xr:uid="{D323C693-580F-4766-A446-2285990FB763}"/>
    <cellStyle name="Output 2 3 4 2" xfId="3277" xr:uid="{258338C5-F8EB-40F5-BEAE-E05E2C7D1A6F}"/>
    <cellStyle name="Output 2 3 5" xfId="2065" xr:uid="{82CBD374-4339-47B4-9098-7DEA09753FF6}"/>
    <cellStyle name="Output 2 4" xfId="720" xr:uid="{8FF9CFA9-DEF7-4EC3-AA1F-6393A4C71F42}"/>
    <cellStyle name="Output 2 4 2" xfId="1440" xr:uid="{F9CEF48B-F1AB-4A84-A329-DCE649CDFEFC}"/>
    <cellStyle name="Output 2 4 2 2" xfId="3005" xr:uid="{2B2C3CF7-818C-4505-81FF-75AFF30A9B87}"/>
    <cellStyle name="Output 2 4 3" xfId="1155" xr:uid="{F37FFEDE-27A4-402B-931B-F188DF01D119}"/>
    <cellStyle name="Output 2 4 3 2" xfId="2724" xr:uid="{6C7F81E9-E465-4776-A917-66F7D351C96F}"/>
    <cellStyle name="Output 2 4 4" xfId="2091" xr:uid="{8DDA0ECE-E013-4896-9847-EBE8C110DB66}"/>
    <cellStyle name="Output 2 5" xfId="1035" xr:uid="{F52DC07D-97C5-4066-A74F-A8B1CEEDB451}"/>
    <cellStyle name="Output 2 5 2" xfId="2607" xr:uid="{66509453-4522-419C-9B94-B6682235BDFC}"/>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2 2" xfId="3117" xr:uid="{9446203B-BA5D-4E87-8548-EE0E558FC6C2}"/>
    <cellStyle name="Output 3 2 2 3" xfId="1854" xr:uid="{1414B007-DF89-49DB-A75C-388F8B296A90}"/>
    <cellStyle name="Output 3 2 2 3 2" xfId="3400" xr:uid="{E6C38BA7-BB94-43C2-ABA7-171C4F8EE2E5}"/>
    <cellStyle name="Output 3 2 2 4" xfId="2202" xr:uid="{67D15227-6CAC-4AB6-850A-9E643189DBF8}"/>
    <cellStyle name="Output 3 2 3" xfId="1344" xr:uid="{9479AE08-F6D5-4B8E-BF46-C9E0189676E2}"/>
    <cellStyle name="Output 3 2 3 2" xfId="2909" xr:uid="{9F51E974-18E3-4810-91ED-EB1BEAEAD787}"/>
    <cellStyle name="Output 3 2 4" xfId="1148" xr:uid="{E8960CE8-F875-4A76-8980-54096342D9A0}"/>
    <cellStyle name="Output 3 2 4 2" xfId="2717" xr:uid="{13CA7BC3-0668-4681-A95F-CE0D5A2A386D}"/>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2 2" xfId="3168" xr:uid="{E8A25E0A-BBC5-4EB2-897A-98103D3D41BB}"/>
    <cellStyle name="Output 3 3 2 3" xfId="1214" xr:uid="{57621A11-57CC-4580-9142-625516AD08CA}"/>
    <cellStyle name="Output 3 3 2 3 2" xfId="2782" xr:uid="{1CE5D865-EDE2-4178-81D4-91F1DA14688F}"/>
    <cellStyle name="Output 3 3 2 4" xfId="2253" xr:uid="{20B6EC93-BA81-466F-BBEA-C0B9C765522D}"/>
    <cellStyle name="Output 3 3 3" xfId="1395" xr:uid="{EA0C2D1B-1843-4EA3-B6BD-AB248CB635A4}"/>
    <cellStyle name="Output 3 3 3 2" xfId="2960" xr:uid="{F3E055A6-DD4C-4235-AB28-666BAAE6CDED}"/>
    <cellStyle name="Output 3 3 4" xfId="1639" xr:uid="{FD20732D-801C-415A-B83F-CA4064166EB2}"/>
    <cellStyle name="Output 3 3 4 2" xfId="3204" xr:uid="{FBE5811F-E21F-41A6-8CA9-E98EE58DD9A2}"/>
    <cellStyle name="Output 3 3 5" xfId="2047" xr:uid="{F6692F01-8523-4330-8535-B15926D30058}"/>
    <cellStyle name="Output 3 4" xfId="725" xr:uid="{529F1BE2-2C39-4920-991B-1E27F6DE0749}"/>
    <cellStyle name="Output 3 4 2" xfId="1445" xr:uid="{B5798747-89B6-489C-8C03-C92E41756B95}"/>
    <cellStyle name="Output 3 4 2 2" xfId="3010" xr:uid="{C8F91716-D336-41DA-8953-922E142DD9A8}"/>
    <cellStyle name="Output 3 4 3" xfId="1825" xr:uid="{5A0F81F0-7987-4A62-B754-429F7131F10A}"/>
    <cellStyle name="Output 3 4 3 2" xfId="3375" xr:uid="{519D2F03-0410-4057-9230-1645896190C0}"/>
    <cellStyle name="Output 3 4 4" xfId="2096" xr:uid="{CFF3A5A8-431F-434B-BF4D-C0CF8334C3A7}"/>
    <cellStyle name="Output 3 5" xfId="1076" xr:uid="{3FCE0222-6D2D-4CBA-B607-3C7FF9C7FFB5}"/>
    <cellStyle name="Output 3 5 2" xfId="2645" xr:uid="{F99EF094-AD58-4CD5-8AF9-CAD9816A63EA}"/>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2 2" xfId="3104" xr:uid="{C0CB7E9B-EB96-44EA-B9CF-5BC59B103B06}"/>
    <cellStyle name="Pattern 2 2 2 3" xfId="1884" xr:uid="{7E3060E8-E441-462E-AED7-CDDF852DF898}"/>
    <cellStyle name="Pattern 2 2 2 3 2" xfId="3427" xr:uid="{E5B06031-3F80-4C53-A91C-E6F89C2E7957}"/>
    <cellStyle name="Pattern 2 2 2 4" xfId="2189" xr:uid="{162BD29D-12B6-4F80-997A-DBDC2E41C7DE}"/>
    <cellStyle name="Pattern 2 2 3" xfId="1331" xr:uid="{99A0BAFA-E042-4E46-B357-07A8AB115C45}"/>
    <cellStyle name="Pattern 2 2 3 2" xfId="2896" xr:uid="{3C118BCE-0913-4BEE-88FB-5E6BA26E194D}"/>
    <cellStyle name="Pattern 2 2 4" xfId="1880" xr:uid="{9F9A8620-5DA3-471C-87ED-AEC7E443E3D8}"/>
    <cellStyle name="Pattern 2 2 4 2" xfId="3423" xr:uid="{6B5741B7-813D-45DC-9D33-40CA93F73672}"/>
    <cellStyle name="Pattern 2 2 5" xfId="1983" xr:uid="{F57077F4-C87F-4F49-8FBA-A6A73D020B5E}"/>
    <cellStyle name="Pattern 2 3" xfId="757" xr:uid="{6068203D-0C6F-45A3-A012-AE521C8717AE}"/>
    <cellStyle name="Pattern 2 3 2" xfId="1470" xr:uid="{A98EF5FD-144C-4BB1-8D59-7C132492583D}"/>
    <cellStyle name="Pattern 2 3 2 2" xfId="3035" xr:uid="{BD678003-A742-4292-8E89-D82D0FDD1874}"/>
    <cellStyle name="Pattern 2 3 3" xfId="1194" xr:uid="{9EDD0571-4F32-4755-AD31-61D0849214B8}"/>
    <cellStyle name="Pattern 2 3 3 2" xfId="2763" xr:uid="{9C77CA2A-C015-4969-A2C0-61835C00C917}"/>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2 2" xfId="3147" xr:uid="{F1459F66-E1F9-4D87-AA4C-2F5EDF054345}"/>
    <cellStyle name="Pattern 3 2 2 3" xfId="1857" xr:uid="{8A688849-E6E0-44C6-8FD5-4CE67EA341CB}"/>
    <cellStyle name="Pattern 3 2 2 3 2" xfId="3403" xr:uid="{F662A983-A352-48A6-A769-71EF6FABD8C5}"/>
    <cellStyle name="Pattern 3 2 2 4" xfId="2232" xr:uid="{63A6EB84-A7A1-48EF-BF88-A6309A251ACE}"/>
    <cellStyle name="Pattern 3 2 3" xfId="1374" xr:uid="{96470434-5C5E-4AA9-9B59-ABA60477DB69}"/>
    <cellStyle name="Pattern 3 2 3 2" xfId="2939" xr:uid="{DC80333F-F6F5-410C-8701-C5C169D020DC}"/>
    <cellStyle name="Pattern 3 2 4" xfId="1686" xr:uid="{C873A5C9-AB67-4CD8-9D00-CEBAD1EFA792}"/>
    <cellStyle name="Pattern 3 2 4 2" xfId="3248" xr:uid="{929122F8-01A8-42E6-AA27-43286E5FAA0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2 2" xfId="3046" xr:uid="{5863A6E2-EA6B-4771-BE5B-9A46E3EA5AB2}"/>
    <cellStyle name="Pattern 3 3 2 3" xfId="933" xr:uid="{9EF543F7-BC58-47C7-8106-B888841734E2}"/>
    <cellStyle name="Pattern 3 3 2 3 2" xfId="2513" xr:uid="{C7547ABC-29C3-46EC-832B-7BFBFDB4D06B}"/>
    <cellStyle name="Pattern 3 3 2 4" xfId="2131" xr:uid="{8D667953-B316-4FF6-9387-27F0D7687B7D}"/>
    <cellStyle name="Pattern 3 3 3" xfId="1273" xr:uid="{A801E868-3C2B-4391-9069-D72C84F2BD92}"/>
    <cellStyle name="Pattern 3 3 3 2" xfId="2838" xr:uid="{9D5CBC49-64A9-4B86-AD9D-28F08472887E}"/>
    <cellStyle name="Pattern 3 3 4" xfId="1022" xr:uid="{54087187-3BFF-417B-903C-FC2687B45F6F}"/>
    <cellStyle name="Pattern 3 3 4 2" xfId="2594" xr:uid="{48D8FF6C-A5B3-4D29-A953-3C8B2D7DFE13}"/>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2 2" xfId="3160" xr:uid="{235FD2C9-278C-4439-B31E-E94EDAA70D50}"/>
    <cellStyle name="Pattern 3 4 2 3" xfId="1774" xr:uid="{5ABE5042-964F-4D2E-BD97-70BD920DE633}"/>
    <cellStyle name="Pattern 3 4 2 3 2" xfId="3330" xr:uid="{0BC20A3B-56A5-4272-AC28-F7B88E7BF82C}"/>
    <cellStyle name="Pattern 3 4 2 4" xfId="2245" xr:uid="{4CBEF2EA-68D7-4DBE-86F7-9B9BFA74FEE2}"/>
    <cellStyle name="Pattern 3 4 3" xfId="1387" xr:uid="{39ED8314-3723-4700-BED6-F9568DBB7D85}"/>
    <cellStyle name="Pattern 3 4 3 2" xfId="2952" xr:uid="{B821B4A8-FB3C-46A2-90E3-C289D34C48B2}"/>
    <cellStyle name="Pattern 3 4 4" xfId="1682" xr:uid="{21E7399C-AA49-4605-861E-1D18D1B5D29D}"/>
    <cellStyle name="Pattern 3 4 4 2" xfId="3244" xr:uid="{0F5C6CBB-6A2E-4376-88E8-CB005123AD41}"/>
    <cellStyle name="Pattern 3 4 5" xfId="2039" xr:uid="{CD8352E0-54BC-4A07-9A1B-BEAF076BC992}"/>
    <cellStyle name="Pattern 3 5" xfId="1114" xr:uid="{CB2B6AE2-BEE3-4DA5-938B-DD4D1D5D63AB}"/>
    <cellStyle name="Pattern 3 5 2" xfId="2683" xr:uid="{B5868CE0-1AF3-4E23-9FFD-2563EB686E9D}"/>
    <cellStyle name="Pattern 3 6" xfId="1236" xr:uid="{163C7032-C7C2-4E80-9FE6-364FEEDB2CC5}"/>
    <cellStyle name="Pattern 3 6 2" xfId="2803" xr:uid="{BD6658AA-6E04-45F2-9747-472B6812E34B}"/>
    <cellStyle name="Pattern 3 7" xfId="1680" xr:uid="{436B7887-A025-464D-BBD6-7C04498460A1}"/>
    <cellStyle name="Percent" xfId="1" builtinId="5"/>
    <cellStyle name="Percent 2" xfId="209" xr:uid="{CC1295CB-EF23-4D35-B80F-121AF93B0F4A}"/>
    <cellStyle name="Percent 2 2" xfId="469" xr:uid="{4B126372-7F5F-4C16-9101-C88C19693120}"/>
    <cellStyle name="Percent 2 2 2" xfId="2437" xr:uid="{F90CAAFB-CDD2-4A68-9BAD-6DE8875D496E}"/>
    <cellStyle name="Percent 2 3" xfId="2367" xr:uid="{263B4209-B474-4A2E-BBAF-3CEC1A39157C}"/>
    <cellStyle name="Percent 3" xfId="2305" xr:uid="{4BF45A01-2733-48DB-9EEA-948C2FCF9403}"/>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2 2" xfId="3049" xr:uid="{088C45F9-476E-40A9-A7F0-8F1391A2EDE1}"/>
    <cellStyle name="Shade 2 2 2 2 3" xfId="1736" xr:uid="{F3C84D48-8A00-4398-B80F-42C847CE5720}"/>
    <cellStyle name="Shade 2 2 2 2 3 2" xfId="3295" xr:uid="{13E84A8E-EFF1-48BF-B865-4EBCCAF09754}"/>
    <cellStyle name="Shade 2 2 2 2 4" xfId="2134" xr:uid="{2B451AA5-D25E-4DE5-98FE-65ACB23DAEAD}"/>
    <cellStyle name="Shade 2 2 2 3" xfId="1276" xr:uid="{042DE6DB-0F88-462F-9177-F8D1801DF84B}"/>
    <cellStyle name="Shade 2 2 2 3 2" xfId="2841" xr:uid="{205D256C-F3CB-41D7-9C08-C4DE1F77FCD9}"/>
    <cellStyle name="Shade 2 2 2 4" xfId="1758" xr:uid="{B16BD979-3F06-4149-9967-312CCE9AAFE2}"/>
    <cellStyle name="Shade 2 2 2 4 2" xfId="3316" xr:uid="{CBD1F611-9944-4D75-9422-033C90A33703}"/>
    <cellStyle name="Shade 2 2 2 5" xfId="1928" xr:uid="{F3FCAB5D-47E0-4334-BE68-E93ADEE24380}"/>
    <cellStyle name="Shade 2 2 3" xfId="759" xr:uid="{D2BB0EBB-E031-4E7E-A066-49979FE2964C}"/>
    <cellStyle name="Shade 2 2 3 2" xfId="1472" xr:uid="{6663E640-C4A1-43AE-A711-204827219F60}"/>
    <cellStyle name="Shade 2 2 3 2 2" xfId="3037" xr:uid="{3FDDDF67-D465-4486-A295-CBD5020C9E2C}"/>
    <cellStyle name="Shade 2 2 3 3" xfId="1643" xr:uid="{6F35B535-D65E-442A-BB90-2F5377211798}"/>
    <cellStyle name="Shade 2 2 3 3 2" xfId="3208" xr:uid="{D1CB4C0F-78E2-4F83-BFA4-2E9BC8A9E287}"/>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2 2" xfId="3149" xr:uid="{CDD7B108-B2E2-4161-9AC9-C7AD02D21C93}"/>
    <cellStyle name="Shade 2 3 2 2 3" xfId="1813" xr:uid="{04941E7B-F272-493E-BB69-69345B482523}"/>
    <cellStyle name="Shade 2 3 2 2 3 2" xfId="3363" xr:uid="{5A4226D4-164F-46E1-B26B-43BBA9A96C0B}"/>
    <cellStyle name="Shade 2 3 2 2 4" xfId="2234" xr:uid="{4245AD82-B39D-44ED-884F-EDBEC8A6310C}"/>
    <cellStyle name="Shade 2 3 2 3" xfId="1376" xr:uid="{994D3307-3B46-4ABD-A0EC-1B02C2FCD094}"/>
    <cellStyle name="Shade 2 3 2 3 2" xfId="2941" xr:uid="{0FB34711-B8CE-43CC-869B-97318DC03C1F}"/>
    <cellStyle name="Shade 2 3 2 4" xfId="1723" xr:uid="{6F01AE2B-E618-46BE-A9C0-B019955B5AD0}"/>
    <cellStyle name="Shade 2 3 2 4 2" xfId="3283" xr:uid="{654A3355-07AA-45EC-85B8-FF359F4F3DB6}"/>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2 2" xfId="3178" xr:uid="{D013A911-705D-46CE-B424-37DCBC166BBE}"/>
    <cellStyle name="Shade 2 3 3 2 3" xfId="1025" xr:uid="{A1F5B947-317E-4802-8916-D8FB4EB54116}"/>
    <cellStyle name="Shade 2 3 3 2 3 2" xfId="2597" xr:uid="{E16CF8F7-EF19-4E8C-AF00-3D5B20374671}"/>
    <cellStyle name="Shade 2 3 3 2 4" xfId="2263" xr:uid="{57B60443-ED2F-4ED9-AF4D-C38C91432DCE}"/>
    <cellStyle name="Shade 2 3 3 3" xfId="1405" xr:uid="{33592DF9-5FCC-4D53-A7A6-43F9E9EC462F}"/>
    <cellStyle name="Shade 2 3 3 3 2" xfId="2970" xr:uid="{00C5AADD-6315-4294-BB33-213B0E91B523}"/>
    <cellStyle name="Shade 2 3 3 4" xfId="66" xr:uid="{A30B0048-488E-45E5-BE95-23BF24948EA8}"/>
    <cellStyle name="Shade 2 3 3 4 2" xfId="2320" xr:uid="{D459661E-3102-4452-A01B-7B430A7636B3}"/>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2 2" xfId="3092" xr:uid="{8FA433AB-3BF9-4FC2-B70B-C646D0D52510}"/>
    <cellStyle name="Shade 2 3 4 2 3" xfId="1644" xr:uid="{F3691ADE-9FC9-4A25-827F-1D68FECB8761}"/>
    <cellStyle name="Shade 2 3 4 2 3 2" xfId="3209" xr:uid="{9B8967E5-1C74-44A9-9D79-F38432F0E559}"/>
    <cellStyle name="Shade 2 3 4 2 4" xfId="2177" xr:uid="{29529BA6-A551-4E1D-8392-4C21E7D3A3DC}"/>
    <cellStyle name="Shade 2 3 4 3" xfId="1319" xr:uid="{5111E2FD-6D2F-4134-A423-DE3A063EE7A2}"/>
    <cellStyle name="Shade 2 3 4 3 2" xfId="2884" xr:uid="{89242476-71C6-47F2-9534-62450CCCD1FF}"/>
    <cellStyle name="Shade 2 3 4 4" xfId="988" xr:uid="{C282962C-BB14-4D02-ADB3-ABD5C4613801}"/>
    <cellStyle name="Shade 2 3 4 4 2" xfId="2561" xr:uid="{16B580BA-FC23-4CB3-B95D-BD58989AF13F}"/>
    <cellStyle name="Shade 2 3 4 5" xfId="1971" xr:uid="{8995AC65-F671-482A-BF96-9321752E1F86}"/>
    <cellStyle name="Shade 2 3 5" xfId="1116" xr:uid="{68D192BE-3995-48F9-AF75-73B5F8784567}"/>
    <cellStyle name="Shade 2 3 5 2" xfId="2685" xr:uid="{5288CB0E-CA29-48B8-9391-35A4FEE833E2}"/>
    <cellStyle name="Shade 2 3 6" xfId="963" xr:uid="{6A85446E-0458-4E7E-8796-4E7A98841D49}"/>
    <cellStyle name="Shade 2 3 6 2" xfId="2542" xr:uid="{F2F1B912-25B0-43D1-85CE-4AC06F4FF698}"/>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2 2" xfId="3103" xr:uid="{AACF0D4C-68D0-4D4E-BEAF-BD7778B50FF2}"/>
    <cellStyle name="Shade 3 2 2 3" xfId="1047" xr:uid="{D51C6860-40F2-4D6C-A61C-5E11009D50F5}"/>
    <cellStyle name="Shade 3 2 2 3 2" xfId="2618" xr:uid="{A1C4D03F-66BF-4B92-8870-155B84189D55}"/>
    <cellStyle name="Shade 3 2 2 4" xfId="2188" xr:uid="{8C07E47D-2A52-4B4D-8EB0-2C6F22AFE8B4}"/>
    <cellStyle name="Shade 3 2 3" xfId="1330" xr:uid="{34A3CE71-9DBB-4A48-A39A-4AF1C33B58EC}"/>
    <cellStyle name="Shade 3 2 3 2" xfId="2895" xr:uid="{40F7F90F-C6D8-4E07-9EF3-EABC8B957799}"/>
    <cellStyle name="Shade 3 2 4" xfId="1691" xr:uid="{4BD77D33-FF4F-4990-8350-38E97C73E500}"/>
    <cellStyle name="Shade 3 2 4 2" xfId="3253" xr:uid="{4D9803BE-5F3B-4914-A712-47AC6E498EFD}"/>
    <cellStyle name="Shade 3 2 5" xfId="1982" xr:uid="{42184DF7-8A19-4C28-9AEF-ACF2CA2D6D41}"/>
    <cellStyle name="Shade 3 3" xfId="758" xr:uid="{04E38633-FD46-4307-A5BF-204E6D63C4D3}"/>
    <cellStyle name="Shade 3 3 2" xfId="1471" xr:uid="{2B259C3A-1D13-4746-85A3-86C56C71F271}"/>
    <cellStyle name="Shade 3 3 2 2" xfId="3036" xr:uid="{15D83650-012D-4236-AF3B-B35CF02D74B0}"/>
    <cellStyle name="Shade 3 3 3" xfId="935" xr:uid="{0103B679-1D2A-4FD6-8B1D-330FFC1D2A74}"/>
    <cellStyle name="Shade 3 3 3 2" xfId="2515" xr:uid="{67C9DE86-0B96-47FE-8AE7-59B02F68AF43}"/>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2 2" xfId="2940" xr:uid="{1F7FEF30-8EC3-4E74-A612-69C51529B32A}"/>
    <cellStyle name="Shade 4 2 2 3" xfId="1694" xr:uid="{93EB7D92-5D01-464C-9DCE-788C5AC683FD}"/>
    <cellStyle name="Shade 4 2 2 3 2" xfId="3255" xr:uid="{AA473A39-2F8C-4464-9B23-3F7CAD757BC0}"/>
    <cellStyle name="Shade 4 2 2 4" xfId="2027" xr:uid="{C4F4BCB0-B92C-4C2E-9F26-B5FB7EA0FF8A}"/>
    <cellStyle name="Shade 4 2 3" xfId="870" xr:uid="{5DE46753-36EC-4280-886D-2EFBAFF8C633}"/>
    <cellStyle name="Shade 4 2 3 2" xfId="1583" xr:uid="{24C23B35-835B-4DEF-B8E8-EDDE732BC9C9}"/>
    <cellStyle name="Shade 4 2 3 2 2" xfId="3148" xr:uid="{F3DB3817-97E3-43CB-8A92-FCF63061E2BA}"/>
    <cellStyle name="Shade 4 2 3 3" xfId="1221" xr:uid="{FFECCA1F-88A0-4534-86B1-25E8C9B0F75A}"/>
    <cellStyle name="Shade 4 2 3 3 2" xfId="2789" xr:uid="{C3E2FA13-6A2A-4C59-9527-0893BDE1DDBD}"/>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2 2" xfId="3177" xr:uid="{F1EB4378-BE7E-4E72-9162-4733FDC8E173}"/>
    <cellStyle name="Shade 4 3 2 3" xfId="1647" xr:uid="{89969B81-D439-4234-8302-118775B23285}"/>
    <cellStyle name="Shade 4 3 2 3 2" xfId="3212" xr:uid="{0E24213F-DBF4-4FEF-A513-516A146FBC68}"/>
    <cellStyle name="Shade 4 3 2 4" xfId="2262" xr:uid="{7AD097E5-E48A-4D2D-BA72-610F110BE85E}"/>
    <cellStyle name="Shade 4 3 3" xfId="1404" xr:uid="{43E319DC-38E1-49C2-AA7A-75FCD258D576}"/>
    <cellStyle name="Shade 4 3 3 2" xfId="2969" xr:uid="{C97469EF-F541-4BFC-BF6E-1B924312EEAB}"/>
    <cellStyle name="Shade 4 3 4" xfId="1012" xr:uid="{5942E722-79EE-4A20-936C-FFD10C4DBD51}"/>
    <cellStyle name="Shade 4 3 4 2" xfId="2584" xr:uid="{A76787A8-E21B-49B0-B1EA-185160633ACA}"/>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2 2" xfId="3039" xr:uid="{9578B14E-60D9-4867-B851-BD37E852D9E0}"/>
    <cellStyle name="Shade 4 4 2 3" xfId="1713" xr:uid="{5FE5A8F6-50ED-462C-B646-92503A7EA219}"/>
    <cellStyle name="Shade 4 4 2 3 2" xfId="3274" xr:uid="{316D3C29-EE69-468E-9C88-27F20D48418E}"/>
    <cellStyle name="Shade 4 4 2 4" xfId="2124" xr:uid="{44E53369-A880-4F34-9E8A-42F24ECF1046}"/>
    <cellStyle name="Shade 4 4 3" xfId="1266" xr:uid="{1D1DD304-2898-433D-BDA6-C913C9928528}"/>
    <cellStyle name="Shade 4 4 3 2" xfId="2831" xr:uid="{37A85E30-3A45-4FD5-9151-D4E561437824}"/>
    <cellStyle name="Shade 4 4 4" xfId="1242" xr:uid="{02D5B3B7-3C8D-4CFE-9444-2AA0908954B4}"/>
    <cellStyle name="Shade 4 4 4 2" xfId="2809" xr:uid="{AB010066-1C56-483C-92D8-23888E7535CF}"/>
    <cellStyle name="Shade 4 4 5" xfId="1918" xr:uid="{5509FACC-7DCB-465B-B8C4-0E322BD7A1D3}"/>
    <cellStyle name="Shade 4 5" xfId="1115" xr:uid="{D357A419-1D5C-4604-BE90-B4A13A70C577}"/>
    <cellStyle name="Shade 4 5 2" xfId="2684" xr:uid="{89FB2426-358F-4440-8F17-03C0DBA0909E}"/>
    <cellStyle name="Shade 4 6" xfId="1060" xr:uid="{B807FACF-8C0D-4B37-842D-2067D737F22F}"/>
    <cellStyle name="Shade 4 6 2" xfId="2630" xr:uid="{D3E0A60D-1DAD-46C0-A580-B1E7EDACE53B}"/>
    <cellStyle name="Shade 4 7" xfId="1812" xr:uid="{8B39B13F-448C-414A-BEA9-E8B68B0B1F61}"/>
    <cellStyle name="Shade 5" xfId="109" xr:uid="{C1BF325E-5163-48B6-965C-8C93380E8F00}"/>
    <cellStyle name="Shade 5 2" xfId="2360" xr:uid="{95B127CA-D17C-492E-9F50-56E84785D63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2 2 2" xfId="2505" xr:uid="{7BC1C31C-6405-409F-898A-80A951E09CAE}"/>
    <cellStyle name="Standard 2 2 3" xfId="2427" xr:uid="{6682F30B-FE0C-4267-81E1-E4B4B4FAE8A7}"/>
    <cellStyle name="Standard 2 3" xfId="540" xr:uid="{23A56273-A6D6-46FE-8D9E-6491C81E4714}"/>
    <cellStyle name="Standard 2 3 2" xfId="2504" xr:uid="{A5DAAF7F-A527-4161-9E33-8CF800926E49}"/>
    <cellStyle name="Standard 2 4" xfId="2318" xr:uid="{CCC5253D-EDBF-42D8-A8B2-8D94F736F982}"/>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2 2" xfId="3094" xr:uid="{593DCAC2-538E-4533-B6DF-4BA8F81AE194}"/>
    <cellStyle name="Total 2 2 2 3" xfId="1065" xr:uid="{EC92EA22-D328-471A-9647-4D89C38C805C}"/>
    <cellStyle name="Total 2 2 2 3 2" xfId="2635" xr:uid="{5C89F1E6-65C3-47F6-BFF6-F27EF5D937D1}"/>
    <cellStyle name="Total 2 2 2 4" xfId="2179" xr:uid="{5FD37A90-D646-4099-81E5-D16F56B09D76}"/>
    <cellStyle name="Total 2 2 3" xfId="1321" xr:uid="{46A14317-DE21-40BD-9DBE-47F8B339BE7A}"/>
    <cellStyle name="Total 2 2 3 2" xfId="2886" xr:uid="{8C978444-C91B-4B4D-AA92-D6F5496FE011}"/>
    <cellStyle name="Total 2 2 4" xfId="1134" xr:uid="{DDD3322C-50FA-4BFD-A562-2E3B2B7D6878}"/>
    <cellStyle name="Total 2 2 4 2" xfId="2703" xr:uid="{2CCE89FF-FE8B-4B4A-B3F7-674D9D6FE917}"/>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2 2" xfId="3155" xr:uid="{A5DF415D-4972-484E-BB11-6C2B67B401F5}"/>
    <cellStyle name="Total 2 3 2 3" xfId="1200" xr:uid="{B1CF44B0-A224-4D2F-9953-0083F07EA94F}"/>
    <cellStyle name="Total 2 3 2 3 2" xfId="2769" xr:uid="{C57E1D17-E477-4A3C-B6DE-60F885BC911A}"/>
    <cellStyle name="Total 2 3 2 4" xfId="2240" xr:uid="{ECE6934B-ACF6-46F5-A61B-87B37AC33826}"/>
    <cellStyle name="Total 2 3 3" xfId="1382" xr:uid="{F9B689B3-8D05-42AA-ABA6-11685B475160}"/>
    <cellStyle name="Total 2 3 3 2" xfId="2947" xr:uid="{734755BA-B017-4ED6-B0F8-35951452B367}"/>
    <cellStyle name="Total 2 3 4" xfId="1179" xr:uid="{6F786F93-BBE1-479B-8E27-B5A6A9669D97}"/>
    <cellStyle name="Total 2 3 4 2" xfId="2748" xr:uid="{B8FD05E7-C7AE-4706-9F02-E04345341F02}"/>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2 2" xfId="3043" xr:uid="{6595F627-448C-4FD4-BB47-AB3464424B54}"/>
    <cellStyle name="Total 2 4 2 3" xfId="1168" xr:uid="{D289BBC3-9EB4-4C62-AE01-202DE8A05A61}"/>
    <cellStyle name="Total 2 4 2 3 2" xfId="2737" xr:uid="{6CAA88FD-BA25-480C-BC37-5A7085B53741}"/>
    <cellStyle name="Total 2 4 2 4" xfId="2128" xr:uid="{67CD5A78-4B44-4490-B5D1-2A8D18EB5A53}"/>
    <cellStyle name="Total 2 4 3" xfId="1270" xr:uid="{20691F64-88C7-4FEC-BE8D-210F16C6ABCB}"/>
    <cellStyle name="Total 2 4 3 2" xfId="2835" xr:uid="{9EE51A1A-B786-441C-86FB-D2C660014296}"/>
    <cellStyle name="Total 2 4 4" xfId="1139" xr:uid="{18B50BA1-84A8-4ECE-9315-F11F15B277F7}"/>
    <cellStyle name="Total 2 4 4 2" xfId="2708" xr:uid="{0EC83513-FE06-4748-BF56-ECCC3695B17C}"/>
    <cellStyle name="Total 2 4 5" xfId="1922" xr:uid="{CD713A63-0014-4BC9-82A2-DE99E460BB1D}"/>
    <cellStyle name="Total 2 5" xfId="721" xr:uid="{D52619FF-311B-4A60-A386-8D36D5AB89A3}"/>
    <cellStyle name="Total 2 5 2" xfId="1441" xr:uid="{080DD4D9-6F27-4BC3-87DD-5C10D87DD095}"/>
    <cellStyle name="Total 2 5 2 2" xfId="3006" xr:uid="{2251184E-7690-4EFE-BA69-27BAF913933E}"/>
    <cellStyle name="Total 2 5 3" xfId="1199" xr:uid="{48530773-DC40-4BE1-9959-89026782141F}"/>
    <cellStyle name="Total 2 5 3 2" xfId="2768" xr:uid="{1000A4BC-65AD-475E-96C8-9AEC7F83640E}"/>
    <cellStyle name="Total 2 5 4" xfId="2092" xr:uid="{A31F7F2D-472E-4FAB-9F0A-A2350DF2698E}"/>
    <cellStyle name="Total 2 6" xfId="1041" xr:uid="{F063EC7B-1AE6-4AA7-B9F7-E63BAE965C24}"/>
    <cellStyle name="Total 2 6 2" xfId="2612" xr:uid="{4554C9EE-339D-47CD-933D-7A0FB52F91C0}"/>
    <cellStyle name="Total 2 7" xfId="1816" xr:uid="{A4A25513-2703-4C5C-8A9C-E18AA0D28F70}"/>
    <cellStyle name="Total 2 7 2" xfId="3366" xr:uid="{58641D9D-2703-4049-BDFA-44293C246352}"/>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2 2" xfId="3118" xr:uid="{E8F200CC-07C7-4339-9FE2-7F9C997182B7}"/>
    <cellStyle name="Total 3 2 2 3" xfId="1656" xr:uid="{0F22E0FD-BFB7-4C76-BF65-AAFE09918D33}"/>
    <cellStyle name="Total 3 2 2 3 2" xfId="3221" xr:uid="{2D6FE648-DEB7-4C3A-8A03-68BD305CB048}"/>
    <cellStyle name="Total 3 2 2 4" xfId="2203" xr:uid="{FC609CA1-FC1B-4217-9B92-593E465B93DD}"/>
    <cellStyle name="Total 3 2 3" xfId="1345" xr:uid="{2CE2CA7B-54D3-42AB-9DEB-6426ACCE7064}"/>
    <cellStyle name="Total 3 2 3 2" xfId="2910" xr:uid="{43EFA983-94A3-410A-BD49-86AE19AB9C2A}"/>
    <cellStyle name="Total 3 2 4" xfId="1153" xr:uid="{A73F12C5-48F0-4B44-BADF-F05FF8D93704}"/>
    <cellStyle name="Total 3 2 4 2" xfId="2722" xr:uid="{B52E5F57-C258-4F85-96D3-4A2894B36803}"/>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2 2" xfId="3081" xr:uid="{09D2598A-A6AD-47C1-A235-F04661B6ACEA}"/>
    <cellStyle name="Total 3 3 2 3" xfId="1039" xr:uid="{64344B4E-172A-4C99-847F-478EDA197723}"/>
    <cellStyle name="Total 3 3 2 3 2" xfId="2610" xr:uid="{18FFA5C5-7340-40A3-A857-8ACABB4754DE}"/>
    <cellStyle name="Total 3 3 2 4" xfId="2166" xr:uid="{586E5E19-9B47-4AD9-A496-37B46800552D}"/>
    <cellStyle name="Total 3 3 3" xfId="1308" xr:uid="{BC023E52-1A85-4D72-A6B0-BF96D9F3B370}"/>
    <cellStyle name="Total 3 3 3 2" xfId="2873" xr:uid="{19F2F722-CA99-4981-AE1C-92A1ACE92BD4}"/>
    <cellStyle name="Total 3 3 4" xfId="38" xr:uid="{548FB319-05CC-4F4E-86D8-0FB362C3612B}"/>
    <cellStyle name="Total 3 3 4 2" xfId="2315" xr:uid="{D9906F23-A4B2-4E8F-BC35-00C763AA06E1}"/>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2 2" xfId="3122" xr:uid="{22A3D9B4-A8D6-4C24-AD80-29145D981F87}"/>
    <cellStyle name="Total 3 4 2 3" xfId="1161" xr:uid="{DC1527FA-D9DE-4590-8DEE-0C97081BCE94}"/>
    <cellStyle name="Total 3 4 2 3 2" xfId="2730" xr:uid="{0D90DFCA-BAF4-41DD-BDA1-EE72C54FD488}"/>
    <cellStyle name="Total 3 4 2 4" xfId="2207" xr:uid="{F2537135-C5EC-4D71-811C-69FDC4C3A859}"/>
    <cellStyle name="Total 3 4 3" xfId="1349" xr:uid="{893CC3CD-DB18-421E-BBAF-48ED0C2AA3D0}"/>
    <cellStyle name="Total 3 4 3 2" xfId="2914" xr:uid="{3E133564-0A2D-4C40-8D97-3C6A90C4CDFE}"/>
    <cellStyle name="Total 3 4 4" xfId="1001" xr:uid="{0A8D86F6-0630-4A14-AE44-182716784299}"/>
    <cellStyle name="Total 3 4 4 2" xfId="2573" xr:uid="{1CD9BADA-B439-4806-B50C-C0F3937F54FE}"/>
    <cellStyle name="Total 3 4 5" xfId="2001" xr:uid="{FFD69E8D-8943-4735-85B4-E34475334C78}"/>
    <cellStyle name="Total 3 5" xfId="726" xr:uid="{42996628-A94F-435D-A794-83FDABF6B1E8}"/>
    <cellStyle name="Total 3 5 2" xfId="1446" xr:uid="{D838D99E-55C5-4E54-B8EC-AFAC6EE6DCCD}"/>
    <cellStyle name="Total 3 5 2 2" xfId="3011" xr:uid="{CA24DF55-5634-4BD0-BEAC-051380C5A50D}"/>
    <cellStyle name="Total 3 5 3" xfId="1122" xr:uid="{C963D27A-1C3B-4EA5-87C8-F7B39E5B6780}"/>
    <cellStyle name="Total 3 5 3 2" xfId="2691" xr:uid="{D9362A5E-3EA8-44CB-B252-165DB23DFBF5}"/>
    <cellStyle name="Total 3 5 4" xfId="2097" xr:uid="{8B1EF2AC-3D82-4645-A14D-A3FE20A78B59}"/>
    <cellStyle name="Total 3 6" xfId="1078" xr:uid="{AB227F54-62FC-4426-B038-49806D1E9EB8}"/>
    <cellStyle name="Total 3 6 2" xfId="2647" xr:uid="{DF085D04-1BF0-438D-8523-F4A88B76255F}"/>
    <cellStyle name="Total 3 7" xfId="1874" xr:uid="{3239295F-F506-4FB5-9BEF-A3B1ED1AC317}"/>
    <cellStyle name="Total 3 7 2" xfId="3419" xr:uid="{A18406A0-834F-4DF1-BE95-DDFCFC5E375C}"/>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xfId="2328" hidden="1" xr:uid="{ECC1BE77-376E-47B4-B15B-936E224F774D}"/>
    <cellStyle name="Warnender Text" xfId="2525" hidden="1" xr:uid="{0A9496C8-30DA-4DC5-A56E-E94851A06EF1}"/>
    <cellStyle name="Warnender Text" xfId="2787" hidden="1" xr:uid="{A61F990B-6CCC-4D16-A8D9-5114ECF551C7}"/>
    <cellStyle name="Warnender Text" xfId="3348" hidden="1" xr:uid="{BB1C00FC-2A5A-4106-8B2C-0D6FB4A2D606}"/>
    <cellStyle name="Warnender Text" xfId="2777" hidden="1" xr:uid="{7B1816A0-8635-4EB3-95F8-D5A977149273}"/>
    <cellStyle name="Warnender Text" xfId="3347" hidden="1" xr:uid="{0D0B147F-EB36-4226-BCCF-33B789B3A59B}"/>
    <cellStyle name="Warnender Text" xfId="3287" hidden="1" xr:uid="{C5E50A18-E371-4D35-97B1-9E7011A9CEDC}"/>
    <cellStyle name="Warnender Text" xfId="3468" hidden="1" xr:uid="{F85D6B2D-221F-4757-B870-BB4B8CB26A2F}"/>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achel%20Goldstein\Dropbox%20(Energy%20Innovation)\Desktop\Vensim%20files%20from%20GitHub\EPS%20EU\WebAppData.xlsx" TargetMode="External"/><Relationship Id="rId1" Type="http://schemas.openxmlformats.org/officeDocument/2006/relationships/externalLinkPath" Target="Vensim%20files%20from%20GitHub/EPS%20EU/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3">
          <cell r="P3">
            <v>4651.7582224724047</v>
          </cell>
        </row>
      </sheetData>
      <sheetData sheetId="10" refreshError="1"/>
    </sheetDataSet>
  </externalBook>
</externalLink>
</file>

<file path=xl/persons/person.xml><?xml version="1.0" encoding="utf-8"?>
<personList xmlns="http://schemas.microsoft.com/office/spreadsheetml/2018/threadedcomments" xmlns:x="http://schemas.openxmlformats.org/spreadsheetml/2006/main">
  <person displayName="Batiste Fourniols" id="{66342F57-0B2D-40EF-B3DC-EEE7E31470A5}" userId="S::batiste.fourniols@artelys.com::9ec4ac3d-9171-48db-89aa-485d9cf6b108" providerId="AD"/>
  <person displayName="Jeffrey Rissman" id="{811026A2-74EF-4287-974D-D90683F22217}" userId="S::jeff@energyinnovation.onmicrosoft.com::f3f117cb-d7f5-455c-900f-329d977050a0" providerId="AD"/>
  <person displayName="Paul Brière" id="{087BB33B-63AB-40E0-BDC9-6E1B6839D6CB}" userId="S::paul.briere_artelys.com#ext#@energyinnovation.onmicrosoft.com::cb4491ea-e93c-45b7-9d6e-d5458fddae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C16" dT="2024-03-04T12:45:39.62" personId="{087BB33B-63AB-40E0-BDC9-6E1B6839D6CB}" id="{F9B13012-942E-4E9E-AA27-D62C907CB829}">
    <text>I don't understand the difference with 'Additional Passenger/Freight Vehicle Subsity' ?</text>
  </threadedComment>
  <threadedComment ref="D27" dT="2020-08-19T00:06:43.00" personId="{811026A2-74EF-4287-974D-D90683F22217}" id="{95E792DA-74FC-441A-A192-6CFCD4F136F4}">
    <text>Leave this cell blank.</text>
  </threadedComment>
  <threadedComment ref="E27" dT="2020-08-19T00:06:43.00" personId="{811026A2-74EF-4287-974D-D90683F22217}" id="{F1128B48-0AF7-471E-A57F-20F52AF80539}">
    <text>Leave this cell blank.</text>
  </threadedComment>
  <threadedComment ref="J33" dT="2024-03-04T15:26:40.03" personId="{66342F57-0B2D-40EF-B3DC-EEE7E31470A5}" id="{3F29B5B9-D7F4-44E8-BF3E-E3EEB3D02DF4}">
    <text>In the case of EU, the maximum Additionnal demand response capacity in 2050 is 267GW</text>
  </threadedComment>
  <threadedComment ref="E35" dT="2020-08-19T00:06:43.00" personId="{811026A2-74EF-4287-974D-D90683F22217}" id="{243F199E-F364-4B47-BAC6-C91B0A055EAA}">
    <text>Leave this cell blank.</text>
  </threadedComment>
  <threadedComment ref="E36" dT="2020-08-19T00:06:43.00" personId="{811026A2-74EF-4287-974D-D90683F22217}" id="{70EACCE5-E30D-48E1-9206-A1277AA95851}">
    <text>Leave this cell blank.</text>
  </threadedComment>
  <threadedComment ref="I43" dT="2021-05-24T22:03:23.71" personId="{811026A2-74EF-4287-974D-D90683F22217}" id="{504AE090-DEEA-4EA3-A663-8B4D2E73C03F}">
    <text>Unit varies based on currency in this EPS region</text>
  </threadedComment>
  <threadedComment ref="I79" dT="2021-05-24T22:03:35.61" personId="{811026A2-74EF-4287-974D-D90683F22217}" id="{99469927-B7E0-4765-AC38-1F99DB7AF2FE}">
    <text>Unit varies based on currency in this EPS region</text>
  </threadedComment>
  <threadedComment ref="D81" dT="2020-08-19T00:06:43.00" personId="{811026A2-74EF-4287-974D-D90683F22217}" id="{750970CA-0FCF-49E7-A48C-CD084D3B3523}">
    <text>Leave this cell blank.</text>
  </threadedComment>
  <threadedComment ref="D82" dT="2020-08-19T00:06:43.00" personId="{811026A2-74EF-4287-974D-D90683F22217}" id="{ECFA4457-492B-4195-93D1-6D4034D6F3F1}">
    <text>Leave this cell blank.</text>
  </threadedComment>
  <threadedComment ref="D83" dT="2020-08-19T00:06:43.00" personId="{811026A2-74EF-4287-974D-D90683F22217}" id="{F25CD089-6129-47CA-B7B0-BC550E876B07}">
    <text>Leave this cell blank.</text>
  </threadedComment>
  <threadedComment ref="E83" dT="2020-08-19T00:06:43.00" personId="{811026A2-74EF-4287-974D-D90683F22217}" id="{67F37BDC-29C3-4F50-B8D0-5D1E84DCD1D5}">
    <text>Leave this cell blank.</text>
  </threadedComment>
  <threadedComment ref="B87" dT="2021-05-24T22:05:02.77" personId="{811026A2-74EF-4287-974D-D90683F22217}" id="{8A654A34-8222-4089-8CA2-1E8AD79C7676}">
    <text>Several Vensim variables are grouped under the same policy lever in the web app for this policy.</text>
  </threadedComment>
  <threadedComment ref="B93" dT="2021-05-24T22:19:40.61" personId="{811026A2-74EF-4287-974D-D90683F22217}" id="{09256D35-D17B-4D41-A704-8985C5421F41}">
    <text>Several Vensim variables are grouped under the same policy lever in the web app for this policy.</text>
  </threadedComment>
  <threadedComment ref="D98" dT="2020-08-19T00:06:43.00" personId="{811026A2-74EF-4287-974D-D90683F22217}" id="{73562CEB-E252-4000-B87A-B19FE0D7B22C}">
    <text>Leave this cell blank.</text>
  </threadedComment>
  <threadedComment ref="D99" dT="2020-08-19T00:06:43.00" personId="{811026A2-74EF-4287-974D-D90683F22217}" id="{6DDCD1A8-6C1B-4C82-BA6F-1CBA1EC58907}">
    <text>Leave this cell blank.</text>
  </threadedComment>
  <threadedComment ref="D100" dT="2020-08-19T00:06:43.00" personId="{811026A2-74EF-4287-974D-D90683F22217}" id="{F2708BB9-12BD-4CFF-A729-1673EA525167}">
    <text>Leave this cell blank.</text>
  </threadedComment>
  <threadedComment ref="D102" dT="2020-08-19T00:06:43.00" personId="{811026A2-74EF-4287-974D-D90683F22217}" id="{EA2D6CE6-4433-4CC5-A3F6-A7B624995FB5}">
    <text>Leave this cell blank.</text>
  </threadedComment>
  <threadedComment ref="D103" dT="2020-08-19T00:06:43.00" personId="{811026A2-74EF-4287-974D-D90683F22217}" id="{F4434012-3B79-44BE-8425-FE25A4E301E6}">
    <text>Leave this cell blank.</text>
  </threadedComment>
  <threadedComment ref="D104" dT="2020-08-19T00:06:43.00" personId="{811026A2-74EF-4287-974D-D90683F22217}" id="{8AF99355-7F41-493E-ACD7-25F2618ADE39}">
    <text>Leave this cell blank.</text>
  </threadedComment>
  <threadedComment ref="D105" dT="2020-08-19T00:06:43.00" personId="{811026A2-74EF-4287-974D-D90683F22217}" id="{DD26B060-AEE2-4516-8189-B358E2AF43BB}">
    <text>Leave this cell blank.</text>
  </threadedComment>
  <threadedComment ref="D107" dT="2020-08-19T00:06:43.00" personId="{811026A2-74EF-4287-974D-D90683F22217}" id="{D3945842-5851-449D-90E4-658B34849BE3}">
    <text>Leave this cell blank.</text>
  </threadedComment>
  <threadedComment ref="D108" dT="2020-08-19T00:06:43.00" personId="{811026A2-74EF-4287-974D-D90683F22217}" id="{EFA2BBCB-DC23-47C1-98A0-CD6533D1E840}">
    <text>Leave this cell blank.</text>
  </threadedComment>
  <threadedComment ref="D109" dT="2020-08-19T00:06:43.00" personId="{811026A2-74EF-4287-974D-D90683F22217}" id="{52DE0DEA-1F19-496A-B81C-671D634C59A9}">
    <text>Leave this cell blank.</text>
  </threadedComment>
  <threadedComment ref="D110" dT="2020-08-19T00:06:43.00" personId="{811026A2-74EF-4287-974D-D90683F22217}" id="{8C2B07E7-707C-4015-BFB2-4BD75F9DA9ED}">
    <text>Leave this cell blank.</text>
  </threadedComment>
  <threadedComment ref="E110" dT="2020-08-19T00:06:43.00" personId="{811026A2-74EF-4287-974D-D90683F22217}" id="{B3F4E054-B5E7-4542-974D-469C23B48F59}">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s://op.europa.eu/en/publication-detail/-/publication/4e28b0c8-eac1-11ec-a534-01aa75ed71a1/language-en" TargetMode="External"/><Relationship Id="rId7" Type="http://schemas.openxmlformats.org/officeDocument/2006/relationships/comments" Target="../comments1.xml"/><Relationship Id="rId2" Type="http://schemas.openxmlformats.org/officeDocument/2006/relationships/hyperlink" Target="https://www.fas.org/sgp/crs/misc/R40562.pdf,%20p.3,%20paragraph%201" TargetMode="External"/><Relationship Id="rId1" Type="http://schemas.openxmlformats.org/officeDocument/2006/relationships/hyperlink" Target="https://www.lazard.com/media/451905/lazards-levelized-cost-of-energy-version-150-vf.pdf" TargetMode="External"/><Relationship Id="rId6" Type="http://schemas.openxmlformats.org/officeDocument/2006/relationships/vmlDrawing" Target="../drawings/vmlDrawing1.vml"/><Relationship Id="rId5" Type="http://schemas.openxmlformats.org/officeDocument/2006/relationships/printerSettings" Target="../printerSettings/printerSettings2.bin"/><Relationship Id="rId4" Type="http://schemas.openxmlformats.org/officeDocument/2006/relationships/hyperlink" Target="https://taxfoundation.org/data/all/eu/gas-taxes-in-europe-20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71093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137</v>
      </c>
    </row>
    <row r="5" spans="1:2" x14ac:dyDescent="0.25">
      <c r="A5" t="s">
        <v>107</v>
      </c>
    </row>
    <row r="6" spans="1:2" x14ac:dyDescent="0.25">
      <c r="A6" t="s">
        <v>104</v>
      </c>
    </row>
    <row r="8" spans="1:2" x14ac:dyDescent="0.25">
      <c r="A8" t="s">
        <v>105</v>
      </c>
    </row>
    <row r="9" spans="1:2" x14ac:dyDescent="0.25">
      <c r="A9" t="s">
        <v>106</v>
      </c>
    </row>
    <row r="10" spans="1:2" x14ac:dyDescent="0.25">
      <c r="A10" s="41" t="s">
        <v>1656</v>
      </c>
    </row>
    <row r="11" spans="1:2" x14ac:dyDescent="0.25">
      <c r="A11" s="41"/>
    </row>
    <row r="12" spans="1:2" x14ac:dyDescent="0.25">
      <c r="A12" t="s">
        <v>108</v>
      </c>
    </row>
    <row r="13" spans="1:2" x14ac:dyDescent="0.25">
      <c r="A13" t="s">
        <v>109</v>
      </c>
    </row>
    <row r="14" spans="1:2" x14ac:dyDescent="0.25">
      <c r="A14" t="s">
        <v>110</v>
      </c>
    </row>
    <row r="16" spans="1:2" x14ac:dyDescent="0.25">
      <c r="A16" s="42" t="s">
        <v>1744</v>
      </c>
      <c r="B16" s="89"/>
    </row>
    <row r="17" spans="1:3" x14ac:dyDescent="0.25">
      <c r="A17" t="s">
        <v>1727</v>
      </c>
      <c r="B17" s="20">
        <f>MAX(PolicyLevers!H:H)</f>
        <v>2312</v>
      </c>
    </row>
    <row r="18" spans="1:3" x14ac:dyDescent="0.25">
      <c r="A18" t="s">
        <v>1743</v>
      </c>
      <c r="B18" s="20" t="str" cm="1">
        <f t="array" ref="B18">IF(MIN(IF(COUNTIF(PolicyLevers!$H$2:$H$1565,PolicyLevers!$H$2:$H$1565)&gt;1,PolicyLevers!$H$2:$H$1565, ""))=0,"No duplicate ID numbers",MIN(IF(COUNTIF(PolicyLevers!$H$2:$H$1565,PolicyLevers!$H$2:$H$1565)&gt;1,PolicyLevers!$H$2:$H$1565, "")))</f>
        <v>No duplicate ID numbers</v>
      </c>
    </row>
    <row r="19" spans="1:3" ht="30" x14ac:dyDescent="0.25">
      <c r="A19" s="1" t="s">
        <v>1869</v>
      </c>
      <c r="B19" s="20" t="str" cm="1">
        <f t="array" ref="B19">IF(MIN(IF((NOT(ISNUMBER(PolicyLevers!$H$2:$H$1565)))*(ISTEXT(PolicyLevers!$I$2:$I$1565)),ROW(PolicyLevers!$H$2:$H$1565)))=0,"No missing ID numbers",MIN(IF((NOT(ISNUMBER(PolicyLevers!$H$2:$H$1565)))*(ISTEXT(PolicyLevers!$I$2:$I$1565)),ROW(PolicyLevers!$H$2:$H$1565))))</f>
        <v>No missing ID numbers</v>
      </c>
    </row>
    <row r="21" spans="1:3" x14ac:dyDescent="0.25">
      <c r="A21" s="42" t="s">
        <v>2098</v>
      </c>
      <c r="B21" s="89"/>
    </row>
    <row r="22" spans="1:3" x14ac:dyDescent="0.25">
      <c r="A22" t="s">
        <v>2092</v>
      </c>
    </row>
    <row r="23" spans="1:3" x14ac:dyDescent="0.25">
      <c r="A23" t="s">
        <v>2093</v>
      </c>
    </row>
    <row r="24" spans="1:3" x14ac:dyDescent="0.25">
      <c r="A24" t="s">
        <v>2094</v>
      </c>
    </row>
    <row r="25" spans="1:3" x14ac:dyDescent="0.25">
      <c r="A25" t="s">
        <v>2095</v>
      </c>
    </row>
    <row r="27" spans="1:3" x14ac:dyDescent="0.25">
      <c r="A27" s="42" t="s">
        <v>2096</v>
      </c>
      <c r="B27" s="89"/>
      <c r="C27" s="89"/>
    </row>
    <row r="28" spans="1:3" x14ac:dyDescent="0.25">
      <c r="A28" t="s">
        <v>1737</v>
      </c>
    </row>
    <row r="29" spans="1:3" x14ac:dyDescent="0.25">
      <c r="A29" t="s">
        <v>1723</v>
      </c>
    </row>
    <row r="30" spans="1:3" x14ac:dyDescent="0.25">
      <c r="A30" t="s">
        <v>1724</v>
      </c>
    </row>
    <row r="31" spans="1:3" x14ac:dyDescent="0.25">
      <c r="A31" t="s">
        <v>1725</v>
      </c>
    </row>
    <row r="32" spans="1:3" x14ac:dyDescent="0.25">
      <c r="A32" t="s">
        <v>1726</v>
      </c>
    </row>
    <row r="34" spans="1:2" x14ac:dyDescent="0.25">
      <c r="A34" t="s">
        <v>1738</v>
      </c>
    </row>
    <row r="35" spans="1:2" x14ac:dyDescent="0.25">
      <c r="A35" t="s">
        <v>1721</v>
      </c>
    </row>
    <row r="36" spans="1:2" x14ac:dyDescent="0.25">
      <c r="A36" t="s">
        <v>1722</v>
      </c>
    </row>
    <row r="38" spans="1:2" x14ac:dyDescent="0.25">
      <c r="A38" t="s">
        <v>1739</v>
      </c>
    </row>
    <row r="39" spans="1:2" x14ac:dyDescent="0.25">
      <c r="A39" t="s">
        <v>1728</v>
      </c>
    </row>
    <row r="40" spans="1:2" x14ac:dyDescent="0.25">
      <c r="A40" t="s">
        <v>1729</v>
      </c>
    </row>
    <row r="42" spans="1:2" x14ac:dyDescent="0.25">
      <c r="A42" t="s">
        <v>1740</v>
      </c>
    </row>
    <row r="43" spans="1:2" x14ac:dyDescent="0.25">
      <c r="A43" t="s">
        <v>1730</v>
      </c>
    </row>
    <row r="44" spans="1:2" x14ac:dyDescent="0.25">
      <c r="A44" t="s">
        <v>1731</v>
      </c>
    </row>
    <row r="46" spans="1:2" x14ac:dyDescent="0.25">
      <c r="A46" s="42" t="s">
        <v>2097</v>
      </c>
      <c r="B46" s="89"/>
    </row>
    <row r="47" spans="1:2" x14ac:dyDescent="0.25">
      <c r="A47" t="s">
        <v>1732</v>
      </c>
    </row>
    <row r="48" spans="1:2" x14ac:dyDescent="0.25">
      <c r="A48" t="s">
        <v>1733</v>
      </c>
    </row>
    <row r="50" spans="1:1" x14ac:dyDescent="0.25">
      <c r="A50" t="s">
        <v>1734</v>
      </c>
    </row>
    <row r="51" spans="1:1" x14ac:dyDescent="0.25">
      <c r="A51" t="s">
        <v>1741</v>
      </c>
    </row>
    <row r="52" spans="1:1" x14ac:dyDescent="0.25">
      <c r="A52" t="s">
        <v>1735</v>
      </c>
    </row>
    <row r="53" spans="1:1" x14ac:dyDescent="0.25">
      <c r="A53" t="s">
        <v>1736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P113"/>
  <sheetViews>
    <sheetView zoomScale="90" zoomScaleNormal="90" workbookViewId="0">
      <pane ySplit="3" topLeftCell="A107" activePane="bottomLeft" state="frozen"/>
      <selection pane="bottomLeft" activeCell="D111" sqref="D111"/>
    </sheetView>
  </sheetViews>
  <sheetFormatPr defaultColWidth="8.7109375" defaultRowHeight="15" x14ac:dyDescent="0.25"/>
  <cols>
    <col min="1" max="1" width="20.28515625" customWidth="1"/>
    <col min="2" max="2" width="20.28515625" style="1" customWidth="1"/>
    <col min="3" max="5" width="20.28515625" customWidth="1"/>
    <col min="6" max="8" width="10.28515625" customWidth="1"/>
    <col min="9" max="9" width="20.28515625" customWidth="1"/>
    <col min="10" max="10" width="153.42578125" customWidth="1"/>
    <col min="11" max="12" width="20.28515625" customWidth="1"/>
    <col min="13" max="13" width="129.42578125" style="199" customWidth="1"/>
    <col min="14" max="14" width="67.42578125" customWidth="1"/>
  </cols>
  <sheetData>
    <row r="1" spans="1:16" x14ac:dyDescent="0.25">
      <c r="A1" s="9" t="s">
        <v>2072</v>
      </c>
      <c r="M1"/>
    </row>
    <row r="2" spans="1:16" x14ac:dyDescent="0.25">
      <c r="A2" s="16" t="s">
        <v>2073</v>
      </c>
      <c r="M2"/>
    </row>
    <row r="3" spans="1:16" x14ac:dyDescent="0.25">
      <c r="A3" s="193" t="s">
        <v>3</v>
      </c>
      <c r="B3" s="44" t="s">
        <v>0</v>
      </c>
      <c r="C3" s="193" t="s">
        <v>1</v>
      </c>
      <c r="D3" s="194" t="s">
        <v>339</v>
      </c>
      <c r="E3" s="193" t="s">
        <v>1156</v>
      </c>
      <c r="F3" s="195" t="s">
        <v>69</v>
      </c>
      <c r="G3" s="195" t="s">
        <v>70</v>
      </c>
      <c r="H3" s="195" t="s">
        <v>81</v>
      </c>
      <c r="I3" s="193" t="s">
        <v>28</v>
      </c>
      <c r="J3" s="193" t="s">
        <v>2</v>
      </c>
      <c r="K3" s="193" t="s">
        <v>436</v>
      </c>
      <c r="L3" s="193" t="s">
        <v>187</v>
      </c>
      <c r="M3" s="196" t="s">
        <v>144</v>
      </c>
      <c r="N3" s="197" t="s">
        <v>145</v>
      </c>
    </row>
    <row r="4" spans="1:16" ht="120" x14ac:dyDescent="0.25">
      <c r="A4" s="2" t="s">
        <v>4</v>
      </c>
      <c r="B4" s="2" t="s">
        <v>1282</v>
      </c>
      <c r="C4" s="1" t="s">
        <v>1277</v>
      </c>
      <c r="D4" s="2" t="s">
        <v>1276</v>
      </c>
      <c r="E4" s="2" t="s">
        <v>1278</v>
      </c>
      <c r="F4" s="224">
        <v>0</v>
      </c>
      <c r="G4" s="224">
        <v>1</v>
      </c>
      <c r="H4" s="224">
        <v>0.02</v>
      </c>
      <c r="I4" s="2" t="s">
        <v>1279</v>
      </c>
      <c r="J4" s="45" t="s">
        <v>2549</v>
      </c>
      <c r="K4" s="225" t="s">
        <v>1281</v>
      </c>
      <c r="L4" s="2" t="s">
        <v>1280</v>
      </c>
      <c r="M4" s="226" t="s">
        <v>2550</v>
      </c>
    </row>
    <row r="5" spans="1:16" ht="90" x14ac:dyDescent="0.25">
      <c r="A5" s="2" t="s">
        <v>4</v>
      </c>
      <c r="B5" s="2" t="s">
        <v>1345</v>
      </c>
      <c r="C5" s="1" t="s">
        <v>2294</v>
      </c>
      <c r="D5" s="2" t="s">
        <v>1346</v>
      </c>
      <c r="E5" s="2" t="s">
        <v>1347</v>
      </c>
      <c r="F5" s="227">
        <v>0</v>
      </c>
      <c r="G5" s="228">
        <v>3</v>
      </c>
      <c r="H5" s="228">
        <v>0.1</v>
      </c>
      <c r="I5" s="2" t="s">
        <v>2296</v>
      </c>
      <c r="J5" s="6" t="s">
        <v>2551</v>
      </c>
      <c r="K5" s="159"/>
      <c r="L5" s="159" t="s">
        <v>1587</v>
      </c>
      <c r="M5" s="199" t="s">
        <v>2089</v>
      </c>
    </row>
    <row r="6" spans="1:16" ht="105" x14ac:dyDescent="0.25">
      <c r="A6" s="2" t="s">
        <v>4</v>
      </c>
      <c r="B6" s="2" t="s">
        <v>2292</v>
      </c>
      <c r="C6" s="1" t="s">
        <v>2293</v>
      </c>
      <c r="D6" s="2" t="s">
        <v>1349</v>
      </c>
      <c r="E6" s="1" t="s">
        <v>2295</v>
      </c>
      <c r="F6" s="229">
        <v>0</v>
      </c>
      <c r="G6" s="229">
        <v>1</v>
      </c>
      <c r="H6" s="229">
        <v>0.02</v>
      </c>
      <c r="I6" s="45" t="s">
        <v>1344</v>
      </c>
      <c r="J6" s="45" t="s">
        <v>2552</v>
      </c>
      <c r="K6" s="198"/>
      <c r="L6" s="198" t="s">
        <v>1588</v>
      </c>
      <c r="M6" s="200" t="s">
        <v>1348</v>
      </c>
    </row>
    <row r="7" spans="1:16" s="240" customFormat="1" ht="105" x14ac:dyDescent="0.25">
      <c r="A7" s="237" t="s">
        <v>4</v>
      </c>
      <c r="B7" s="237" t="s">
        <v>2274</v>
      </c>
      <c r="C7" s="237" t="s">
        <v>2276</v>
      </c>
      <c r="D7" s="237" t="s">
        <v>2278</v>
      </c>
      <c r="E7" s="237" t="s">
        <v>2279</v>
      </c>
      <c r="F7" s="231">
        <v>0</v>
      </c>
      <c r="G7" s="231">
        <v>15000</v>
      </c>
      <c r="H7" s="231">
        <v>100</v>
      </c>
      <c r="I7" s="231" t="s">
        <v>2553</v>
      </c>
      <c r="J7" s="238" t="s">
        <v>2554</v>
      </c>
      <c r="K7" s="232" t="s">
        <v>455</v>
      </c>
      <c r="L7" s="232" t="s">
        <v>456</v>
      </c>
      <c r="M7" s="239" t="s">
        <v>457</v>
      </c>
    </row>
    <row r="8" spans="1:16" s="240" customFormat="1" ht="105" x14ac:dyDescent="0.25">
      <c r="A8" s="237" t="s">
        <v>4</v>
      </c>
      <c r="B8" s="237" t="s">
        <v>2275</v>
      </c>
      <c r="C8" s="237" t="s">
        <v>2277</v>
      </c>
      <c r="D8" s="237" t="s">
        <v>2278</v>
      </c>
      <c r="E8" s="237" t="s">
        <v>2280</v>
      </c>
      <c r="F8" s="231">
        <v>0</v>
      </c>
      <c r="G8" s="231">
        <v>35000</v>
      </c>
      <c r="H8" s="231">
        <v>100</v>
      </c>
      <c r="I8" s="231" t="s">
        <v>2553</v>
      </c>
      <c r="J8" s="238" t="s">
        <v>2555</v>
      </c>
      <c r="K8" s="232" t="s">
        <v>455</v>
      </c>
      <c r="L8" s="232" t="s">
        <v>456</v>
      </c>
      <c r="M8" s="241"/>
      <c r="P8" s="242"/>
    </row>
    <row r="9" spans="1:16" ht="75" x14ac:dyDescent="0.25">
      <c r="A9" s="1" t="s">
        <v>4</v>
      </c>
      <c r="B9" s="1" t="s">
        <v>11</v>
      </c>
      <c r="C9" s="1" t="s">
        <v>111</v>
      </c>
      <c r="D9" s="43" t="s">
        <v>11</v>
      </c>
      <c r="E9" s="1" t="s">
        <v>1195</v>
      </c>
      <c r="F9" s="243">
        <v>0</v>
      </c>
      <c r="G9" s="243">
        <v>1</v>
      </c>
      <c r="H9" s="244">
        <v>0.02</v>
      </c>
      <c r="I9" s="45" t="s">
        <v>437</v>
      </c>
      <c r="J9" s="45" t="s">
        <v>2141</v>
      </c>
      <c r="K9" s="45" t="s">
        <v>188</v>
      </c>
      <c r="L9" s="6" t="s">
        <v>189</v>
      </c>
      <c r="M9" s="245" t="s">
        <v>146</v>
      </c>
      <c r="N9" s="45" t="s">
        <v>170</v>
      </c>
    </row>
    <row r="10" spans="1:16" ht="405" x14ac:dyDescent="0.25">
      <c r="A10" s="1" t="s">
        <v>4</v>
      </c>
      <c r="B10" s="1" t="s">
        <v>5</v>
      </c>
      <c r="C10" s="1" t="s">
        <v>294</v>
      </c>
      <c r="D10" s="43" t="s">
        <v>340</v>
      </c>
      <c r="E10" s="1" t="s">
        <v>1194</v>
      </c>
      <c r="F10" s="243">
        <v>0</v>
      </c>
      <c r="G10" s="243">
        <v>1</v>
      </c>
      <c r="H10" s="243">
        <v>0.01</v>
      </c>
      <c r="I10" s="45" t="s">
        <v>112</v>
      </c>
      <c r="J10" s="246" t="s">
        <v>2556</v>
      </c>
      <c r="K10" s="45" t="s">
        <v>190</v>
      </c>
      <c r="L10" s="6" t="s">
        <v>191</v>
      </c>
      <c r="M10" s="245" t="s">
        <v>2075</v>
      </c>
      <c r="N10" s="45" t="s">
        <v>2076</v>
      </c>
    </row>
    <row r="11" spans="1:16" ht="45" x14ac:dyDescent="0.25">
      <c r="A11" s="2" t="s">
        <v>4</v>
      </c>
      <c r="B11" s="2" t="s">
        <v>460</v>
      </c>
      <c r="C11" s="1" t="s">
        <v>461</v>
      </c>
      <c r="D11" s="2" t="s">
        <v>460</v>
      </c>
      <c r="E11" s="1" t="s">
        <v>1193</v>
      </c>
      <c r="F11" s="224">
        <v>0</v>
      </c>
      <c r="G11" s="224">
        <v>1</v>
      </c>
      <c r="H11" s="224">
        <v>0.01</v>
      </c>
      <c r="I11" s="6" t="s">
        <v>462</v>
      </c>
      <c r="J11" s="45" t="s">
        <v>2557</v>
      </c>
      <c r="K11" s="45" t="s">
        <v>463</v>
      </c>
      <c r="L11" s="6" t="s">
        <v>464</v>
      </c>
      <c r="M11" s="247" t="s">
        <v>465</v>
      </c>
    </row>
    <row r="12" spans="1:16" s="251" customFormat="1" ht="45" x14ac:dyDescent="0.25">
      <c r="A12" s="2" t="s">
        <v>4</v>
      </c>
      <c r="B12" s="2" t="s">
        <v>2502</v>
      </c>
      <c r="C12" s="1" t="s">
        <v>2503</v>
      </c>
      <c r="D12" s="2" t="s">
        <v>460</v>
      </c>
      <c r="E12" s="1" t="s">
        <v>2504</v>
      </c>
      <c r="F12" s="255">
        <v>0</v>
      </c>
      <c r="G12" s="255">
        <v>1</v>
      </c>
      <c r="H12" s="255">
        <v>1</v>
      </c>
      <c r="I12" s="45" t="s">
        <v>29</v>
      </c>
      <c r="J12" s="45" t="s">
        <v>2505</v>
      </c>
      <c r="K12" s="45" t="s">
        <v>463</v>
      </c>
      <c r="L12" s="6" t="s">
        <v>464</v>
      </c>
      <c r="M12" s="247" t="s">
        <v>465</v>
      </c>
    </row>
    <row r="13" spans="1:16" ht="180" x14ac:dyDescent="0.25">
      <c r="A13" s="230" t="s">
        <v>4</v>
      </c>
      <c r="B13" s="230" t="s">
        <v>1880</v>
      </c>
      <c r="C13" s="230" t="s">
        <v>1881</v>
      </c>
      <c r="D13" s="230" t="s">
        <v>1880</v>
      </c>
      <c r="E13" s="230" t="s">
        <v>1882</v>
      </c>
      <c r="F13" s="248">
        <v>0</v>
      </c>
      <c r="G13" s="248">
        <v>0.26</v>
      </c>
      <c r="H13" s="248">
        <v>0.01</v>
      </c>
      <c r="I13" s="249" t="s">
        <v>1883</v>
      </c>
      <c r="J13" s="230" t="s">
        <v>2559</v>
      </c>
      <c r="K13" s="249" t="s">
        <v>192</v>
      </c>
      <c r="L13" s="249" t="s">
        <v>193</v>
      </c>
      <c r="M13" s="230" t="s">
        <v>2558</v>
      </c>
    </row>
    <row r="14" spans="1:16" ht="210" x14ac:dyDescent="0.25">
      <c r="A14" s="2" t="s">
        <v>4</v>
      </c>
      <c r="B14" s="2" t="s">
        <v>2266</v>
      </c>
      <c r="C14" s="1" t="s">
        <v>2267</v>
      </c>
      <c r="D14" s="2" t="s">
        <v>2268</v>
      </c>
      <c r="E14" s="1" t="s">
        <v>2269</v>
      </c>
      <c r="F14" s="244">
        <v>0</v>
      </c>
      <c r="G14" s="244">
        <v>1</v>
      </c>
      <c r="H14" s="244">
        <v>0.01</v>
      </c>
      <c r="I14" s="1" t="s">
        <v>2511</v>
      </c>
      <c r="J14" s="45" t="s">
        <v>2560</v>
      </c>
      <c r="K14" s="225" t="s">
        <v>458</v>
      </c>
      <c r="L14" s="225" t="s">
        <v>459</v>
      </c>
      <c r="M14" s="226" t="s">
        <v>2074</v>
      </c>
    </row>
    <row r="15" spans="1:16" ht="45" x14ac:dyDescent="0.25">
      <c r="A15" s="2" t="s">
        <v>4</v>
      </c>
      <c r="B15" s="2" t="s">
        <v>2271</v>
      </c>
      <c r="C15" s="1" t="s">
        <v>2272</v>
      </c>
      <c r="D15" s="2" t="s">
        <v>2268</v>
      </c>
      <c r="E15" s="1" t="s">
        <v>2270</v>
      </c>
      <c r="F15" s="255">
        <v>0</v>
      </c>
      <c r="G15" s="255">
        <v>1</v>
      </c>
      <c r="H15" s="255">
        <v>1</v>
      </c>
      <c r="I15" s="45" t="s">
        <v>29</v>
      </c>
      <c r="J15" s="45" t="s">
        <v>2561</v>
      </c>
      <c r="K15" s="198"/>
      <c r="L15" s="198"/>
    </row>
    <row r="16" spans="1:16" ht="60" x14ac:dyDescent="0.25">
      <c r="A16" s="237" t="s">
        <v>4</v>
      </c>
      <c r="B16" s="237" t="s">
        <v>2455</v>
      </c>
      <c r="C16" s="237" t="s">
        <v>2456</v>
      </c>
      <c r="D16" s="237" t="s">
        <v>2457</v>
      </c>
      <c r="E16" s="237" t="s">
        <v>2458</v>
      </c>
      <c r="F16" s="256">
        <v>0</v>
      </c>
      <c r="G16" s="256">
        <v>1</v>
      </c>
      <c r="H16" s="256">
        <v>1</v>
      </c>
      <c r="I16" s="257" t="s">
        <v>29</v>
      </c>
      <c r="J16" s="258" t="s">
        <v>2562</v>
      </c>
      <c r="K16" s="198"/>
      <c r="L16" s="198"/>
    </row>
    <row r="17" spans="1:16" ht="45" x14ac:dyDescent="0.25">
      <c r="A17" s="230" t="s">
        <v>71</v>
      </c>
      <c r="B17" s="230" t="s">
        <v>15</v>
      </c>
      <c r="C17" s="230" t="s">
        <v>1378</v>
      </c>
      <c r="D17" s="230" t="s">
        <v>15</v>
      </c>
      <c r="E17" s="230" t="s">
        <v>1377</v>
      </c>
      <c r="F17" s="259">
        <v>1</v>
      </c>
      <c r="G17" s="259">
        <v>3</v>
      </c>
      <c r="H17" s="259">
        <v>0.1</v>
      </c>
      <c r="I17" s="249" t="s">
        <v>2563</v>
      </c>
      <c r="J17" s="249" t="s">
        <v>2564</v>
      </c>
      <c r="K17" s="249" t="s">
        <v>194</v>
      </c>
      <c r="L17" s="249" t="s">
        <v>195</v>
      </c>
      <c r="M17" s="260" t="s">
        <v>2077</v>
      </c>
    </row>
    <row r="18" spans="1:16" ht="75" x14ac:dyDescent="0.25">
      <c r="A18" s="230" t="s">
        <v>71</v>
      </c>
      <c r="B18" s="230" t="s">
        <v>100</v>
      </c>
      <c r="C18" s="230" t="s">
        <v>295</v>
      </c>
      <c r="D18" s="230" t="s">
        <v>100</v>
      </c>
      <c r="E18" s="230" t="s">
        <v>1192</v>
      </c>
      <c r="F18" s="262">
        <v>1</v>
      </c>
      <c r="G18" s="262">
        <v>2</v>
      </c>
      <c r="H18" s="262">
        <v>0.1</v>
      </c>
      <c r="I18" s="249" t="s">
        <v>2565</v>
      </c>
      <c r="J18" s="249" t="s">
        <v>2566</v>
      </c>
      <c r="K18" s="249" t="s">
        <v>196</v>
      </c>
      <c r="L18" s="249" t="s">
        <v>197</v>
      </c>
      <c r="M18" s="260" t="s">
        <v>147</v>
      </c>
      <c r="N18" s="249" t="s">
        <v>425</v>
      </c>
    </row>
    <row r="19" spans="1:16" ht="45" x14ac:dyDescent="0.25">
      <c r="A19" s="1" t="s">
        <v>71</v>
      </c>
      <c r="B19" s="1" t="s">
        <v>14</v>
      </c>
      <c r="C19" s="1" t="s">
        <v>7</v>
      </c>
      <c r="D19" s="1" t="s">
        <v>14</v>
      </c>
      <c r="E19" s="1" t="s">
        <v>1191</v>
      </c>
      <c r="F19" s="1">
        <v>0</v>
      </c>
      <c r="G19" s="1">
        <v>1</v>
      </c>
      <c r="H19" s="1">
        <v>1</v>
      </c>
      <c r="I19" s="45" t="s">
        <v>29</v>
      </c>
      <c r="J19" s="45" t="s">
        <v>1202</v>
      </c>
      <c r="K19" s="45" t="s">
        <v>257</v>
      </c>
      <c r="L19" s="6" t="s">
        <v>258</v>
      </c>
    </row>
    <row r="20" spans="1:16" ht="60" x14ac:dyDescent="0.25">
      <c r="A20" s="1" t="s">
        <v>71</v>
      </c>
      <c r="B20" s="1" t="s">
        <v>255</v>
      </c>
      <c r="C20" s="1" t="s">
        <v>296</v>
      </c>
      <c r="D20" s="43" t="s">
        <v>341</v>
      </c>
      <c r="E20" s="1" t="s">
        <v>1190</v>
      </c>
      <c r="F20" s="1">
        <v>0</v>
      </c>
      <c r="G20" s="244">
        <v>0.24</v>
      </c>
      <c r="H20" s="263">
        <v>5.0000000000000001E-3</v>
      </c>
      <c r="I20" s="1" t="s">
        <v>256</v>
      </c>
      <c r="J20" s="1" t="s">
        <v>1196</v>
      </c>
      <c r="K20" s="1" t="s">
        <v>257</v>
      </c>
      <c r="L20" s="1" t="s">
        <v>258</v>
      </c>
      <c r="M20" s="226" t="s">
        <v>300</v>
      </c>
      <c r="N20" s="1" t="s">
        <v>391</v>
      </c>
    </row>
    <row r="21" spans="1:16" ht="60" x14ac:dyDescent="0.25">
      <c r="A21" s="1" t="s">
        <v>71</v>
      </c>
      <c r="B21" s="1" t="s">
        <v>259</v>
      </c>
      <c r="C21" s="1" t="s">
        <v>2291</v>
      </c>
      <c r="D21" s="43" t="s">
        <v>341</v>
      </c>
      <c r="E21" s="1" t="s">
        <v>1189</v>
      </c>
      <c r="F21" s="1">
        <v>0</v>
      </c>
      <c r="G21" s="264">
        <v>0.5</v>
      </c>
      <c r="H21" s="244">
        <v>0.01</v>
      </c>
      <c r="I21" s="45" t="s">
        <v>262</v>
      </c>
      <c r="J21" s="45" t="s">
        <v>2567</v>
      </c>
      <c r="K21" s="45" t="s">
        <v>260</v>
      </c>
      <c r="L21" s="6" t="s">
        <v>261</v>
      </c>
      <c r="M21" s="247" t="s">
        <v>301</v>
      </c>
      <c r="N21" s="203"/>
    </row>
    <row r="22" spans="1:16" ht="45" x14ac:dyDescent="0.25">
      <c r="A22" s="1" t="s">
        <v>71</v>
      </c>
      <c r="B22" s="1" t="s">
        <v>13</v>
      </c>
      <c r="C22" s="1" t="s">
        <v>126</v>
      </c>
      <c r="D22" s="1" t="s">
        <v>13</v>
      </c>
      <c r="E22" s="1" t="s">
        <v>1188</v>
      </c>
      <c r="F22" s="1">
        <v>0</v>
      </c>
      <c r="G22" s="1">
        <v>1</v>
      </c>
      <c r="H22" s="1">
        <v>1</v>
      </c>
      <c r="I22" s="45" t="s">
        <v>29</v>
      </c>
      <c r="J22" s="45" t="s">
        <v>1836</v>
      </c>
      <c r="K22" s="45" t="s">
        <v>198</v>
      </c>
      <c r="L22" s="6" t="s">
        <v>199</v>
      </c>
      <c r="M22" s="247" t="s">
        <v>74</v>
      </c>
      <c r="N22" s="203"/>
    </row>
    <row r="23" spans="1:16" ht="75" x14ac:dyDescent="0.25">
      <c r="A23" s="230" t="s">
        <v>71</v>
      </c>
      <c r="B23" s="230" t="s">
        <v>1354</v>
      </c>
      <c r="C23" s="230" t="s">
        <v>1353</v>
      </c>
      <c r="D23" s="230" t="s">
        <v>16</v>
      </c>
      <c r="E23" s="230" t="s">
        <v>1187</v>
      </c>
      <c r="F23" s="262">
        <v>0</v>
      </c>
      <c r="G23" s="262">
        <v>0.5</v>
      </c>
      <c r="H23" s="262">
        <v>0.1</v>
      </c>
      <c r="I23" s="249" t="s">
        <v>2568</v>
      </c>
      <c r="J23" s="249" t="s">
        <v>2569</v>
      </c>
      <c r="K23" s="249" t="s">
        <v>200</v>
      </c>
      <c r="L23" s="249" t="s">
        <v>201</v>
      </c>
      <c r="M23" s="260" t="s">
        <v>150</v>
      </c>
    </row>
    <row r="24" spans="1:16" ht="45" x14ac:dyDescent="0.25">
      <c r="A24" s="1" t="s">
        <v>71</v>
      </c>
      <c r="B24" s="1" t="s">
        <v>12</v>
      </c>
      <c r="C24" s="1" t="s">
        <v>6</v>
      </c>
      <c r="D24" s="1" t="s">
        <v>12</v>
      </c>
      <c r="E24" s="1" t="s">
        <v>1186</v>
      </c>
      <c r="F24" s="1">
        <v>0</v>
      </c>
      <c r="G24" s="1">
        <v>1</v>
      </c>
      <c r="H24" s="1">
        <v>1</v>
      </c>
      <c r="I24" s="45" t="s">
        <v>29</v>
      </c>
      <c r="J24" s="45" t="s">
        <v>2078</v>
      </c>
      <c r="K24" s="45" t="s">
        <v>202</v>
      </c>
      <c r="L24" s="6" t="s">
        <v>203</v>
      </c>
    </row>
    <row r="25" spans="1:16" ht="30" x14ac:dyDescent="0.25">
      <c r="A25" s="2" t="s">
        <v>8</v>
      </c>
      <c r="B25" s="2" t="s">
        <v>324</v>
      </c>
      <c r="C25" s="1" t="s">
        <v>325</v>
      </c>
      <c r="D25" s="2" t="s">
        <v>324</v>
      </c>
      <c r="E25" s="1" t="s">
        <v>1185</v>
      </c>
      <c r="F25" s="2">
        <v>0</v>
      </c>
      <c r="G25" s="2">
        <v>1</v>
      </c>
      <c r="H25" s="2">
        <v>1</v>
      </c>
      <c r="I25" s="6" t="s">
        <v>29</v>
      </c>
      <c r="J25" s="45" t="s">
        <v>2079</v>
      </c>
      <c r="K25" s="45" t="s">
        <v>326</v>
      </c>
      <c r="L25" s="6" t="s">
        <v>327</v>
      </c>
    </row>
    <row r="26" spans="1:16" ht="150" x14ac:dyDescent="0.25">
      <c r="A26" s="1" t="s">
        <v>8</v>
      </c>
      <c r="B26" s="45" t="s">
        <v>2016</v>
      </c>
      <c r="C26" s="1" t="s">
        <v>1633</v>
      </c>
      <c r="D26" s="45" t="s">
        <v>2016</v>
      </c>
      <c r="E26" s="1" t="s">
        <v>1176</v>
      </c>
      <c r="F26" s="243">
        <v>0</v>
      </c>
      <c r="G26" s="244">
        <v>1</v>
      </c>
      <c r="H26" s="244">
        <v>0.01</v>
      </c>
      <c r="I26" s="45" t="s">
        <v>34</v>
      </c>
      <c r="J26" s="45" t="s">
        <v>2570</v>
      </c>
      <c r="K26" s="45" t="s">
        <v>1341</v>
      </c>
      <c r="L26" s="6" t="s">
        <v>1342</v>
      </c>
      <c r="M26" s="247" t="s">
        <v>149</v>
      </c>
    </row>
    <row r="27" spans="1:16" ht="60" x14ac:dyDescent="0.25">
      <c r="A27" s="237" t="s">
        <v>8</v>
      </c>
      <c r="B27" s="257" t="s">
        <v>2372</v>
      </c>
      <c r="C27" s="237" t="s">
        <v>2373</v>
      </c>
      <c r="D27" s="237"/>
      <c r="E27" s="237"/>
      <c r="F27" s="237">
        <v>0</v>
      </c>
      <c r="G27" s="237">
        <v>1</v>
      </c>
      <c r="H27" s="237">
        <v>1</v>
      </c>
      <c r="I27" s="257" t="s">
        <v>29</v>
      </c>
      <c r="J27" s="257" t="s">
        <v>2374</v>
      </c>
      <c r="K27" s="182"/>
      <c r="L27" s="156"/>
      <c r="M27" s="202"/>
    </row>
    <row r="28" spans="1:16" s="251" customFormat="1" ht="45" x14ac:dyDescent="0.25">
      <c r="A28" s="251" t="s">
        <v>8</v>
      </c>
      <c r="B28" s="267" t="s">
        <v>2508</v>
      </c>
      <c r="C28" s="251" t="s">
        <v>2509</v>
      </c>
      <c r="F28" s="250">
        <v>0</v>
      </c>
      <c r="G28" s="250">
        <v>1000</v>
      </c>
      <c r="H28" s="250">
        <v>20</v>
      </c>
      <c r="I28" s="250" t="str">
        <f>UnitControlCenter!B43</f>
        <v>2023 dollars / megawatt-hour (MWh)</v>
      </c>
      <c r="J28" s="252" t="s">
        <v>2510</v>
      </c>
      <c r="K28" s="252"/>
      <c r="L28" s="253"/>
      <c r="M28" s="254"/>
    </row>
    <row r="29" spans="1:16" ht="45" x14ac:dyDescent="0.25">
      <c r="A29" s="2" t="s">
        <v>8</v>
      </c>
      <c r="B29" s="2" t="s">
        <v>263</v>
      </c>
      <c r="C29" s="1" t="s">
        <v>266</v>
      </c>
      <c r="D29" s="2" t="s">
        <v>342</v>
      </c>
      <c r="E29" s="1" t="s">
        <v>1184</v>
      </c>
      <c r="F29" s="224">
        <v>-0.5</v>
      </c>
      <c r="G29" s="224">
        <v>1</v>
      </c>
      <c r="H29" s="224">
        <v>0.02</v>
      </c>
      <c r="I29" s="6" t="s">
        <v>267</v>
      </c>
      <c r="J29" s="45" t="s">
        <v>1203</v>
      </c>
      <c r="K29" s="45" t="s">
        <v>269</v>
      </c>
      <c r="L29" s="6" t="s">
        <v>271</v>
      </c>
      <c r="M29" s="247" t="s">
        <v>302</v>
      </c>
    </row>
    <row r="30" spans="1:16" ht="45" x14ac:dyDescent="0.25">
      <c r="A30" s="2" t="s">
        <v>8</v>
      </c>
      <c r="B30" s="2" t="s">
        <v>264</v>
      </c>
      <c r="C30" s="1" t="s">
        <v>265</v>
      </c>
      <c r="D30" s="2" t="s">
        <v>342</v>
      </c>
      <c r="E30" s="1" t="s">
        <v>1183</v>
      </c>
      <c r="F30" s="224">
        <v>-0.5</v>
      </c>
      <c r="G30" s="224">
        <v>1</v>
      </c>
      <c r="H30" s="224">
        <v>0.02</v>
      </c>
      <c r="I30" s="6" t="s">
        <v>268</v>
      </c>
      <c r="J30" s="45" t="s">
        <v>1204</v>
      </c>
      <c r="K30" s="45" t="s">
        <v>270</v>
      </c>
      <c r="L30" s="6" t="s">
        <v>271</v>
      </c>
      <c r="M30" s="247" t="s">
        <v>302</v>
      </c>
    </row>
    <row r="31" spans="1:16" ht="45" x14ac:dyDescent="0.25">
      <c r="A31" s="1" t="s">
        <v>8</v>
      </c>
      <c r="B31" s="1" t="s">
        <v>298</v>
      </c>
      <c r="C31" s="1" t="s">
        <v>297</v>
      </c>
      <c r="D31" s="1" t="s">
        <v>298</v>
      </c>
      <c r="E31" s="1" t="s">
        <v>1182</v>
      </c>
      <c r="F31" s="1">
        <v>0</v>
      </c>
      <c r="G31" s="1">
        <v>1</v>
      </c>
      <c r="H31" s="1">
        <v>1</v>
      </c>
      <c r="I31" s="45" t="s">
        <v>29</v>
      </c>
      <c r="P31" s="268"/>
    </row>
    <row r="32" spans="1:16" s="236" customFormat="1" ht="45" x14ac:dyDescent="0.25">
      <c r="A32" s="235" t="s">
        <v>8</v>
      </c>
      <c r="B32" s="235" t="s">
        <v>2312</v>
      </c>
      <c r="C32" s="235" t="s">
        <v>2313</v>
      </c>
      <c r="D32" s="235" t="s">
        <v>2314</v>
      </c>
      <c r="E32" s="235" t="s">
        <v>2474</v>
      </c>
      <c r="F32" s="234">
        <v>0</v>
      </c>
      <c r="G32" s="234">
        <v>100</v>
      </c>
      <c r="H32" s="234">
        <v>1</v>
      </c>
      <c r="I32" s="234" t="s">
        <v>2315</v>
      </c>
      <c r="J32" s="246" t="s">
        <v>2316</v>
      </c>
      <c r="K32" s="269"/>
      <c r="L32" s="270"/>
      <c r="M32" s="271" t="s">
        <v>2317</v>
      </c>
    </row>
    <row r="33" spans="1:14" s="236" customFormat="1" ht="60" x14ac:dyDescent="0.25">
      <c r="A33" s="235" t="s">
        <v>8</v>
      </c>
      <c r="B33" s="235" t="s">
        <v>17</v>
      </c>
      <c r="C33" s="235" t="s">
        <v>27</v>
      </c>
      <c r="D33" s="235" t="s">
        <v>17</v>
      </c>
      <c r="E33" s="235" t="s">
        <v>1181</v>
      </c>
      <c r="F33" s="261">
        <v>0</v>
      </c>
      <c r="G33" s="274">
        <v>1</v>
      </c>
      <c r="H33" s="275">
        <v>0.01</v>
      </c>
      <c r="I33" s="246" t="s">
        <v>33</v>
      </c>
      <c r="J33" s="246" t="s">
        <v>2571</v>
      </c>
      <c r="K33" s="246" t="s">
        <v>204</v>
      </c>
      <c r="L33" s="266" t="s">
        <v>205</v>
      </c>
      <c r="M33" s="276" t="s">
        <v>150</v>
      </c>
    </row>
    <row r="34" spans="1:14" ht="240" x14ac:dyDescent="0.25">
      <c r="A34" s="237" t="s">
        <v>8</v>
      </c>
      <c r="B34" s="237" t="s">
        <v>128</v>
      </c>
      <c r="C34" s="237" t="s">
        <v>127</v>
      </c>
      <c r="D34" s="237" t="s">
        <v>128</v>
      </c>
      <c r="E34" s="237" t="s">
        <v>1180</v>
      </c>
      <c r="F34" s="272">
        <v>0</v>
      </c>
      <c r="G34" s="272">
        <v>25000</v>
      </c>
      <c r="H34" s="272">
        <v>500</v>
      </c>
      <c r="I34" s="257" t="s">
        <v>184</v>
      </c>
      <c r="J34" s="237" t="s">
        <v>2572</v>
      </c>
      <c r="K34" s="257" t="s">
        <v>206</v>
      </c>
      <c r="L34" s="257" t="s">
        <v>207</v>
      </c>
      <c r="M34" s="273" t="s">
        <v>148</v>
      </c>
      <c r="N34" s="257" t="s">
        <v>185</v>
      </c>
    </row>
    <row r="35" spans="1:14" ht="45" x14ac:dyDescent="0.25">
      <c r="A35" s="230" t="s">
        <v>8</v>
      </c>
      <c r="B35" s="230" t="s">
        <v>1912</v>
      </c>
      <c r="C35" s="230" t="s">
        <v>1913</v>
      </c>
      <c r="D35" s="230" t="s">
        <v>1912</v>
      </c>
      <c r="E35" s="277"/>
      <c r="F35" s="230">
        <v>0</v>
      </c>
      <c r="G35" s="230">
        <v>1</v>
      </c>
      <c r="H35" s="230">
        <v>1</v>
      </c>
      <c r="I35" s="249" t="s">
        <v>29</v>
      </c>
      <c r="J35" s="278" t="s">
        <v>2080</v>
      </c>
    </row>
    <row r="36" spans="1:14" ht="75" x14ac:dyDescent="0.25">
      <c r="A36" s="1" t="s">
        <v>8</v>
      </c>
      <c r="B36" s="1" t="s">
        <v>59</v>
      </c>
      <c r="C36" s="1" t="s">
        <v>129</v>
      </c>
      <c r="D36" s="1" t="s">
        <v>59</v>
      </c>
      <c r="E36" s="91"/>
      <c r="F36" s="1">
        <v>0</v>
      </c>
      <c r="G36" s="1">
        <v>1</v>
      </c>
      <c r="H36" s="1">
        <v>1</v>
      </c>
      <c r="I36" s="45" t="s">
        <v>29</v>
      </c>
      <c r="J36" s="279" t="s">
        <v>2573</v>
      </c>
    </row>
    <row r="37" spans="1:14" s="251" customFormat="1" ht="45" x14ac:dyDescent="0.25">
      <c r="A37" s="251" t="s">
        <v>8</v>
      </c>
      <c r="B37" s="280" t="s">
        <v>2546</v>
      </c>
      <c r="C37" s="251" t="s">
        <v>2547</v>
      </c>
      <c r="D37" s="251" t="s">
        <v>2546</v>
      </c>
      <c r="F37" s="251">
        <v>0</v>
      </c>
      <c r="G37" s="251">
        <v>1</v>
      </c>
      <c r="H37" s="251">
        <v>1</v>
      </c>
      <c r="I37" s="252" t="s">
        <v>29</v>
      </c>
      <c r="J37" s="281" t="s">
        <v>2548</v>
      </c>
      <c r="M37" s="282"/>
    </row>
    <row r="38" spans="1:14" ht="45" x14ac:dyDescent="0.25">
      <c r="A38" s="1" t="s">
        <v>8</v>
      </c>
      <c r="B38" s="1" t="s">
        <v>353</v>
      </c>
      <c r="C38" s="1" t="s">
        <v>354</v>
      </c>
      <c r="D38" s="1" t="s">
        <v>353</v>
      </c>
      <c r="E38" s="1" t="s">
        <v>1179</v>
      </c>
      <c r="F38" s="1">
        <v>0</v>
      </c>
      <c r="G38" s="1">
        <v>1</v>
      </c>
      <c r="H38" s="1">
        <v>1</v>
      </c>
      <c r="I38" s="45" t="s">
        <v>29</v>
      </c>
      <c r="J38" s="182"/>
    </row>
    <row r="39" spans="1:14" ht="165" x14ac:dyDescent="0.25">
      <c r="A39" s="2" t="s">
        <v>8</v>
      </c>
      <c r="B39" s="2" t="s">
        <v>250</v>
      </c>
      <c r="C39" s="1" t="s">
        <v>251</v>
      </c>
      <c r="D39" s="2" t="s">
        <v>250</v>
      </c>
      <c r="E39" s="1" t="s">
        <v>1178</v>
      </c>
      <c r="F39" s="224">
        <v>0</v>
      </c>
      <c r="G39" s="224">
        <v>0.6</v>
      </c>
      <c r="H39" s="224">
        <v>0.01</v>
      </c>
      <c r="I39" s="6" t="s">
        <v>252</v>
      </c>
      <c r="J39" s="45" t="s">
        <v>2574</v>
      </c>
      <c r="K39" s="6" t="s">
        <v>1139</v>
      </c>
      <c r="L39" s="6" t="s">
        <v>253</v>
      </c>
      <c r="M39" s="245" t="s">
        <v>2088</v>
      </c>
    </row>
    <row r="40" spans="1:14" ht="45" x14ac:dyDescent="0.25">
      <c r="A40" s="2" t="s">
        <v>8</v>
      </c>
      <c r="B40" s="47" t="s">
        <v>1217</v>
      </c>
      <c r="C40" s="1" t="s">
        <v>1218</v>
      </c>
      <c r="D40" s="47" t="s">
        <v>1217</v>
      </c>
      <c r="E40" s="2" t="s">
        <v>1219</v>
      </c>
      <c r="F40" s="224">
        <v>0</v>
      </c>
      <c r="G40" s="224">
        <v>0.9</v>
      </c>
      <c r="H40" s="224">
        <v>0.01</v>
      </c>
      <c r="I40" s="6" t="s">
        <v>1220</v>
      </c>
      <c r="J40" s="45" t="s">
        <v>2081</v>
      </c>
      <c r="K40" s="6" t="s">
        <v>1273</v>
      </c>
      <c r="L40" s="6" t="s">
        <v>1272</v>
      </c>
    </row>
    <row r="41" spans="1:14" ht="60" x14ac:dyDescent="0.25">
      <c r="A41" s="230" t="s">
        <v>8</v>
      </c>
      <c r="B41" s="230" t="s">
        <v>247</v>
      </c>
      <c r="C41" s="230" t="s">
        <v>277</v>
      </c>
      <c r="D41" s="230" t="s">
        <v>343</v>
      </c>
      <c r="E41" s="230" t="s">
        <v>1177</v>
      </c>
      <c r="F41" s="248">
        <v>0</v>
      </c>
      <c r="G41" s="248">
        <v>0.3</v>
      </c>
      <c r="H41" s="248">
        <v>0.01</v>
      </c>
      <c r="I41" s="249" t="s">
        <v>248</v>
      </c>
      <c r="J41" s="249" t="s">
        <v>2575</v>
      </c>
      <c r="K41" s="249" t="s">
        <v>1140</v>
      </c>
      <c r="L41" s="249" t="s">
        <v>249</v>
      </c>
      <c r="M41" s="260" t="s">
        <v>303</v>
      </c>
    </row>
    <row r="42" spans="1:14" ht="180" x14ac:dyDescent="0.25">
      <c r="A42" s="2" t="s">
        <v>8</v>
      </c>
      <c r="B42" s="1" t="s">
        <v>1679</v>
      </c>
      <c r="C42" s="1" t="s">
        <v>1681</v>
      </c>
      <c r="D42" s="1" t="s">
        <v>1679</v>
      </c>
      <c r="E42" s="1" t="s">
        <v>1682</v>
      </c>
      <c r="F42" s="224">
        <v>0</v>
      </c>
      <c r="G42" s="224">
        <v>0.95</v>
      </c>
      <c r="H42" s="224">
        <v>0.01</v>
      </c>
      <c r="I42" s="6" t="s">
        <v>1683</v>
      </c>
      <c r="J42" s="45" t="s">
        <v>2576</v>
      </c>
      <c r="K42" s="45" t="s">
        <v>208</v>
      </c>
      <c r="L42" s="156"/>
      <c r="M42" s="201" t="s">
        <v>2087</v>
      </c>
    </row>
    <row r="43" spans="1:14" ht="195" x14ac:dyDescent="0.25">
      <c r="A43" s="230" t="s">
        <v>8</v>
      </c>
      <c r="B43" s="230" t="s">
        <v>18</v>
      </c>
      <c r="C43" s="230" t="s">
        <v>130</v>
      </c>
      <c r="D43" s="230" t="s">
        <v>18</v>
      </c>
      <c r="E43" s="230" t="s">
        <v>1680</v>
      </c>
      <c r="F43" s="230">
        <v>0</v>
      </c>
      <c r="G43" s="230">
        <v>60</v>
      </c>
      <c r="H43" s="230">
        <v>1</v>
      </c>
      <c r="I43" s="277" t="s">
        <v>140</v>
      </c>
      <c r="J43" s="249" t="s">
        <v>2577</v>
      </c>
      <c r="K43" s="249" t="s">
        <v>208</v>
      </c>
      <c r="L43" s="249" t="s">
        <v>209</v>
      </c>
      <c r="M43" s="260" t="s">
        <v>2578</v>
      </c>
    </row>
    <row r="44" spans="1:14" ht="90" x14ac:dyDescent="0.25">
      <c r="A44" s="235" t="s">
        <v>8</v>
      </c>
      <c r="B44" s="235" t="s">
        <v>2402</v>
      </c>
      <c r="C44" s="235" t="s">
        <v>2403</v>
      </c>
      <c r="D44" s="235" t="s">
        <v>2404</v>
      </c>
      <c r="E44" s="235" t="s">
        <v>2405</v>
      </c>
      <c r="F44" s="243">
        <v>0</v>
      </c>
      <c r="G44" s="275">
        <v>1</v>
      </c>
      <c r="H44" s="275">
        <v>0.01</v>
      </c>
      <c r="I44" s="234" t="s">
        <v>2406</v>
      </c>
      <c r="J44" s="246" t="s">
        <v>2579</v>
      </c>
      <c r="K44" s="182"/>
      <c r="L44" s="156"/>
      <c r="M44" s="201"/>
    </row>
    <row r="45" spans="1:14" ht="60" x14ac:dyDescent="0.25">
      <c r="A45" s="235" t="s">
        <v>8</v>
      </c>
      <c r="B45" s="235" t="s">
        <v>2461</v>
      </c>
      <c r="C45" s="235" t="s">
        <v>2459</v>
      </c>
      <c r="D45" s="235" t="s">
        <v>2460</v>
      </c>
      <c r="E45" s="235" t="s">
        <v>2464</v>
      </c>
      <c r="F45" s="283">
        <v>0</v>
      </c>
      <c r="G45" s="235">
        <v>100</v>
      </c>
      <c r="H45" s="235">
        <v>5</v>
      </c>
      <c r="I45" s="234" t="s">
        <v>2468</v>
      </c>
      <c r="J45" s="246" t="s">
        <v>2466</v>
      </c>
      <c r="K45" s="182"/>
      <c r="L45" s="156"/>
      <c r="M45" s="201"/>
    </row>
    <row r="46" spans="1:14" ht="60" x14ac:dyDescent="0.25">
      <c r="A46" s="235" t="s">
        <v>8</v>
      </c>
      <c r="B46" s="235" t="s">
        <v>2462</v>
      </c>
      <c r="C46" s="235" t="s">
        <v>2463</v>
      </c>
      <c r="D46" s="235" t="s">
        <v>2460</v>
      </c>
      <c r="E46" s="235" t="s">
        <v>2465</v>
      </c>
      <c r="F46" s="243">
        <v>0</v>
      </c>
      <c r="G46" s="275">
        <v>1</v>
      </c>
      <c r="H46" s="275">
        <v>0.01</v>
      </c>
      <c r="I46" s="234" t="s">
        <v>2467</v>
      </c>
      <c r="J46" s="246" t="s">
        <v>2580</v>
      </c>
      <c r="K46" s="182"/>
      <c r="L46" s="156"/>
      <c r="M46" s="201"/>
    </row>
    <row r="47" spans="1:14" ht="30" x14ac:dyDescent="0.25">
      <c r="A47" s="235" t="s">
        <v>8</v>
      </c>
      <c r="B47" s="235" t="s">
        <v>2469</v>
      </c>
      <c r="C47" s="235" t="s">
        <v>2470</v>
      </c>
      <c r="D47" s="235" t="s">
        <v>2469</v>
      </c>
      <c r="E47" s="235" t="s">
        <v>2471</v>
      </c>
      <c r="F47" s="283">
        <v>0</v>
      </c>
      <c r="G47" s="235">
        <v>100</v>
      </c>
      <c r="H47" s="235">
        <v>5</v>
      </c>
      <c r="I47" s="234" t="s">
        <v>2472</v>
      </c>
      <c r="J47" s="246" t="s">
        <v>2473</v>
      </c>
      <c r="K47" s="182"/>
      <c r="L47" s="156"/>
      <c r="M47" s="201"/>
    </row>
    <row r="48" spans="1:14" ht="105" x14ac:dyDescent="0.25">
      <c r="A48" s="1" t="s">
        <v>9</v>
      </c>
      <c r="B48" s="1" t="s">
        <v>2107</v>
      </c>
      <c r="C48" s="1" t="s">
        <v>2070</v>
      </c>
      <c r="D48" s="1" t="s">
        <v>2107</v>
      </c>
      <c r="E48" s="1" t="s">
        <v>2071</v>
      </c>
      <c r="F48" s="224">
        <v>0</v>
      </c>
      <c r="G48" s="224">
        <v>0.5</v>
      </c>
      <c r="H48" s="224">
        <v>0.01</v>
      </c>
      <c r="I48" s="6" t="s">
        <v>2069</v>
      </c>
      <c r="J48" s="45" t="s">
        <v>2108</v>
      </c>
    </row>
    <row r="49" spans="1:16" ht="75" x14ac:dyDescent="0.25">
      <c r="A49" s="1" t="s">
        <v>9</v>
      </c>
      <c r="B49" s="1" t="s">
        <v>26</v>
      </c>
      <c r="C49" s="1" t="s">
        <v>1915</v>
      </c>
      <c r="D49" s="1" t="s">
        <v>1916</v>
      </c>
      <c r="E49" s="1" t="s">
        <v>1914</v>
      </c>
      <c r="F49" s="243">
        <v>0</v>
      </c>
      <c r="G49" s="244">
        <v>1</v>
      </c>
      <c r="H49" s="244">
        <v>0.01</v>
      </c>
      <c r="I49" s="45" t="s">
        <v>1706</v>
      </c>
      <c r="J49" s="233" t="s">
        <v>1917</v>
      </c>
      <c r="K49" s="45" t="s">
        <v>235</v>
      </c>
      <c r="L49" s="6" t="s">
        <v>236</v>
      </c>
    </row>
    <row r="50" spans="1:16" ht="30" x14ac:dyDescent="0.25">
      <c r="A50" s="1" t="s">
        <v>9</v>
      </c>
      <c r="B50" s="1" t="s">
        <v>20</v>
      </c>
      <c r="C50" s="1" t="s">
        <v>1661</v>
      </c>
      <c r="D50" s="1" t="s">
        <v>20</v>
      </c>
      <c r="E50" s="1" t="s">
        <v>1662</v>
      </c>
      <c r="F50" s="243">
        <v>0</v>
      </c>
      <c r="G50" s="244">
        <v>1</v>
      </c>
      <c r="H50" s="244">
        <v>0.01</v>
      </c>
      <c r="I50" s="45" t="s">
        <v>33</v>
      </c>
      <c r="J50" s="45" t="s">
        <v>2581</v>
      </c>
      <c r="K50" s="45" t="s">
        <v>210</v>
      </c>
      <c r="L50" s="6" t="s">
        <v>211</v>
      </c>
      <c r="M50" s="245" t="s">
        <v>2582</v>
      </c>
    </row>
    <row r="51" spans="1:16" ht="60" x14ac:dyDescent="0.25">
      <c r="A51" s="1" t="s">
        <v>9</v>
      </c>
      <c r="B51" s="1" t="s">
        <v>24</v>
      </c>
      <c r="C51" s="1" t="s">
        <v>278</v>
      </c>
      <c r="D51" s="1" t="s">
        <v>24</v>
      </c>
      <c r="E51" s="1" t="s">
        <v>1175</v>
      </c>
      <c r="F51" s="243">
        <v>0</v>
      </c>
      <c r="G51" s="244">
        <v>1</v>
      </c>
      <c r="H51" s="244">
        <v>0.01</v>
      </c>
      <c r="I51" s="45" t="s">
        <v>33</v>
      </c>
      <c r="J51" s="45" t="s">
        <v>1197</v>
      </c>
      <c r="K51" s="45" t="s">
        <v>212</v>
      </c>
      <c r="L51" s="6" t="s">
        <v>213</v>
      </c>
      <c r="M51" s="245" t="s">
        <v>150</v>
      </c>
    </row>
    <row r="52" spans="1:16" ht="60" x14ac:dyDescent="0.25">
      <c r="A52" s="1" t="s">
        <v>9</v>
      </c>
      <c r="B52" s="1" t="s">
        <v>22</v>
      </c>
      <c r="C52" s="1" t="s">
        <v>58</v>
      </c>
      <c r="D52" s="1" t="s">
        <v>22</v>
      </c>
      <c r="E52" s="1" t="s">
        <v>1174</v>
      </c>
      <c r="F52" s="243">
        <v>0</v>
      </c>
      <c r="G52" s="244">
        <v>1</v>
      </c>
      <c r="H52" s="244">
        <v>0.01</v>
      </c>
      <c r="I52" s="45" t="s">
        <v>33</v>
      </c>
      <c r="J52" s="45" t="s">
        <v>1198</v>
      </c>
      <c r="K52" s="45" t="s">
        <v>214</v>
      </c>
      <c r="L52" s="6" t="s">
        <v>215</v>
      </c>
      <c r="M52" s="245" t="s">
        <v>150</v>
      </c>
    </row>
    <row r="53" spans="1:16" ht="60" x14ac:dyDescent="0.25">
      <c r="A53" s="1" t="s">
        <v>9</v>
      </c>
      <c r="B53" s="1" t="s">
        <v>101</v>
      </c>
      <c r="C53" s="1" t="s">
        <v>279</v>
      </c>
      <c r="D53" s="1" t="s">
        <v>101</v>
      </c>
      <c r="E53" s="1" t="s">
        <v>1173</v>
      </c>
      <c r="F53" s="244">
        <v>0</v>
      </c>
      <c r="G53" s="244">
        <v>0.25</v>
      </c>
      <c r="H53" s="244">
        <v>0.01</v>
      </c>
      <c r="I53" s="45" t="s">
        <v>30</v>
      </c>
      <c r="J53" s="45" t="s">
        <v>1921</v>
      </c>
      <c r="K53" s="45" t="s">
        <v>216</v>
      </c>
      <c r="L53" s="6" t="s">
        <v>217</v>
      </c>
      <c r="M53" s="247" t="s">
        <v>1152</v>
      </c>
      <c r="N53" s="6" t="s">
        <v>1152</v>
      </c>
    </row>
    <row r="54" spans="1:16" ht="60" x14ac:dyDescent="0.25">
      <c r="A54" s="1" t="s">
        <v>9</v>
      </c>
      <c r="B54" s="1" t="s">
        <v>23</v>
      </c>
      <c r="C54" s="1" t="s">
        <v>280</v>
      </c>
      <c r="D54" s="1" t="s">
        <v>23</v>
      </c>
      <c r="E54" s="1" t="s">
        <v>1172</v>
      </c>
      <c r="F54" s="243">
        <v>0</v>
      </c>
      <c r="G54" s="244">
        <v>1</v>
      </c>
      <c r="H54" s="244">
        <v>0.01</v>
      </c>
      <c r="I54" s="45" t="s">
        <v>33</v>
      </c>
      <c r="J54" s="45" t="s">
        <v>1199</v>
      </c>
      <c r="K54" s="45" t="s">
        <v>218</v>
      </c>
      <c r="L54" s="6" t="s">
        <v>219</v>
      </c>
      <c r="M54" s="245" t="s">
        <v>150</v>
      </c>
      <c r="P54" s="45" t="s">
        <v>2583</v>
      </c>
    </row>
    <row r="55" spans="1:16" ht="60" x14ac:dyDescent="0.25">
      <c r="A55" s="1" t="s">
        <v>9</v>
      </c>
      <c r="B55" s="1" t="s">
        <v>2366</v>
      </c>
      <c r="C55" s="1" t="s">
        <v>2368</v>
      </c>
      <c r="D55" s="1" t="s">
        <v>2366</v>
      </c>
      <c r="E55" s="1" t="s">
        <v>2370</v>
      </c>
      <c r="F55" s="243">
        <v>0</v>
      </c>
      <c r="G55" s="243">
        <v>1</v>
      </c>
      <c r="H55" s="244">
        <v>0.01</v>
      </c>
      <c r="I55" s="45" t="s">
        <v>1304</v>
      </c>
      <c r="J55" s="45" t="s">
        <v>2584</v>
      </c>
      <c r="K55" s="45" t="s">
        <v>220</v>
      </c>
      <c r="L55" s="6" t="s">
        <v>1594</v>
      </c>
      <c r="M55" s="201"/>
    </row>
    <row r="56" spans="1:16" ht="45" x14ac:dyDescent="0.25">
      <c r="A56" s="2" t="s">
        <v>9</v>
      </c>
      <c r="B56" s="2" t="s">
        <v>1666</v>
      </c>
      <c r="C56" s="1" t="s">
        <v>1669</v>
      </c>
      <c r="D56" s="2" t="s">
        <v>1673</v>
      </c>
      <c r="E56" s="2" t="s">
        <v>1674</v>
      </c>
      <c r="F56" s="229">
        <v>0</v>
      </c>
      <c r="G56" s="224">
        <v>1</v>
      </c>
      <c r="H56" s="224">
        <v>0.01</v>
      </c>
      <c r="I56" s="6" t="s">
        <v>33</v>
      </c>
      <c r="J56" s="6" t="s">
        <v>2585</v>
      </c>
      <c r="K56" s="6" t="s">
        <v>1154</v>
      </c>
      <c r="L56" s="6" t="s">
        <v>1155</v>
      </c>
      <c r="M56" s="247" t="s">
        <v>150</v>
      </c>
    </row>
    <row r="57" spans="1:16" ht="45" x14ac:dyDescent="0.25">
      <c r="A57" s="2" t="s">
        <v>9</v>
      </c>
      <c r="B57" s="2" t="s">
        <v>1667</v>
      </c>
      <c r="C57" s="1" t="s">
        <v>1670</v>
      </c>
      <c r="D57" s="2" t="s">
        <v>1673</v>
      </c>
      <c r="E57" s="2" t="s">
        <v>1675</v>
      </c>
      <c r="F57" s="229">
        <v>0</v>
      </c>
      <c r="G57" s="224">
        <v>1</v>
      </c>
      <c r="H57" s="224">
        <v>0.01</v>
      </c>
      <c r="I57" s="6" t="s">
        <v>33</v>
      </c>
      <c r="J57" s="6" t="s">
        <v>2586</v>
      </c>
      <c r="K57" s="6" t="s">
        <v>1154</v>
      </c>
      <c r="L57" s="6" t="s">
        <v>1155</v>
      </c>
      <c r="M57" s="202"/>
    </row>
    <row r="58" spans="1:16" ht="45" x14ac:dyDescent="0.25">
      <c r="A58" s="2" t="s">
        <v>9</v>
      </c>
      <c r="B58" s="2" t="s">
        <v>1668</v>
      </c>
      <c r="C58" s="1" t="s">
        <v>1671</v>
      </c>
      <c r="D58" s="2" t="s">
        <v>1673</v>
      </c>
      <c r="E58" s="2" t="s">
        <v>1676</v>
      </c>
      <c r="F58" s="229">
        <v>0</v>
      </c>
      <c r="G58" s="224">
        <v>1</v>
      </c>
      <c r="H58" s="224">
        <v>0.01</v>
      </c>
      <c r="I58" s="6" t="s">
        <v>33</v>
      </c>
      <c r="J58" s="6" t="s">
        <v>2587</v>
      </c>
      <c r="K58" s="6" t="s">
        <v>1154</v>
      </c>
      <c r="L58" s="6" t="s">
        <v>1155</v>
      </c>
      <c r="M58" s="202"/>
    </row>
    <row r="59" spans="1:16" ht="45" x14ac:dyDescent="0.25">
      <c r="A59" s="2" t="s">
        <v>9</v>
      </c>
      <c r="B59" s="2" t="s">
        <v>1678</v>
      </c>
      <c r="C59" s="1" t="s">
        <v>1672</v>
      </c>
      <c r="D59" s="2" t="s">
        <v>1673</v>
      </c>
      <c r="E59" s="2" t="s">
        <v>1677</v>
      </c>
      <c r="F59" s="229">
        <v>0</v>
      </c>
      <c r="G59" s="224">
        <v>1</v>
      </c>
      <c r="H59" s="224">
        <v>0.01</v>
      </c>
      <c r="I59" s="6" t="s">
        <v>33</v>
      </c>
      <c r="J59" s="6" t="s">
        <v>2588</v>
      </c>
      <c r="K59" s="6" t="s">
        <v>1154</v>
      </c>
      <c r="L59" s="6" t="s">
        <v>1155</v>
      </c>
      <c r="M59" s="202"/>
    </row>
    <row r="60" spans="1:16" ht="75" x14ac:dyDescent="0.25">
      <c r="A60" s="235" t="s">
        <v>9</v>
      </c>
      <c r="B60" s="235" t="s">
        <v>2367</v>
      </c>
      <c r="C60" s="235" t="s">
        <v>2369</v>
      </c>
      <c r="D60" s="235" t="s">
        <v>2367</v>
      </c>
      <c r="E60" s="235" t="s">
        <v>2371</v>
      </c>
      <c r="F60" s="243">
        <v>0</v>
      </c>
      <c r="G60" s="243">
        <v>1</v>
      </c>
      <c r="H60" s="275">
        <v>0.01</v>
      </c>
      <c r="I60" s="246" t="s">
        <v>1304</v>
      </c>
      <c r="J60" s="246" t="s">
        <v>2589</v>
      </c>
      <c r="K60" s="246" t="s">
        <v>220</v>
      </c>
      <c r="L60" s="266" t="s">
        <v>1594</v>
      </c>
      <c r="M60" s="201"/>
    </row>
    <row r="61" spans="1:16" ht="195" x14ac:dyDescent="0.25">
      <c r="A61" s="1" t="s">
        <v>9</v>
      </c>
      <c r="B61" s="1" t="s">
        <v>1329</v>
      </c>
      <c r="C61" s="1" t="s">
        <v>1328</v>
      </c>
      <c r="D61" s="1" t="s">
        <v>1329</v>
      </c>
      <c r="E61" s="1" t="s">
        <v>1331</v>
      </c>
      <c r="F61" s="243">
        <v>0</v>
      </c>
      <c r="G61" s="244">
        <v>1</v>
      </c>
      <c r="H61" s="244">
        <v>0.01</v>
      </c>
      <c r="I61" s="45" t="s">
        <v>1332</v>
      </c>
      <c r="J61" s="45" t="s">
        <v>2082</v>
      </c>
      <c r="K61" s="182"/>
      <c r="L61" s="156" t="s">
        <v>1589</v>
      </c>
      <c r="M61" s="201" t="s">
        <v>2086</v>
      </c>
    </row>
    <row r="62" spans="1:16" ht="60" x14ac:dyDescent="0.25">
      <c r="A62" s="1" t="s">
        <v>9</v>
      </c>
      <c r="B62" s="1" t="s">
        <v>21</v>
      </c>
      <c r="C62" s="1" t="s">
        <v>281</v>
      </c>
      <c r="D62" s="43" t="s">
        <v>344</v>
      </c>
      <c r="E62" s="1" t="s">
        <v>1171</v>
      </c>
      <c r="F62" s="243">
        <v>0</v>
      </c>
      <c r="G62" s="244">
        <v>1</v>
      </c>
      <c r="H62" s="244">
        <v>0.01</v>
      </c>
      <c r="I62" s="45" t="s">
        <v>33</v>
      </c>
      <c r="J62" s="45" t="s">
        <v>2590</v>
      </c>
      <c r="K62" s="45" t="s">
        <v>221</v>
      </c>
      <c r="L62" s="6" t="s">
        <v>222</v>
      </c>
      <c r="M62" s="201"/>
    </row>
    <row r="63" spans="1:16" ht="60" x14ac:dyDescent="0.25">
      <c r="A63" s="1" t="s">
        <v>9</v>
      </c>
      <c r="B63" s="1" t="s">
        <v>19</v>
      </c>
      <c r="C63" s="1" t="s">
        <v>282</v>
      </c>
      <c r="D63" s="43" t="s">
        <v>344</v>
      </c>
      <c r="E63" s="1" t="s">
        <v>1170</v>
      </c>
      <c r="F63" s="243">
        <v>0</v>
      </c>
      <c r="G63" s="244">
        <v>1</v>
      </c>
      <c r="H63" s="244">
        <v>0.01</v>
      </c>
      <c r="I63" s="45" t="s">
        <v>33</v>
      </c>
      <c r="J63" s="45" t="s">
        <v>2591</v>
      </c>
      <c r="K63" s="45" t="s">
        <v>223</v>
      </c>
      <c r="L63" s="6" t="s">
        <v>224</v>
      </c>
      <c r="M63" s="201"/>
    </row>
    <row r="64" spans="1:16" ht="30" x14ac:dyDescent="0.25">
      <c r="A64" s="1" t="s">
        <v>9</v>
      </c>
      <c r="B64" s="1" t="s">
        <v>2115</v>
      </c>
      <c r="C64" s="1" t="s">
        <v>2116</v>
      </c>
      <c r="D64" s="1" t="s">
        <v>2115</v>
      </c>
      <c r="E64" s="1" t="s">
        <v>2117</v>
      </c>
      <c r="F64" s="243">
        <v>0</v>
      </c>
      <c r="G64" s="244">
        <v>1</v>
      </c>
      <c r="H64" s="244">
        <v>0.01</v>
      </c>
      <c r="I64" s="45" t="s">
        <v>33</v>
      </c>
      <c r="J64" s="45" t="s">
        <v>2592</v>
      </c>
      <c r="K64" s="182"/>
      <c r="L64" s="156"/>
      <c r="M64" s="201"/>
    </row>
    <row r="65" spans="1:16" ht="120" x14ac:dyDescent="0.25">
      <c r="A65" s="1" t="s">
        <v>9</v>
      </c>
      <c r="B65" s="1" t="s">
        <v>1382</v>
      </c>
      <c r="C65" s="1" t="s">
        <v>1383</v>
      </c>
      <c r="D65" s="1" t="s">
        <v>1383</v>
      </c>
      <c r="E65" s="1" t="s">
        <v>1384</v>
      </c>
      <c r="F65" s="243">
        <v>0</v>
      </c>
      <c r="G65" s="244">
        <v>1</v>
      </c>
      <c r="H65" s="244">
        <v>0.01</v>
      </c>
      <c r="I65" s="45" t="s">
        <v>1385</v>
      </c>
      <c r="J65" s="45" t="s">
        <v>2593</v>
      </c>
      <c r="K65" s="182"/>
      <c r="L65" s="156" t="s">
        <v>1590</v>
      </c>
      <c r="M65" s="201" t="s">
        <v>150</v>
      </c>
    </row>
    <row r="66" spans="1:16" ht="60" x14ac:dyDescent="0.25">
      <c r="A66" s="1" t="s">
        <v>132</v>
      </c>
      <c r="B66" s="1" t="s">
        <v>134</v>
      </c>
      <c r="C66" s="1" t="s">
        <v>426</v>
      </c>
      <c r="D66" s="1" t="s">
        <v>134</v>
      </c>
      <c r="E66" s="1" t="s">
        <v>1169</v>
      </c>
      <c r="F66" s="243">
        <v>0</v>
      </c>
      <c r="G66" s="244">
        <v>1</v>
      </c>
      <c r="H66" s="244">
        <v>0.01</v>
      </c>
      <c r="I66" s="45" t="s">
        <v>33</v>
      </c>
      <c r="J66" s="45" t="s">
        <v>2150</v>
      </c>
      <c r="K66" s="45" t="s">
        <v>225</v>
      </c>
      <c r="L66" s="6" t="s">
        <v>226</v>
      </c>
      <c r="M66" s="245" t="s">
        <v>150</v>
      </c>
      <c r="N66" s="45" t="s">
        <v>182</v>
      </c>
    </row>
    <row r="67" spans="1:16" ht="45" x14ac:dyDescent="0.25">
      <c r="A67" s="1" t="s">
        <v>132</v>
      </c>
      <c r="B67" s="1" t="s">
        <v>254</v>
      </c>
      <c r="C67" s="1" t="s">
        <v>433</v>
      </c>
      <c r="D67" s="1" t="s">
        <v>254</v>
      </c>
      <c r="E67" s="1" t="s">
        <v>1168</v>
      </c>
      <c r="F67" s="243">
        <v>0</v>
      </c>
      <c r="G67" s="244">
        <v>1</v>
      </c>
      <c r="H67" s="244">
        <v>0.01</v>
      </c>
      <c r="I67" s="45" t="s">
        <v>33</v>
      </c>
      <c r="J67" s="45" t="s">
        <v>2151</v>
      </c>
      <c r="K67" s="45" t="s">
        <v>308</v>
      </c>
      <c r="L67" s="6" t="s">
        <v>309</v>
      </c>
      <c r="M67" s="201"/>
      <c r="N67" s="182"/>
    </row>
    <row r="68" spans="1:16" ht="45" x14ac:dyDescent="0.25">
      <c r="A68" s="1" t="s">
        <v>132</v>
      </c>
      <c r="B68" s="1" t="s">
        <v>2252</v>
      </c>
      <c r="C68" s="1" t="s">
        <v>430</v>
      </c>
      <c r="D68" s="1" t="s">
        <v>2252</v>
      </c>
      <c r="E68" s="1" t="s">
        <v>1167</v>
      </c>
      <c r="F68" s="243">
        <v>0</v>
      </c>
      <c r="G68" s="244">
        <v>1</v>
      </c>
      <c r="H68" s="244">
        <v>0.01</v>
      </c>
      <c r="I68" s="45" t="s">
        <v>33</v>
      </c>
      <c r="J68" s="45" t="s">
        <v>2253</v>
      </c>
      <c r="K68" s="182"/>
      <c r="L68" s="156" t="s">
        <v>1595</v>
      </c>
      <c r="M68" s="201" t="s">
        <v>2254</v>
      </c>
      <c r="N68" s="182"/>
    </row>
    <row r="69" spans="1:16" ht="30" x14ac:dyDescent="0.25">
      <c r="A69" s="1" t="s">
        <v>132</v>
      </c>
      <c r="B69" s="1" t="s">
        <v>183</v>
      </c>
      <c r="C69" s="1" t="s">
        <v>427</v>
      </c>
      <c r="D69" s="1" t="s">
        <v>183</v>
      </c>
      <c r="E69" s="1" t="s">
        <v>1166</v>
      </c>
      <c r="F69" s="243">
        <v>0</v>
      </c>
      <c r="G69" s="244">
        <v>1</v>
      </c>
      <c r="H69" s="244">
        <v>0.01</v>
      </c>
      <c r="I69" s="45" t="s">
        <v>33</v>
      </c>
      <c r="J69" s="45" t="s">
        <v>1200</v>
      </c>
      <c r="K69" s="45" t="s">
        <v>227</v>
      </c>
      <c r="L69" s="6" t="s">
        <v>228</v>
      </c>
      <c r="M69" s="245" t="s">
        <v>150</v>
      </c>
      <c r="N69" s="182"/>
    </row>
    <row r="70" spans="1:16" ht="45" x14ac:dyDescent="0.25">
      <c r="A70" s="1" t="s">
        <v>132</v>
      </c>
      <c r="B70" s="1" t="s">
        <v>1663</v>
      </c>
      <c r="C70" s="1" t="s">
        <v>1664</v>
      </c>
      <c r="D70" s="1" t="s">
        <v>1663</v>
      </c>
      <c r="E70" s="1" t="s">
        <v>1665</v>
      </c>
      <c r="F70" s="243">
        <v>0</v>
      </c>
      <c r="G70" s="244">
        <v>1</v>
      </c>
      <c r="H70" s="244">
        <v>0.01</v>
      </c>
      <c r="I70" s="45" t="s">
        <v>33</v>
      </c>
      <c r="J70" s="45" t="s">
        <v>2594</v>
      </c>
      <c r="K70" s="45" t="s">
        <v>229</v>
      </c>
      <c r="L70" s="6" t="s">
        <v>230</v>
      </c>
      <c r="M70" s="245" t="s">
        <v>150</v>
      </c>
      <c r="N70" s="182"/>
    </row>
    <row r="71" spans="1:16" ht="45" x14ac:dyDescent="0.25">
      <c r="A71" s="1" t="s">
        <v>132</v>
      </c>
      <c r="B71" s="1" t="s">
        <v>2255</v>
      </c>
      <c r="C71" s="1" t="s">
        <v>2198</v>
      </c>
      <c r="D71" s="1" t="s">
        <v>2255</v>
      </c>
      <c r="E71" s="1" t="s">
        <v>2199</v>
      </c>
      <c r="F71" s="243">
        <v>0</v>
      </c>
      <c r="G71" s="244">
        <v>1</v>
      </c>
      <c r="H71" s="244">
        <v>0.01</v>
      </c>
      <c r="I71" s="45" t="s">
        <v>33</v>
      </c>
      <c r="J71" s="45" t="s">
        <v>2256</v>
      </c>
      <c r="K71" s="45"/>
      <c r="L71" s="6"/>
      <c r="M71" s="245"/>
      <c r="N71" s="182"/>
    </row>
    <row r="72" spans="1:16" ht="45" x14ac:dyDescent="0.25">
      <c r="A72" s="1" t="s">
        <v>132</v>
      </c>
      <c r="B72" s="1" t="s">
        <v>135</v>
      </c>
      <c r="C72" s="1" t="s">
        <v>428</v>
      </c>
      <c r="D72" s="1" t="s">
        <v>135</v>
      </c>
      <c r="E72" s="1" t="s">
        <v>1165</v>
      </c>
      <c r="F72" s="243">
        <v>0</v>
      </c>
      <c r="G72" s="244">
        <v>1</v>
      </c>
      <c r="H72" s="244">
        <v>0.01</v>
      </c>
      <c r="I72" s="45" t="s">
        <v>33</v>
      </c>
      <c r="J72" s="45" t="s">
        <v>2152</v>
      </c>
      <c r="K72" s="45" t="s">
        <v>231</v>
      </c>
      <c r="L72" s="6" t="s">
        <v>232</v>
      </c>
      <c r="M72" s="245" t="s">
        <v>150</v>
      </c>
      <c r="N72" s="182"/>
    </row>
    <row r="73" spans="1:16" ht="30" x14ac:dyDescent="0.25">
      <c r="A73" s="1" t="s">
        <v>132</v>
      </c>
      <c r="B73" s="1" t="s">
        <v>133</v>
      </c>
      <c r="C73" s="1" t="s">
        <v>1696</v>
      </c>
      <c r="D73" s="1" t="s">
        <v>133</v>
      </c>
      <c r="E73" s="1" t="s">
        <v>1164</v>
      </c>
      <c r="F73" s="243">
        <v>0</v>
      </c>
      <c r="G73" s="244">
        <v>1</v>
      </c>
      <c r="H73" s="244">
        <v>0.01</v>
      </c>
      <c r="I73" s="45" t="s">
        <v>33</v>
      </c>
      <c r="J73" s="45" t="s">
        <v>2595</v>
      </c>
      <c r="K73" s="45" t="s">
        <v>233</v>
      </c>
      <c r="L73" s="6" t="s">
        <v>234</v>
      </c>
      <c r="M73" s="245" t="s">
        <v>150</v>
      </c>
      <c r="N73" s="182"/>
    </row>
    <row r="74" spans="1:16" ht="30" x14ac:dyDescent="0.25">
      <c r="A74" s="1" t="s">
        <v>132</v>
      </c>
      <c r="B74" s="1" t="s">
        <v>2249</v>
      </c>
      <c r="C74" s="1" t="s">
        <v>429</v>
      </c>
      <c r="D74" s="1" t="s">
        <v>2249</v>
      </c>
      <c r="E74" s="1" t="s">
        <v>1163</v>
      </c>
      <c r="F74" s="243">
        <v>0</v>
      </c>
      <c r="G74" s="244">
        <v>1</v>
      </c>
      <c r="H74" s="244">
        <v>0.01</v>
      </c>
      <c r="I74" s="45" t="s">
        <v>33</v>
      </c>
      <c r="J74" s="45" t="s">
        <v>2250</v>
      </c>
      <c r="K74" s="182"/>
      <c r="L74" s="156" t="s">
        <v>1596</v>
      </c>
      <c r="M74" s="201" t="s">
        <v>2251</v>
      </c>
      <c r="N74" s="182"/>
    </row>
    <row r="75" spans="1:16" ht="105" x14ac:dyDescent="0.25">
      <c r="A75" s="1" t="s">
        <v>132</v>
      </c>
      <c r="B75" s="1" t="s">
        <v>1333</v>
      </c>
      <c r="C75" s="1" t="s">
        <v>1334</v>
      </c>
      <c r="D75" s="1" t="s">
        <v>1333</v>
      </c>
      <c r="E75" s="1" t="s">
        <v>1335</v>
      </c>
      <c r="F75" s="243">
        <v>0</v>
      </c>
      <c r="G75" s="244">
        <v>1</v>
      </c>
      <c r="H75" s="244">
        <v>0.01</v>
      </c>
      <c r="I75" s="45" t="s">
        <v>1336</v>
      </c>
      <c r="J75" s="45" t="s">
        <v>2118</v>
      </c>
      <c r="K75" s="182"/>
      <c r="L75" s="156" t="s">
        <v>1591</v>
      </c>
      <c r="M75" s="199" t="s">
        <v>1337</v>
      </c>
      <c r="N75" s="182"/>
    </row>
    <row r="76" spans="1:16" ht="60" x14ac:dyDescent="0.25">
      <c r="A76" s="2" t="s">
        <v>1369</v>
      </c>
      <c r="B76" s="2" t="s">
        <v>1373</v>
      </c>
      <c r="C76" s="1" t="s">
        <v>283</v>
      </c>
      <c r="D76" s="2" t="s">
        <v>1372</v>
      </c>
      <c r="E76" s="1" t="s">
        <v>1162</v>
      </c>
      <c r="F76" s="224">
        <v>0</v>
      </c>
      <c r="G76" s="224">
        <v>1</v>
      </c>
      <c r="H76" s="224">
        <v>0.01</v>
      </c>
      <c r="I76" s="6" t="s">
        <v>57</v>
      </c>
      <c r="J76" s="6" t="s">
        <v>1201</v>
      </c>
      <c r="K76" s="6" t="s">
        <v>239</v>
      </c>
      <c r="L76" s="6" t="s">
        <v>240</v>
      </c>
      <c r="M76" s="245" t="s">
        <v>150</v>
      </c>
      <c r="N76" s="156"/>
    </row>
    <row r="77" spans="1:16" ht="60" x14ac:dyDescent="0.25">
      <c r="A77" s="2" t="s">
        <v>1369</v>
      </c>
      <c r="B77" s="2" t="s">
        <v>1632</v>
      </c>
      <c r="C77" s="1" t="s">
        <v>1631</v>
      </c>
      <c r="D77" s="2" t="s">
        <v>345</v>
      </c>
      <c r="E77" s="1" t="s">
        <v>1629</v>
      </c>
      <c r="F77" s="224">
        <v>0</v>
      </c>
      <c r="G77" s="224">
        <v>1</v>
      </c>
      <c r="H77" s="224">
        <v>0.01</v>
      </c>
      <c r="I77" s="45" t="s">
        <v>1630</v>
      </c>
      <c r="J77" s="6" t="s">
        <v>2596</v>
      </c>
      <c r="K77" s="6" t="s">
        <v>338</v>
      </c>
      <c r="L77" s="6" t="s">
        <v>1592</v>
      </c>
      <c r="M77" s="284" t="s">
        <v>2597</v>
      </c>
      <c r="N77" s="156"/>
    </row>
    <row r="78" spans="1:16" ht="60" x14ac:dyDescent="0.25">
      <c r="A78" s="230" t="s">
        <v>1369</v>
      </c>
      <c r="B78" s="230" t="s">
        <v>1370</v>
      </c>
      <c r="C78" s="230" t="s">
        <v>1371</v>
      </c>
      <c r="D78" s="230" t="s">
        <v>1374</v>
      </c>
      <c r="E78" s="230" t="s">
        <v>1375</v>
      </c>
      <c r="F78" s="248">
        <v>0</v>
      </c>
      <c r="G78" s="248">
        <v>1</v>
      </c>
      <c r="H78" s="248">
        <v>0.01</v>
      </c>
      <c r="I78" s="249" t="s">
        <v>1376</v>
      </c>
      <c r="J78" s="249" t="s">
        <v>2598</v>
      </c>
      <c r="K78" s="156"/>
      <c r="L78" s="156" t="s">
        <v>1593</v>
      </c>
      <c r="M78" s="201"/>
      <c r="N78" s="156"/>
    </row>
    <row r="79" spans="1:16" s="285" customFormat="1" ht="90" x14ac:dyDescent="0.25">
      <c r="A79" s="230" t="s">
        <v>10</v>
      </c>
      <c r="B79" s="230" t="s">
        <v>2015</v>
      </c>
      <c r="C79" s="230" t="s">
        <v>1305</v>
      </c>
      <c r="D79" s="230" t="s">
        <v>2015</v>
      </c>
      <c r="E79" s="230" t="s">
        <v>1161</v>
      </c>
      <c r="F79" s="230">
        <v>0</v>
      </c>
      <c r="G79" s="230">
        <v>300</v>
      </c>
      <c r="H79" s="230">
        <v>5</v>
      </c>
      <c r="I79" s="277" t="s">
        <v>138</v>
      </c>
      <c r="J79" s="249" t="s">
        <v>2599</v>
      </c>
      <c r="K79" s="249" t="s">
        <v>237</v>
      </c>
      <c r="L79" s="249" t="s">
        <v>238</v>
      </c>
      <c r="M79" s="260" t="s">
        <v>1283</v>
      </c>
      <c r="N79" s="249" t="s">
        <v>393</v>
      </c>
      <c r="O79" s="249"/>
      <c r="P79" s="249"/>
    </row>
    <row r="80" spans="1:16" ht="45" x14ac:dyDescent="0.25">
      <c r="A80" s="1" t="s">
        <v>10</v>
      </c>
      <c r="B80" s="1" t="s">
        <v>25</v>
      </c>
      <c r="C80" s="1" t="s">
        <v>139</v>
      </c>
      <c r="D80" s="1" t="s">
        <v>25</v>
      </c>
      <c r="E80" s="1" t="s">
        <v>1160</v>
      </c>
      <c r="F80" s="224">
        <v>0</v>
      </c>
      <c r="G80" s="224">
        <v>1</v>
      </c>
      <c r="H80" s="224">
        <v>0.01</v>
      </c>
      <c r="I80" s="45" t="s">
        <v>141</v>
      </c>
      <c r="J80" s="45" t="s">
        <v>2083</v>
      </c>
      <c r="K80" s="6" t="s">
        <v>241</v>
      </c>
      <c r="L80" s="6" t="s">
        <v>242</v>
      </c>
      <c r="M80" s="245" t="s">
        <v>150</v>
      </c>
    </row>
    <row r="81" spans="1:13" ht="45" x14ac:dyDescent="0.25">
      <c r="A81" s="2" t="s">
        <v>10</v>
      </c>
      <c r="B81" s="2" t="s">
        <v>1338</v>
      </c>
      <c r="C81" s="1" t="s">
        <v>1339</v>
      </c>
      <c r="D81" s="91"/>
      <c r="E81" s="2" t="s">
        <v>1340</v>
      </c>
      <c r="F81" s="1">
        <v>0</v>
      </c>
      <c r="G81" s="1">
        <v>1</v>
      </c>
      <c r="H81" s="1">
        <v>1</v>
      </c>
      <c r="I81" s="45" t="s">
        <v>29</v>
      </c>
      <c r="J81" s="45" t="s">
        <v>2182</v>
      </c>
      <c r="K81" s="45" t="s">
        <v>237</v>
      </c>
      <c r="L81" s="6" t="s">
        <v>238</v>
      </c>
    </row>
    <row r="82" spans="1:13" ht="60" x14ac:dyDescent="0.25">
      <c r="A82" s="2" t="s">
        <v>10</v>
      </c>
      <c r="B82" s="2" t="s">
        <v>1868</v>
      </c>
      <c r="C82" s="1" t="s">
        <v>2224</v>
      </c>
      <c r="D82" s="91"/>
      <c r="E82" s="2" t="s">
        <v>2226</v>
      </c>
      <c r="F82" s="1">
        <v>0</v>
      </c>
      <c r="G82" s="1">
        <v>1</v>
      </c>
      <c r="H82" s="1">
        <v>1</v>
      </c>
      <c r="I82" s="45" t="s">
        <v>29</v>
      </c>
      <c r="J82" s="45" t="s">
        <v>2600</v>
      </c>
      <c r="K82" s="45" t="s">
        <v>237</v>
      </c>
      <c r="L82" s="6" t="s">
        <v>238</v>
      </c>
    </row>
    <row r="83" spans="1:13" ht="45" x14ac:dyDescent="0.25">
      <c r="A83" s="2" t="s">
        <v>10</v>
      </c>
      <c r="B83" s="1" t="s">
        <v>2181</v>
      </c>
      <c r="C83" s="1" t="s">
        <v>2225</v>
      </c>
      <c r="D83" s="91"/>
      <c r="E83" s="91"/>
      <c r="F83" s="1">
        <v>0</v>
      </c>
      <c r="G83" s="1">
        <v>1</v>
      </c>
      <c r="H83" s="1">
        <v>1</v>
      </c>
      <c r="I83" s="45" t="s">
        <v>29</v>
      </c>
      <c r="J83" s="1" t="s">
        <v>2259</v>
      </c>
      <c r="K83" s="45" t="s">
        <v>237</v>
      </c>
      <c r="L83" s="6" t="s">
        <v>238</v>
      </c>
    </row>
    <row r="84" spans="1:13" ht="45" x14ac:dyDescent="0.25">
      <c r="A84" s="2" t="s">
        <v>10</v>
      </c>
      <c r="B84" s="2" t="s">
        <v>1606</v>
      </c>
      <c r="C84" s="1" t="s">
        <v>1605</v>
      </c>
      <c r="D84" s="2" t="s">
        <v>1606</v>
      </c>
      <c r="E84" s="1" t="s">
        <v>1607</v>
      </c>
      <c r="F84" s="1">
        <v>0</v>
      </c>
      <c r="G84" s="1">
        <v>1</v>
      </c>
      <c r="H84" s="1">
        <v>1</v>
      </c>
      <c r="I84" s="45" t="s">
        <v>29</v>
      </c>
      <c r="J84" s="156"/>
    </row>
    <row r="85" spans="1:13" ht="30" x14ac:dyDescent="0.25">
      <c r="A85" s="2" t="s">
        <v>10</v>
      </c>
      <c r="B85" s="2" t="s">
        <v>1649</v>
      </c>
      <c r="C85" s="1" t="s">
        <v>1649</v>
      </c>
      <c r="D85" s="2" t="s">
        <v>1649</v>
      </c>
      <c r="E85" s="2" t="s">
        <v>1650</v>
      </c>
      <c r="F85" s="224">
        <v>0</v>
      </c>
      <c r="G85" s="224">
        <v>1</v>
      </c>
      <c r="H85" s="224">
        <v>0.01</v>
      </c>
      <c r="I85" s="45" t="s">
        <v>1651</v>
      </c>
      <c r="J85" s="45" t="s">
        <v>2084</v>
      </c>
      <c r="K85" s="6" t="s">
        <v>1803</v>
      </c>
    </row>
    <row r="86" spans="1:13" ht="60" x14ac:dyDescent="0.25">
      <c r="A86" s="1" t="s">
        <v>10</v>
      </c>
      <c r="B86" s="1" t="s">
        <v>2127</v>
      </c>
      <c r="C86" s="1" t="s">
        <v>2126</v>
      </c>
      <c r="D86" s="1" t="s">
        <v>2127</v>
      </c>
      <c r="E86" s="1" t="s">
        <v>1159</v>
      </c>
      <c r="F86" s="243">
        <v>-0.5</v>
      </c>
      <c r="G86" s="243">
        <v>0.5</v>
      </c>
      <c r="H86" s="224">
        <v>0.01</v>
      </c>
      <c r="I86" s="45" t="s">
        <v>142</v>
      </c>
      <c r="J86" s="45" t="s">
        <v>2601</v>
      </c>
      <c r="K86" s="6" t="s">
        <v>243</v>
      </c>
      <c r="L86" s="6" t="s">
        <v>244</v>
      </c>
      <c r="M86" s="284" t="s">
        <v>2602</v>
      </c>
    </row>
    <row r="87" spans="1:13" ht="90" x14ac:dyDescent="0.25">
      <c r="A87" s="1" t="s">
        <v>1551</v>
      </c>
      <c r="B87" s="91" t="s">
        <v>310</v>
      </c>
      <c r="C87" s="1" t="s">
        <v>284</v>
      </c>
      <c r="D87" s="1" t="s">
        <v>346</v>
      </c>
      <c r="E87" s="1" t="s">
        <v>1158</v>
      </c>
      <c r="F87" s="244">
        <v>0</v>
      </c>
      <c r="G87" s="244">
        <v>0.4</v>
      </c>
      <c r="H87" s="243">
        <v>0.01</v>
      </c>
      <c r="I87" s="45" t="s">
        <v>31</v>
      </c>
      <c r="J87" s="45" t="s">
        <v>2085</v>
      </c>
      <c r="K87" s="45" t="s">
        <v>245</v>
      </c>
      <c r="L87" s="6" t="s">
        <v>246</v>
      </c>
      <c r="M87" s="201"/>
    </row>
    <row r="88" spans="1:13" ht="30" x14ac:dyDescent="0.25">
      <c r="A88" s="144" t="str">
        <f>A$87</f>
        <v>Research and Development</v>
      </c>
      <c r="B88" s="4" t="str">
        <f t="shared" ref="B88:B91" si="0">B$87</f>
        <v>Capital Cost Reduction</v>
      </c>
      <c r="C88" t="s">
        <v>285</v>
      </c>
      <c r="D88" s="144" t="str">
        <f t="shared" ref="D88:L91" si="1">D$87</f>
        <v>R&amp;D Capital Cost Reductions</v>
      </c>
      <c r="E88" t="s">
        <v>2099</v>
      </c>
      <c r="F88" s="204">
        <f t="shared" si="1"/>
        <v>0</v>
      </c>
      <c r="G88" s="204">
        <f t="shared" si="1"/>
        <v>0.4</v>
      </c>
      <c r="H88" s="204">
        <f t="shared" si="1"/>
        <v>0.01</v>
      </c>
      <c r="I88" s="144" t="str">
        <f t="shared" si="1"/>
        <v>% reduction in cost</v>
      </c>
      <c r="J88" s="14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144" t="str">
        <f t="shared" si="1"/>
        <v>architectural-design.html#rnd</v>
      </c>
      <c r="L88" s="144" t="str">
        <f t="shared" si="1"/>
        <v>research-and-development.html</v>
      </c>
      <c r="M88" s="201"/>
    </row>
    <row r="89" spans="1:13" ht="30" x14ac:dyDescent="0.25">
      <c r="A89" s="144" t="str">
        <f t="shared" ref="A89:A91" si="2">A$87</f>
        <v>Research and Development</v>
      </c>
      <c r="B89" s="4" t="str">
        <f t="shared" si="0"/>
        <v>Capital Cost Reduction</v>
      </c>
      <c r="C89" t="s">
        <v>286</v>
      </c>
      <c r="D89" s="144" t="str">
        <f t="shared" si="1"/>
        <v>R&amp;D Capital Cost Reductions</v>
      </c>
      <c r="E89" t="s">
        <v>2100</v>
      </c>
      <c r="F89" s="204">
        <f t="shared" si="1"/>
        <v>0</v>
      </c>
      <c r="G89" s="204">
        <f t="shared" si="1"/>
        <v>0.4</v>
      </c>
      <c r="H89" s="204">
        <f t="shared" si="1"/>
        <v>0.01</v>
      </c>
      <c r="I89" s="144" t="str">
        <f t="shared" si="1"/>
        <v>% reduction in cost</v>
      </c>
      <c r="J89" s="14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144" t="str">
        <f t="shared" si="1"/>
        <v>architectural-design.html#rnd</v>
      </c>
      <c r="L89" s="144" t="str">
        <f t="shared" si="1"/>
        <v>research-and-development.html</v>
      </c>
      <c r="M89" s="201"/>
    </row>
    <row r="90" spans="1:13" ht="30" x14ac:dyDescent="0.25">
      <c r="A90" s="144" t="str">
        <f t="shared" si="2"/>
        <v>Research and Development</v>
      </c>
      <c r="B90" s="4" t="str">
        <f t="shared" si="0"/>
        <v>Capital Cost Reduction</v>
      </c>
      <c r="C90" t="s">
        <v>287</v>
      </c>
      <c r="D90" s="144" t="str">
        <f t="shared" si="1"/>
        <v>R&amp;D Capital Cost Reductions</v>
      </c>
      <c r="E90" t="s">
        <v>2101</v>
      </c>
      <c r="F90" s="204">
        <f t="shared" si="1"/>
        <v>0</v>
      </c>
      <c r="G90" s="204">
        <f t="shared" si="1"/>
        <v>0.4</v>
      </c>
      <c r="H90" s="204">
        <f t="shared" si="1"/>
        <v>0.01</v>
      </c>
      <c r="I90" s="144" t="str">
        <f t="shared" si="1"/>
        <v>% reduction in cost</v>
      </c>
      <c r="J90" s="14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144" t="str">
        <f t="shared" si="1"/>
        <v>architectural-design.html#rnd</v>
      </c>
      <c r="L90" s="144" t="str">
        <f t="shared" si="1"/>
        <v>research-and-development.html</v>
      </c>
      <c r="M90" s="201"/>
    </row>
    <row r="91" spans="1:13" ht="30" x14ac:dyDescent="0.25">
      <c r="A91" s="144" t="str">
        <f t="shared" si="2"/>
        <v>Research and Development</v>
      </c>
      <c r="B91" s="4" t="str">
        <f t="shared" si="0"/>
        <v>Capital Cost Reduction</v>
      </c>
      <c r="C91" s="159" t="s">
        <v>288</v>
      </c>
      <c r="D91" s="144" t="str">
        <f t="shared" si="1"/>
        <v>R&amp;D Capital Cost Reductions</v>
      </c>
      <c r="E91" t="s">
        <v>2102</v>
      </c>
      <c r="F91" s="204">
        <f t="shared" si="1"/>
        <v>0</v>
      </c>
      <c r="G91" s="204">
        <f t="shared" si="1"/>
        <v>0.4</v>
      </c>
      <c r="H91" s="204">
        <f t="shared" si="1"/>
        <v>0.01</v>
      </c>
      <c r="I91" s="144" t="str">
        <f t="shared" si="1"/>
        <v>% reduction in cost</v>
      </c>
      <c r="J91" s="14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144" t="str">
        <f t="shared" si="1"/>
        <v>architectural-design.html#rnd</v>
      </c>
      <c r="L91" s="144" t="str">
        <f t="shared" si="1"/>
        <v>research-and-development.html</v>
      </c>
      <c r="M91" s="201"/>
    </row>
    <row r="92" spans="1:13" ht="105" x14ac:dyDescent="0.25">
      <c r="A92" s="230" t="s">
        <v>1551</v>
      </c>
      <c r="B92" s="230" t="s">
        <v>1694</v>
      </c>
      <c r="C92" s="230" t="s">
        <v>1695</v>
      </c>
      <c r="D92" s="230" t="s">
        <v>1694</v>
      </c>
      <c r="E92" s="262" t="s">
        <v>1697</v>
      </c>
      <c r="F92" s="248">
        <v>0</v>
      </c>
      <c r="G92" s="248">
        <v>1</v>
      </c>
      <c r="H92" s="262">
        <v>0.01</v>
      </c>
      <c r="I92" s="249" t="s">
        <v>33</v>
      </c>
      <c r="J92" s="249" t="s">
        <v>2247</v>
      </c>
      <c r="K92" s="249" t="s">
        <v>1700</v>
      </c>
      <c r="L92" s="249" t="s">
        <v>1699</v>
      </c>
      <c r="M92" s="260" t="s">
        <v>1698</v>
      </c>
    </row>
    <row r="93" spans="1:13" ht="90" x14ac:dyDescent="0.25">
      <c r="A93" s="230" t="s">
        <v>1551</v>
      </c>
      <c r="B93" s="277" t="s">
        <v>323</v>
      </c>
      <c r="C93" s="230" t="s">
        <v>289</v>
      </c>
      <c r="D93" s="230" t="s">
        <v>347</v>
      </c>
      <c r="E93" s="230" t="s">
        <v>1157</v>
      </c>
      <c r="F93" s="248">
        <v>0</v>
      </c>
      <c r="G93" s="248">
        <v>0.3</v>
      </c>
      <c r="H93" s="262">
        <v>0.01</v>
      </c>
      <c r="I93" s="249" t="s">
        <v>32</v>
      </c>
      <c r="J93" s="249" t="s">
        <v>2090</v>
      </c>
      <c r="K93" s="249" t="s">
        <v>245</v>
      </c>
      <c r="L93" s="249" t="s">
        <v>246</v>
      </c>
      <c r="M93" s="286"/>
    </row>
    <row r="94" spans="1:13" x14ac:dyDescent="0.25">
      <c r="A94" s="144" t="str">
        <f>A$93</f>
        <v>Research and Development</v>
      </c>
      <c r="B94" s="4" t="str">
        <f>B$93</f>
        <v>Fuel Use Reduction</v>
      </c>
      <c r="C94" t="s">
        <v>290</v>
      </c>
      <c r="D94" s="144" t="str">
        <f t="shared" ref="D94:L97" si="3">D$93</f>
        <v>R&amp;D Fuel Use Reductions</v>
      </c>
      <c r="E94" t="s">
        <v>2103</v>
      </c>
      <c r="F94" s="151">
        <f t="shared" si="3"/>
        <v>0</v>
      </c>
      <c r="G94" s="151">
        <f t="shared" si="3"/>
        <v>0.3</v>
      </c>
      <c r="H94" s="151">
        <f t="shared" si="3"/>
        <v>0.01</v>
      </c>
      <c r="I94" s="144" t="str">
        <f t="shared" si="3"/>
        <v>% reduction in fuel use</v>
      </c>
      <c r="J94" s="14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144" t="str">
        <f t="shared" si="3"/>
        <v>architectural-design.html#rnd</v>
      </c>
      <c r="L94" s="144" t="str">
        <f t="shared" si="3"/>
        <v>research-and-development.html</v>
      </c>
    </row>
    <row r="95" spans="1:13" x14ac:dyDescent="0.25">
      <c r="A95" s="144" t="str">
        <f t="shared" ref="A95:B97" si="4">A$93</f>
        <v>Research and Development</v>
      </c>
      <c r="B95" s="4" t="str">
        <f t="shared" si="4"/>
        <v>Fuel Use Reduction</v>
      </c>
      <c r="C95" t="s">
        <v>291</v>
      </c>
      <c r="D95" s="144" t="str">
        <f t="shared" si="3"/>
        <v>R&amp;D Fuel Use Reductions</v>
      </c>
      <c r="E95" t="s">
        <v>2104</v>
      </c>
      <c r="F95" s="151">
        <f t="shared" si="3"/>
        <v>0</v>
      </c>
      <c r="G95" s="151">
        <f t="shared" si="3"/>
        <v>0.3</v>
      </c>
      <c r="H95" s="151">
        <f t="shared" si="3"/>
        <v>0.01</v>
      </c>
      <c r="I95" s="144" t="str">
        <f t="shared" si="3"/>
        <v>% reduction in fuel use</v>
      </c>
      <c r="J95" s="14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144" t="str">
        <f t="shared" si="3"/>
        <v>architectural-design.html#rnd</v>
      </c>
      <c r="L95" s="144" t="str">
        <f t="shared" si="3"/>
        <v>research-and-development.html</v>
      </c>
    </row>
    <row r="96" spans="1:13" x14ac:dyDescent="0.25">
      <c r="A96" s="144" t="str">
        <f t="shared" si="4"/>
        <v>Research and Development</v>
      </c>
      <c r="B96" s="4" t="str">
        <f t="shared" si="4"/>
        <v>Fuel Use Reduction</v>
      </c>
      <c r="C96" t="s">
        <v>292</v>
      </c>
      <c r="D96" s="144" t="str">
        <f t="shared" si="3"/>
        <v>R&amp;D Fuel Use Reductions</v>
      </c>
      <c r="E96" t="s">
        <v>2105</v>
      </c>
      <c r="F96" s="151">
        <f t="shared" si="3"/>
        <v>0</v>
      </c>
      <c r="G96" s="151">
        <f t="shared" si="3"/>
        <v>0.3</v>
      </c>
      <c r="H96" s="151">
        <f t="shared" si="3"/>
        <v>0.01</v>
      </c>
      <c r="I96" s="144" t="str">
        <f t="shared" si="3"/>
        <v>% reduction in fuel use</v>
      </c>
      <c r="J96" s="14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144" t="str">
        <f t="shared" si="3"/>
        <v>architectural-design.html#rnd</v>
      </c>
      <c r="L96" s="144" t="str">
        <f t="shared" si="3"/>
        <v>research-and-development.html</v>
      </c>
    </row>
    <row r="97" spans="1:13" x14ac:dyDescent="0.25">
      <c r="A97" s="144" t="str">
        <f t="shared" si="4"/>
        <v>Research and Development</v>
      </c>
      <c r="B97" s="4" t="str">
        <f t="shared" si="4"/>
        <v>Fuel Use Reduction</v>
      </c>
      <c r="C97" t="s">
        <v>293</v>
      </c>
      <c r="D97" s="144" t="str">
        <f t="shared" si="3"/>
        <v>R&amp;D Fuel Use Reductions</v>
      </c>
      <c r="E97" t="s">
        <v>2106</v>
      </c>
      <c r="F97" s="151">
        <f t="shared" si="3"/>
        <v>0</v>
      </c>
      <c r="G97" s="151">
        <f t="shared" si="3"/>
        <v>0.3</v>
      </c>
      <c r="H97" s="151">
        <f t="shared" si="3"/>
        <v>0.01</v>
      </c>
      <c r="I97" s="144" t="str">
        <f t="shared" si="3"/>
        <v>% reduction in fuel use</v>
      </c>
      <c r="J97" s="14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144" t="str">
        <f t="shared" si="3"/>
        <v>architectural-design.html#rnd</v>
      </c>
      <c r="L97" s="144" t="str">
        <f t="shared" si="3"/>
        <v>research-and-development.html</v>
      </c>
    </row>
    <row r="98" spans="1:13" ht="150" x14ac:dyDescent="0.25">
      <c r="A98" s="1" t="s">
        <v>1838</v>
      </c>
      <c r="B98" s="1" t="s">
        <v>1839</v>
      </c>
      <c r="C98" s="1" t="s">
        <v>1846</v>
      </c>
      <c r="D98" s="91"/>
      <c r="E98" s="1" t="s">
        <v>1871</v>
      </c>
      <c r="F98" s="1">
        <v>0</v>
      </c>
      <c r="G98" s="1">
        <v>10</v>
      </c>
      <c r="H98" s="1">
        <v>1</v>
      </c>
      <c r="I98" s="1" t="s">
        <v>1816</v>
      </c>
      <c r="J98" s="1" t="s">
        <v>2091</v>
      </c>
      <c r="K98" s="1" t="s">
        <v>1817</v>
      </c>
    </row>
    <row r="99" spans="1:13" ht="150" x14ac:dyDescent="0.25">
      <c r="A99" s="1" t="s">
        <v>1838</v>
      </c>
      <c r="B99" s="1" t="s">
        <v>1840</v>
      </c>
      <c r="C99" s="1" t="s">
        <v>1847</v>
      </c>
      <c r="D99" s="91"/>
      <c r="E99" s="1" t="s">
        <v>1872</v>
      </c>
      <c r="F99" s="1">
        <v>0</v>
      </c>
      <c r="G99" s="1">
        <v>10</v>
      </c>
      <c r="H99" s="1">
        <v>1</v>
      </c>
      <c r="I99" s="1" t="s">
        <v>1816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50" x14ac:dyDescent="0.25">
      <c r="A100" s="265" t="s">
        <v>1838</v>
      </c>
      <c r="B100" s="265" t="s">
        <v>2278</v>
      </c>
      <c r="C100" s="1" t="s">
        <v>2448</v>
      </c>
      <c r="D100" s="91"/>
      <c r="E100" s="1" t="s">
        <v>1873</v>
      </c>
      <c r="F100" s="1">
        <v>0</v>
      </c>
      <c r="G100" s="1">
        <v>10</v>
      </c>
      <c r="H100" s="1">
        <v>1</v>
      </c>
      <c r="I100" s="1" t="s">
        <v>1816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265" t="s">
        <v>1838</v>
      </c>
      <c r="B101" s="265" t="s">
        <v>2449</v>
      </c>
      <c r="C101" s="1" t="s">
        <v>2450</v>
      </c>
      <c r="D101" s="91"/>
      <c r="E101" s="1" t="s">
        <v>2451</v>
      </c>
      <c r="F101" s="1">
        <v>0</v>
      </c>
      <c r="G101" s="1">
        <v>10</v>
      </c>
      <c r="H101" s="1">
        <v>1</v>
      </c>
      <c r="I101" s="1" t="s">
        <v>1816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1838</v>
      </c>
      <c r="B102" s="1" t="s">
        <v>1841</v>
      </c>
      <c r="C102" s="1" t="s">
        <v>1848</v>
      </c>
      <c r="D102" s="91"/>
      <c r="E102" s="1" t="s">
        <v>1874</v>
      </c>
      <c r="F102" s="1">
        <v>0</v>
      </c>
      <c r="G102" s="1">
        <v>10</v>
      </c>
      <c r="H102" s="1">
        <v>1</v>
      </c>
      <c r="I102" s="1" t="s">
        <v>1816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1838</v>
      </c>
      <c r="B103" s="1" t="s">
        <v>1842</v>
      </c>
      <c r="C103" s="1" t="s">
        <v>1849</v>
      </c>
      <c r="D103" s="91"/>
      <c r="E103" s="1" t="s">
        <v>1875</v>
      </c>
      <c r="F103" s="1">
        <v>0</v>
      </c>
      <c r="G103" s="1">
        <v>10</v>
      </c>
      <c r="H103" s="1">
        <v>1</v>
      </c>
      <c r="I103" s="1" t="s">
        <v>1816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1838</v>
      </c>
      <c r="B104" s="1" t="s">
        <v>259</v>
      </c>
      <c r="C104" s="1" t="s">
        <v>1850</v>
      </c>
      <c r="D104" s="91"/>
      <c r="E104" s="1" t="s">
        <v>1876</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1838</v>
      </c>
      <c r="B105" s="1" t="s">
        <v>1843</v>
      </c>
      <c r="C105" s="1" t="s">
        <v>1851</v>
      </c>
      <c r="D105" s="91"/>
      <c r="E105" s="1" t="s">
        <v>1877</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1838</v>
      </c>
      <c r="B106" s="1" t="s">
        <v>2452</v>
      </c>
      <c r="C106" s="1" t="s">
        <v>2453</v>
      </c>
      <c r="D106" s="91"/>
      <c r="E106" s="1" t="s">
        <v>2454</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1838</v>
      </c>
      <c r="B107" s="1" t="s">
        <v>1844</v>
      </c>
      <c r="C107" s="1" t="s">
        <v>1852</v>
      </c>
      <c r="D107" s="91"/>
      <c r="E107" s="1" t="s">
        <v>1878</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1838</v>
      </c>
      <c r="B108" s="1" t="s">
        <v>1845</v>
      </c>
      <c r="C108" s="1" t="s">
        <v>1853</v>
      </c>
      <c r="D108" s="91"/>
      <c r="E108" s="1" t="s">
        <v>1879</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60" x14ac:dyDescent="0.25">
      <c r="A109" s="1" t="s">
        <v>1715</v>
      </c>
      <c r="B109" s="1" t="s">
        <v>1716</v>
      </c>
      <c r="C109" s="1" t="s">
        <v>2257</v>
      </c>
      <c r="D109" s="91"/>
      <c r="E109" s="1" t="s">
        <v>1717</v>
      </c>
      <c r="F109" s="1">
        <v>0</v>
      </c>
      <c r="G109" s="1">
        <v>1</v>
      </c>
      <c r="H109" s="1">
        <v>1</v>
      </c>
      <c r="I109" s="45" t="s">
        <v>29</v>
      </c>
      <c r="J109" s="1" t="s">
        <v>2258</v>
      </c>
      <c r="K109" s="1"/>
      <c r="M109" s="205"/>
    </row>
    <row r="110" spans="1:13" ht="120" x14ac:dyDescent="0.25">
      <c r="A110" s="1" t="s">
        <v>1715</v>
      </c>
      <c r="B110" s="1" t="s">
        <v>2139</v>
      </c>
      <c r="C110" s="1" t="s">
        <v>2137</v>
      </c>
      <c r="D110" s="91"/>
      <c r="E110" s="91"/>
      <c r="F110" s="1">
        <v>0</v>
      </c>
      <c r="G110" s="1">
        <v>1</v>
      </c>
      <c r="H110" s="1">
        <v>1</v>
      </c>
      <c r="I110" s="45" t="s">
        <v>29</v>
      </c>
      <c r="J110" s="1" t="s">
        <v>2138</v>
      </c>
    </row>
    <row r="111" spans="1:13" ht="30" x14ac:dyDescent="0.25">
      <c r="A111" t="s">
        <v>10</v>
      </c>
      <c r="B111" s="1" t="s">
        <v>2537</v>
      </c>
      <c r="C111" t="s">
        <v>2540</v>
      </c>
      <c r="D111" s="112"/>
      <c r="E111" s="112"/>
      <c r="F111">
        <v>0</v>
      </c>
      <c r="G111">
        <v>1</v>
      </c>
      <c r="H111">
        <v>1</v>
      </c>
      <c r="I111" s="182" t="s">
        <v>29</v>
      </c>
      <c r="J111" t="s">
        <v>2543</v>
      </c>
    </row>
    <row r="112" spans="1:13" ht="45" x14ac:dyDescent="0.25">
      <c r="A112" t="s">
        <v>10</v>
      </c>
      <c r="B112" s="1" t="s">
        <v>2538</v>
      </c>
      <c r="C112" t="s">
        <v>2541</v>
      </c>
      <c r="D112" s="112"/>
      <c r="E112" s="112"/>
      <c r="F112">
        <v>0</v>
      </c>
      <c r="G112">
        <v>1</v>
      </c>
      <c r="H112">
        <v>1</v>
      </c>
      <c r="I112" s="182" t="s">
        <v>29</v>
      </c>
      <c r="J112" t="s">
        <v>2544</v>
      </c>
    </row>
    <row r="113" spans="1:10" ht="45" x14ac:dyDescent="0.25">
      <c r="A113" t="s">
        <v>10</v>
      </c>
      <c r="B113" s="1" t="s">
        <v>2539</v>
      </c>
      <c r="C113" t="s">
        <v>2542</v>
      </c>
      <c r="D113" s="112"/>
      <c r="E113" s="112"/>
      <c r="F113">
        <v>0</v>
      </c>
      <c r="G113">
        <v>1</v>
      </c>
      <c r="H113">
        <v>1</v>
      </c>
      <c r="I113" s="182" t="s">
        <v>29</v>
      </c>
      <c r="J113" t="s">
        <v>2545</v>
      </c>
    </row>
  </sheetData>
  <hyperlinks>
    <hyperlink ref="M32" r:id="rId1" xr:uid="{CCD96C47-4318-492F-832D-59742BBFA55D}"/>
    <hyperlink ref="N66" r:id="rId2" display="https://www.fas.org/sgp/crs/misc/R40562.pdf, p.3, paragraph 1" xr:uid="{0D24204C-0E1D-41F3-A20B-E1D9ECDD744C}"/>
    <hyperlink ref="M77" r:id="rId3" xr:uid="{B3561FA5-D08A-4248-8DDF-14EFE642D101}"/>
    <hyperlink ref="M86" r:id="rId4" xr:uid="{7A59030E-B460-4F93-8A21-752DE410B534}"/>
  </hyperlinks>
  <pageMargins left="0.7" right="0.7" top="0.75" bottom="0.75" header="0.3" footer="0.3"/>
  <pageSetup orientation="portrait" horizontalDpi="0" verticalDpi="0"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tabSelected="1" topLeftCell="E1" zoomScaleNormal="100" workbookViewId="0">
      <pane ySplit="1" topLeftCell="A2" activePane="bottomLeft" state="frozen"/>
      <selection pane="bottomLeft" activeCell="G8" sqref="G8"/>
    </sheetView>
  </sheetViews>
  <sheetFormatPr defaultColWidth="9.28515625" defaultRowHeight="15" x14ac:dyDescent="0.25"/>
  <cols>
    <col min="1" max="1" width="30" style="1" customWidth="1"/>
    <col min="2" max="2" width="41.42578125" style="164" customWidth="1"/>
    <col min="3" max="3" width="59.71093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164" customWidth="1"/>
    <col min="10" max="10" width="42.28515625" style="146" bestFit="1" customWidth="1"/>
    <col min="11" max="11" width="29.28515625" style="1" customWidth="1"/>
    <col min="12" max="12" width="19" style="1" customWidth="1"/>
    <col min="13" max="14" width="19.28515625" style="1" customWidth="1"/>
    <col min="15" max="15" width="28.42578125" style="1" customWidth="1"/>
    <col min="16" max="16" width="38.42578125" style="1" customWidth="1"/>
    <col min="17" max="17" width="53.42578125" style="1" customWidth="1"/>
    <col min="18" max="18" width="45.42578125" style="2" customWidth="1"/>
    <col min="19" max="16384" width="9.28515625" style="1"/>
  </cols>
  <sheetData>
    <row r="1" spans="1:18" x14ac:dyDescent="0.25">
      <c r="A1" s="149" t="s">
        <v>3</v>
      </c>
      <c r="B1" s="163" t="s">
        <v>0</v>
      </c>
      <c r="C1" s="158" t="s">
        <v>1</v>
      </c>
      <c r="D1" s="147" t="s">
        <v>35</v>
      </c>
      <c r="E1" s="147" t="s">
        <v>36</v>
      </c>
      <c r="F1" s="147" t="s">
        <v>82</v>
      </c>
      <c r="G1" s="147" t="s">
        <v>83</v>
      </c>
      <c r="H1" s="148" t="s">
        <v>452</v>
      </c>
      <c r="I1" s="165" t="s">
        <v>68</v>
      </c>
      <c r="J1" s="150" t="s">
        <v>339</v>
      </c>
      <c r="K1" s="149" t="s">
        <v>1156</v>
      </c>
      <c r="L1" s="149" t="s">
        <v>69</v>
      </c>
      <c r="M1" s="149" t="s">
        <v>70</v>
      </c>
      <c r="N1" s="149" t="s">
        <v>81</v>
      </c>
      <c r="O1" s="149" t="s">
        <v>28</v>
      </c>
      <c r="P1" s="149" t="s">
        <v>2</v>
      </c>
      <c r="Q1" s="149" t="s">
        <v>436</v>
      </c>
      <c r="R1" s="149" t="s">
        <v>187</v>
      </c>
    </row>
    <row r="2" spans="1:18" s="2" customFormat="1" ht="30" x14ac:dyDescent="0.25">
      <c r="A2" s="144" t="str">
        <f>IF(ISBLANK(INDEX('Policy Characteristics'!A:A,MATCH($C2,'Policy Characteristics'!$C:$C,0))),"",INDEX('Policy Characteristics'!A:A,MATCH($C2,'Policy Characteristics'!$C:$C,0)))</f>
        <v>Transportation</v>
      </c>
      <c r="B2" s="152" t="str">
        <f>IF(ISBLANK(INDEX('Policy Characteristics'!B:B,MATCH($C2,'Policy Characteristics'!$C:$C,0))),"",INDEX('Policy Characteristics'!B:B,MATCH($C2,'Policy Characteristics'!$C:$C,0)))</f>
        <v>Conventional Pollutant Standards</v>
      </c>
      <c r="C2" s="159" t="s">
        <v>1277</v>
      </c>
      <c r="D2" s="2" t="s">
        <v>37</v>
      </c>
      <c r="E2" s="2" t="s">
        <v>1130</v>
      </c>
      <c r="F2" s="2" t="s">
        <v>2289</v>
      </c>
      <c r="G2" s="2" t="s">
        <v>1319</v>
      </c>
      <c r="H2" s="47">
        <v>300</v>
      </c>
      <c r="I2" t="s">
        <v>43</v>
      </c>
      <c r="J2" s="145" t="str">
        <f>IF(ISBLANK(INDEX('Policy Characteristics'!D:D,MATCH($C2,'Policy Characteristics'!$C:$C,0))),"",INDEX('Policy Characteristics'!D:D,MATCH($C2,'Policy Characteristics'!$C:$C,0)))</f>
        <v>Conventional Pollutant Standard</v>
      </c>
      <c r="K2" s="144" t="str">
        <f>IF(ISBLANK(INDEX('Policy Characteristics'!E:E,MATCH($C2,'Policy Characteristics'!$C:$C,0))),"",INDEX('Policy Characteristics'!E:E,MATCH($C2,'Policy Characteristics'!$C:$C,0)))</f>
        <v>trans reduce regulated pollutants</v>
      </c>
      <c r="L2" s="151">
        <f>IF(ISBLANK(INDEX('Policy Characteristics'!F:F,MATCH($C2,'Policy Characteristics'!$C:$C,0))),"",INDEX('Policy Characteristics'!F:F,MATCH($C2,'Policy Characteristics'!$C:$C,0)))</f>
        <v>0</v>
      </c>
      <c r="M2" s="151">
        <f>IF(ISBLANK(INDEX('Policy Characteristics'!G:G,MATCH($C2,'Policy Characteristics'!$C:$C,0))),"",INDEX('Policy Characteristics'!G:G,MATCH($C2,'Policy Characteristics'!$C:$C,0)))</f>
        <v>1</v>
      </c>
      <c r="N2" s="151">
        <f>IF(ISBLANK(INDEX('Policy Characteristics'!H:H,MATCH($C2,'Policy Characteristics'!$C:$C,0))),"",INDEX('Policy Characteristics'!H:H,MATCH($C2,'Policy Characteristics'!$C:$C,0)))</f>
        <v>0.02</v>
      </c>
      <c r="O2" s="144" t="str">
        <f>IF(ISBLANK(INDEX('Policy Characteristics'!I:I,MATCH($C2,'Policy Characteristics'!$C:$C,0))),"",INDEX('Policy Characteristics'!I:I,MATCH($C2,'Policy Characteristics'!$C:$C,0)))</f>
        <v>% reduction in emissions</v>
      </c>
      <c r="P2" s="14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44" t="str">
        <f>IF(ISBLANK(INDEX('Policy Characteristics'!K:K,MATCH($C2,'Policy Characteristics'!$C:$C,0))),"",INDEX('Policy Characteristics'!K:K,MATCH($C2,'Policy Characteristics'!$C:$C,0)))</f>
        <v>transportation-sector-main.html#conv-pol-stds</v>
      </c>
      <c r="R2" s="144" t="str">
        <f>IF(ISBLANK(INDEX('Policy Characteristics'!L:L,MATCH($C2,'Policy Characteristics'!$C:$C,0))),"",INDEX('Policy Characteristics'!L:L,MATCH($C2,'Policy Characteristics'!$C:$C,0)))</f>
        <v>conventional-pollutant-standards.html</v>
      </c>
    </row>
    <row r="3" spans="1:18" s="2" customFormat="1" ht="30" x14ac:dyDescent="0.25">
      <c r="A3" s="144" t="str">
        <f>IF(ISBLANK(INDEX('Policy Characteristics'!A:A,MATCH($C3,'Policy Characteristics'!$C:$C,0))),"",INDEX('Policy Characteristics'!A:A,MATCH($C3,'Policy Characteristics'!$C:$C,0)))</f>
        <v>Transportation</v>
      </c>
      <c r="B3" s="152" t="str">
        <f>IF(ISBLANK(INDEX('Policy Characteristics'!B:B,MATCH($C3,'Policy Characteristics'!$C:$C,0))),"",INDEX('Policy Characteristics'!B:B,MATCH($C3,'Policy Characteristics'!$C:$C,0)))</f>
        <v>Conventional Pollutant Standards</v>
      </c>
      <c r="C3" s="144" t="str">
        <f t="shared" ref="C3:C22" si="0">C$2</f>
        <v>Percentage Reduction of Separately Regulated Pollutants</v>
      </c>
      <c r="D3" s="2" t="s">
        <v>37</v>
      </c>
      <c r="E3" s="2" t="s">
        <v>476</v>
      </c>
      <c r="F3" s="2" t="s">
        <v>2289</v>
      </c>
      <c r="G3" s="2" t="s">
        <v>476</v>
      </c>
      <c r="H3" s="47">
        <v>301</v>
      </c>
      <c r="I3" t="s">
        <v>43</v>
      </c>
      <c r="J3" s="145" t="str">
        <f>IF(ISBLANK(INDEX('Policy Characteristics'!D:D,MATCH($C3,'Policy Characteristics'!$C:$C,0))),"",INDEX('Policy Characteristics'!D:D,MATCH($C3,'Policy Characteristics'!$C:$C,0)))</f>
        <v>Conventional Pollutant Standard</v>
      </c>
      <c r="K3" s="144" t="str">
        <f>IF(ISBLANK(INDEX('Policy Characteristics'!E:E,MATCH($C3,'Policy Characteristics'!$C:$C,0))),"",INDEX('Policy Characteristics'!E:E,MATCH($C3,'Policy Characteristics'!$C:$C,0)))</f>
        <v>trans reduce regulated pollutants</v>
      </c>
      <c r="L3" s="151">
        <f>IF(ISBLANK(INDEX('Policy Characteristics'!F:F,MATCH($C3,'Policy Characteristics'!$C:$C,0))),"",INDEX('Policy Characteristics'!F:F,MATCH($C3,'Policy Characteristics'!$C:$C,0)))</f>
        <v>0</v>
      </c>
      <c r="M3" s="151">
        <f>IF(ISBLANK(INDEX('Policy Characteristics'!G:G,MATCH($C3,'Policy Characteristics'!$C:$C,0))),"",INDEX('Policy Characteristics'!G:G,MATCH($C3,'Policy Characteristics'!$C:$C,0)))</f>
        <v>1</v>
      </c>
      <c r="N3" s="151">
        <f>IF(ISBLANK(INDEX('Policy Characteristics'!H:H,MATCH($C3,'Policy Characteristics'!$C:$C,0))),"",INDEX('Policy Characteristics'!H:H,MATCH($C3,'Policy Characteristics'!$C:$C,0)))</f>
        <v>0.02</v>
      </c>
      <c r="O3" s="144" t="str">
        <f>IF(ISBLANK(INDEX('Policy Characteristics'!I:I,MATCH($C3,'Policy Characteristics'!$C:$C,0))),"",INDEX('Policy Characteristics'!I:I,MATCH($C3,'Policy Characteristics'!$C:$C,0)))</f>
        <v>% reduction in emissions</v>
      </c>
      <c r="P3" s="14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44" t="str">
        <f>IF(ISBLANK(INDEX('Policy Characteristics'!K:K,MATCH($C3,'Policy Characteristics'!$C:$C,0))),"",INDEX('Policy Characteristics'!K:K,MATCH($C3,'Policy Characteristics'!$C:$C,0)))</f>
        <v>transportation-sector-main.html#conv-pol-stds</v>
      </c>
      <c r="R3" s="144" t="str">
        <f>IF(ISBLANK(INDEX('Policy Characteristics'!L:L,MATCH($C3,'Policy Characteristics'!$C:$C,0))),"",INDEX('Policy Characteristics'!L:L,MATCH($C3,'Policy Characteristics'!$C:$C,0)))</f>
        <v>conventional-pollutant-standards.html</v>
      </c>
    </row>
    <row r="4" spans="1:18" s="2" customFormat="1" ht="30" x14ac:dyDescent="0.25">
      <c r="A4" s="144" t="str">
        <f>IF(ISBLANK(INDEX('Policy Characteristics'!A:A,MATCH($C4,'Policy Characteristics'!$C:$C,0))),"",INDEX('Policy Characteristics'!A:A,MATCH($C4,'Policy Characteristics'!$C:$C,0)))</f>
        <v>Transportation</v>
      </c>
      <c r="B4" s="152" t="str">
        <f>IF(ISBLANK(INDEX('Policy Characteristics'!B:B,MATCH($C4,'Policy Characteristics'!$C:$C,0))),"",INDEX('Policy Characteristics'!B:B,MATCH($C4,'Policy Characteristics'!$C:$C,0)))</f>
        <v>Conventional Pollutant Standards</v>
      </c>
      <c r="C4" s="144" t="str">
        <f t="shared" si="0"/>
        <v>Percentage Reduction of Separately Regulated Pollutants</v>
      </c>
      <c r="D4" s="2" t="s">
        <v>37</v>
      </c>
      <c r="E4" s="2" t="s">
        <v>1131</v>
      </c>
      <c r="F4" s="2" t="s">
        <v>2289</v>
      </c>
      <c r="G4" s="2" t="s">
        <v>1131</v>
      </c>
      <c r="H4" s="47">
        <v>302</v>
      </c>
      <c r="I4" t="s">
        <v>43</v>
      </c>
      <c r="J4" s="145" t="str">
        <f>IF(ISBLANK(INDEX('Policy Characteristics'!D:D,MATCH($C4,'Policy Characteristics'!$C:$C,0))),"",INDEX('Policy Characteristics'!D:D,MATCH($C4,'Policy Characteristics'!$C:$C,0)))</f>
        <v>Conventional Pollutant Standard</v>
      </c>
      <c r="K4" s="144" t="str">
        <f>IF(ISBLANK(INDEX('Policy Characteristics'!E:E,MATCH($C4,'Policy Characteristics'!$C:$C,0))),"",INDEX('Policy Characteristics'!E:E,MATCH($C4,'Policy Characteristics'!$C:$C,0)))</f>
        <v>trans reduce regulated pollutants</v>
      </c>
      <c r="L4" s="151">
        <f>IF(ISBLANK(INDEX('Policy Characteristics'!F:F,MATCH($C4,'Policy Characteristics'!$C:$C,0))),"",INDEX('Policy Characteristics'!F:F,MATCH($C4,'Policy Characteristics'!$C:$C,0)))</f>
        <v>0</v>
      </c>
      <c r="M4" s="151">
        <f>IF(ISBLANK(INDEX('Policy Characteristics'!G:G,MATCH($C4,'Policy Characteristics'!$C:$C,0))),"",INDEX('Policy Characteristics'!G:G,MATCH($C4,'Policy Characteristics'!$C:$C,0)))</f>
        <v>1</v>
      </c>
      <c r="N4" s="151">
        <f>IF(ISBLANK(INDEX('Policy Characteristics'!H:H,MATCH($C4,'Policy Characteristics'!$C:$C,0))),"",INDEX('Policy Characteristics'!H:H,MATCH($C4,'Policy Characteristics'!$C:$C,0)))</f>
        <v>0.02</v>
      </c>
      <c r="O4" s="144" t="str">
        <f>IF(ISBLANK(INDEX('Policy Characteristics'!I:I,MATCH($C4,'Policy Characteristics'!$C:$C,0))),"",INDEX('Policy Characteristics'!I:I,MATCH($C4,'Policy Characteristics'!$C:$C,0)))</f>
        <v>% reduction in emissions</v>
      </c>
      <c r="P4" s="14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44" t="str">
        <f>IF(ISBLANK(INDEX('Policy Characteristics'!K:K,MATCH($C4,'Policy Characteristics'!$C:$C,0))),"",INDEX('Policy Characteristics'!K:K,MATCH($C4,'Policy Characteristics'!$C:$C,0)))</f>
        <v>transportation-sector-main.html#conv-pol-stds</v>
      </c>
      <c r="R4" s="144" t="str">
        <f>IF(ISBLANK(INDEX('Policy Characteristics'!L:L,MATCH($C4,'Policy Characteristics'!$C:$C,0))),"",INDEX('Policy Characteristics'!L:L,MATCH($C4,'Policy Characteristics'!$C:$C,0)))</f>
        <v>conventional-pollutant-standards.html</v>
      </c>
    </row>
    <row r="5" spans="1:18" s="2" customFormat="1" ht="30" x14ac:dyDescent="0.25">
      <c r="A5" s="144" t="str">
        <f>IF(ISBLANK(INDEX('Policy Characteristics'!A:A,MATCH($C5,'Policy Characteristics'!$C:$C,0))),"",INDEX('Policy Characteristics'!A:A,MATCH($C5,'Policy Characteristics'!$C:$C,0)))</f>
        <v>Transportation</v>
      </c>
      <c r="B5" s="152" t="str">
        <f>IF(ISBLANK(INDEX('Policy Characteristics'!B:B,MATCH($C5,'Policy Characteristics'!$C:$C,0))),"",INDEX('Policy Characteristics'!B:B,MATCH($C5,'Policy Characteristics'!$C:$C,0)))</f>
        <v>Conventional Pollutant Standards</v>
      </c>
      <c r="C5" s="144" t="str">
        <f t="shared" si="0"/>
        <v>Percentage Reduction of Separately Regulated Pollutants</v>
      </c>
      <c r="D5" s="2" t="s">
        <v>37</v>
      </c>
      <c r="E5" s="2" t="s">
        <v>1132</v>
      </c>
      <c r="F5" s="2" t="s">
        <v>2289</v>
      </c>
      <c r="G5" s="2" t="s">
        <v>1132</v>
      </c>
      <c r="H5" s="47">
        <v>303</v>
      </c>
      <c r="I5" t="s">
        <v>43</v>
      </c>
      <c r="J5" s="145" t="str">
        <f>IF(ISBLANK(INDEX('Policy Characteristics'!D:D,MATCH($C5,'Policy Characteristics'!$C:$C,0))),"",INDEX('Policy Characteristics'!D:D,MATCH($C5,'Policy Characteristics'!$C:$C,0)))</f>
        <v>Conventional Pollutant Standard</v>
      </c>
      <c r="K5" s="144" t="str">
        <f>IF(ISBLANK(INDEX('Policy Characteristics'!E:E,MATCH($C5,'Policy Characteristics'!$C:$C,0))),"",INDEX('Policy Characteristics'!E:E,MATCH($C5,'Policy Characteristics'!$C:$C,0)))</f>
        <v>trans reduce regulated pollutants</v>
      </c>
      <c r="L5" s="151">
        <f>IF(ISBLANK(INDEX('Policy Characteristics'!F:F,MATCH($C5,'Policy Characteristics'!$C:$C,0))),"",INDEX('Policy Characteristics'!F:F,MATCH($C5,'Policy Characteristics'!$C:$C,0)))</f>
        <v>0</v>
      </c>
      <c r="M5" s="151">
        <f>IF(ISBLANK(INDEX('Policy Characteristics'!G:G,MATCH($C5,'Policy Characteristics'!$C:$C,0))),"",INDEX('Policy Characteristics'!G:G,MATCH($C5,'Policy Characteristics'!$C:$C,0)))</f>
        <v>1</v>
      </c>
      <c r="N5" s="151">
        <f>IF(ISBLANK(INDEX('Policy Characteristics'!H:H,MATCH($C5,'Policy Characteristics'!$C:$C,0))),"",INDEX('Policy Characteristics'!H:H,MATCH($C5,'Policy Characteristics'!$C:$C,0)))</f>
        <v>0.02</v>
      </c>
      <c r="O5" s="144" t="str">
        <f>IF(ISBLANK(INDEX('Policy Characteristics'!I:I,MATCH($C5,'Policy Characteristics'!$C:$C,0))),"",INDEX('Policy Characteristics'!I:I,MATCH($C5,'Policy Characteristics'!$C:$C,0)))</f>
        <v>% reduction in emissions</v>
      </c>
      <c r="P5" s="14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44" t="str">
        <f>IF(ISBLANK(INDEX('Policy Characteristics'!K:K,MATCH($C5,'Policy Characteristics'!$C:$C,0))),"",INDEX('Policy Characteristics'!K:K,MATCH($C5,'Policy Characteristics'!$C:$C,0)))</f>
        <v>transportation-sector-main.html#conv-pol-stds</v>
      </c>
      <c r="R5" s="144" t="str">
        <f>IF(ISBLANK(INDEX('Policy Characteristics'!L:L,MATCH($C5,'Policy Characteristics'!$C:$C,0))),"",INDEX('Policy Characteristics'!L:L,MATCH($C5,'Policy Characteristics'!$C:$C,0)))</f>
        <v>conventional-pollutant-standards.html</v>
      </c>
    </row>
    <row r="6" spans="1:18" s="2" customFormat="1" ht="30" x14ac:dyDescent="0.25">
      <c r="A6" s="144" t="str">
        <f>IF(ISBLANK(INDEX('Policy Characteristics'!A:A,MATCH($C6,'Policy Characteristics'!$C:$C,0))),"",INDEX('Policy Characteristics'!A:A,MATCH($C6,'Policy Characteristics'!$C:$C,0)))</f>
        <v>Transportation</v>
      </c>
      <c r="B6" s="152" t="str">
        <f>IF(ISBLANK(INDEX('Policy Characteristics'!B:B,MATCH($C6,'Policy Characteristics'!$C:$C,0))),"",INDEX('Policy Characteristics'!B:B,MATCH($C6,'Policy Characteristics'!$C:$C,0)))</f>
        <v>Conventional Pollutant Standards</v>
      </c>
      <c r="C6" s="144" t="str">
        <f t="shared" si="0"/>
        <v>Percentage Reduction of Separately Regulated Pollutants</v>
      </c>
      <c r="D6" s="2" t="s">
        <v>37</v>
      </c>
      <c r="E6" s="2" t="s">
        <v>1133</v>
      </c>
      <c r="F6" s="2" t="s">
        <v>2289</v>
      </c>
      <c r="G6" s="2" t="s">
        <v>1213</v>
      </c>
      <c r="H6" s="47">
        <v>304</v>
      </c>
      <c r="I6" t="s">
        <v>43</v>
      </c>
      <c r="J6" s="145" t="str">
        <f>IF(ISBLANK(INDEX('Policy Characteristics'!D:D,MATCH($C6,'Policy Characteristics'!$C:$C,0))),"",INDEX('Policy Characteristics'!D:D,MATCH($C6,'Policy Characteristics'!$C:$C,0)))</f>
        <v>Conventional Pollutant Standard</v>
      </c>
      <c r="K6" s="144" t="str">
        <f>IF(ISBLANK(INDEX('Policy Characteristics'!E:E,MATCH($C6,'Policy Characteristics'!$C:$C,0))),"",INDEX('Policy Characteristics'!E:E,MATCH($C6,'Policy Characteristics'!$C:$C,0)))</f>
        <v>trans reduce regulated pollutants</v>
      </c>
      <c r="L6" s="151">
        <f>IF(ISBLANK(INDEX('Policy Characteristics'!F:F,MATCH($C6,'Policy Characteristics'!$C:$C,0))),"",INDEX('Policy Characteristics'!F:F,MATCH($C6,'Policy Characteristics'!$C:$C,0)))</f>
        <v>0</v>
      </c>
      <c r="M6" s="151">
        <f>IF(ISBLANK(INDEX('Policy Characteristics'!G:G,MATCH($C6,'Policy Characteristics'!$C:$C,0))),"",INDEX('Policy Characteristics'!G:G,MATCH($C6,'Policy Characteristics'!$C:$C,0)))</f>
        <v>1</v>
      </c>
      <c r="N6" s="151">
        <f>IF(ISBLANK(INDEX('Policy Characteristics'!H:H,MATCH($C6,'Policy Characteristics'!$C:$C,0))),"",INDEX('Policy Characteristics'!H:H,MATCH($C6,'Policy Characteristics'!$C:$C,0)))</f>
        <v>0.02</v>
      </c>
      <c r="O6" s="144" t="str">
        <f>IF(ISBLANK(INDEX('Policy Characteristics'!I:I,MATCH($C6,'Policy Characteristics'!$C:$C,0))),"",INDEX('Policy Characteristics'!I:I,MATCH($C6,'Policy Characteristics'!$C:$C,0)))</f>
        <v>% reduction in emissions</v>
      </c>
      <c r="P6" s="14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44" t="str">
        <f>IF(ISBLANK(INDEX('Policy Characteristics'!K:K,MATCH($C6,'Policy Characteristics'!$C:$C,0))),"",INDEX('Policy Characteristics'!K:K,MATCH($C6,'Policy Characteristics'!$C:$C,0)))</f>
        <v>transportation-sector-main.html#conv-pol-stds</v>
      </c>
      <c r="R6" s="144" t="str">
        <f>IF(ISBLANK(INDEX('Policy Characteristics'!L:L,MATCH($C6,'Policy Characteristics'!$C:$C,0))),"",INDEX('Policy Characteristics'!L:L,MATCH($C6,'Policy Characteristics'!$C:$C,0)))</f>
        <v>conventional-pollutant-standards.html</v>
      </c>
    </row>
    <row r="7" spans="1:18" s="2" customFormat="1" ht="30" x14ac:dyDescent="0.25">
      <c r="A7" s="144" t="str">
        <f>IF(ISBLANK(INDEX('Policy Characteristics'!A:A,MATCH($C7,'Policy Characteristics'!$C:$C,0))),"",INDEX('Policy Characteristics'!A:A,MATCH($C7,'Policy Characteristics'!$C:$C,0)))</f>
        <v>Transportation</v>
      </c>
      <c r="B7" s="152" t="str">
        <f>IF(ISBLANK(INDEX('Policy Characteristics'!B:B,MATCH($C7,'Policy Characteristics'!$C:$C,0))),"",INDEX('Policy Characteristics'!B:B,MATCH($C7,'Policy Characteristics'!$C:$C,0)))</f>
        <v>Conventional Pollutant Standards</v>
      </c>
      <c r="C7" s="144" t="str">
        <f t="shared" si="0"/>
        <v>Percentage Reduction of Separately Regulated Pollutants</v>
      </c>
      <c r="D7" s="2" t="s">
        <v>37</v>
      </c>
      <c r="E7" s="2" t="s">
        <v>1134</v>
      </c>
      <c r="F7" s="2" t="s">
        <v>2289</v>
      </c>
      <c r="G7" s="2" t="s">
        <v>1134</v>
      </c>
      <c r="H7" s="47">
        <v>305</v>
      </c>
      <c r="I7" t="s">
        <v>43</v>
      </c>
      <c r="J7" s="145" t="str">
        <f>IF(ISBLANK(INDEX('Policy Characteristics'!D:D,MATCH($C7,'Policy Characteristics'!$C:$C,0))),"",INDEX('Policy Characteristics'!D:D,MATCH($C7,'Policy Characteristics'!$C:$C,0)))</f>
        <v>Conventional Pollutant Standard</v>
      </c>
      <c r="K7" s="144" t="str">
        <f>IF(ISBLANK(INDEX('Policy Characteristics'!E:E,MATCH($C7,'Policy Characteristics'!$C:$C,0))),"",INDEX('Policy Characteristics'!E:E,MATCH($C7,'Policy Characteristics'!$C:$C,0)))</f>
        <v>trans reduce regulated pollutants</v>
      </c>
      <c r="L7" s="151">
        <f>IF(ISBLANK(INDEX('Policy Characteristics'!F:F,MATCH($C7,'Policy Characteristics'!$C:$C,0))),"",INDEX('Policy Characteristics'!F:F,MATCH($C7,'Policy Characteristics'!$C:$C,0)))</f>
        <v>0</v>
      </c>
      <c r="M7" s="151">
        <f>IF(ISBLANK(INDEX('Policy Characteristics'!G:G,MATCH($C7,'Policy Characteristics'!$C:$C,0))),"",INDEX('Policy Characteristics'!G:G,MATCH($C7,'Policy Characteristics'!$C:$C,0)))</f>
        <v>1</v>
      </c>
      <c r="N7" s="151">
        <f>IF(ISBLANK(INDEX('Policy Characteristics'!H:H,MATCH($C7,'Policy Characteristics'!$C:$C,0))),"",INDEX('Policy Characteristics'!H:H,MATCH($C7,'Policy Characteristics'!$C:$C,0)))</f>
        <v>0.02</v>
      </c>
      <c r="O7" s="144" t="str">
        <f>IF(ISBLANK(INDEX('Policy Characteristics'!I:I,MATCH($C7,'Policy Characteristics'!$C:$C,0))),"",INDEX('Policy Characteristics'!I:I,MATCH($C7,'Policy Characteristics'!$C:$C,0)))</f>
        <v>% reduction in emissions</v>
      </c>
      <c r="P7" s="14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44" t="str">
        <f>IF(ISBLANK(INDEX('Policy Characteristics'!K:K,MATCH($C7,'Policy Characteristics'!$C:$C,0))),"",INDEX('Policy Characteristics'!K:K,MATCH($C7,'Policy Characteristics'!$C:$C,0)))</f>
        <v>transportation-sector-main.html#conv-pol-stds</v>
      </c>
      <c r="R7" s="144" t="str">
        <f>IF(ISBLANK(INDEX('Policy Characteristics'!L:L,MATCH($C7,'Policy Characteristics'!$C:$C,0))),"",INDEX('Policy Characteristics'!L:L,MATCH($C7,'Policy Characteristics'!$C:$C,0)))</f>
        <v>conventional-pollutant-standards.html</v>
      </c>
    </row>
    <row r="8" spans="1:18" s="2" customFormat="1" ht="30" x14ac:dyDescent="0.25">
      <c r="A8" s="144" t="str">
        <f>IF(ISBLANK(INDEX('Policy Characteristics'!A:A,MATCH($C8,'Policy Characteristics'!$C:$C,0))),"",INDEX('Policy Characteristics'!A:A,MATCH($C8,'Policy Characteristics'!$C:$C,0)))</f>
        <v>Transportation</v>
      </c>
      <c r="B8" s="152" t="str">
        <f>IF(ISBLANK(INDEX('Policy Characteristics'!B:B,MATCH($C8,'Policy Characteristics'!$C:$C,0))),"",INDEX('Policy Characteristics'!B:B,MATCH($C8,'Policy Characteristics'!$C:$C,0)))</f>
        <v>Conventional Pollutant Standards</v>
      </c>
      <c r="C8" s="144" t="str">
        <f t="shared" si="0"/>
        <v>Percentage Reduction of Separately Regulated Pollutants</v>
      </c>
      <c r="D8" s="2" t="s">
        <v>37</v>
      </c>
      <c r="E8" s="2" t="s">
        <v>1135</v>
      </c>
      <c r="F8" s="2" t="s">
        <v>2289</v>
      </c>
      <c r="G8" s="2" t="s">
        <v>1135</v>
      </c>
      <c r="H8" s="47">
        <v>306</v>
      </c>
      <c r="I8" t="s">
        <v>43</v>
      </c>
      <c r="J8" s="145" t="str">
        <f>IF(ISBLANK(INDEX('Policy Characteristics'!D:D,MATCH($C8,'Policy Characteristics'!$C:$C,0))),"",INDEX('Policy Characteristics'!D:D,MATCH($C8,'Policy Characteristics'!$C:$C,0)))</f>
        <v>Conventional Pollutant Standard</v>
      </c>
      <c r="K8" s="144" t="str">
        <f>IF(ISBLANK(INDEX('Policy Characteristics'!E:E,MATCH($C8,'Policy Characteristics'!$C:$C,0))),"",INDEX('Policy Characteristics'!E:E,MATCH($C8,'Policy Characteristics'!$C:$C,0)))</f>
        <v>trans reduce regulated pollutants</v>
      </c>
      <c r="L8" s="151">
        <f>IF(ISBLANK(INDEX('Policy Characteristics'!F:F,MATCH($C8,'Policy Characteristics'!$C:$C,0))),"",INDEX('Policy Characteristics'!F:F,MATCH($C8,'Policy Characteristics'!$C:$C,0)))</f>
        <v>0</v>
      </c>
      <c r="M8" s="151">
        <f>IF(ISBLANK(INDEX('Policy Characteristics'!G:G,MATCH($C8,'Policy Characteristics'!$C:$C,0))),"",INDEX('Policy Characteristics'!G:G,MATCH($C8,'Policy Characteristics'!$C:$C,0)))</f>
        <v>1</v>
      </c>
      <c r="N8" s="151">
        <f>IF(ISBLANK(INDEX('Policy Characteristics'!H:H,MATCH($C8,'Policy Characteristics'!$C:$C,0))),"",INDEX('Policy Characteristics'!H:H,MATCH($C8,'Policy Characteristics'!$C:$C,0)))</f>
        <v>0.02</v>
      </c>
      <c r="O8" s="144" t="str">
        <f>IF(ISBLANK(INDEX('Policy Characteristics'!I:I,MATCH($C8,'Policy Characteristics'!$C:$C,0))),"",INDEX('Policy Characteristics'!I:I,MATCH($C8,'Policy Characteristics'!$C:$C,0)))</f>
        <v>% reduction in emissions</v>
      </c>
      <c r="P8" s="14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44" t="str">
        <f>IF(ISBLANK(INDEX('Policy Characteristics'!K:K,MATCH($C8,'Policy Characteristics'!$C:$C,0))),"",INDEX('Policy Characteristics'!K:K,MATCH($C8,'Policy Characteristics'!$C:$C,0)))</f>
        <v>transportation-sector-main.html#conv-pol-stds</v>
      </c>
      <c r="R8" s="144" t="str">
        <f>IF(ISBLANK(INDEX('Policy Characteristics'!L:L,MATCH($C8,'Policy Characteristics'!$C:$C,0))),"",INDEX('Policy Characteristics'!L:L,MATCH($C8,'Policy Characteristics'!$C:$C,0)))</f>
        <v>conventional-pollutant-standards.html</v>
      </c>
    </row>
    <row r="9" spans="1:18" s="2" customFormat="1" ht="30" x14ac:dyDescent="0.25">
      <c r="A9" s="144" t="str">
        <f>IF(ISBLANK(INDEX('Policy Characteristics'!A:A,MATCH($C9,'Policy Characteristics'!$C:$C,0))),"",INDEX('Policy Characteristics'!A:A,MATCH($C9,'Policy Characteristics'!$C:$C,0)))</f>
        <v>Transportation</v>
      </c>
      <c r="B9" s="152" t="str">
        <f>IF(ISBLANK(INDEX('Policy Characteristics'!B:B,MATCH($C9,'Policy Characteristics'!$C:$C,0))),"",INDEX('Policy Characteristics'!B:B,MATCH($C9,'Policy Characteristics'!$C:$C,0)))</f>
        <v>Conventional Pollutant Standards</v>
      </c>
      <c r="C9" s="144" t="str">
        <f t="shared" si="0"/>
        <v>Percentage Reduction of Separately Regulated Pollutants</v>
      </c>
      <c r="D9" s="2" t="s">
        <v>37</v>
      </c>
      <c r="E9" s="2" t="s">
        <v>1136</v>
      </c>
      <c r="F9" s="2" t="s">
        <v>2289</v>
      </c>
      <c r="G9" s="2" t="s">
        <v>1136</v>
      </c>
      <c r="H9" s="47">
        <v>307</v>
      </c>
      <c r="I9" t="s">
        <v>43</v>
      </c>
      <c r="J9" s="145" t="str">
        <f>IF(ISBLANK(INDEX('Policy Characteristics'!D:D,MATCH($C9,'Policy Characteristics'!$C:$C,0))),"",INDEX('Policy Characteristics'!D:D,MATCH($C9,'Policy Characteristics'!$C:$C,0)))</f>
        <v>Conventional Pollutant Standard</v>
      </c>
      <c r="K9" s="144" t="str">
        <f>IF(ISBLANK(INDEX('Policy Characteristics'!E:E,MATCH($C9,'Policy Characteristics'!$C:$C,0))),"",INDEX('Policy Characteristics'!E:E,MATCH($C9,'Policy Characteristics'!$C:$C,0)))</f>
        <v>trans reduce regulated pollutants</v>
      </c>
      <c r="L9" s="151">
        <f>IF(ISBLANK(INDEX('Policy Characteristics'!F:F,MATCH($C9,'Policy Characteristics'!$C:$C,0))),"",INDEX('Policy Characteristics'!F:F,MATCH($C9,'Policy Characteristics'!$C:$C,0)))</f>
        <v>0</v>
      </c>
      <c r="M9" s="151">
        <f>IF(ISBLANK(INDEX('Policy Characteristics'!G:G,MATCH($C9,'Policy Characteristics'!$C:$C,0))),"",INDEX('Policy Characteristics'!G:G,MATCH($C9,'Policy Characteristics'!$C:$C,0)))</f>
        <v>1</v>
      </c>
      <c r="N9" s="151">
        <f>IF(ISBLANK(INDEX('Policy Characteristics'!H:H,MATCH($C9,'Policy Characteristics'!$C:$C,0))),"",INDEX('Policy Characteristics'!H:H,MATCH($C9,'Policy Characteristics'!$C:$C,0)))</f>
        <v>0.02</v>
      </c>
      <c r="O9" s="144" t="str">
        <f>IF(ISBLANK(INDEX('Policy Characteristics'!I:I,MATCH($C9,'Policy Characteristics'!$C:$C,0))),"",INDEX('Policy Characteristics'!I:I,MATCH($C9,'Policy Characteristics'!$C:$C,0)))</f>
        <v>% reduction in emissions</v>
      </c>
      <c r="P9" s="14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44" t="str">
        <f>IF(ISBLANK(INDEX('Policy Characteristics'!K:K,MATCH($C9,'Policy Characteristics'!$C:$C,0))),"",INDEX('Policy Characteristics'!K:K,MATCH($C9,'Policy Characteristics'!$C:$C,0)))</f>
        <v>transportation-sector-main.html#conv-pol-stds</v>
      </c>
      <c r="R9" s="144" t="str">
        <f>IF(ISBLANK(INDEX('Policy Characteristics'!L:L,MATCH($C9,'Policy Characteristics'!$C:$C,0))),"",INDEX('Policy Characteristics'!L:L,MATCH($C9,'Policy Characteristics'!$C:$C,0)))</f>
        <v>conventional-pollutant-standards.html</v>
      </c>
    </row>
    <row r="10" spans="1:18" s="2" customFormat="1" ht="30" x14ac:dyDescent="0.25">
      <c r="A10" s="144" t="str">
        <f>IF(ISBLANK(INDEX('Policy Characteristics'!A:A,MATCH($C10,'Policy Characteristics'!$C:$C,0))),"",INDEX('Policy Characteristics'!A:A,MATCH($C10,'Policy Characteristics'!$C:$C,0)))</f>
        <v>Transportation</v>
      </c>
      <c r="B10" s="152" t="str">
        <f>IF(ISBLANK(INDEX('Policy Characteristics'!B:B,MATCH($C10,'Policy Characteristics'!$C:$C,0))),"",INDEX('Policy Characteristics'!B:B,MATCH($C10,'Policy Characteristics'!$C:$C,0)))</f>
        <v>Conventional Pollutant Standards</v>
      </c>
      <c r="C10" s="144" t="str">
        <f t="shared" si="0"/>
        <v>Percentage Reduction of Separately Regulated Pollutants</v>
      </c>
      <c r="D10" s="2" t="s">
        <v>37</v>
      </c>
      <c r="E10" s="2" t="s">
        <v>1137</v>
      </c>
      <c r="F10" s="2" t="s">
        <v>2289</v>
      </c>
      <c r="G10" s="2" t="s">
        <v>1137</v>
      </c>
      <c r="H10" s="47">
        <v>308</v>
      </c>
      <c r="I10" t="s">
        <v>44</v>
      </c>
      <c r="J10" s="145" t="str">
        <f>IF(ISBLANK(INDEX('Policy Characteristics'!D:D,MATCH($C10,'Policy Characteristics'!$C:$C,0))),"",INDEX('Policy Characteristics'!D:D,MATCH($C10,'Policy Characteristics'!$C:$C,0)))</f>
        <v>Conventional Pollutant Standard</v>
      </c>
      <c r="K10" s="144" t="str">
        <f>IF(ISBLANK(INDEX('Policy Characteristics'!E:E,MATCH($C10,'Policy Characteristics'!$C:$C,0))),"",INDEX('Policy Characteristics'!E:E,MATCH($C10,'Policy Characteristics'!$C:$C,0)))</f>
        <v>trans reduce regulated pollutants</v>
      </c>
      <c r="L10" s="151">
        <f>IF(ISBLANK(INDEX('Policy Characteristics'!F:F,MATCH($C10,'Policy Characteristics'!$C:$C,0))),"",INDEX('Policy Characteristics'!F:F,MATCH($C10,'Policy Characteristics'!$C:$C,0)))</f>
        <v>0</v>
      </c>
      <c r="M10" s="151">
        <f>IF(ISBLANK(INDEX('Policy Characteristics'!G:G,MATCH($C10,'Policy Characteristics'!$C:$C,0))),"",INDEX('Policy Characteristics'!G:G,MATCH($C10,'Policy Characteristics'!$C:$C,0)))</f>
        <v>1</v>
      </c>
      <c r="N10" s="151">
        <f>IF(ISBLANK(INDEX('Policy Characteristics'!H:H,MATCH($C10,'Policy Characteristics'!$C:$C,0))),"",INDEX('Policy Characteristics'!H:H,MATCH($C10,'Policy Characteristics'!$C:$C,0)))</f>
        <v>0.02</v>
      </c>
      <c r="O10" s="144" t="str">
        <f>IF(ISBLANK(INDEX('Policy Characteristics'!I:I,MATCH($C10,'Policy Characteristics'!$C:$C,0))),"",INDEX('Policy Characteristics'!I:I,MATCH($C10,'Policy Characteristics'!$C:$C,0)))</f>
        <v>% reduction in emissions</v>
      </c>
      <c r="P10" s="14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44" t="str">
        <f>IF(ISBLANK(INDEX('Policy Characteristics'!K:K,MATCH($C10,'Policy Characteristics'!$C:$C,0))),"",INDEX('Policy Characteristics'!K:K,MATCH($C10,'Policy Characteristics'!$C:$C,0)))</f>
        <v>transportation-sector-main.html#conv-pol-stds</v>
      </c>
      <c r="R10" s="144" t="str">
        <f>IF(ISBLANK(INDEX('Policy Characteristics'!L:L,MATCH($C10,'Policy Characteristics'!$C:$C,0))),"",INDEX('Policy Characteristics'!L:L,MATCH($C10,'Policy Characteristics'!$C:$C,0)))</f>
        <v>conventional-pollutant-standards.html</v>
      </c>
    </row>
    <row r="11" spans="1:18" s="2" customFormat="1" ht="30" x14ac:dyDescent="0.25">
      <c r="A11" s="144" t="str">
        <f>IF(ISBLANK(INDEX('Policy Characteristics'!A:A,MATCH($C11,'Policy Characteristics'!$C:$C,0))),"",INDEX('Policy Characteristics'!A:A,MATCH($C11,'Policy Characteristics'!$C:$C,0)))</f>
        <v>Transportation</v>
      </c>
      <c r="B11" s="152" t="str">
        <f>IF(ISBLANK(INDEX('Policy Characteristics'!B:B,MATCH($C11,'Policy Characteristics'!$C:$C,0))),"",INDEX('Policy Characteristics'!B:B,MATCH($C11,'Policy Characteristics'!$C:$C,0)))</f>
        <v>Conventional Pollutant Standards</v>
      </c>
      <c r="C11" s="144" t="str">
        <f t="shared" si="0"/>
        <v>Percentage Reduction of Separately Regulated Pollutants</v>
      </c>
      <c r="D11" s="2" t="s">
        <v>37</v>
      </c>
      <c r="E11" s="2" t="s">
        <v>1138</v>
      </c>
      <c r="F11" s="2" t="s">
        <v>2289</v>
      </c>
      <c r="G11" s="2" t="s">
        <v>1138</v>
      </c>
      <c r="H11" s="47">
        <v>309</v>
      </c>
      <c r="I11" t="s">
        <v>43</v>
      </c>
      <c r="J11" s="145" t="str">
        <f>IF(ISBLANK(INDEX('Policy Characteristics'!D:D,MATCH($C11,'Policy Characteristics'!$C:$C,0))),"",INDEX('Policy Characteristics'!D:D,MATCH($C11,'Policy Characteristics'!$C:$C,0)))</f>
        <v>Conventional Pollutant Standard</v>
      </c>
      <c r="K11" s="144" t="str">
        <f>IF(ISBLANK(INDEX('Policy Characteristics'!E:E,MATCH($C11,'Policy Characteristics'!$C:$C,0))),"",INDEX('Policy Characteristics'!E:E,MATCH($C11,'Policy Characteristics'!$C:$C,0)))</f>
        <v>trans reduce regulated pollutants</v>
      </c>
      <c r="L11" s="151">
        <f>IF(ISBLANK(INDEX('Policy Characteristics'!F:F,MATCH($C11,'Policy Characteristics'!$C:$C,0))),"",INDEX('Policy Characteristics'!F:F,MATCH($C11,'Policy Characteristics'!$C:$C,0)))</f>
        <v>0</v>
      </c>
      <c r="M11" s="151">
        <f>IF(ISBLANK(INDEX('Policy Characteristics'!G:G,MATCH($C11,'Policy Characteristics'!$C:$C,0))),"",INDEX('Policy Characteristics'!G:G,MATCH($C11,'Policy Characteristics'!$C:$C,0)))</f>
        <v>1</v>
      </c>
      <c r="N11" s="151">
        <f>IF(ISBLANK(INDEX('Policy Characteristics'!H:H,MATCH($C11,'Policy Characteristics'!$C:$C,0))),"",INDEX('Policy Characteristics'!H:H,MATCH($C11,'Policy Characteristics'!$C:$C,0)))</f>
        <v>0.02</v>
      </c>
      <c r="O11" s="144" t="str">
        <f>IF(ISBLANK(INDEX('Policy Characteristics'!I:I,MATCH($C11,'Policy Characteristics'!$C:$C,0))),"",INDEX('Policy Characteristics'!I:I,MATCH($C11,'Policy Characteristics'!$C:$C,0)))</f>
        <v>% reduction in emissions</v>
      </c>
      <c r="P11" s="14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44" t="str">
        <f>IF(ISBLANK(INDEX('Policy Characteristics'!K:K,MATCH($C11,'Policy Characteristics'!$C:$C,0))),"",INDEX('Policy Characteristics'!K:K,MATCH($C11,'Policy Characteristics'!$C:$C,0)))</f>
        <v>transportation-sector-main.html#conv-pol-stds</v>
      </c>
      <c r="R11" s="144" t="str">
        <f>IF(ISBLANK(INDEX('Policy Characteristics'!L:L,MATCH($C11,'Policy Characteristics'!$C:$C,0))),"",INDEX('Policy Characteristics'!L:L,MATCH($C11,'Policy Characteristics'!$C:$C,0)))</f>
        <v>conventional-pollutant-standards.html</v>
      </c>
    </row>
    <row r="12" spans="1:18" s="2" customFormat="1" x14ac:dyDescent="0.25">
      <c r="A12" s="144" t="str">
        <f>IF(ISBLANK(INDEX('Policy Characteristics'!A:A,MATCH($C12,'Policy Characteristics'!$C:$C,0))),"",INDEX('Policy Characteristics'!A:A,MATCH($C12,'Policy Characteristics'!$C:$C,0)))</f>
        <v>Transportation</v>
      </c>
      <c r="B12" s="152" t="str">
        <f>IF(ISBLANK(INDEX('Policy Characteristics'!B:B,MATCH($C12,'Policy Characteristics'!$C:$C,0))),"",INDEX('Policy Characteristics'!B:B,MATCH($C12,'Policy Characteristics'!$C:$C,0)))</f>
        <v>Conventional Pollutant Standards</v>
      </c>
      <c r="C12" s="144" t="str">
        <f t="shared" si="0"/>
        <v>Percentage Reduction of Separately Regulated Pollutants</v>
      </c>
      <c r="D12" s="2" t="s">
        <v>38</v>
      </c>
      <c r="E12" s="2" t="s">
        <v>1130</v>
      </c>
      <c r="F12" s="2" t="s">
        <v>2287</v>
      </c>
      <c r="G12" s="2" t="s">
        <v>1319</v>
      </c>
      <c r="H12" s="47">
        <v>310</v>
      </c>
      <c r="I12" t="s">
        <v>43</v>
      </c>
      <c r="J12" s="145" t="str">
        <f>IF(ISBLANK(INDEX('Policy Characteristics'!D:D,MATCH($C12,'Policy Characteristics'!$C:$C,0))),"",INDEX('Policy Characteristics'!D:D,MATCH($C12,'Policy Characteristics'!$C:$C,0)))</f>
        <v>Conventional Pollutant Standard</v>
      </c>
      <c r="K12" s="144" t="str">
        <f>IF(ISBLANK(INDEX('Policy Characteristics'!E:E,MATCH($C12,'Policy Characteristics'!$C:$C,0))),"",INDEX('Policy Characteristics'!E:E,MATCH($C12,'Policy Characteristics'!$C:$C,0)))</f>
        <v>trans reduce regulated pollutants</v>
      </c>
      <c r="L12" s="151">
        <f>IF(ISBLANK(INDEX('Policy Characteristics'!F:F,MATCH($C12,'Policy Characteristics'!$C:$C,0))),"",INDEX('Policy Characteristics'!F:F,MATCH($C12,'Policy Characteristics'!$C:$C,0)))</f>
        <v>0</v>
      </c>
      <c r="M12" s="151">
        <f>IF(ISBLANK(INDEX('Policy Characteristics'!G:G,MATCH($C12,'Policy Characteristics'!$C:$C,0))),"",INDEX('Policy Characteristics'!G:G,MATCH($C12,'Policy Characteristics'!$C:$C,0)))</f>
        <v>1</v>
      </c>
      <c r="N12" s="151">
        <f>IF(ISBLANK(INDEX('Policy Characteristics'!H:H,MATCH($C12,'Policy Characteristics'!$C:$C,0))),"",INDEX('Policy Characteristics'!H:H,MATCH($C12,'Policy Characteristics'!$C:$C,0)))</f>
        <v>0.02</v>
      </c>
      <c r="O12" s="144" t="str">
        <f>IF(ISBLANK(INDEX('Policy Characteristics'!I:I,MATCH($C12,'Policy Characteristics'!$C:$C,0))),"",INDEX('Policy Characteristics'!I:I,MATCH($C12,'Policy Characteristics'!$C:$C,0)))</f>
        <v>% reduction in emissions</v>
      </c>
      <c r="P12" s="14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44" t="str">
        <f>IF(ISBLANK(INDEX('Policy Characteristics'!K:K,MATCH($C12,'Policy Characteristics'!$C:$C,0))),"",INDEX('Policy Characteristics'!K:K,MATCH($C12,'Policy Characteristics'!$C:$C,0)))</f>
        <v>transportation-sector-main.html#conv-pol-stds</v>
      </c>
      <c r="R12" s="144" t="str">
        <f>IF(ISBLANK(INDEX('Policy Characteristics'!L:L,MATCH($C12,'Policy Characteristics'!$C:$C,0))),"",INDEX('Policy Characteristics'!L:L,MATCH($C12,'Policy Characteristics'!$C:$C,0)))</f>
        <v>conventional-pollutant-standards.html</v>
      </c>
    </row>
    <row r="13" spans="1:18" s="2" customFormat="1" x14ac:dyDescent="0.25">
      <c r="A13" s="144" t="str">
        <f>IF(ISBLANK(INDEX('Policy Characteristics'!A:A,MATCH($C13,'Policy Characteristics'!$C:$C,0))),"",INDEX('Policy Characteristics'!A:A,MATCH($C13,'Policy Characteristics'!$C:$C,0)))</f>
        <v>Transportation</v>
      </c>
      <c r="B13" s="152" t="str">
        <f>IF(ISBLANK(INDEX('Policy Characteristics'!B:B,MATCH($C13,'Policy Characteristics'!$C:$C,0))),"",INDEX('Policy Characteristics'!B:B,MATCH($C13,'Policy Characteristics'!$C:$C,0)))</f>
        <v>Conventional Pollutant Standards</v>
      </c>
      <c r="C13" s="144" t="str">
        <f t="shared" si="0"/>
        <v>Percentage Reduction of Separately Regulated Pollutants</v>
      </c>
      <c r="D13" s="2" t="s">
        <v>38</v>
      </c>
      <c r="E13" s="2" t="s">
        <v>476</v>
      </c>
      <c r="F13" s="2" t="s">
        <v>2287</v>
      </c>
      <c r="G13" s="2" t="s">
        <v>476</v>
      </c>
      <c r="H13" s="47">
        <v>311</v>
      </c>
      <c r="I13" t="s">
        <v>43</v>
      </c>
      <c r="J13" s="145" t="str">
        <f>IF(ISBLANK(INDEX('Policy Characteristics'!D:D,MATCH($C13,'Policy Characteristics'!$C:$C,0))),"",INDEX('Policy Characteristics'!D:D,MATCH($C13,'Policy Characteristics'!$C:$C,0)))</f>
        <v>Conventional Pollutant Standard</v>
      </c>
      <c r="K13" s="144" t="str">
        <f>IF(ISBLANK(INDEX('Policy Characteristics'!E:E,MATCH($C13,'Policy Characteristics'!$C:$C,0))),"",INDEX('Policy Characteristics'!E:E,MATCH($C13,'Policy Characteristics'!$C:$C,0)))</f>
        <v>trans reduce regulated pollutants</v>
      </c>
      <c r="L13" s="151">
        <f>IF(ISBLANK(INDEX('Policy Characteristics'!F:F,MATCH($C13,'Policy Characteristics'!$C:$C,0))),"",INDEX('Policy Characteristics'!F:F,MATCH($C13,'Policy Characteristics'!$C:$C,0)))</f>
        <v>0</v>
      </c>
      <c r="M13" s="151">
        <f>IF(ISBLANK(INDEX('Policy Characteristics'!G:G,MATCH($C13,'Policy Characteristics'!$C:$C,0))),"",INDEX('Policy Characteristics'!G:G,MATCH($C13,'Policy Characteristics'!$C:$C,0)))</f>
        <v>1</v>
      </c>
      <c r="N13" s="151">
        <f>IF(ISBLANK(INDEX('Policy Characteristics'!H:H,MATCH($C13,'Policy Characteristics'!$C:$C,0))),"",INDEX('Policy Characteristics'!H:H,MATCH($C13,'Policy Characteristics'!$C:$C,0)))</f>
        <v>0.02</v>
      </c>
      <c r="O13" s="144" t="str">
        <f>IF(ISBLANK(INDEX('Policy Characteristics'!I:I,MATCH($C13,'Policy Characteristics'!$C:$C,0))),"",INDEX('Policy Characteristics'!I:I,MATCH($C13,'Policy Characteristics'!$C:$C,0)))</f>
        <v>% reduction in emissions</v>
      </c>
      <c r="P13" s="14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44" t="str">
        <f>IF(ISBLANK(INDEX('Policy Characteristics'!K:K,MATCH($C13,'Policy Characteristics'!$C:$C,0))),"",INDEX('Policy Characteristics'!K:K,MATCH($C13,'Policy Characteristics'!$C:$C,0)))</f>
        <v>transportation-sector-main.html#conv-pol-stds</v>
      </c>
      <c r="R13" s="144" t="str">
        <f>IF(ISBLANK(INDEX('Policy Characteristics'!L:L,MATCH($C13,'Policy Characteristics'!$C:$C,0))),"",INDEX('Policy Characteristics'!L:L,MATCH($C13,'Policy Characteristics'!$C:$C,0)))</f>
        <v>conventional-pollutant-standards.html</v>
      </c>
    </row>
    <row r="14" spans="1:18" s="2" customFormat="1" x14ac:dyDescent="0.25">
      <c r="A14" s="144" t="str">
        <f>IF(ISBLANK(INDEX('Policy Characteristics'!A:A,MATCH($C14,'Policy Characteristics'!$C:$C,0))),"",INDEX('Policy Characteristics'!A:A,MATCH($C14,'Policy Characteristics'!$C:$C,0)))</f>
        <v>Transportation</v>
      </c>
      <c r="B14" s="152" t="str">
        <f>IF(ISBLANK(INDEX('Policy Characteristics'!B:B,MATCH($C14,'Policy Characteristics'!$C:$C,0))),"",INDEX('Policy Characteristics'!B:B,MATCH($C14,'Policy Characteristics'!$C:$C,0)))</f>
        <v>Conventional Pollutant Standards</v>
      </c>
      <c r="C14" s="144" t="str">
        <f t="shared" si="0"/>
        <v>Percentage Reduction of Separately Regulated Pollutants</v>
      </c>
      <c r="D14" s="2" t="s">
        <v>38</v>
      </c>
      <c r="E14" s="2" t="s">
        <v>1131</v>
      </c>
      <c r="F14" s="2" t="s">
        <v>2287</v>
      </c>
      <c r="G14" s="2" t="s">
        <v>1131</v>
      </c>
      <c r="H14" s="47">
        <v>312</v>
      </c>
      <c r="I14" t="s">
        <v>43</v>
      </c>
      <c r="J14" s="145" t="str">
        <f>IF(ISBLANK(INDEX('Policy Characteristics'!D:D,MATCH($C14,'Policy Characteristics'!$C:$C,0))),"",INDEX('Policy Characteristics'!D:D,MATCH($C14,'Policy Characteristics'!$C:$C,0)))</f>
        <v>Conventional Pollutant Standard</v>
      </c>
      <c r="K14" s="144" t="str">
        <f>IF(ISBLANK(INDEX('Policy Characteristics'!E:E,MATCH($C14,'Policy Characteristics'!$C:$C,0))),"",INDEX('Policy Characteristics'!E:E,MATCH($C14,'Policy Characteristics'!$C:$C,0)))</f>
        <v>trans reduce regulated pollutants</v>
      </c>
      <c r="L14" s="151">
        <f>IF(ISBLANK(INDEX('Policy Characteristics'!F:F,MATCH($C14,'Policy Characteristics'!$C:$C,0))),"",INDEX('Policy Characteristics'!F:F,MATCH($C14,'Policy Characteristics'!$C:$C,0)))</f>
        <v>0</v>
      </c>
      <c r="M14" s="151">
        <f>IF(ISBLANK(INDEX('Policy Characteristics'!G:G,MATCH($C14,'Policy Characteristics'!$C:$C,0))),"",INDEX('Policy Characteristics'!G:G,MATCH($C14,'Policy Characteristics'!$C:$C,0)))</f>
        <v>1</v>
      </c>
      <c r="N14" s="151">
        <f>IF(ISBLANK(INDEX('Policy Characteristics'!H:H,MATCH($C14,'Policy Characteristics'!$C:$C,0))),"",INDEX('Policy Characteristics'!H:H,MATCH($C14,'Policy Characteristics'!$C:$C,0)))</f>
        <v>0.02</v>
      </c>
      <c r="O14" s="144" t="str">
        <f>IF(ISBLANK(INDEX('Policy Characteristics'!I:I,MATCH($C14,'Policy Characteristics'!$C:$C,0))),"",INDEX('Policy Characteristics'!I:I,MATCH($C14,'Policy Characteristics'!$C:$C,0)))</f>
        <v>% reduction in emissions</v>
      </c>
      <c r="P14" s="14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44" t="str">
        <f>IF(ISBLANK(INDEX('Policy Characteristics'!K:K,MATCH($C14,'Policy Characteristics'!$C:$C,0))),"",INDEX('Policy Characteristics'!K:K,MATCH($C14,'Policy Characteristics'!$C:$C,0)))</f>
        <v>transportation-sector-main.html#conv-pol-stds</v>
      </c>
      <c r="R14" s="144" t="str">
        <f>IF(ISBLANK(INDEX('Policy Characteristics'!L:L,MATCH($C14,'Policy Characteristics'!$C:$C,0))),"",INDEX('Policy Characteristics'!L:L,MATCH($C14,'Policy Characteristics'!$C:$C,0)))</f>
        <v>conventional-pollutant-standards.html</v>
      </c>
    </row>
    <row r="15" spans="1:18" s="2" customFormat="1" x14ac:dyDescent="0.25">
      <c r="A15" s="144" t="str">
        <f>IF(ISBLANK(INDEX('Policy Characteristics'!A:A,MATCH($C15,'Policy Characteristics'!$C:$C,0))),"",INDEX('Policy Characteristics'!A:A,MATCH($C15,'Policy Characteristics'!$C:$C,0)))</f>
        <v>Transportation</v>
      </c>
      <c r="B15" s="152" t="str">
        <f>IF(ISBLANK(INDEX('Policy Characteristics'!B:B,MATCH($C15,'Policy Characteristics'!$C:$C,0))),"",INDEX('Policy Characteristics'!B:B,MATCH($C15,'Policy Characteristics'!$C:$C,0)))</f>
        <v>Conventional Pollutant Standards</v>
      </c>
      <c r="C15" s="144" t="str">
        <f t="shared" si="0"/>
        <v>Percentage Reduction of Separately Regulated Pollutants</v>
      </c>
      <c r="D15" s="2" t="s">
        <v>38</v>
      </c>
      <c r="E15" s="2" t="s">
        <v>1132</v>
      </c>
      <c r="F15" s="2" t="s">
        <v>2287</v>
      </c>
      <c r="G15" s="2" t="s">
        <v>1132</v>
      </c>
      <c r="H15" s="47">
        <v>313</v>
      </c>
      <c r="I15" t="s">
        <v>43</v>
      </c>
      <c r="J15" s="145" t="str">
        <f>IF(ISBLANK(INDEX('Policy Characteristics'!D:D,MATCH($C15,'Policy Characteristics'!$C:$C,0))),"",INDEX('Policy Characteristics'!D:D,MATCH($C15,'Policy Characteristics'!$C:$C,0)))</f>
        <v>Conventional Pollutant Standard</v>
      </c>
      <c r="K15" s="144" t="str">
        <f>IF(ISBLANK(INDEX('Policy Characteristics'!E:E,MATCH($C15,'Policy Characteristics'!$C:$C,0))),"",INDEX('Policy Characteristics'!E:E,MATCH($C15,'Policy Characteristics'!$C:$C,0)))</f>
        <v>trans reduce regulated pollutants</v>
      </c>
      <c r="L15" s="151">
        <f>IF(ISBLANK(INDEX('Policy Characteristics'!F:F,MATCH($C15,'Policy Characteristics'!$C:$C,0))),"",INDEX('Policy Characteristics'!F:F,MATCH($C15,'Policy Characteristics'!$C:$C,0)))</f>
        <v>0</v>
      </c>
      <c r="M15" s="151">
        <f>IF(ISBLANK(INDEX('Policy Characteristics'!G:G,MATCH($C15,'Policy Characteristics'!$C:$C,0))),"",INDEX('Policy Characteristics'!G:G,MATCH($C15,'Policy Characteristics'!$C:$C,0)))</f>
        <v>1</v>
      </c>
      <c r="N15" s="151">
        <f>IF(ISBLANK(INDEX('Policy Characteristics'!H:H,MATCH($C15,'Policy Characteristics'!$C:$C,0))),"",INDEX('Policy Characteristics'!H:H,MATCH($C15,'Policy Characteristics'!$C:$C,0)))</f>
        <v>0.02</v>
      </c>
      <c r="O15" s="144" t="str">
        <f>IF(ISBLANK(INDEX('Policy Characteristics'!I:I,MATCH($C15,'Policy Characteristics'!$C:$C,0))),"",INDEX('Policy Characteristics'!I:I,MATCH($C15,'Policy Characteristics'!$C:$C,0)))</f>
        <v>% reduction in emissions</v>
      </c>
      <c r="P15" s="14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44" t="str">
        <f>IF(ISBLANK(INDEX('Policy Characteristics'!K:K,MATCH($C15,'Policy Characteristics'!$C:$C,0))),"",INDEX('Policy Characteristics'!K:K,MATCH($C15,'Policy Characteristics'!$C:$C,0)))</f>
        <v>transportation-sector-main.html#conv-pol-stds</v>
      </c>
      <c r="R15" s="144" t="str">
        <f>IF(ISBLANK(INDEX('Policy Characteristics'!L:L,MATCH($C15,'Policy Characteristics'!$C:$C,0))),"",INDEX('Policy Characteristics'!L:L,MATCH($C15,'Policy Characteristics'!$C:$C,0)))</f>
        <v>conventional-pollutant-standards.html</v>
      </c>
    </row>
    <row r="16" spans="1:18" s="2" customFormat="1" x14ac:dyDescent="0.25">
      <c r="A16" s="144" t="str">
        <f>IF(ISBLANK(INDEX('Policy Characteristics'!A:A,MATCH($C16,'Policy Characteristics'!$C:$C,0))),"",INDEX('Policy Characteristics'!A:A,MATCH($C16,'Policy Characteristics'!$C:$C,0)))</f>
        <v>Transportation</v>
      </c>
      <c r="B16" s="152" t="str">
        <f>IF(ISBLANK(INDEX('Policy Characteristics'!B:B,MATCH($C16,'Policy Characteristics'!$C:$C,0))),"",INDEX('Policy Characteristics'!B:B,MATCH($C16,'Policy Characteristics'!$C:$C,0)))</f>
        <v>Conventional Pollutant Standards</v>
      </c>
      <c r="C16" s="144" t="str">
        <f t="shared" si="0"/>
        <v>Percentage Reduction of Separately Regulated Pollutants</v>
      </c>
      <c r="D16" s="2" t="s">
        <v>38</v>
      </c>
      <c r="E16" s="2" t="s">
        <v>1133</v>
      </c>
      <c r="F16" s="2" t="s">
        <v>2287</v>
      </c>
      <c r="G16" s="2" t="s">
        <v>1213</v>
      </c>
      <c r="H16" s="47">
        <v>314</v>
      </c>
      <c r="I16" t="s">
        <v>43</v>
      </c>
      <c r="J16" s="145" t="str">
        <f>IF(ISBLANK(INDEX('Policy Characteristics'!D:D,MATCH($C16,'Policy Characteristics'!$C:$C,0))),"",INDEX('Policy Characteristics'!D:D,MATCH($C16,'Policy Characteristics'!$C:$C,0)))</f>
        <v>Conventional Pollutant Standard</v>
      </c>
      <c r="K16" s="144" t="str">
        <f>IF(ISBLANK(INDEX('Policy Characteristics'!E:E,MATCH($C16,'Policy Characteristics'!$C:$C,0))),"",INDEX('Policy Characteristics'!E:E,MATCH($C16,'Policy Characteristics'!$C:$C,0)))</f>
        <v>trans reduce regulated pollutants</v>
      </c>
      <c r="L16" s="151">
        <f>IF(ISBLANK(INDEX('Policy Characteristics'!F:F,MATCH($C16,'Policy Characteristics'!$C:$C,0))),"",INDEX('Policy Characteristics'!F:F,MATCH($C16,'Policy Characteristics'!$C:$C,0)))</f>
        <v>0</v>
      </c>
      <c r="M16" s="151">
        <f>IF(ISBLANK(INDEX('Policy Characteristics'!G:G,MATCH($C16,'Policy Characteristics'!$C:$C,0))),"",INDEX('Policy Characteristics'!G:G,MATCH($C16,'Policy Characteristics'!$C:$C,0)))</f>
        <v>1</v>
      </c>
      <c r="N16" s="151">
        <f>IF(ISBLANK(INDEX('Policy Characteristics'!H:H,MATCH($C16,'Policy Characteristics'!$C:$C,0))),"",INDEX('Policy Characteristics'!H:H,MATCH($C16,'Policy Characteristics'!$C:$C,0)))</f>
        <v>0.02</v>
      </c>
      <c r="O16" s="144" t="str">
        <f>IF(ISBLANK(INDEX('Policy Characteristics'!I:I,MATCH($C16,'Policy Characteristics'!$C:$C,0))),"",INDEX('Policy Characteristics'!I:I,MATCH($C16,'Policy Characteristics'!$C:$C,0)))</f>
        <v>% reduction in emissions</v>
      </c>
      <c r="P16" s="14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44" t="str">
        <f>IF(ISBLANK(INDEX('Policy Characteristics'!K:K,MATCH($C16,'Policy Characteristics'!$C:$C,0))),"",INDEX('Policy Characteristics'!K:K,MATCH($C16,'Policy Characteristics'!$C:$C,0)))</f>
        <v>transportation-sector-main.html#conv-pol-stds</v>
      </c>
      <c r="R16" s="144" t="str">
        <f>IF(ISBLANK(INDEX('Policy Characteristics'!L:L,MATCH($C16,'Policy Characteristics'!$C:$C,0))),"",INDEX('Policy Characteristics'!L:L,MATCH($C16,'Policy Characteristics'!$C:$C,0)))</f>
        <v>conventional-pollutant-standards.html</v>
      </c>
    </row>
    <row r="17" spans="1:18" s="2" customFormat="1" x14ac:dyDescent="0.25">
      <c r="A17" s="144" t="str">
        <f>IF(ISBLANK(INDEX('Policy Characteristics'!A:A,MATCH($C17,'Policy Characteristics'!$C:$C,0))),"",INDEX('Policy Characteristics'!A:A,MATCH($C17,'Policy Characteristics'!$C:$C,0)))</f>
        <v>Transportation</v>
      </c>
      <c r="B17" s="152" t="str">
        <f>IF(ISBLANK(INDEX('Policy Characteristics'!B:B,MATCH($C17,'Policy Characteristics'!$C:$C,0))),"",INDEX('Policy Characteristics'!B:B,MATCH($C17,'Policy Characteristics'!$C:$C,0)))</f>
        <v>Conventional Pollutant Standards</v>
      </c>
      <c r="C17" s="144" t="str">
        <f t="shared" si="0"/>
        <v>Percentage Reduction of Separately Regulated Pollutants</v>
      </c>
      <c r="D17" s="2" t="s">
        <v>38</v>
      </c>
      <c r="E17" s="2" t="s">
        <v>1134</v>
      </c>
      <c r="F17" s="2" t="s">
        <v>2287</v>
      </c>
      <c r="G17" s="2" t="s">
        <v>1134</v>
      </c>
      <c r="H17" s="47">
        <v>315</v>
      </c>
      <c r="I17" t="s">
        <v>43</v>
      </c>
      <c r="J17" s="145" t="str">
        <f>IF(ISBLANK(INDEX('Policy Characteristics'!D:D,MATCH($C17,'Policy Characteristics'!$C:$C,0))),"",INDEX('Policy Characteristics'!D:D,MATCH($C17,'Policy Characteristics'!$C:$C,0)))</f>
        <v>Conventional Pollutant Standard</v>
      </c>
      <c r="K17" s="144" t="str">
        <f>IF(ISBLANK(INDEX('Policy Characteristics'!E:E,MATCH($C17,'Policy Characteristics'!$C:$C,0))),"",INDEX('Policy Characteristics'!E:E,MATCH($C17,'Policy Characteristics'!$C:$C,0)))</f>
        <v>trans reduce regulated pollutants</v>
      </c>
      <c r="L17" s="151">
        <f>IF(ISBLANK(INDEX('Policy Characteristics'!F:F,MATCH($C17,'Policy Characteristics'!$C:$C,0))),"",INDEX('Policy Characteristics'!F:F,MATCH($C17,'Policy Characteristics'!$C:$C,0)))</f>
        <v>0</v>
      </c>
      <c r="M17" s="151">
        <f>IF(ISBLANK(INDEX('Policy Characteristics'!G:G,MATCH($C17,'Policy Characteristics'!$C:$C,0))),"",INDEX('Policy Characteristics'!G:G,MATCH($C17,'Policy Characteristics'!$C:$C,0)))</f>
        <v>1</v>
      </c>
      <c r="N17" s="151">
        <f>IF(ISBLANK(INDEX('Policy Characteristics'!H:H,MATCH($C17,'Policy Characteristics'!$C:$C,0))),"",INDEX('Policy Characteristics'!H:H,MATCH($C17,'Policy Characteristics'!$C:$C,0)))</f>
        <v>0.02</v>
      </c>
      <c r="O17" s="144" t="str">
        <f>IF(ISBLANK(INDEX('Policy Characteristics'!I:I,MATCH($C17,'Policy Characteristics'!$C:$C,0))),"",INDEX('Policy Characteristics'!I:I,MATCH($C17,'Policy Characteristics'!$C:$C,0)))</f>
        <v>% reduction in emissions</v>
      </c>
      <c r="P17" s="14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44" t="str">
        <f>IF(ISBLANK(INDEX('Policy Characteristics'!K:K,MATCH($C17,'Policy Characteristics'!$C:$C,0))),"",INDEX('Policy Characteristics'!K:K,MATCH($C17,'Policy Characteristics'!$C:$C,0)))</f>
        <v>transportation-sector-main.html#conv-pol-stds</v>
      </c>
      <c r="R17" s="144" t="str">
        <f>IF(ISBLANK(INDEX('Policy Characteristics'!L:L,MATCH($C17,'Policy Characteristics'!$C:$C,0))),"",INDEX('Policy Characteristics'!L:L,MATCH($C17,'Policy Characteristics'!$C:$C,0)))</f>
        <v>conventional-pollutant-standards.html</v>
      </c>
    </row>
    <row r="18" spans="1:18" s="2" customFormat="1" x14ac:dyDescent="0.25">
      <c r="A18" s="144" t="str">
        <f>IF(ISBLANK(INDEX('Policy Characteristics'!A:A,MATCH($C18,'Policy Characteristics'!$C:$C,0))),"",INDEX('Policy Characteristics'!A:A,MATCH($C18,'Policy Characteristics'!$C:$C,0)))</f>
        <v>Transportation</v>
      </c>
      <c r="B18" s="152" t="str">
        <f>IF(ISBLANK(INDEX('Policy Characteristics'!B:B,MATCH($C18,'Policy Characteristics'!$C:$C,0))),"",INDEX('Policy Characteristics'!B:B,MATCH($C18,'Policy Characteristics'!$C:$C,0)))</f>
        <v>Conventional Pollutant Standards</v>
      </c>
      <c r="C18" s="144" t="str">
        <f t="shared" si="0"/>
        <v>Percentage Reduction of Separately Regulated Pollutants</v>
      </c>
      <c r="D18" s="2" t="s">
        <v>38</v>
      </c>
      <c r="E18" s="2" t="s">
        <v>1135</v>
      </c>
      <c r="F18" s="2" t="s">
        <v>2287</v>
      </c>
      <c r="G18" s="2" t="s">
        <v>1135</v>
      </c>
      <c r="H18" s="47">
        <v>316</v>
      </c>
      <c r="I18" t="s">
        <v>43</v>
      </c>
      <c r="J18" s="145" t="str">
        <f>IF(ISBLANK(INDEX('Policy Characteristics'!D:D,MATCH($C18,'Policy Characteristics'!$C:$C,0))),"",INDEX('Policy Characteristics'!D:D,MATCH($C18,'Policy Characteristics'!$C:$C,0)))</f>
        <v>Conventional Pollutant Standard</v>
      </c>
      <c r="K18" s="144" t="str">
        <f>IF(ISBLANK(INDEX('Policy Characteristics'!E:E,MATCH($C18,'Policy Characteristics'!$C:$C,0))),"",INDEX('Policy Characteristics'!E:E,MATCH($C18,'Policy Characteristics'!$C:$C,0)))</f>
        <v>trans reduce regulated pollutants</v>
      </c>
      <c r="L18" s="151">
        <f>IF(ISBLANK(INDEX('Policy Characteristics'!F:F,MATCH($C18,'Policy Characteristics'!$C:$C,0))),"",INDEX('Policy Characteristics'!F:F,MATCH($C18,'Policy Characteristics'!$C:$C,0)))</f>
        <v>0</v>
      </c>
      <c r="M18" s="151">
        <f>IF(ISBLANK(INDEX('Policy Characteristics'!G:G,MATCH($C18,'Policy Characteristics'!$C:$C,0))),"",INDEX('Policy Characteristics'!G:G,MATCH($C18,'Policy Characteristics'!$C:$C,0)))</f>
        <v>1</v>
      </c>
      <c r="N18" s="151">
        <f>IF(ISBLANK(INDEX('Policy Characteristics'!H:H,MATCH($C18,'Policy Characteristics'!$C:$C,0))),"",INDEX('Policy Characteristics'!H:H,MATCH($C18,'Policy Characteristics'!$C:$C,0)))</f>
        <v>0.02</v>
      </c>
      <c r="O18" s="144" t="str">
        <f>IF(ISBLANK(INDEX('Policy Characteristics'!I:I,MATCH($C18,'Policy Characteristics'!$C:$C,0))),"",INDEX('Policy Characteristics'!I:I,MATCH($C18,'Policy Characteristics'!$C:$C,0)))</f>
        <v>% reduction in emissions</v>
      </c>
      <c r="P18" s="14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44" t="str">
        <f>IF(ISBLANK(INDEX('Policy Characteristics'!K:K,MATCH($C18,'Policy Characteristics'!$C:$C,0))),"",INDEX('Policy Characteristics'!K:K,MATCH($C18,'Policy Characteristics'!$C:$C,0)))</f>
        <v>transportation-sector-main.html#conv-pol-stds</v>
      </c>
      <c r="R18" s="144" t="str">
        <f>IF(ISBLANK(INDEX('Policy Characteristics'!L:L,MATCH($C18,'Policy Characteristics'!$C:$C,0))),"",INDEX('Policy Characteristics'!L:L,MATCH($C18,'Policy Characteristics'!$C:$C,0)))</f>
        <v>conventional-pollutant-standards.html</v>
      </c>
    </row>
    <row r="19" spans="1:18" s="2" customFormat="1" x14ac:dyDescent="0.25">
      <c r="A19" s="144" t="str">
        <f>IF(ISBLANK(INDEX('Policy Characteristics'!A:A,MATCH($C19,'Policy Characteristics'!$C:$C,0))),"",INDEX('Policy Characteristics'!A:A,MATCH($C19,'Policy Characteristics'!$C:$C,0)))</f>
        <v>Transportation</v>
      </c>
      <c r="B19" s="152" t="str">
        <f>IF(ISBLANK(INDEX('Policy Characteristics'!B:B,MATCH($C19,'Policy Characteristics'!$C:$C,0))),"",INDEX('Policy Characteristics'!B:B,MATCH($C19,'Policy Characteristics'!$C:$C,0)))</f>
        <v>Conventional Pollutant Standards</v>
      </c>
      <c r="C19" s="144" t="str">
        <f t="shared" si="0"/>
        <v>Percentage Reduction of Separately Regulated Pollutants</v>
      </c>
      <c r="D19" s="2" t="s">
        <v>38</v>
      </c>
      <c r="E19" s="2" t="s">
        <v>1136</v>
      </c>
      <c r="F19" s="2" t="s">
        <v>2287</v>
      </c>
      <c r="G19" s="2" t="s">
        <v>1136</v>
      </c>
      <c r="H19" s="47">
        <v>317</v>
      </c>
      <c r="I19" t="s">
        <v>43</v>
      </c>
      <c r="J19" s="145" t="str">
        <f>IF(ISBLANK(INDEX('Policy Characteristics'!D:D,MATCH($C19,'Policy Characteristics'!$C:$C,0))),"",INDEX('Policy Characteristics'!D:D,MATCH($C19,'Policy Characteristics'!$C:$C,0)))</f>
        <v>Conventional Pollutant Standard</v>
      </c>
      <c r="K19" s="144" t="str">
        <f>IF(ISBLANK(INDEX('Policy Characteristics'!E:E,MATCH($C19,'Policy Characteristics'!$C:$C,0))),"",INDEX('Policy Characteristics'!E:E,MATCH($C19,'Policy Characteristics'!$C:$C,0)))</f>
        <v>trans reduce regulated pollutants</v>
      </c>
      <c r="L19" s="151">
        <f>IF(ISBLANK(INDEX('Policy Characteristics'!F:F,MATCH($C19,'Policy Characteristics'!$C:$C,0))),"",INDEX('Policy Characteristics'!F:F,MATCH($C19,'Policy Characteristics'!$C:$C,0)))</f>
        <v>0</v>
      </c>
      <c r="M19" s="151">
        <f>IF(ISBLANK(INDEX('Policy Characteristics'!G:G,MATCH($C19,'Policy Characteristics'!$C:$C,0))),"",INDEX('Policy Characteristics'!G:G,MATCH($C19,'Policy Characteristics'!$C:$C,0)))</f>
        <v>1</v>
      </c>
      <c r="N19" s="151">
        <f>IF(ISBLANK(INDEX('Policy Characteristics'!H:H,MATCH($C19,'Policy Characteristics'!$C:$C,0))),"",INDEX('Policy Characteristics'!H:H,MATCH($C19,'Policy Characteristics'!$C:$C,0)))</f>
        <v>0.02</v>
      </c>
      <c r="O19" s="144" t="str">
        <f>IF(ISBLANK(INDEX('Policy Characteristics'!I:I,MATCH($C19,'Policy Characteristics'!$C:$C,0))),"",INDEX('Policy Characteristics'!I:I,MATCH($C19,'Policy Characteristics'!$C:$C,0)))</f>
        <v>% reduction in emissions</v>
      </c>
      <c r="P19" s="14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44" t="str">
        <f>IF(ISBLANK(INDEX('Policy Characteristics'!K:K,MATCH($C19,'Policy Characteristics'!$C:$C,0))),"",INDEX('Policy Characteristics'!K:K,MATCH($C19,'Policy Characteristics'!$C:$C,0)))</f>
        <v>transportation-sector-main.html#conv-pol-stds</v>
      </c>
      <c r="R19" s="144" t="str">
        <f>IF(ISBLANK(INDEX('Policy Characteristics'!L:L,MATCH($C19,'Policy Characteristics'!$C:$C,0))),"",INDEX('Policy Characteristics'!L:L,MATCH($C19,'Policy Characteristics'!$C:$C,0)))</f>
        <v>conventional-pollutant-standards.html</v>
      </c>
    </row>
    <row r="20" spans="1:18" s="2" customFormat="1" x14ac:dyDescent="0.25">
      <c r="A20" s="144" t="str">
        <f>IF(ISBLANK(INDEX('Policy Characteristics'!A:A,MATCH($C20,'Policy Characteristics'!$C:$C,0))),"",INDEX('Policy Characteristics'!A:A,MATCH($C20,'Policy Characteristics'!$C:$C,0)))</f>
        <v>Transportation</v>
      </c>
      <c r="B20" s="152" t="str">
        <f>IF(ISBLANK(INDEX('Policy Characteristics'!B:B,MATCH($C20,'Policy Characteristics'!$C:$C,0))),"",INDEX('Policy Characteristics'!B:B,MATCH($C20,'Policy Characteristics'!$C:$C,0)))</f>
        <v>Conventional Pollutant Standards</v>
      </c>
      <c r="C20" s="144" t="str">
        <f t="shared" si="0"/>
        <v>Percentage Reduction of Separately Regulated Pollutants</v>
      </c>
      <c r="D20" s="2" t="s">
        <v>38</v>
      </c>
      <c r="E20" s="2" t="s">
        <v>1137</v>
      </c>
      <c r="F20" s="2" t="s">
        <v>2287</v>
      </c>
      <c r="G20" s="2" t="s">
        <v>1137</v>
      </c>
      <c r="H20" s="47">
        <v>318</v>
      </c>
      <c r="I20" t="s">
        <v>44</v>
      </c>
      <c r="J20" s="145" t="str">
        <f>IF(ISBLANK(INDEX('Policy Characteristics'!D:D,MATCH($C20,'Policy Characteristics'!$C:$C,0))),"",INDEX('Policy Characteristics'!D:D,MATCH($C20,'Policy Characteristics'!$C:$C,0)))</f>
        <v>Conventional Pollutant Standard</v>
      </c>
      <c r="K20" s="144" t="str">
        <f>IF(ISBLANK(INDEX('Policy Characteristics'!E:E,MATCH($C20,'Policy Characteristics'!$C:$C,0))),"",INDEX('Policy Characteristics'!E:E,MATCH($C20,'Policy Characteristics'!$C:$C,0)))</f>
        <v>trans reduce regulated pollutants</v>
      </c>
      <c r="L20" s="151">
        <f>IF(ISBLANK(INDEX('Policy Characteristics'!F:F,MATCH($C20,'Policy Characteristics'!$C:$C,0))),"",INDEX('Policy Characteristics'!F:F,MATCH($C20,'Policy Characteristics'!$C:$C,0)))</f>
        <v>0</v>
      </c>
      <c r="M20" s="151">
        <f>IF(ISBLANK(INDEX('Policy Characteristics'!G:G,MATCH($C20,'Policy Characteristics'!$C:$C,0))),"",INDEX('Policy Characteristics'!G:G,MATCH($C20,'Policy Characteristics'!$C:$C,0)))</f>
        <v>1</v>
      </c>
      <c r="N20" s="151">
        <f>IF(ISBLANK(INDEX('Policy Characteristics'!H:H,MATCH($C20,'Policy Characteristics'!$C:$C,0))),"",INDEX('Policy Characteristics'!H:H,MATCH($C20,'Policy Characteristics'!$C:$C,0)))</f>
        <v>0.02</v>
      </c>
      <c r="O20" s="144" t="str">
        <f>IF(ISBLANK(INDEX('Policy Characteristics'!I:I,MATCH($C20,'Policy Characteristics'!$C:$C,0))),"",INDEX('Policy Characteristics'!I:I,MATCH($C20,'Policy Characteristics'!$C:$C,0)))</f>
        <v>% reduction in emissions</v>
      </c>
      <c r="P20" s="14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44" t="str">
        <f>IF(ISBLANK(INDEX('Policy Characteristics'!K:K,MATCH($C20,'Policy Characteristics'!$C:$C,0))),"",INDEX('Policy Characteristics'!K:K,MATCH($C20,'Policy Characteristics'!$C:$C,0)))</f>
        <v>transportation-sector-main.html#conv-pol-stds</v>
      </c>
      <c r="R20" s="144" t="str">
        <f>IF(ISBLANK(INDEX('Policy Characteristics'!L:L,MATCH($C20,'Policy Characteristics'!$C:$C,0))),"",INDEX('Policy Characteristics'!L:L,MATCH($C20,'Policy Characteristics'!$C:$C,0)))</f>
        <v>conventional-pollutant-standards.html</v>
      </c>
    </row>
    <row r="21" spans="1:18" s="2" customFormat="1" x14ac:dyDescent="0.25">
      <c r="A21" s="144" t="str">
        <f>IF(ISBLANK(INDEX('Policy Characteristics'!A:A,MATCH($C21,'Policy Characteristics'!$C:$C,0))),"",INDEX('Policy Characteristics'!A:A,MATCH($C21,'Policy Characteristics'!$C:$C,0)))</f>
        <v>Transportation</v>
      </c>
      <c r="B21" s="152" t="str">
        <f>IF(ISBLANK(INDEX('Policy Characteristics'!B:B,MATCH($C21,'Policy Characteristics'!$C:$C,0))),"",INDEX('Policy Characteristics'!B:B,MATCH($C21,'Policy Characteristics'!$C:$C,0)))</f>
        <v>Conventional Pollutant Standards</v>
      </c>
      <c r="C21" s="144" t="str">
        <f t="shared" si="0"/>
        <v>Percentage Reduction of Separately Regulated Pollutants</v>
      </c>
      <c r="D21" s="2" t="s">
        <v>38</v>
      </c>
      <c r="E21" s="2" t="s">
        <v>1138</v>
      </c>
      <c r="F21" s="2" t="s">
        <v>2287</v>
      </c>
      <c r="G21" s="2" t="s">
        <v>1138</v>
      </c>
      <c r="H21" s="47">
        <v>319</v>
      </c>
      <c r="I21" t="s">
        <v>43</v>
      </c>
      <c r="J21" s="145" t="str">
        <f>IF(ISBLANK(INDEX('Policy Characteristics'!D:D,MATCH($C21,'Policy Characteristics'!$C:$C,0))),"",INDEX('Policy Characteristics'!D:D,MATCH($C21,'Policy Characteristics'!$C:$C,0)))</f>
        <v>Conventional Pollutant Standard</v>
      </c>
      <c r="K21" s="144" t="str">
        <f>IF(ISBLANK(INDEX('Policy Characteristics'!E:E,MATCH($C21,'Policy Characteristics'!$C:$C,0))),"",INDEX('Policy Characteristics'!E:E,MATCH($C21,'Policy Characteristics'!$C:$C,0)))</f>
        <v>trans reduce regulated pollutants</v>
      </c>
      <c r="L21" s="151">
        <f>IF(ISBLANK(INDEX('Policy Characteristics'!F:F,MATCH($C21,'Policy Characteristics'!$C:$C,0))),"",INDEX('Policy Characteristics'!F:F,MATCH($C21,'Policy Characteristics'!$C:$C,0)))</f>
        <v>0</v>
      </c>
      <c r="M21" s="151">
        <f>IF(ISBLANK(INDEX('Policy Characteristics'!G:G,MATCH($C21,'Policy Characteristics'!$C:$C,0))),"",INDEX('Policy Characteristics'!G:G,MATCH($C21,'Policy Characteristics'!$C:$C,0)))</f>
        <v>1</v>
      </c>
      <c r="N21" s="151">
        <f>IF(ISBLANK(INDEX('Policy Characteristics'!H:H,MATCH($C21,'Policy Characteristics'!$C:$C,0))),"",INDEX('Policy Characteristics'!H:H,MATCH($C21,'Policy Characteristics'!$C:$C,0)))</f>
        <v>0.02</v>
      </c>
      <c r="O21" s="144" t="str">
        <f>IF(ISBLANK(INDEX('Policy Characteristics'!I:I,MATCH($C21,'Policy Characteristics'!$C:$C,0))),"",INDEX('Policy Characteristics'!I:I,MATCH($C21,'Policy Characteristics'!$C:$C,0)))</f>
        <v>% reduction in emissions</v>
      </c>
      <c r="P21" s="14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44" t="str">
        <f>IF(ISBLANK(INDEX('Policy Characteristics'!K:K,MATCH($C21,'Policy Characteristics'!$C:$C,0))),"",INDEX('Policy Characteristics'!K:K,MATCH($C21,'Policy Characteristics'!$C:$C,0)))</f>
        <v>transportation-sector-main.html#conv-pol-stds</v>
      </c>
      <c r="R21" s="144" t="str">
        <f>IF(ISBLANK(INDEX('Policy Characteristics'!L:L,MATCH($C21,'Policy Characteristics'!$C:$C,0))),"",INDEX('Policy Characteristics'!L:L,MATCH($C21,'Policy Characteristics'!$C:$C,0)))</f>
        <v>conventional-pollutant-standards.html</v>
      </c>
    </row>
    <row r="22" spans="1:18" s="2" customFormat="1" x14ac:dyDescent="0.25">
      <c r="A22" s="144" t="str">
        <f>IF(ISBLANK(INDEX('Policy Characteristics'!A:A,MATCH($C22,'Policy Characteristics'!$C:$C,0))),"",INDEX('Policy Characteristics'!A:A,MATCH($C22,'Policy Characteristics'!$C:$C,0)))</f>
        <v>Transportation</v>
      </c>
      <c r="B22" s="152" t="str">
        <f>IF(ISBLANK(INDEX('Policy Characteristics'!B:B,MATCH($C22,'Policy Characteristics'!$C:$C,0))),"",INDEX('Policy Characteristics'!B:B,MATCH($C22,'Policy Characteristics'!$C:$C,0)))</f>
        <v>Conventional Pollutant Standards</v>
      </c>
      <c r="C22" s="144" t="str">
        <f t="shared" si="0"/>
        <v>Percentage Reduction of Separately Regulated Pollutants</v>
      </c>
      <c r="D22" s="2" t="s">
        <v>39</v>
      </c>
      <c r="E22" s="2" t="s">
        <v>1130</v>
      </c>
      <c r="F22" s="2" t="s">
        <v>2142</v>
      </c>
      <c r="G22" s="2" t="s">
        <v>1319</v>
      </c>
      <c r="H22" s="47">
        <v>320</v>
      </c>
      <c r="I22" t="s">
        <v>43</v>
      </c>
      <c r="J22" s="145" t="str">
        <f>IF(ISBLANK(INDEX('Policy Characteristics'!D:D,MATCH($C22,'Policy Characteristics'!$C:$C,0))),"",INDEX('Policy Characteristics'!D:D,MATCH($C22,'Policy Characteristics'!$C:$C,0)))</f>
        <v>Conventional Pollutant Standard</v>
      </c>
      <c r="K22" s="144" t="str">
        <f>IF(ISBLANK(INDEX('Policy Characteristics'!E:E,MATCH($C22,'Policy Characteristics'!$C:$C,0))),"",INDEX('Policy Characteristics'!E:E,MATCH($C22,'Policy Characteristics'!$C:$C,0)))</f>
        <v>trans reduce regulated pollutants</v>
      </c>
      <c r="L22" s="151">
        <f>IF(ISBLANK(INDEX('Policy Characteristics'!F:F,MATCH($C22,'Policy Characteristics'!$C:$C,0))),"",INDEX('Policy Characteristics'!F:F,MATCH($C22,'Policy Characteristics'!$C:$C,0)))</f>
        <v>0</v>
      </c>
      <c r="M22" s="151">
        <f>IF(ISBLANK(INDEX('Policy Characteristics'!G:G,MATCH($C22,'Policy Characteristics'!$C:$C,0))),"",INDEX('Policy Characteristics'!G:G,MATCH($C22,'Policy Characteristics'!$C:$C,0)))</f>
        <v>1</v>
      </c>
      <c r="N22" s="151">
        <f>IF(ISBLANK(INDEX('Policy Characteristics'!H:H,MATCH($C22,'Policy Characteristics'!$C:$C,0))),"",INDEX('Policy Characteristics'!H:H,MATCH($C22,'Policy Characteristics'!$C:$C,0)))</f>
        <v>0.02</v>
      </c>
      <c r="O22" s="144" t="str">
        <f>IF(ISBLANK(INDEX('Policy Characteristics'!I:I,MATCH($C22,'Policy Characteristics'!$C:$C,0))),"",INDEX('Policy Characteristics'!I:I,MATCH($C22,'Policy Characteristics'!$C:$C,0)))</f>
        <v>% reduction in emissions</v>
      </c>
      <c r="P22" s="14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44" t="str">
        <f>IF(ISBLANK(INDEX('Policy Characteristics'!K:K,MATCH($C22,'Policy Characteristics'!$C:$C,0))),"",INDEX('Policy Characteristics'!K:K,MATCH($C22,'Policy Characteristics'!$C:$C,0)))</f>
        <v>transportation-sector-main.html#conv-pol-stds</v>
      </c>
      <c r="R22" s="144" t="str">
        <f>IF(ISBLANK(INDEX('Policy Characteristics'!L:L,MATCH($C22,'Policy Characteristics'!$C:$C,0))),"",INDEX('Policy Characteristics'!L:L,MATCH($C22,'Policy Characteristics'!$C:$C,0)))</f>
        <v>conventional-pollutant-standards.html</v>
      </c>
    </row>
    <row r="23" spans="1:18" s="2" customFormat="1" x14ac:dyDescent="0.25">
      <c r="A23" s="144" t="str">
        <f>IF(ISBLANK(INDEX('Policy Characteristics'!A:A,MATCH($C23,'Policy Characteristics'!$C:$C,0))),"",INDEX('Policy Characteristics'!A:A,MATCH($C23,'Policy Characteristics'!$C:$C,0)))</f>
        <v>Transportation</v>
      </c>
      <c r="B23" s="152" t="str">
        <f>IF(ISBLANK(INDEX('Policy Characteristics'!B:B,MATCH($C23,'Policy Characteristics'!$C:$C,0))),"",INDEX('Policy Characteristics'!B:B,MATCH($C23,'Policy Characteristics'!$C:$C,0)))</f>
        <v>Conventional Pollutant Standards</v>
      </c>
      <c r="C23" s="144" t="str">
        <f t="shared" ref="C23:C32" si="1">C$2</f>
        <v>Percentage Reduction of Separately Regulated Pollutants</v>
      </c>
      <c r="D23" s="2" t="s">
        <v>39</v>
      </c>
      <c r="E23" s="2" t="s">
        <v>476</v>
      </c>
      <c r="F23" s="2" t="s">
        <v>2142</v>
      </c>
      <c r="G23" s="2" t="s">
        <v>476</v>
      </c>
      <c r="H23" s="47">
        <v>321</v>
      </c>
      <c r="I23" t="s">
        <v>44</v>
      </c>
      <c r="J23" s="145" t="str">
        <f>IF(ISBLANK(INDEX('Policy Characteristics'!D:D,MATCH($C23,'Policy Characteristics'!$C:$C,0))),"",INDEX('Policy Characteristics'!D:D,MATCH($C23,'Policy Characteristics'!$C:$C,0)))</f>
        <v>Conventional Pollutant Standard</v>
      </c>
      <c r="K23" s="144" t="str">
        <f>IF(ISBLANK(INDEX('Policy Characteristics'!E:E,MATCH($C23,'Policy Characteristics'!$C:$C,0))),"",INDEX('Policy Characteristics'!E:E,MATCH($C23,'Policy Characteristics'!$C:$C,0)))</f>
        <v>trans reduce regulated pollutants</v>
      </c>
      <c r="L23" s="151">
        <f>IF(ISBLANK(INDEX('Policy Characteristics'!F:F,MATCH($C23,'Policy Characteristics'!$C:$C,0))),"",INDEX('Policy Characteristics'!F:F,MATCH($C23,'Policy Characteristics'!$C:$C,0)))</f>
        <v>0</v>
      </c>
      <c r="M23" s="151">
        <f>IF(ISBLANK(INDEX('Policy Characteristics'!G:G,MATCH($C23,'Policy Characteristics'!$C:$C,0))),"",INDEX('Policy Characteristics'!G:G,MATCH($C23,'Policy Characteristics'!$C:$C,0)))</f>
        <v>1</v>
      </c>
      <c r="N23" s="151">
        <f>IF(ISBLANK(INDEX('Policy Characteristics'!H:H,MATCH($C23,'Policy Characteristics'!$C:$C,0))),"",INDEX('Policy Characteristics'!H:H,MATCH($C23,'Policy Characteristics'!$C:$C,0)))</f>
        <v>0.02</v>
      </c>
      <c r="O23" s="144" t="str">
        <f>IF(ISBLANK(INDEX('Policy Characteristics'!I:I,MATCH($C23,'Policy Characteristics'!$C:$C,0))),"",INDEX('Policy Characteristics'!I:I,MATCH($C23,'Policy Characteristics'!$C:$C,0)))</f>
        <v>% reduction in emissions</v>
      </c>
      <c r="P23" s="14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44" t="str">
        <f>IF(ISBLANK(INDEX('Policy Characteristics'!K:K,MATCH($C23,'Policy Characteristics'!$C:$C,0))),"",INDEX('Policy Characteristics'!K:K,MATCH($C23,'Policy Characteristics'!$C:$C,0)))</f>
        <v>transportation-sector-main.html#conv-pol-stds</v>
      </c>
      <c r="R23" s="144" t="str">
        <f>IF(ISBLANK(INDEX('Policy Characteristics'!L:L,MATCH($C23,'Policy Characteristics'!$C:$C,0))),"",INDEX('Policy Characteristics'!L:L,MATCH($C23,'Policy Characteristics'!$C:$C,0)))</f>
        <v>conventional-pollutant-standards.html</v>
      </c>
    </row>
    <row r="24" spans="1:18" s="2" customFormat="1" x14ac:dyDescent="0.25">
      <c r="A24" s="144" t="str">
        <f>IF(ISBLANK(INDEX('Policy Characteristics'!A:A,MATCH($C24,'Policy Characteristics'!$C:$C,0))),"",INDEX('Policy Characteristics'!A:A,MATCH($C24,'Policy Characteristics'!$C:$C,0)))</f>
        <v>Transportation</v>
      </c>
      <c r="B24" s="152" t="str">
        <f>IF(ISBLANK(INDEX('Policy Characteristics'!B:B,MATCH($C24,'Policy Characteristics'!$C:$C,0))),"",INDEX('Policy Characteristics'!B:B,MATCH($C24,'Policy Characteristics'!$C:$C,0)))</f>
        <v>Conventional Pollutant Standards</v>
      </c>
      <c r="C24" s="144" t="str">
        <f t="shared" si="1"/>
        <v>Percentage Reduction of Separately Regulated Pollutants</v>
      </c>
      <c r="D24" s="2" t="s">
        <v>39</v>
      </c>
      <c r="E24" s="2" t="s">
        <v>1131</v>
      </c>
      <c r="F24" s="2" t="s">
        <v>2142</v>
      </c>
      <c r="G24" s="2" t="s">
        <v>1131</v>
      </c>
      <c r="H24" s="47">
        <v>322</v>
      </c>
      <c r="I24" t="s">
        <v>43</v>
      </c>
      <c r="J24" s="145" t="str">
        <f>IF(ISBLANK(INDEX('Policy Characteristics'!D:D,MATCH($C24,'Policy Characteristics'!$C:$C,0))),"",INDEX('Policy Characteristics'!D:D,MATCH($C24,'Policy Characteristics'!$C:$C,0)))</f>
        <v>Conventional Pollutant Standard</v>
      </c>
      <c r="K24" s="144" t="str">
        <f>IF(ISBLANK(INDEX('Policy Characteristics'!E:E,MATCH($C24,'Policy Characteristics'!$C:$C,0))),"",INDEX('Policy Characteristics'!E:E,MATCH($C24,'Policy Characteristics'!$C:$C,0)))</f>
        <v>trans reduce regulated pollutants</v>
      </c>
      <c r="L24" s="151">
        <f>IF(ISBLANK(INDEX('Policy Characteristics'!F:F,MATCH($C24,'Policy Characteristics'!$C:$C,0))),"",INDEX('Policy Characteristics'!F:F,MATCH($C24,'Policy Characteristics'!$C:$C,0)))</f>
        <v>0</v>
      </c>
      <c r="M24" s="151">
        <f>IF(ISBLANK(INDEX('Policy Characteristics'!G:G,MATCH($C24,'Policy Characteristics'!$C:$C,0))),"",INDEX('Policy Characteristics'!G:G,MATCH($C24,'Policy Characteristics'!$C:$C,0)))</f>
        <v>1</v>
      </c>
      <c r="N24" s="151">
        <f>IF(ISBLANK(INDEX('Policy Characteristics'!H:H,MATCH($C24,'Policy Characteristics'!$C:$C,0))),"",INDEX('Policy Characteristics'!H:H,MATCH($C24,'Policy Characteristics'!$C:$C,0)))</f>
        <v>0.02</v>
      </c>
      <c r="O24" s="144" t="str">
        <f>IF(ISBLANK(INDEX('Policy Characteristics'!I:I,MATCH($C24,'Policy Characteristics'!$C:$C,0))),"",INDEX('Policy Characteristics'!I:I,MATCH($C24,'Policy Characteristics'!$C:$C,0)))</f>
        <v>% reduction in emissions</v>
      </c>
      <c r="P24" s="14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44" t="str">
        <f>IF(ISBLANK(INDEX('Policy Characteristics'!K:K,MATCH($C24,'Policy Characteristics'!$C:$C,0))),"",INDEX('Policy Characteristics'!K:K,MATCH($C24,'Policy Characteristics'!$C:$C,0)))</f>
        <v>transportation-sector-main.html#conv-pol-stds</v>
      </c>
      <c r="R24" s="144" t="str">
        <f>IF(ISBLANK(INDEX('Policy Characteristics'!L:L,MATCH($C24,'Policy Characteristics'!$C:$C,0))),"",INDEX('Policy Characteristics'!L:L,MATCH($C24,'Policy Characteristics'!$C:$C,0)))</f>
        <v>conventional-pollutant-standards.html</v>
      </c>
    </row>
    <row r="25" spans="1:18" s="2" customFormat="1" x14ac:dyDescent="0.25">
      <c r="A25" s="144" t="str">
        <f>IF(ISBLANK(INDEX('Policy Characteristics'!A:A,MATCH($C25,'Policy Characteristics'!$C:$C,0))),"",INDEX('Policy Characteristics'!A:A,MATCH($C25,'Policy Characteristics'!$C:$C,0)))</f>
        <v>Transportation</v>
      </c>
      <c r="B25" s="152" t="str">
        <f>IF(ISBLANK(INDEX('Policy Characteristics'!B:B,MATCH($C25,'Policy Characteristics'!$C:$C,0))),"",INDEX('Policy Characteristics'!B:B,MATCH($C25,'Policy Characteristics'!$C:$C,0)))</f>
        <v>Conventional Pollutant Standards</v>
      </c>
      <c r="C25" s="144" t="str">
        <f t="shared" si="1"/>
        <v>Percentage Reduction of Separately Regulated Pollutants</v>
      </c>
      <c r="D25" s="2" t="s">
        <v>39</v>
      </c>
      <c r="E25" s="2" t="s">
        <v>1132</v>
      </c>
      <c r="F25" s="2" t="s">
        <v>2142</v>
      </c>
      <c r="G25" s="2" t="s">
        <v>1132</v>
      </c>
      <c r="H25" s="47">
        <v>323</v>
      </c>
      <c r="I25" t="s">
        <v>44</v>
      </c>
      <c r="J25" s="145" t="str">
        <f>IF(ISBLANK(INDEX('Policy Characteristics'!D:D,MATCH($C25,'Policy Characteristics'!$C:$C,0))),"",INDEX('Policy Characteristics'!D:D,MATCH($C25,'Policy Characteristics'!$C:$C,0)))</f>
        <v>Conventional Pollutant Standard</v>
      </c>
      <c r="K25" s="144" t="str">
        <f>IF(ISBLANK(INDEX('Policy Characteristics'!E:E,MATCH($C25,'Policy Characteristics'!$C:$C,0))),"",INDEX('Policy Characteristics'!E:E,MATCH($C25,'Policy Characteristics'!$C:$C,0)))</f>
        <v>trans reduce regulated pollutants</v>
      </c>
      <c r="L25" s="151">
        <f>IF(ISBLANK(INDEX('Policy Characteristics'!F:F,MATCH($C25,'Policy Characteristics'!$C:$C,0))),"",INDEX('Policy Characteristics'!F:F,MATCH($C25,'Policy Characteristics'!$C:$C,0)))</f>
        <v>0</v>
      </c>
      <c r="M25" s="151">
        <f>IF(ISBLANK(INDEX('Policy Characteristics'!G:G,MATCH($C25,'Policy Characteristics'!$C:$C,0))),"",INDEX('Policy Characteristics'!G:G,MATCH($C25,'Policy Characteristics'!$C:$C,0)))</f>
        <v>1</v>
      </c>
      <c r="N25" s="151">
        <f>IF(ISBLANK(INDEX('Policy Characteristics'!H:H,MATCH($C25,'Policy Characteristics'!$C:$C,0))),"",INDEX('Policy Characteristics'!H:H,MATCH($C25,'Policy Characteristics'!$C:$C,0)))</f>
        <v>0.02</v>
      </c>
      <c r="O25" s="144" t="str">
        <f>IF(ISBLANK(INDEX('Policy Characteristics'!I:I,MATCH($C25,'Policy Characteristics'!$C:$C,0))),"",INDEX('Policy Characteristics'!I:I,MATCH($C25,'Policy Characteristics'!$C:$C,0)))</f>
        <v>% reduction in emissions</v>
      </c>
      <c r="P25" s="14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44" t="str">
        <f>IF(ISBLANK(INDEX('Policy Characteristics'!K:K,MATCH($C25,'Policy Characteristics'!$C:$C,0))),"",INDEX('Policy Characteristics'!K:K,MATCH($C25,'Policy Characteristics'!$C:$C,0)))</f>
        <v>transportation-sector-main.html#conv-pol-stds</v>
      </c>
      <c r="R25" s="144" t="str">
        <f>IF(ISBLANK(INDEX('Policy Characteristics'!L:L,MATCH($C25,'Policy Characteristics'!$C:$C,0))),"",INDEX('Policy Characteristics'!L:L,MATCH($C25,'Policy Characteristics'!$C:$C,0)))</f>
        <v>conventional-pollutant-standards.html</v>
      </c>
    </row>
    <row r="26" spans="1:18" s="2" customFormat="1" x14ac:dyDescent="0.25">
      <c r="A26" s="144" t="str">
        <f>IF(ISBLANK(INDEX('Policy Characteristics'!A:A,MATCH($C26,'Policy Characteristics'!$C:$C,0))),"",INDEX('Policy Characteristics'!A:A,MATCH($C26,'Policy Characteristics'!$C:$C,0)))</f>
        <v>Transportation</v>
      </c>
      <c r="B26" s="152" t="str">
        <f>IF(ISBLANK(INDEX('Policy Characteristics'!B:B,MATCH($C26,'Policy Characteristics'!$C:$C,0))),"",INDEX('Policy Characteristics'!B:B,MATCH($C26,'Policy Characteristics'!$C:$C,0)))</f>
        <v>Conventional Pollutant Standards</v>
      </c>
      <c r="C26" s="144" t="str">
        <f t="shared" si="1"/>
        <v>Percentage Reduction of Separately Regulated Pollutants</v>
      </c>
      <c r="D26" s="2" t="s">
        <v>39</v>
      </c>
      <c r="E26" s="2" t="s">
        <v>1133</v>
      </c>
      <c r="F26" s="2" t="s">
        <v>2142</v>
      </c>
      <c r="G26" s="2" t="s">
        <v>1213</v>
      </c>
      <c r="H26" s="47">
        <v>324</v>
      </c>
      <c r="I26" t="s">
        <v>44</v>
      </c>
      <c r="J26" s="145" t="str">
        <f>IF(ISBLANK(INDEX('Policy Characteristics'!D:D,MATCH($C26,'Policy Characteristics'!$C:$C,0))),"",INDEX('Policy Characteristics'!D:D,MATCH($C26,'Policy Characteristics'!$C:$C,0)))</f>
        <v>Conventional Pollutant Standard</v>
      </c>
      <c r="K26" s="144" t="str">
        <f>IF(ISBLANK(INDEX('Policy Characteristics'!E:E,MATCH($C26,'Policy Characteristics'!$C:$C,0))),"",INDEX('Policy Characteristics'!E:E,MATCH($C26,'Policy Characteristics'!$C:$C,0)))</f>
        <v>trans reduce regulated pollutants</v>
      </c>
      <c r="L26" s="151">
        <f>IF(ISBLANK(INDEX('Policy Characteristics'!F:F,MATCH($C26,'Policy Characteristics'!$C:$C,0))),"",INDEX('Policy Characteristics'!F:F,MATCH($C26,'Policy Characteristics'!$C:$C,0)))</f>
        <v>0</v>
      </c>
      <c r="M26" s="151">
        <f>IF(ISBLANK(INDEX('Policy Characteristics'!G:G,MATCH($C26,'Policy Characteristics'!$C:$C,0))),"",INDEX('Policy Characteristics'!G:G,MATCH($C26,'Policy Characteristics'!$C:$C,0)))</f>
        <v>1</v>
      </c>
      <c r="N26" s="151">
        <f>IF(ISBLANK(INDEX('Policy Characteristics'!H:H,MATCH($C26,'Policy Characteristics'!$C:$C,0))),"",INDEX('Policy Characteristics'!H:H,MATCH($C26,'Policy Characteristics'!$C:$C,0)))</f>
        <v>0.02</v>
      </c>
      <c r="O26" s="144" t="str">
        <f>IF(ISBLANK(INDEX('Policy Characteristics'!I:I,MATCH($C26,'Policy Characteristics'!$C:$C,0))),"",INDEX('Policy Characteristics'!I:I,MATCH($C26,'Policy Characteristics'!$C:$C,0)))</f>
        <v>% reduction in emissions</v>
      </c>
      <c r="P26" s="14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44" t="str">
        <f>IF(ISBLANK(INDEX('Policy Characteristics'!K:K,MATCH($C26,'Policy Characteristics'!$C:$C,0))),"",INDEX('Policy Characteristics'!K:K,MATCH($C26,'Policy Characteristics'!$C:$C,0)))</f>
        <v>transportation-sector-main.html#conv-pol-stds</v>
      </c>
      <c r="R26" s="144" t="str">
        <f>IF(ISBLANK(INDEX('Policy Characteristics'!L:L,MATCH($C26,'Policy Characteristics'!$C:$C,0))),"",INDEX('Policy Characteristics'!L:L,MATCH($C26,'Policy Characteristics'!$C:$C,0)))</f>
        <v>conventional-pollutant-standards.html</v>
      </c>
    </row>
    <row r="27" spans="1:18" s="2" customFormat="1" x14ac:dyDescent="0.25">
      <c r="A27" s="144" t="str">
        <f>IF(ISBLANK(INDEX('Policy Characteristics'!A:A,MATCH($C27,'Policy Characteristics'!$C:$C,0))),"",INDEX('Policy Characteristics'!A:A,MATCH($C27,'Policy Characteristics'!$C:$C,0)))</f>
        <v>Transportation</v>
      </c>
      <c r="B27" s="152" t="str">
        <f>IF(ISBLANK(INDEX('Policy Characteristics'!B:B,MATCH($C27,'Policy Characteristics'!$C:$C,0))),"",INDEX('Policy Characteristics'!B:B,MATCH($C27,'Policy Characteristics'!$C:$C,0)))</f>
        <v>Conventional Pollutant Standards</v>
      </c>
      <c r="C27" s="144" t="str">
        <f t="shared" si="1"/>
        <v>Percentage Reduction of Separately Regulated Pollutants</v>
      </c>
      <c r="D27" s="2" t="s">
        <v>39</v>
      </c>
      <c r="E27" s="2" t="s">
        <v>1134</v>
      </c>
      <c r="F27" s="2" t="s">
        <v>2142</v>
      </c>
      <c r="G27" s="2" t="s">
        <v>1134</v>
      </c>
      <c r="H27" s="47">
        <v>325</v>
      </c>
      <c r="I27" t="s">
        <v>44</v>
      </c>
      <c r="J27" s="145" t="str">
        <f>IF(ISBLANK(INDEX('Policy Characteristics'!D:D,MATCH($C27,'Policy Characteristics'!$C:$C,0))),"",INDEX('Policy Characteristics'!D:D,MATCH($C27,'Policy Characteristics'!$C:$C,0)))</f>
        <v>Conventional Pollutant Standard</v>
      </c>
      <c r="K27" s="144" t="str">
        <f>IF(ISBLANK(INDEX('Policy Characteristics'!E:E,MATCH($C27,'Policy Characteristics'!$C:$C,0))),"",INDEX('Policy Characteristics'!E:E,MATCH($C27,'Policy Characteristics'!$C:$C,0)))</f>
        <v>trans reduce regulated pollutants</v>
      </c>
      <c r="L27" s="151">
        <f>IF(ISBLANK(INDEX('Policy Characteristics'!F:F,MATCH($C27,'Policy Characteristics'!$C:$C,0))),"",INDEX('Policy Characteristics'!F:F,MATCH($C27,'Policy Characteristics'!$C:$C,0)))</f>
        <v>0</v>
      </c>
      <c r="M27" s="151">
        <f>IF(ISBLANK(INDEX('Policy Characteristics'!G:G,MATCH($C27,'Policy Characteristics'!$C:$C,0))),"",INDEX('Policy Characteristics'!G:G,MATCH($C27,'Policy Characteristics'!$C:$C,0)))</f>
        <v>1</v>
      </c>
      <c r="N27" s="151">
        <f>IF(ISBLANK(INDEX('Policy Characteristics'!H:H,MATCH($C27,'Policy Characteristics'!$C:$C,0))),"",INDEX('Policy Characteristics'!H:H,MATCH($C27,'Policy Characteristics'!$C:$C,0)))</f>
        <v>0.02</v>
      </c>
      <c r="O27" s="144" t="str">
        <f>IF(ISBLANK(INDEX('Policy Characteristics'!I:I,MATCH($C27,'Policy Characteristics'!$C:$C,0))),"",INDEX('Policy Characteristics'!I:I,MATCH($C27,'Policy Characteristics'!$C:$C,0)))</f>
        <v>% reduction in emissions</v>
      </c>
      <c r="P27" s="14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44" t="str">
        <f>IF(ISBLANK(INDEX('Policy Characteristics'!K:K,MATCH($C27,'Policy Characteristics'!$C:$C,0))),"",INDEX('Policy Characteristics'!K:K,MATCH($C27,'Policy Characteristics'!$C:$C,0)))</f>
        <v>transportation-sector-main.html#conv-pol-stds</v>
      </c>
      <c r="R27" s="144" t="str">
        <f>IF(ISBLANK(INDEX('Policy Characteristics'!L:L,MATCH($C27,'Policy Characteristics'!$C:$C,0))),"",INDEX('Policy Characteristics'!L:L,MATCH($C27,'Policy Characteristics'!$C:$C,0)))</f>
        <v>conventional-pollutant-standards.html</v>
      </c>
    </row>
    <row r="28" spans="1:18" s="2" customFormat="1" x14ac:dyDescent="0.25">
      <c r="A28" s="144" t="str">
        <f>IF(ISBLANK(INDEX('Policy Characteristics'!A:A,MATCH($C28,'Policy Characteristics'!$C:$C,0))),"",INDEX('Policy Characteristics'!A:A,MATCH($C28,'Policy Characteristics'!$C:$C,0)))</f>
        <v>Transportation</v>
      </c>
      <c r="B28" s="152" t="str">
        <f>IF(ISBLANK(INDEX('Policy Characteristics'!B:B,MATCH($C28,'Policy Characteristics'!$C:$C,0))),"",INDEX('Policy Characteristics'!B:B,MATCH($C28,'Policy Characteristics'!$C:$C,0)))</f>
        <v>Conventional Pollutant Standards</v>
      </c>
      <c r="C28" s="144" t="str">
        <f t="shared" si="1"/>
        <v>Percentage Reduction of Separately Regulated Pollutants</v>
      </c>
      <c r="D28" s="2" t="s">
        <v>39</v>
      </c>
      <c r="E28" s="2" t="s">
        <v>1135</v>
      </c>
      <c r="F28" s="2" t="s">
        <v>2142</v>
      </c>
      <c r="G28" s="2" t="s">
        <v>1135</v>
      </c>
      <c r="H28" s="47">
        <v>326</v>
      </c>
      <c r="I28" t="s">
        <v>44</v>
      </c>
      <c r="J28" s="145" t="str">
        <f>IF(ISBLANK(INDEX('Policy Characteristics'!D:D,MATCH($C28,'Policy Characteristics'!$C:$C,0))),"",INDEX('Policy Characteristics'!D:D,MATCH($C28,'Policy Characteristics'!$C:$C,0)))</f>
        <v>Conventional Pollutant Standard</v>
      </c>
      <c r="K28" s="144" t="str">
        <f>IF(ISBLANK(INDEX('Policy Characteristics'!E:E,MATCH($C28,'Policy Characteristics'!$C:$C,0))),"",INDEX('Policy Characteristics'!E:E,MATCH($C28,'Policy Characteristics'!$C:$C,0)))</f>
        <v>trans reduce regulated pollutants</v>
      </c>
      <c r="L28" s="151">
        <f>IF(ISBLANK(INDEX('Policy Characteristics'!F:F,MATCH($C28,'Policy Characteristics'!$C:$C,0))),"",INDEX('Policy Characteristics'!F:F,MATCH($C28,'Policy Characteristics'!$C:$C,0)))</f>
        <v>0</v>
      </c>
      <c r="M28" s="151">
        <f>IF(ISBLANK(INDEX('Policy Characteristics'!G:G,MATCH($C28,'Policy Characteristics'!$C:$C,0))),"",INDEX('Policy Characteristics'!G:G,MATCH($C28,'Policy Characteristics'!$C:$C,0)))</f>
        <v>1</v>
      </c>
      <c r="N28" s="151">
        <f>IF(ISBLANK(INDEX('Policy Characteristics'!H:H,MATCH($C28,'Policy Characteristics'!$C:$C,0))),"",INDEX('Policy Characteristics'!H:H,MATCH($C28,'Policy Characteristics'!$C:$C,0)))</f>
        <v>0.02</v>
      </c>
      <c r="O28" s="144" t="str">
        <f>IF(ISBLANK(INDEX('Policy Characteristics'!I:I,MATCH($C28,'Policy Characteristics'!$C:$C,0))),"",INDEX('Policy Characteristics'!I:I,MATCH($C28,'Policy Characteristics'!$C:$C,0)))</f>
        <v>% reduction in emissions</v>
      </c>
      <c r="P28" s="14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44" t="str">
        <f>IF(ISBLANK(INDEX('Policy Characteristics'!K:K,MATCH($C28,'Policy Characteristics'!$C:$C,0))),"",INDEX('Policy Characteristics'!K:K,MATCH($C28,'Policy Characteristics'!$C:$C,0)))</f>
        <v>transportation-sector-main.html#conv-pol-stds</v>
      </c>
      <c r="R28" s="144" t="str">
        <f>IF(ISBLANK(INDEX('Policy Characteristics'!L:L,MATCH($C28,'Policy Characteristics'!$C:$C,0))),"",INDEX('Policy Characteristics'!L:L,MATCH($C28,'Policy Characteristics'!$C:$C,0)))</f>
        <v>conventional-pollutant-standards.html</v>
      </c>
    </row>
    <row r="29" spans="1:18" s="2" customFormat="1" x14ac:dyDescent="0.25">
      <c r="A29" s="144" t="str">
        <f>IF(ISBLANK(INDEX('Policy Characteristics'!A:A,MATCH($C29,'Policy Characteristics'!$C:$C,0))),"",INDEX('Policy Characteristics'!A:A,MATCH($C29,'Policy Characteristics'!$C:$C,0)))</f>
        <v>Transportation</v>
      </c>
      <c r="B29" s="152" t="str">
        <f>IF(ISBLANK(INDEX('Policy Characteristics'!B:B,MATCH($C29,'Policy Characteristics'!$C:$C,0))),"",INDEX('Policy Characteristics'!B:B,MATCH($C29,'Policy Characteristics'!$C:$C,0)))</f>
        <v>Conventional Pollutant Standards</v>
      </c>
      <c r="C29" s="144" t="str">
        <f t="shared" si="1"/>
        <v>Percentage Reduction of Separately Regulated Pollutants</v>
      </c>
      <c r="D29" s="2" t="s">
        <v>39</v>
      </c>
      <c r="E29" s="2" t="s">
        <v>1136</v>
      </c>
      <c r="F29" s="2" t="s">
        <v>2142</v>
      </c>
      <c r="G29" s="2" t="s">
        <v>1136</v>
      </c>
      <c r="H29" s="47">
        <v>327</v>
      </c>
      <c r="I29" t="s">
        <v>44</v>
      </c>
      <c r="J29" s="145" t="str">
        <f>IF(ISBLANK(INDEX('Policy Characteristics'!D:D,MATCH($C29,'Policy Characteristics'!$C:$C,0))),"",INDEX('Policy Characteristics'!D:D,MATCH($C29,'Policy Characteristics'!$C:$C,0)))</f>
        <v>Conventional Pollutant Standard</v>
      </c>
      <c r="K29" s="144" t="str">
        <f>IF(ISBLANK(INDEX('Policy Characteristics'!E:E,MATCH($C29,'Policy Characteristics'!$C:$C,0))),"",INDEX('Policy Characteristics'!E:E,MATCH($C29,'Policy Characteristics'!$C:$C,0)))</f>
        <v>trans reduce regulated pollutants</v>
      </c>
      <c r="L29" s="151">
        <f>IF(ISBLANK(INDEX('Policy Characteristics'!F:F,MATCH($C29,'Policy Characteristics'!$C:$C,0))),"",INDEX('Policy Characteristics'!F:F,MATCH($C29,'Policy Characteristics'!$C:$C,0)))</f>
        <v>0</v>
      </c>
      <c r="M29" s="151">
        <f>IF(ISBLANK(INDEX('Policy Characteristics'!G:G,MATCH($C29,'Policy Characteristics'!$C:$C,0))),"",INDEX('Policy Characteristics'!G:G,MATCH($C29,'Policy Characteristics'!$C:$C,0)))</f>
        <v>1</v>
      </c>
      <c r="N29" s="151">
        <f>IF(ISBLANK(INDEX('Policy Characteristics'!H:H,MATCH($C29,'Policy Characteristics'!$C:$C,0))),"",INDEX('Policy Characteristics'!H:H,MATCH($C29,'Policy Characteristics'!$C:$C,0)))</f>
        <v>0.02</v>
      </c>
      <c r="O29" s="144" t="str">
        <f>IF(ISBLANK(INDEX('Policy Characteristics'!I:I,MATCH($C29,'Policy Characteristics'!$C:$C,0))),"",INDEX('Policy Characteristics'!I:I,MATCH($C29,'Policy Characteristics'!$C:$C,0)))</f>
        <v>% reduction in emissions</v>
      </c>
      <c r="P29" s="14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44" t="str">
        <f>IF(ISBLANK(INDEX('Policy Characteristics'!K:K,MATCH($C29,'Policy Characteristics'!$C:$C,0))),"",INDEX('Policy Characteristics'!K:K,MATCH($C29,'Policy Characteristics'!$C:$C,0)))</f>
        <v>transportation-sector-main.html#conv-pol-stds</v>
      </c>
      <c r="R29" s="144" t="str">
        <f>IF(ISBLANK(INDEX('Policy Characteristics'!L:L,MATCH($C29,'Policy Characteristics'!$C:$C,0))),"",INDEX('Policy Characteristics'!L:L,MATCH($C29,'Policy Characteristics'!$C:$C,0)))</f>
        <v>conventional-pollutant-standards.html</v>
      </c>
    </row>
    <row r="30" spans="1:18" s="2" customFormat="1" x14ac:dyDescent="0.25">
      <c r="A30" s="144" t="str">
        <f>IF(ISBLANK(INDEX('Policy Characteristics'!A:A,MATCH($C30,'Policy Characteristics'!$C:$C,0))),"",INDEX('Policy Characteristics'!A:A,MATCH($C30,'Policy Characteristics'!$C:$C,0)))</f>
        <v>Transportation</v>
      </c>
      <c r="B30" s="152" t="str">
        <f>IF(ISBLANK(INDEX('Policy Characteristics'!B:B,MATCH($C30,'Policy Characteristics'!$C:$C,0))),"",INDEX('Policy Characteristics'!B:B,MATCH($C30,'Policy Characteristics'!$C:$C,0)))</f>
        <v>Conventional Pollutant Standards</v>
      </c>
      <c r="C30" s="144" t="str">
        <f t="shared" si="1"/>
        <v>Percentage Reduction of Separately Regulated Pollutants</v>
      </c>
      <c r="D30" s="2" t="s">
        <v>39</v>
      </c>
      <c r="E30" s="2" t="s">
        <v>1137</v>
      </c>
      <c r="F30" s="2" t="s">
        <v>2142</v>
      </c>
      <c r="G30" s="2" t="s">
        <v>1137</v>
      </c>
      <c r="H30" s="47">
        <v>328</v>
      </c>
      <c r="I30" t="s">
        <v>44</v>
      </c>
      <c r="J30" s="145" t="str">
        <f>IF(ISBLANK(INDEX('Policy Characteristics'!D:D,MATCH($C30,'Policy Characteristics'!$C:$C,0))),"",INDEX('Policy Characteristics'!D:D,MATCH($C30,'Policy Characteristics'!$C:$C,0)))</f>
        <v>Conventional Pollutant Standard</v>
      </c>
      <c r="K30" s="144" t="str">
        <f>IF(ISBLANK(INDEX('Policy Characteristics'!E:E,MATCH($C30,'Policy Characteristics'!$C:$C,0))),"",INDEX('Policy Characteristics'!E:E,MATCH($C30,'Policy Characteristics'!$C:$C,0)))</f>
        <v>trans reduce regulated pollutants</v>
      </c>
      <c r="L30" s="151">
        <f>IF(ISBLANK(INDEX('Policy Characteristics'!F:F,MATCH($C30,'Policy Characteristics'!$C:$C,0))),"",INDEX('Policy Characteristics'!F:F,MATCH($C30,'Policy Characteristics'!$C:$C,0)))</f>
        <v>0</v>
      </c>
      <c r="M30" s="151">
        <f>IF(ISBLANK(INDEX('Policy Characteristics'!G:G,MATCH($C30,'Policy Characteristics'!$C:$C,0))),"",INDEX('Policy Characteristics'!G:G,MATCH($C30,'Policy Characteristics'!$C:$C,0)))</f>
        <v>1</v>
      </c>
      <c r="N30" s="151">
        <f>IF(ISBLANK(INDEX('Policy Characteristics'!H:H,MATCH($C30,'Policy Characteristics'!$C:$C,0))),"",INDEX('Policy Characteristics'!H:H,MATCH($C30,'Policy Characteristics'!$C:$C,0)))</f>
        <v>0.02</v>
      </c>
      <c r="O30" s="144" t="str">
        <f>IF(ISBLANK(INDEX('Policy Characteristics'!I:I,MATCH($C30,'Policy Characteristics'!$C:$C,0))),"",INDEX('Policy Characteristics'!I:I,MATCH($C30,'Policy Characteristics'!$C:$C,0)))</f>
        <v>% reduction in emissions</v>
      </c>
      <c r="P30" s="14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44" t="str">
        <f>IF(ISBLANK(INDEX('Policy Characteristics'!K:K,MATCH($C30,'Policy Characteristics'!$C:$C,0))),"",INDEX('Policy Characteristics'!K:K,MATCH($C30,'Policy Characteristics'!$C:$C,0)))</f>
        <v>transportation-sector-main.html#conv-pol-stds</v>
      </c>
      <c r="R30" s="144" t="str">
        <f>IF(ISBLANK(INDEX('Policy Characteristics'!L:L,MATCH($C30,'Policy Characteristics'!$C:$C,0))),"",INDEX('Policy Characteristics'!L:L,MATCH($C30,'Policy Characteristics'!$C:$C,0)))</f>
        <v>conventional-pollutant-standards.html</v>
      </c>
    </row>
    <row r="31" spans="1:18" s="2" customFormat="1" x14ac:dyDescent="0.25">
      <c r="A31" s="144" t="str">
        <f>IF(ISBLANK(INDEX('Policy Characteristics'!A:A,MATCH($C31,'Policy Characteristics'!$C:$C,0))),"",INDEX('Policy Characteristics'!A:A,MATCH($C31,'Policy Characteristics'!$C:$C,0)))</f>
        <v>Transportation</v>
      </c>
      <c r="B31" s="152" t="str">
        <f>IF(ISBLANK(INDEX('Policy Characteristics'!B:B,MATCH($C31,'Policy Characteristics'!$C:$C,0))),"",INDEX('Policy Characteristics'!B:B,MATCH($C31,'Policy Characteristics'!$C:$C,0)))</f>
        <v>Conventional Pollutant Standards</v>
      </c>
      <c r="C31" s="144" t="str">
        <f t="shared" si="1"/>
        <v>Percentage Reduction of Separately Regulated Pollutants</v>
      </c>
      <c r="D31" s="2" t="s">
        <v>39</v>
      </c>
      <c r="E31" s="2" t="s">
        <v>1138</v>
      </c>
      <c r="F31" s="2" t="s">
        <v>2142</v>
      </c>
      <c r="G31" s="2" t="s">
        <v>1138</v>
      </c>
      <c r="H31" s="47">
        <v>329</v>
      </c>
      <c r="I31" t="s">
        <v>44</v>
      </c>
      <c r="J31" s="145" t="str">
        <f>IF(ISBLANK(INDEX('Policy Characteristics'!D:D,MATCH($C31,'Policy Characteristics'!$C:$C,0))),"",INDEX('Policy Characteristics'!D:D,MATCH($C31,'Policy Characteristics'!$C:$C,0)))</f>
        <v>Conventional Pollutant Standard</v>
      </c>
      <c r="K31" s="144" t="str">
        <f>IF(ISBLANK(INDEX('Policy Characteristics'!E:E,MATCH($C31,'Policy Characteristics'!$C:$C,0))),"",INDEX('Policy Characteristics'!E:E,MATCH($C31,'Policy Characteristics'!$C:$C,0)))</f>
        <v>trans reduce regulated pollutants</v>
      </c>
      <c r="L31" s="151">
        <f>IF(ISBLANK(INDEX('Policy Characteristics'!F:F,MATCH($C31,'Policy Characteristics'!$C:$C,0))),"",INDEX('Policy Characteristics'!F:F,MATCH($C31,'Policy Characteristics'!$C:$C,0)))</f>
        <v>0</v>
      </c>
      <c r="M31" s="151">
        <f>IF(ISBLANK(INDEX('Policy Characteristics'!G:G,MATCH($C31,'Policy Characteristics'!$C:$C,0))),"",INDEX('Policy Characteristics'!G:G,MATCH($C31,'Policy Characteristics'!$C:$C,0)))</f>
        <v>1</v>
      </c>
      <c r="N31" s="151">
        <f>IF(ISBLANK(INDEX('Policy Characteristics'!H:H,MATCH($C31,'Policy Characteristics'!$C:$C,0))),"",INDEX('Policy Characteristics'!H:H,MATCH($C31,'Policy Characteristics'!$C:$C,0)))</f>
        <v>0.02</v>
      </c>
      <c r="O31" s="144" t="str">
        <f>IF(ISBLANK(INDEX('Policy Characteristics'!I:I,MATCH($C31,'Policy Characteristics'!$C:$C,0))),"",INDEX('Policy Characteristics'!I:I,MATCH($C31,'Policy Characteristics'!$C:$C,0)))</f>
        <v>% reduction in emissions</v>
      </c>
      <c r="P31" s="14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44" t="str">
        <f>IF(ISBLANK(INDEX('Policy Characteristics'!K:K,MATCH($C31,'Policy Characteristics'!$C:$C,0))),"",INDEX('Policy Characteristics'!K:K,MATCH($C31,'Policy Characteristics'!$C:$C,0)))</f>
        <v>transportation-sector-main.html#conv-pol-stds</v>
      </c>
      <c r="R31" s="144" t="str">
        <f>IF(ISBLANK(INDEX('Policy Characteristics'!L:L,MATCH($C31,'Policy Characteristics'!$C:$C,0))),"",INDEX('Policy Characteristics'!L:L,MATCH($C31,'Policy Characteristics'!$C:$C,0)))</f>
        <v>conventional-pollutant-standards.html</v>
      </c>
    </row>
    <row r="32" spans="1:18" s="2" customFormat="1" x14ac:dyDescent="0.25">
      <c r="A32" s="144" t="str">
        <f>IF(ISBLANK(INDEX('Policy Characteristics'!A:A,MATCH($C32,'Policy Characteristics'!$C:$C,0))),"",INDEX('Policy Characteristics'!A:A,MATCH($C32,'Policy Characteristics'!$C:$C,0)))</f>
        <v>Transportation</v>
      </c>
      <c r="B32" s="152" t="str">
        <f>IF(ISBLANK(INDEX('Policy Characteristics'!B:B,MATCH($C32,'Policy Characteristics'!$C:$C,0))),"",INDEX('Policy Characteristics'!B:B,MATCH($C32,'Policy Characteristics'!$C:$C,0)))</f>
        <v>Conventional Pollutant Standards</v>
      </c>
      <c r="C32" s="144" t="str">
        <f t="shared" si="1"/>
        <v>Percentage Reduction of Separately Regulated Pollutants</v>
      </c>
      <c r="D32" s="2" t="s">
        <v>40</v>
      </c>
      <c r="E32" s="2" t="s">
        <v>1130</v>
      </c>
      <c r="F32" s="2" t="s">
        <v>2143</v>
      </c>
      <c r="G32" s="2" t="s">
        <v>1319</v>
      </c>
      <c r="H32" s="47">
        <v>330</v>
      </c>
      <c r="I32" t="s">
        <v>43</v>
      </c>
      <c r="J32" s="145" t="str">
        <f>IF(ISBLANK(INDEX('Policy Characteristics'!D:D,MATCH($C32,'Policy Characteristics'!$C:$C,0))),"",INDEX('Policy Characteristics'!D:D,MATCH($C32,'Policy Characteristics'!$C:$C,0)))</f>
        <v>Conventional Pollutant Standard</v>
      </c>
      <c r="K32" s="144" t="str">
        <f>IF(ISBLANK(INDEX('Policy Characteristics'!E:E,MATCH($C32,'Policy Characteristics'!$C:$C,0))),"",INDEX('Policy Characteristics'!E:E,MATCH($C32,'Policy Characteristics'!$C:$C,0)))</f>
        <v>trans reduce regulated pollutants</v>
      </c>
      <c r="L32" s="151">
        <f>IF(ISBLANK(INDEX('Policy Characteristics'!F:F,MATCH($C32,'Policy Characteristics'!$C:$C,0))),"",INDEX('Policy Characteristics'!F:F,MATCH($C32,'Policy Characteristics'!$C:$C,0)))</f>
        <v>0</v>
      </c>
      <c r="M32" s="151">
        <f>IF(ISBLANK(INDEX('Policy Characteristics'!G:G,MATCH($C32,'Policy Characteristics'!$C:$C,0))),"",INDEX('Policy Characteristics'!G:G,MATCH($C32,'Policy Characteristics'!$C:$C,0)))</f>
        <v>1</v>
      </c>
      <c r="N32" s="151">
        <f>IF(ISBLANK(INDEX('Policy Characteristics'!H:H,MATCH($C32,'Policy Characteristics'!$C:$C,0))),"",INDEX('Policy Characteristics'!H:H,MATCH($C32,'Policy Characteristics'!$C:$C,0)))</f>
        <v>0.02</v>
      </c>
      <c r="O32" s="144" t="str">
        <f>IF(ISBLANK(INDEX('Policy Characteristics'!I:I,MATCH($C32,'Policy Characteristics'!$C:$C,0))),"",INDEX('Policy Characteristics'!I:I,MATCH($C32,'Policy Characteristics'!$C:$C,0)))</f>
        <v>% reduction in emissions</v>
      </c>
      <c r="P32" s="14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44" t="str">
        <f>IF(ISBLANK(INDEX('Policy Characteristics'!K:K,MATCH($C32,'Policy Characteristics'!$C:$C,0))),"",INDEX('Policy Characteristics'!K:K,MATCH($C32,'Policy Characteristics'!$C:$C,0)))</f>
        <v>transportation-sector-main.html#conv-pol-stds</v>
      </c>
      <c r="R32" s="144" t="str">
        <f>IF(ISBLANK(INDEX('Policy Characteristics'!L:L,MATCH($C32,'Policy Characteristics'!$C:$C,0))),"",INDEX('Policy Characteristics'!L:L,MATCH($C32,'Policy Characteristics'!$C:$C,0)))</f>
        <v>conventional-pollutant-standards.html</v>
      </c>
    </row>
    <row r="33" spans="1:18" s="2" customFormat="1" x14ac:dyDescent="0.25">
      <c r="A33" s="144" t="str">
        <f>IF(ISBLANK(INDEX('Policy Characteristics'!A:A,MATCH($C33,'Policy Characteristics'!$C:$C,0))),"",INDEX('Policy Characteristics'!A:A,MATCH($C33,'Policy Characteristics'!$C:$C,0)))</f>
        <v>Transportation</v>
      </c>
      <c r="B33" s="152" t="str">
        <f>IF(ISBLANK(INDEX('Policy Characteristics'!B:B,MATCH($C33,'Policy Characteristics'!$C:$C,0))),"",INDEX('Policy Characteristics'!B:B,MATCH($C33,'Policy Characteristics'!$C:$C,0)))</f>
        <v>Conventional Pollutant Standards</v>
      </c>
      <c r="C33" s="144" t="str">
        <f t="shared" ref="C33:C61" si="2">C$2</f>
        <v>Percentage Reduction of Separately Regulated Pollutants</v>
      </c>
      <c r="D33" s="2" t="s">
        <v>40</v>
      </c>
      <c r="E33" s="2" t="s">
        <v>476</v>
      </c>
      <c r="F33" s="2" t="s">
        <v>2143</v>
      </c>
      <c r="G33" s="2" t="s">
        <v>476</v>
      </c>
      <c r="H33" s="47">
        <v>331</v>
      </c>
      <c r="I33" t="s">
        <v>43</v>
      </c>
      <c r="J33" s="145" t="str">
        <f>IF(ISBLANK(INDEX('Policy Characteristics'!D:D,MATCH($C33,'Policy Characteristics'!$C:$C,0))),"",INDEX('Policy Characteristics'!D:D,MATCH($C33,'Policy Characteristics'!$C:$C,0)))</f>
        <v>Conventional Pollutant Standard</v>
      </c>
      <c r="K33" s="144" t="str">
        <f>IF(ISBLANK(INDEX('Policy Characteristics'!E:E,MATCH($C33,'Policy Characteristics'!$C:$C,0))),"",INDEX('Policy Characteristics'!E:E,MATCH($C33,'Policy Characteristics'!$C:$C,0)))</f>
        <v>trans reduce regulated pollutants</v>
      </c>
      <c r="L33" s="151">
        <f>IF(ISBLANK(INDEX('Policy Characteristics'!F:F,MATCH($C33,'Policy Characteristics'!$C:$C,0))),"",INDEX('Policy Characteristics'!F:F,MATCH($C33,'Policy Characteristics'!$C:$C,0)))</f>
        <v>0</v>
      </c>
      <c r="M33" s="151">
        <f>IF(ISBLANK(INDEX('Policy Characteristics'!G:G,MATCH($C33,'Policy Characteristics'!$C:$C,0))),"",INDEX('Policy Characteristics'!G:G,MATCH($C33,'Policy Characteristics'!$C:$C,0)))</f>
        <v>1</v>
      </c>
      <c r="N33" s="151">
        <f>IF(ISBLANK(INDEX('Policy Characteristics'!H:H,MATCH($C33,'Policy Characteristics'!$C:$C,0))),"",INDEX('Policy Characteristics'!H:H,MATCH($C33,'Policy Characteristics'!$C:$C,0)))</f>
        <v>0.02</v>
      </c>
      <c r="O33" s="144" t="str">
        <f>IF(ISBLANK(INDEX('Policy Characteristics'!I:I,MATCH($C33,'Policy Characteristics'!$C:$C,0))),"",INDEX('Policy Characteristics'!I:I,MATCH($C33,'Policy Characteristics'!$C:$C,0)))</f>
        <v>% reduction in emissions</v>
      </c>
      <c r="P33" s="14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44" t="str">
        <f>IF(ISBLANK(INDEX('Policy Characteristics'!K:K,MATCH($C33,'Policy Characteristics'!$C:$C,0))),"",INDEX('Policy Characteristics'!K:K,MATCH($C33,'Policy Characteristics'!$C:$C,0)))</f>
        <v>transportation-sector-main.html#conv-pol-stds</v>
      </c>
      <c r="R33" s="144" t="str">
        <f>IF(ISBLANK(INDEX('Policy Characteristics'!L:L,MATCH($C33,'Policy Characteristics'!$C:$C,0))),"",INDEX('Policy Characteristics'!L:L,MATCH($C33,'Policy Characteristics'!$C:$C,0)))</f>
        <v>conventional-pollutant-standards.html</v>
      </c>
    </row>
    <row r="34" spans="1:18" s="2" customFormat="1" x14ac:dyDescent="0.25">
      <c r="A34" s="144" t="str">
        <f>IF(ISBLANK(INDEX('Policy Characteristics'!A:A,MATCH($C34,'Policy Characteristics'!$C:$C,0))),"",INDEX('Policy Characteristics'!A:A,MATCH($C34,'Policy Characteristics'!$C:$C,0)))</f>
        <v>Transportation</v>
      </c>
      <c r="B34" s="152" t="str">
        <f>IF(ISBLANK(INDEX('Policy Characteristics'!B:B,MATCH($C34,'Policy Characteristics'!$C:$C,0))),"",INDEX('Policy Characteristics'!B:B,MATCH($C34,'Policy Characteristics'!$C:$C,0)))</f>
        <v>Conventional Pollutant Standards</v>
      </c>
      <c r="C34" s="144" t="str">
        <f t="shared" si="2"/>
        <v>Percentage Reduction of Separately Regulated Pollutants</v>
      </c>
      <c r="D34" s="2" t="s">
        <v>40</v>
      </c>
      <c r="E34" s="2" t="s">
        <v>1131</v>
      </c>
      <c r="F34" s="2" t="s">
        <v>2143</v>
      </c>
      <c r="G34" s="2" t="s">
        <v>1131</v>
      </c>
      <c r="H34" s="47">
        <v>332</v>
      </c>
      <c r="I34" t="s">
        <v>43</v>
      </c>
      <c r="J34" s="145" t="str">
        <f>IF(ISBLANK(INDEX('Policy Characteristics'!D:D,MATCH($C34,'Policy Characteristics'!$C:$C,0))),"",INDEX('Policy Characteristics'!D:D,MATCH($C34,'Policy Characteristics'!$C:$C,0)))</f>
        <v>Conventional Pollutant Standard</v>
      </c>
      <c r="K34" s="144" t="str">
        <f>IF(ISBLANK(INDEX('Policy Characteristics'!E:E,MATCH($C34,'Policy Characteristics'!$C:$C,0))),"",INDEX('Policy Characteristics'!E:E,MATCH($C34,'Policy Characteristics'!$C:$C,0)))</f>
        <v>trans reduce regulated pollutants</v>
      </c>
      <c r="L34" s="151">
        <f>IF(ISBLANK(INDEX('Policy Characteristics'!F:F,MATCH($C34,'Policy Characteristics'!$C:$C,0))),"",INDEX('Policy Characteristics'!F:F,MATCH($C34,'Policy Characteristics'!$C:$C,0)))</f>
        <v>0</v>
      </c>
      <c r="M34" s="151">
        <f>IF(ISBLANK(INDEX('Policy Characteristics'!G:G,MATCH($C34,'Policy Characteristics'!$C:$C,0))),"",INDEX('Policy Characteristics'!G:G,MATCH($C34,'Policy Characteristics'!$C:$C,0)))</f>
        <v>1</v>
      </c>
      <c r="N34" s="151">
        <f>IF(ISBLANK(INDEX('Policy Characteristics'!H:H,MATCH($C34,'Policy Characteristics'!$C:$C,0))),"",INDEX('Policy Characteristics'!H:H,MATCH($C34,'Policy Characteristics'!$C:$C,0)))</f>
        <v>0.02</v>
      </c>
      <c r="O34" s="144" t="str">
        <f>IF(ISBLANK(INDEX('Policy Characteristics'!I:I,MATCH($C34,'Policy Characteristics'!$C:$C,0))),"",INDEX('Policy Characteristics'!I:I,MATCH($C34,'Policy Characteristics'!$C:$C,0)))</f>
        <v>% reduction in emissions</v>
      </c>
      <c r="P34" s="14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44" t="str">
        <f>IF(ISBLANK(INDEX('Policy Characteristics'!K:K,MATCH($C34,'Policy Characteristics'!$C:$C,0))),"",INDEX('Policy Characteristics'!K:K,MATCH($C34,'Policy Characteristics'!$C:$C,0)))</f>
        <v>transportation-sector-main.html#conv-pol-stds</v>
      </c>
      <c r="R34" s="144" t="str">
        <f>IF(ISBLANK(INDEX('Policy Characteristics'!L:L,MATCH($C34,'Policy Characteristics'!$C:$C,0))),"",INDEX('Policy Characteristics'!L:L,MATCH($C34,'Policy Characteristics'!$C:$C,0)))</f>
        <v>conventional-pollutant-standards.html</v>
      </c>
    </row>
    <row r="35" spans="1:18" s="2" customFormat="1" x14ac:dyDescent="0.25">
      <c r="A35" s="144" t="str">
        <f>IF(ISBLANK(INDEX('Policy Characteristics'!A:A,MATCH($C35,'Policy Characteristics'!$C:$C,0))),"",INDEX('Policy Characteristics'!A:A,MATCH($C35,'Policy Characteristics'!$C:$C,0)))</f>
        <v>Transportation</v>
      </c>
      <c r="B35" s="152" t="str">
        <f>IF(ISBLANK(INDEX('Policy Characteristics'!B:B,MATCH($C35,'Policy Characteristics'!$C:$C,0))),"",INDEX('Policy Characteristics'!B:B,MATCH($C35,'Policy Characteristics'!$C:$C,0)))</f>
        <v>Conventional Pollutant Standards</v>
      </c>
      <c r="C35" s="144" t="str">
        <f t="shared" si="2"/>
        <v>Percentage Reduction of Separately Regulated Pollutants</v>
      </c>
      <c r="D35" s="2" t="s">
        <v>40</v>
      </c>
      <c r="E35" s="2" t="s">
        <v>1132</v>
      </c>
      <c r="F35" s="2" t="s">
        <v>2143</v>
      </c>
      <c r="G35" s="2" t="s">
        <v>1132</v>
      </c>
      <c r="H35" s="47">
        <v>333</v>
      </c>
      <c r="I35" t="s">
        <v>43</v>
      </c>
      <c r="J35" s="145" t="str">
        <f>IF(ISBLANK(INDEX('Policy Characteristics'!D:D,MATCH($C35,'Policy Characteristics'!$C:$C,0))),"",INDEX('Policy Characteristics'!D:D,MATCH($C35,'Policy Characteristics'!$C:$C,0)))</f>
        <v>Conventional Pollutant Standard</v>
      </c>
      <c r="K35" s="144" t="str">
        <f>IF(ISBLANK(INDEX('Policy Characteristics'!E:E,MATCH($C35,'Policy Characteristics'!$C:$C,0))),"",INDEX('Policy Characteristics'!E:E,MATCH($C35,'Policy Characteristics'!$C:$C,0)))</f>
        <v>trans reduce regulated pollutants</v>
      </c>
      <c r="L35" s="151">
        <f>IF(ISBLANK(INDEX('Policy Characteristics'!F:F,MATCH($C35,'Policy Characteristics'!$C:$C,0))),"",INDEX('Policy Characteristics'!F:F,MATCH($C35,'Policy Characteristics'!$C:$C,0)))</f>
        <v>0</v>
      </c>
      <c r="M35" s="151">
        <f>IF(ISBLANK(INDEX('Policy Characteristics'!G:G,MATCH($C35,'Policy Characteristics'!$C:$C,0))),"",INDEX('Policy Characteristics'!G:G,MATCH($C35,'Policy Characteristics'!$C:$C,0)))</f>
        <v>1</v>
      </c>
      <c r="N35" s="151">
        <f>IF(ISBLANK(INDEX('Policy Characteristics'!H:H,MATCH($C35,'Policy Characteristics'!$C:$C,0))),"",INDEX('Policy Characteristics'!H:H,MATCH($C35,'Policy Characteristics'!$C:$C,0)))</f>
        <v>0.02</v>
      </c>
      <c r="O35" s="144" t="str">
        <f>IF(ISBLANK(INDEX('Policy Characteristics'!I:I,MATCH($C35,'Policy Characteristics'!$C:$C,0))),"",INDEX('Policy Characteristics'!I:I,MATCH($C35,'Policy Characteristics'!$C:$C,0)))</f>
        <v>% reduction in emissions</v>
      </c>
      <c r="P35" s="14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44" t="str">
        <f>IF(ISBLANK(INDEX('Policy Characteristics'!K:K,MATCH($C35,'Policy Characteristics'!$C:$C,0))),"",INDEX('Policy Characteristics'!K:K,MATCH($C35,'Policy Characteristics'!$C:$C,0)))</f>
        <v>transportation-sector-main.html#conv-pol-stds</v>
      </c>
      <c r="R35" s="144" t="str">
        <f>IF(ISBLANK(INDEX('Policy Characteristics'!L:L,MATCH($C35,'Policy Characteristics'!$C:$C,0))),"",INDEX('Policy Characteristics'!L:L,MATCH($C35,'Policy Characteristics'!$C:$C,0)))</f>
        <v>conventional-pollutant-standards.html</v>
      </c>
    </row>
    <row r="36" spans="1:18" s="2" customFormat="1" x14ac:dyDescent="0.25">
      <c r="A36" s="144" t="str">
        <f>IF(ISBLANK(INDEX('Policy Characteristics'!A:A,MATCH($C36,'Policy Characteristics'!$C:$C,0))),"",INDEX('Policy Characteristics'!A:A,MATCH($C36,'Policy Characteristics'!$C:$C,0)))</f>
        <v>Transportation</v>
      </c>
      <c r="B36" s="152" t="str">
        <f>IF(ISBLANK(INDEX('Policy Characteristics'!B:B,MATCH($C36,'Policy Characteristics'!$C:$C,0))),"",INDEX('Policy Characteristics'!B:B,MATCH($C36,'Policy Characteristics'!$C:$C,0)))</f>
        <v>Conventional Pollutant Standards</v>
      </c>
      <c r="C36" s="144" t="str">
        <f t="shared" si="2"/>
        <v>Percentage Reduction of Separately Regulated Pollutants</v>
      </c>
      <c r="D36" s="2" t="s">
        <v>40</v>
      </c>
      <c r="E36" s="2" t="s">
        <v>1133</v>
      </c>
      <c r="F36" s="2" t="s">
        <v>2143</v>
      </c>
      <c r="G36" s="2" t="s">
        <v>1213</v>
      </c>
      <c r="H36" s="47">
        <v>334</v>
      </c>
      <c r="I36" t="s">
        <v>43</v>
      </c>
      <c r="J36" s="145" t="str">
        <f>IF(ISBLANK(INDEX('Policy Characteristics'!D:D,MATCH($C36,'Policy Characteristics'!$C:$C,0))),"",INDEX('Policy Characteristics'!D:D,MATCH($C36,'Policy Characteristics'!$C:$C,0)))</f>
        <v>Conventional Pollutant Standard</v>
      </c>
      <c r="K36" s="144" t="str">
        <f>IF(ISBLANK(INDEX('Policy Characteristics'!E:E,MATCH($C36,'Policy Characteristics'!$C:$C,0))),"",INDEX('Policy Characteristics'!E:E,MATCH($C36,'Policy Characteristics'!$C:$C,0)))</f>
        <v>trans reduce regulated pollutants</v>
      </c>
      <c r="L36" s="151">
        <f>IF(ISBLANK(INDEX('Policy Characteristics'!F:F,MATCH($C36,'Policy Characteristics'!$C:$C,0))),"",INDEX('Policy Characteristics'!F:F,MATCH($C36,'Policy Characteristics'!$C:$C,0)))</f>
        <v>0</v>
      </c>
      <c r="M36" s="151">
        <f>IF(ISBLANK(INDEX('Policy Characteristics'!G:G,MATCH($C36,'Policy Characteristics'!$C:$C,0))),"",INDEX('Policy Characteristics'!G:G,MATCH($C36,'Policy Characteristics'!$C:$C,0)))</f>
        <v>1</v>
      </c>
      <c r="N36" s="151">
        <f>IF(ISBLANK(INDEX('Policy Characteristics'!H:H,MATCH($C36,'Policy Characteristics'!$C:$C,0))),"",INDEX('Policy Characteristics'!H:H,MATCH($C36,'Policy Characteristics'!$C:$C,0)))</f>
        <v>0.02</v>
      </c>
      <c r="O36" s="144" t="str">
        <f>IF(ISBLANK(INDEX('Policy Characteristics'!I:I,MATCH($C36,'Policy Characteristics'!$C:$C,0))),"",INDEX('Policy Characteristics'!I:I,MATCH($C36,'Policy Characteristics'!$C:$C,0)))</f>
        <v>% reduction in emissions</v>
      </c>
      <c r="P36" s="14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44" t="str">
        <f>IF(ISBLANK(INDEX('Policy Characteristics'!K:K,MATCH($C36,'Policy Characteristics'!$C:$C,0))),"",INDEX('Policy Characteristics'!K:K,MATCH($C36,'Policy Characteristics'!$C:$C,0)))</f>
        <v>transportation-sector-main.html#conv-pol-stds</v>
      </c>
      <c r="R36" s="144" t="str">
        <f>IF(ISBLANK(INDEX('Policy Characteristics'!L:L,MATCH($C36,'Policy Characteristics'!$C:$C,0))),"",INDEX('Policy Characteristics'!L:L,MATCH($C36,'Policy Characteristics'!$C:$C,0)))</f>
        <v>conventional-pollutant-standards.html</v>
      </c>
    </row>
    <row r="37" spans="1:18" s="2" customFormat="1" x14ac:dyDescent="0.25">
      <c r="A37" s="144" t="str">
        <f>IF(ISBLANK(INDEX('Policy Characteristics'!A:A,MATCH($C37,'Policy Characteristics'!$C:$C,0))),"",INDEX('Policy Characteristics'!A:A,MATCH($C37,'Policy Characteristics'!$C:$C,0)))</f>
        <v>Transportation</v>
      </c>
      <c r="B37" s="152" t="str">
        <f>IF(ISBLANK(INDEX('Policy Characteristics'!B:B,MATCH($C37,'Policy Characteristics'!$C:$C,0))),"",INDEX('Policy Characteristics'!B:B,MATCH($C37,'Policy Characteristics'!$C:$C,0)))</f>
        <v>Conventional Pollutant Standards</v>
      </c>
      <c r="C37" s="144" t="str">
        <f t="shared" si="2"/>
        <v>Percentage Reduction of Separately Regulated Pollutants</v>
      </c>
      <c r="D37" s="2" t="s">
        <v>40</v>
      </c>
      <c r="E37" s="2" t="s">
        <v>1134</v>
      </c>
      <c r="F37" s="2" t="s">
        <v>2143</v>
      </c>
      <c r="G37" s="2" t="s">
        <v>1134</v>
      </c>
      <c r="H37" s="47">
        <v>335</v>
      </c>
      <c r="I37" t="s">
        <v>44</v>
      </c>
      <c r="J37" s="145" t="str">
        <f>IF(ISBLANK(INDEX('Policy Characteristics'!D:D,MATCH($C37,'Policy Characteristics'!$C:$C,0))),"",INDEX('Policy Characteristics'!D:D,MATCH($C37,'Policy Characteristics'!$C:$C,0)))</f>
        <v>Conventional Pollutant Standard</v>
      </c>
      <c r="K37" s="144" t="str">
        <f>IF(ISBLANK(INDEX('Policy Characteristics'!E:E,MATCH($C37,'Policy Characteristics'!$C:$C,0))),"",INDEX('Policy Characteristics'!E:E,MATCH($C37,'Policy Characteristics'!$C:$C,0)))</f>
        <v>trans reduce regulated pollutants</v>
      </c>
      <c r="L37" s="151">
        <f>IF(ISBLANK(INDEX('Policy Characteristics'!F:F,MATCH($C37,'Policy Characteristics'!$C:$C,0))),"",INDEX('Policy Characteristics'!F:F,MATCH($C37,'Policy Characteristics'!$C:$C,0)))</f>
        <v>0</v>
      </c>
      <c r="M37" s="151">
        <f>IF(ISBLANK(INDEX('Policy Characteristics'!G:G,MATCH($C37,'Policy Characteristics'!$C:$C,0))),"",INDEX('Policy Characteristics'!G:G,MATCH($C37,'Policy Characteristics'!$C:$C,0)))</f>
        <v>1</v>
      </c>
      <c r="N37" s="151">
        <f>IF(ISBLANK(INDEX('Policy Characteristics'!H:H,MATCH($C37,'Policy Characteristics'!$C:$C,0))),"",INDEX('Policy Characteristics'!H:H,MATCH($C37,'Policy Characteristics'!$C:$C,0)))</f>
        <v>0.02</v>
      </c>
      <c r="O37" s="144" t="str">
        <f>IF(ISBLANK(INDEX('Policy Characteristics'!I:I,MATCH($C37,'Policy Characteristics'!$C:$C,0))),"",INDEX('Policy Characteristics'!I:I,MATCH($C37,'Policy Characteristics'!$C:$C,0)))</f>
        <v>% reduction in emissions</v>
      </c>
      <c r="P37" s="14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44" t="str">
        <f>IF(ISBLANK(INDEX('Policy Characteristics'!K:K,MATCH($C37,'Policy Characteristics'!$C:$C,0))),"",INDEX('Policy Characteristics'!K:K,MATCH($C37,'Policy Characteristics'!$C:$C,0)))</f>
        <v>transportation-sector-main.html#conv-pol-stds</v>
      </c>
      <c r="R37" s="144" t="str">
        <f>IF(ISBLANK(INDEX('Policy Characteristics'!L:L,MATCH($C37,'Policy Characteristics'!$C:$C,0))),"",INDEX('Policy Characteristics'!L:L,MATCH($C37,'Policy Characteristics'!$C:$C,0)))</f>
        <v>conventional-pollutant-standards.html</v>
      </c>
    </row>
    <row r="38" spans="1:18" s="2" customFormat="1" x14ac:dyDescent="0.25">
      <c r="A38" s="144" t="str">
        <f>IF(ISBLANK(INDEX('Policy Characteristics'!A:A,MATCH($C38,'Policy Characteristics'!$C:$C,0))),"",INDEX('Policy Characteristics'!A:A,MATCH($C38,'Policy Characteristics'!$C:$C,0)))</f>
        <v>Transportation</v>
      </c>
      <c r="B38" s="152" t="str">
        <f>IF(ISBLANK(INDEX('Policy Characteristics'!B:B,MATCH($C38,'Policy Characteristics'!$C:$C,0))),"",INDEX('Policy Characteristics'!B:B,MATCH($C38,'Policy Characteristics'!$C:$C,0)))</f>
        <v>Conventional Pollutant Standards</v>
      </c>
      <c r="C38" s="144" t="str">
        <f t="shared" si="2"/>
        <v>Percentage Reduction of Separately Regulated Pollutants</v>
      </c>
      <c r="D38" s="2" t="s">
        <v>40</v>
      </c>
      <c r="E38" s="2" t="s">
        <v>1135</v>
      </c>
      <c r="F38" s="2" t="s">
        <v>2143</v>
      </c>
      <c r="G38" s="2" t="s">
        <v>1135</v>
      </c>
      <c r="H38" s="47">
        <v>336</v>
      </c>
      <c r="I38" t="s">
        <v>43</v>
      </c>
      <c r="J38" s="145" t="str">
        <f>IF(ISBLANK(INDEX('Policy Characteristics'!D:D,MATCH($C38,'Policy Characteristics'!$C:$C,0))),"",INDEX('Policy Characteristics'!D:D,MATCH($C38,'Policy Characteristics'!$C:$C,0)))</f>
        <v>Conventional Pollutant Standard</v>
      </c>
      <c r="K38" s="144" t="str">
        <f>IF(ISBLANK(INDEX('Policy Characteristics'!E:E,MATCH($C38,'Policy Characteristics'!$C:$C,0))),"",INDEX('Policy Characteristics'!E:E,MATCH($C38,'Policy Characteristics'!$C:$C,0)))</f>
        <v>trans reduce regulated pollutants</v>
      </c>
      <c r="L38" s="151">
        <f>IF(ISBLANK(INDEX('Policy Characteristics'!F:F,MATCH($C38,'Policy Characteristics'!$C:$C,0))),"",INDEX('Policy Characteristics'!F:F,MATCH($C38,'Policy Characteristics'!$C:$C,0)))</f>
        <v>0</v>
      </c>
      <c r="M38" s="151">
        <f>IF(ISBLANK(INDEX('Policy Characteristics'!G:G,MATCH($C38,'Policy Characteristics'!$C:$C,0))),"",INDEX('Policy Characteristics'!G:G,MATCH($C38,'Policy Characteristics'!$C:$C,0)))</f>
        <v>1</v>
      </c>
      <c r="N38" s="151">
        <f>IF(ISBLANK(INDEX('Policy Characteristics'!H:H,MATCH($C38,'Policy Characteristics'!$C:$C,0))),"",INDEX('Policy Characteristics'!H:H,MATCH($C38,'Policy Characteristics'!$C:$C,0)))</f>
        <v>0.02</v>
      </c>
      <c r="O38" s="144" t="str">
        <f>IF(ISBLANK(INDEX('Policy Characteristics'!I:I,MATCH($C38,'Policy Characteristics'!$C:$C,0))),"",INDEX('Policy Characteristics'!I:I,MATCH($C38,'Policy Characteristics'!$C:$C,0)))</f>
        <v>% reduction in emissions</v>
      </c>
      <c r="P38" s="14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44" t="str">
        <f>IF(ISBLANK(INDEX('Policy Characteristics'!K:K,MATCH($C38,'Policy Characteristics'!$C:$C,0))),"",INDEX('Policy Characteristics'!K:K,MATCH($C38,'Policy Characteristics'!$C:$C,0)))</f>
        <v>transportation-sector-main.html#conv-pol-stds</v>
      </c>
      <c r="R38" s="144" t="str">
        <f>IF(ISBLANK(INDEX('Policy Characteristics'!L:L,MATCH($C38,'Policy Characteristics'!$C:$C,0))),"",INDEX('Policy Characteristics'!L:L,MATCH($C38,'Policy Characteristics'!$C:$C,0)))</f>
        <v>conventional-pollutant-standards.html</v>
      </c>
    </row>
    <row r="39" spans="1:18" s="2" customFormat="1" x14ac:dyDescent="0.25">
      <c r="A39" s="144" t="str">
        <f>IF(ISBLANK(INDEX('Policy Characteristics'!A:A,MATCH($C39,'Policy Characteristics'!$C:$C,0))),"",INDEX('Policy Characteristics'!A:A,MATCH($C39,'Policy Characteristics'!$C:$C,0)))</f>
        <v>Transportation</v>
      </c>
      <c r="B39" s="152" t="str">
        <f>IF(ISBLANK(INDEX('Policy Characteristics'!B:B,MATCH($C39,'Policy Characteristics'!$C:$C,0))),"",INDEX('Policy Characteristics'!B:B,MATCH($C39,'Policy Characteristics'!$C:$C,0)))</f>
        <v>Conventional Pollutant Standards</v>
      </c>
      <c r="C39" s="144" t="str">
        <f t="shared" si="2"/>
        <v>Percentage Reduction of Separately Regulated Pollutants</v>
      </c>
      <c r="D39" s="2" t="s">
        <v>40</v>
      </c>
      <c r="E39" s="2" t="s">
        <v>1136</v>
      </c>
      <c r="F39" s="2" t="s">
        <v>2143</v>
      </c>
      <c r="G39" s="2" t="s">
        <v>1136</v>
      </c>
      <c r="H39" s="47">
        <v>337</v>
      </c>
      <c r="I39" t="s">
        <v>43</v>
      </c>
      <c r="J39" s="145" t="str">
        <f>IF(ISBLANK(INDEX('Policy Characteristics'!D:D,MATCH($C39,'Policy Characteristics'!$C:$C,0))),"",INDEX('Policy Characteristics'!D:D,MATCH($C39,'Policy Characteristics'!$C:$C,0)))</f>
        <v>Conventional Pollutant Standard</v>
      </c>
      <c r="K39" s="144" t="str">
        <f>IF(ISBLANK(INDEX('Policy Characteristics'!E:E,MATCH($C39,'Policy Characteristics'!$C:$C,0))),"",INDEX('Policy Characteristics'!E:E,MATCH($C39,'Policy Characteristics'!$C:$C,0)))</f>
        <v>trans reduce regulated pollutants</v>
      </c>
      <c r="L39" s="151">
        <f>IF(ISBLANK(INDEX('Policy Characteristics'!F:F,MATCH($C39,'Policy Characteristics'!$C:$C,0))),"",INDEX('Policy Characteristics'!F:F,MATCH($C39,'Policy Characteristics'!$C:$C,0)))</f>
        <v>0</v>
      </c>
      <c r="M39" s="151">
        <f>IF(ISBLANK(INDEX('Policy Characteristics'!G:G,MATCH($C39,'Policy Characteristics'!$C:$C,0))),"",INDEX('Policy Characteristics'!G:G,MATCH($C39,'Policy Characteristics'!$C:$C,0)))</f>
        <v>1</v>
      </c>
      <c r="N39" s="151">
        <f>IF(ISBLANK(INDEX('Policy Characteristics'!H:H,MATCH($C39,'Policy Characteristics'!$C:$C,0))),"",INDEX('Policy Characteristics'!H:H,MATCH($C39,'Policy Characteristics'!$C:$C,0)))</f>
        <v>0.02</v>
      </c>
      <c r="O39" s="144" t="str">
        <f>IF(ISBLANK(INDEX('Policy Characteristics'!I:I,MATCH($C39,'Policy Characteristics'!$C:$C,0))),"",INDEX('Policy Characteristics'!I:I,MATCH($C39,'Policy Characteristics'!$C:$C,0)))</f>
        <v>% reduction in emissions</v>
      </c>
      <c r="P39" s="14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44" t="str">
        <f>IF(ISBLANK(INDEX('Policy Characteristics'!K:K,MATCH($C39,'Policy Characteristics'!$C:$C,0))),"",INDEX('Policy Characteristics'!K:K,MATCH($C39,'Policy Characteristics'!$C:$C,0)))</f>
        <v>transportation-sector-main.html#conv-pol-stds</v>
      </c>
      <c r="R39" s="144" t="str">
        <f>IF(ISBLANK(INDEX('Policy Characteristics'!L:L,MATCH($C39,'Policy Characteristics'!$C:$C,0))),"",INDEX('Policy Characteristics'!L:L,MATCH($C39,'Policy Characteristics'!$C:$C,0)))</f>
        <v>conventional-pollutant-standards.html</v>
      </c>
    </row>
    <row r="40" spans="1:18" s="2" customFormat="1" x14ac:dyDescent="0.25">
      <c r="A40" s="144" t="str">
        <f>IF(ISBLANK(INDEX('Policy Characteristics'!A:A,MATCH($C40,'Policy Characteristics'!$C:$C,0))),"",INDEX('Policy Characteristics'!A:A,MATCH($C40,'Policy Characteristics'!$C:$C,0)))</f>
        <v>Transportation</v>
      </c>
      <c r="B40" s="152" t="str">
        <f>IF(ISBLANK(INDEX('Policy Characteristics'!B:B,MATCH($C40,'Policy Characteristics'!$C:$C,0))),"",INDEX('Policy Characteristics'!B:B,MATCH($C40,'Policy Characteristics'!$C:$C,0)))</f>
        <v>Conventional Pollutant Standards</v>
      </c>
      <c r="C40" s="144" t="str">
        <f t="shared" si="2"/>
        <v>Percentage Reduction of Separately Regulated Pollutants</v>
      </c>
      <c r="D40" s="2" t="s">
        <v>40</v>
      </c>
      <c r="E40" s="2" t="s">
        <v>1137</v>
      </c>
      <c r="F40" s="2" t="s">
        <v>2143</v>
      </c>
      <c r="G40" s="2" t="s">
        <v>1137</v>
      </c>
      <c r="H40" s="47">
        <v>338</v>
      </c>
      <c r="I40" t="s">
        <v>44</v>
      </c>
      <c r="J40" s="145" t="str">
        <f>IF(ISBLANK(INDEX('Policy Characteristics'!D:D,MATCH($C40,'Policy Characteristics'!$C:$C,0))),"",INDEX('Policy Characteristics'!D:D,MATCH($C40,'Policy Characteristics'!$C:$C,0)))</f>
        <v>Conventional Pollutant Standard</v>
      </c>
      <c r="K40" s="144" t="str">
        <f>IF(ISBLANK(INDEX('Policy Characteristics'!E:E,MATCH($C40,'Policy Characteristics'!$C:$C,0))),"",INDEX('Policy Characteristics'!E:E,MATCH($C40,'Policy Characteristics'!$C:$C,0)))</f>
        <v>trans reduce regulated pollutants</v>
      </c>
      <c r="L40" s="151">
        <f>IF(ISBLANK(INDEX('Policy Characteristics'!F:F,MATCH($C40,'Policy Characteristics'!$C:$C,0))),"",INDEX('Policy Characteristics'!F:F,MATCH($C40,'Policy Characteristics'!$C:$C,0)))</f>
        <v>0</v>
      </c>
      <c r="M40" s="151">
        <f>IF(ISBLANK(INDEX('Policy Characteristics'!G:G,MATCH($C40,'Policy Characteristics'!$C:$C,0))),"",INDEX('Policy Characteristics'!G:G,MATCH($C40,'Policy Characteristics'!$C:$C,0)))</f>
        <v>1</v>
      </c>
      <c r="N40" s="151">
        <f>IF(ISBLANK(INDEX('Policy Characteristics'!H:H,MATCH($C40,'Policy Characteristics'!$C:$C,0))),"",INDEX('Policy Characteristics'!H:H,MATCH($C40,'Policy Characteristics'!$C:$C,0)))</f>
        <v>0.02</v>
      </c>
      <c r="O40" s="144" t="str">
        <f>IF(ISBLANK(INDEX('Policy Characteristics'!I:I,MATCH($C40,'Policy Characteristics'!$C:$C,0))),"",INDEX('Policy Characteristics'!I:I,MATCH($C40,'Policy Characteristics'!$C:$C,0)))</f>
        <v>% reduction in emissions</v>
      </c>
      <c r="P40" s="14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44" t="str">
        <f>IF(ISBLANK(INDEX('Policy Characteristics'!K:K,MATCH($C40,'Policy Characteristics'!$C:$C,0))),"",INDEX('Policy Characteristics'!K:K,MATCH($C40,'Policy Characteristics'!$C:$C,0)))</f>
        <v>transportation-sector-main.html#conv-pol-stds</v>
      </c>
      <c r="R40" s="144" t="str">
        <f>IF(ISBLANK(INDEX('Policy Characteristics'!L:L,MATCH($C40,'Policy Characteristics'!$C:$C,0))),"",INDEX('Policy Characteristics'!L:L,MATCH($C40,'Policy Characteristics'!$C:$C,0)))</f>
        <v>conventional-pollutant-standards.html</v>
      </c>
    </row>
    <row r="41" spans="1:18" s="2" customFormat="1" x14ac:dyDescent="0.25">
      <c r="A41" s="144" t="str">
        <f>IF(ISBLANK(INDEX('Policy Characteristics'!A:A,MATCH($C41,'Policy Characteristics'!$C:$C,0))),"",INDEX('Policy Characteristics'!A:A,MATCH($C41,'Policy Characteristics'!$C:$C,0)))</f>
        <v>Transportation</v>
      </c>
      <c r="B41" s="152" t="str">
        <f>IF(ISBLANK(INDEX('Policy Characteristics'!B:B,MATCH($C41,'Policy Characteristics'!$C:$C,0))),"",INDEX('Policy Characteristics'!B:B,MATCH($C41,'Policy Characteristics'!$C:$C,0)))</f>
        <v>Conventional Pollutant Standards</v>
      </c>
      <c r="C41" s="144" t="str">
        <f t="shared" si="2"/>
        <v>Percentage Reduction of Separately Regulated Pollutants</v>
      </c>
      <c r="D41" s="2" t="s">
        <v>40</v>
      </c>
      <c r="E41" s="2" t="s">
        <v>1138</v>
      </c>
      <c r="F41" s="2" t="s">
        <v>2143</v>
      </c>
      <c r="G41" s="2" t="s">
        <v>1138</v>
      </c>
      <c r="H41" s="47">
        <v>339</v>
      </c>
      <c r="I41" t="s">
        <v>44</v>
      </c>
      <c r="J41" s="145" t="str">
        <f>IF(ISBLANK(INDEX('Policy Characteristics'!D:D,MATCH($C41,'Policy Characteristics'!$C:$C,0))),"",INDEX('Policy Characteristics'!D:D,MATCH($C41,'Policy Characteristics'!$C:$C,0)))</f>
        <v>Conventional Pollutant Standard</v>
      </c>
      <c r="K41" s="144" t="str">
        <f>IF(ISBLANK(INDEX('Policy Characteristics'!E:E,MATCH($C41,'Policy Characteristics'!$C:$C,0))),"",INDEX('Policy Characteristics'!E:E,MATCH($C41,'Policy Characteristics'!$C:$C,0)))</f>
        <v>trans reduce regulated pollutants</v>
      </c>
      <c r="L41" s="151">
        <f>IF(ISBLANK(INDEX('Policy Characteristics'!F:F,MATCH($C41,'Policy Characteristics'!$C:$C,0))),"",INDEX('Policy Characteristics'!F:F,MATCH($C41,'Policy Characteristics'!$C:$C,0)))</f>
        <v>0</v>
      </c>
      <c r="M41" s="151">
        <f>IF(ISBLANK(INDEX('Policy Characteristics'!G:G,MATCH($C41,'Policy Characteristics'!$C:$C,0))),"",INDEX('Policy Characteristics'!G:G,MATCH($C41,'Policy Characteristics'!$C:$C,0)))</f>
        <v>1</v>
      </c>
      <c r="N41" s="151">
        <f>IF(ISBLANK(INDEX('Policy Characteristics'!H:H,MATCH($C41,'Policy Characteristics'!$C:$C,0))),"",INDEX('Policy Characteristics'!H:H,MATCH($C41,'Policy Characteristics'!$C:$C,0)))</f>
        <v>0.02</v>
      </c>
      <c r="O41" s="144" t="str">
        <f>IF(ISBLANK(INDEX('Policy Characteristics'!I:I,MATCH($C41,'Policy Characteristics'!$C:$C,0))),"",INDEX('Policy Characteristics'!I:I,MATCH($C41,'Policy Characteristics'!$C:$C,0)))</f>
        <v>% reduction in emissions</v>
      </c>
      <c r="P41" s="14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44" t="str">
        <f>IF(ISBLANK(INDEX('Policy Characteristics'!K:K,MATCH($C41,'Policy Characteristics'!$C:$C,0))),"",INDEX('Policy Characteristics'!K:K,MATCH($C41,'Policy Characteristics'!$C:$C,0)))</f>
        <v>transportation-sector-main.html#conv-pol-stds</v>
      </c>
      <c r="R41" s="144" t="str">
        <f>IF(ISBLANK(INDEX('Policy Characteristics'!L:L,MATCH($C41,'Policy Characteristics'!$C:$C,0))),"",INDEX('Policy Characteristics'!L:L,MATCH($C41,'Policy Characteristics'!$C:$C,0)))</f>
        <v>conventional-pollutant-standards.html</v>
      </c>
    </row>
    <row r="42" spans="1:18" s="2" customFormat="1" x14ac:dyDescent="0.25">
      <c r="A42" s="144" t="str">
        <f>IF(ISBLANK(INDEX('Policy Characteristics'!A:A,MATCH($C42,'Policy Characteristics'!$C:$C,0))),"",INDEX('Policy Characteristics'!A:A,MATCH($C42,'Policy Characteristics'!$C:$C,0)))</f>
        <v>Transportation</v>
      </c>
      <c r="B42" s="152" t="str">
        <f>IF(ISBLANK(INDEX('Policy Characteristics'!B:B,MATCH($C42,'Policy Characteristics'!$C:$C,0))),"",INDEX('Policy Characteristics'!B:B,MATCH($C42,'Policy Characteristics'!$C:$C,0)))</f>
        <v>Conventional Pollutant Standards</v>
      </c>
      <c r="C42" s="144" t="str">
        <f t="shared" si="2"/>
        <v>Percentage Reduction of Separately Regulated Pollutants</v>
      </c>
      <c r="D42" s="2" t="s">
        <v>41</v>
      </c>
      <c r="E42" s="2" t="s">
        <v>1130</v>
      </c>
      <c r="F42" s="2" t="s">
        <v>2144</v>
      </c>
      <c r="G42" s="2" t="s">
        <v>1319</v>
      </c>
      <c r="H42" s="47">
        <v>340</v>
      </c>
      <c r="I42" t="s">
        <v>43</v>
      </c>
      <c r="J42" s="145" t="str">
        <f>IF(ISBLANK(INDEX('Policy Characteristics'!D:D,MATCH($C42,'Policy Characteristics'!$C:$C,0))),"",INDEX('Policy Characteristics'!D:D,MATCH($C42,'Policy Characteristics'!$C:$C,0)))</f>
        <v>Conventional Pollutant Standard</v>
      </c>
      <c r="K42" s="144" t="str">
        <f>IF(ISBLANK(INDEX('Policy Characteristics'!E:E,MATCH($C42,'Policy Characteristics'!$C:$C,0))),"",INDEX('Policy Characteristics'!E:E,MATCH($C42,'Policy Characteristics'!$C:$C,0)))</f>
        <v>trans reduce regulated pollutants</v>
      </c>
      <c r="L42" s="151">
        <f>IF(ISBLANK(INDEX('Policy Characteristics'!F:F,MATCH($C42,'Policy Characteristics'!$C:$C,0))),"",INDEX('Policy Characteristics'!F:F,MATCH($C42,'Policy Characteristics'!$C:$C,0)))</f>
        <v>0</v>
      </c>
      <c r="M42" s="151">
        <f>IF(ISBLANK(INDEX('Policy Characteristics'!G:G,MATCH($C42,'Policy Characteristics'!$C:$C,0))),"",INDEX('Policy Characteristics'!G:G,MATCH($C42,'Policy Characteristics'!$C:$C,0)))</f>
        <v>1</v>
      </c>
      <c r="N42" s="151">
        <f>IF(ISBLANK(INDEX('Policy Characteristics'!H:H,MATCH($C42,'Policy Characteristics'!$C:$C,0))),"",INDEX('Policy Characteristics'!H:H,MATCH($C42,'Policy Characteristics'!$C:$C,0)))</f>
        <v>0.02</v>
      </c>
      <c r="O42" s="144" t="str">
        <f>IF(ISBLANK(INDEX('Policy Characteristics'!I:I,MATCH($C42,'Policy Characteristics'!$C:$C,0))),"",INDEX('Policy Characteristics'!I:I,MATCH($C42,'Policy Characteristics'!$C:$C,0)))</f>
        <v>% reduction in emissions</v>
      </c>
      <c r="P42" s="14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44" t="str">
        <f>IF(ISBLANK(INDEX('Policy Characteristics'!K:K,MATCH($C42,'Policy Characteristics'!$C:$C,0))),"",INDEX('Policy Characteristics'!K:K,MATCH($C42,'Policy Characteristics'!$C:$C,0)))</f>
        <v>transportation-sector-main.html#conv-pol-stds</v>
      </c>
      <c r="R42" s="144" t="str">
        <f>IF(ISBLANK(INDEX('Policy Characteristics'!L:L,MATCH($C42,'Policy Characteristics'!$C:$C,0))),"",INDEX('Policy Characteristics'!L:L,MATCH($C42,'Policy Characteristics'!$C:$C,0)))</f>
        <v>conventional-pollutant-standards.html</v>
      </c>
    </row>
    <row r="43" spans="1:18" s="2" customFormat="1" x14ac:dyDescent="0.25">
      <c r="A43" s="144" t="str">
        <f>IF(ISBLANK(INDEX('Policy Characteristics'!A:A,MATCH($C43,'Policy Characteristics'!$C:$C,0))),"",INDEX('Policy Characteristics'!A:A,MATCH($C43,'Policy Characteristics'!$C:$C,0)))</f>
        <v>Transportation</v>
      </c>
      <c r="B43" s="152" t="str">
        <f>IF(ISBLANK(INDEX('Policy Characteristics'!B:B,MATCH($C43,'Policy Characteristics'!$C:$C,0))),"",INDEX('Policy Characteristics'!B:B,MATCH($C43,'Policy Characteristics'!$C:$C,0)))</f>
        <v>Conventional Pollutant Standards</v>
      </c>
      <c r="C43" s="144" t="str">
        <f t="shared" si="2"/>
        <v>Percentage Reduction of Separately Regulated Pollutants</v>
      </c>
      <c r="D43" s="2" t="s">
        <v>41</v>
      </c>
      <c r="E43" s="2" t="s">
        <v>476</v>
      </c>
      <c r="F43" s="2" t="s">
        <v>2144</v>
      </c>
      <c r="G43" s="2" t="s">
        <v>476</v>
      </c>
      <c r="H43" s="47">
        <v>341</v>
      </c>
      <c r="I43" t="s">
        <v>43</v>
      </c>
      <c r="J43" s="145" t="str">
        <f>IF(ISBLANK(INDEX('Policy Characteristics'!D:D,MATCH($C43,'Policy Characteristics'!$C:$C,0))),"",INDEX('Policy Characteristics'!D:D,MATCH($C43,'Policy Characteristics'!$C:$C,0)))</f>
        <v>Conventional Pollutant Standard</v>
      </c>
      <c r="K43" s="144" t="str">
        <f>IF(ISBLANK(INDEX('Policy Characteristics'!E:E,MATCH($C43,'Policy Characteristics'!$C:$C,0))),"",INDEX('Policy Characteristics'!E:E,MATCH($C43,'Policy Characteristics'!$C:$C,0)))</f>
        <v>trans reduce regulated pollutants</v>
      </c>
      <c r="L43" s="151">
        <f>IF(ISBLANK(INDEX('Policy Characteristics'!F:F,MATCH($C43,'Policy Characteristics'!$C:$C,0))),"",INDEX('Policy Characteristics'!F:F,MATCH($C43,'Policy Characteristics'!$C:$C,0)))</f>
        <v>0</v>
      </c>
      <c r="M43" s="151">
        <f>IF(ISBLANK(INDEX('Policy Characteristics'!G:G,MATCH($C43,'Policy Characteristics'!$C:$C,0))),"",INDEX('Policy Characteristics'!G:G,MATCH($C43,'Policy Characteristics'!$C:$C,0)))</f>
        <v>1</v>
      </c>
      <c r="N43" s="151">
        <f>IF(ISBLANK(INDEX('Policy Characteristics'!H:H,MATCH($C43,'Policy Characteristics'!$C:$C,0))),"",INDEX('Policy Characteristics'!H:H,MATCH($C43,'Policy Characteristics'!$C:$C,0)))</f>
        <v>0.02</v>
      </c>
      <c r="O43" s="144" t="str">
        <f>IF(ISBLANK(INDEX('Policy Characteristics'!I:I,MATCH($C43,'Policy Characteristics'!$C:$C,0))),"",INDEX('Policy Characteristics'!I:I,MATCH($C43,'Policy Characteristics'!$C:$C,0)))</f>
        <v>% reduction in emissions</v>
      </c>
      <c r="P43" s="14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44" t="str">
        <f>IF(ISBLANK(INDEX('Policy Characteristics'!K:K,MATCH($C43,'Policy Characteristics'!$C:$C,0))),"",INDEX('Policy Characteristics'!K:K,MATCH($C43,'Policy Characteristics'!$C:$C,0)))</f>
        <v>transportation-sector-main.html#conv-pol-stds</v>
      </c>
      <c r="R43" s="144" t="str">
        <f>IF(ISBLANK(INDEX('Policy Characteristics'!L:L,MATCH($C43,'Policy Characteristics'!$C:$C,0))),"",INDEX('Policy Characteristics'!L:L,MATCH($C43,'Policy Characteristics'!$C:$C,0)))</f>
        <v>conventional-pollutant-standards.html</v>
      </c>
    </row>
    <row r="44" spans="1:18" s="2" customFormat="1" x14ac:dyDescent="0.25">
      <c r="A44" s="144" t="str">
        <f>IF(ISBLANK(INDEX('Policy Characteristics'!A:A,MATCH($C44,'Policy Characteristics'!$C:$C,0))),"",INDEX('Policy Characteristics'!A:A,MATCH($C44,'Policy Characteristics'!$C:$C,0)))</f>
        <v>Transportation</v>
      </c>
      <c r="B44" s="152" t="str">
        <f>IF(ISBLANK(INDEX('Policy Characteristics'!B:B,MATCH($C44,'Policy Characteristics'!$C:$C,0))),"",INDEX('Policy Characteristics'!B:B,MATCH($C44,'Policy Characteristics'!$C:$C,0)))</f>
        <v>Conventional Pollutant Standards</v>
      </c>
      <c r="C44" s="144" t="str">
        <f t="shared" si="2"/>
        <v>Percentage Reduction of Separately Regulated Pollutants</v>
      </c>
      <c r="D44" s="2" t="s">
        <v>41</v>
      </c>
      <c r="E44" s="2" t="s">
        <v>1131</v>
      </c>
      <c r="F44" s="2" t="s">
        <v>2144</v>
      </c>
      <c r="G44" s="2" t="s">
        <v>1131</v>
      </c>
      <c r="H44" s="47">
        <v>342</v>
      </c>
      <c r="I44" t="s">
        <v>43</v>
      </c>
      <c r="J44" s="145" t="str">
        <f>IF(ISBLANK(INDEX('Policy Characteristics'!D:D,MATCH($C44,'Policy Characteristics'!$C:$C,0))),"",INDEX('Policy Characteristics'!D:D,MATCH($C44,'Policy Characteristics'!$C:$C,0)))</f>
        <v>Conventional Pollutant Standard</v>
      </c>
      <c r="K44" s="144" t="str">
        <f>IF(ISBLANK(INDEX('Policy Characteristics'!E:E,MATCH($C44,'Policy Characteristics'!$C:$C,0))),"",INDEX('Policy Characteristics'!E:E,MATCH($C44,'Policy Characteristics'!$C:$C,0)))</f>
        <v>trans reduce regulated pollutants</v>
      </c>
      <c r="L44" s="151">
        <f>IF(ISBLANK(INDEX('Policy Characteristics'!F:F,MATCH($C44,'Policy Characteristics'!$C:$C,0))),"",INDEX('Policy Characteristics'!F:F,MATCH($C44,'Policy Characteristics'!$C:$C,0)))</f>
        <v>0</v>
      </c>
      <c r="M44" s="151">
        <f>IF(ISBLANK(INDEX('Policy Characteristics'!G:G,MATCH($C44,'Policy Characteristics'!$C:$C,0))),"",INDEX('Policy Characteristics'!G:G,MATCH($C44,'Policy Characteristics'!$C:$C,0)))</f>
        <v>1</v>
      </c>
      <c r="N44" s="151">
        <f>IF(ISBLANK(INDEX('Policy Characteristics'!H:H,MATCH($C44,'Policy Characteristics'!$C:$C,0))),"",INDEX('Policy Characteristics'!H:H,MATCH($C44,'Policy Characteristics'!$C:$C,0)))</f>
        <v>0.02</v>
      </c>
      <c r="O44" s="144" t="str">
        <f>IF(ISBLANK(INDEX('Policy Characteristics'!I:I,MATCH($C44,'Policy Characteristics'!$C:$C,0))),"",INDEX('Policy Characteristics'!I:I,MATCH($C44,'Policy Characteristics'!$C:$C,0)))</f>
        <v>% reduction in emissions</v>
      </c>
      <c r="P44" s="14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44" t="str">
        <f>IF(ISBLANK(INDEX('Policy Characteristics'!K:K,MATCH($C44,'Policy Characteristics'!$C:$C,0))),"",INDEX('Policy Characteristics'!K:K,MATCH($C44,'Policy Characteristics'!$C:$C,0)))</f>
        <v>transportation-sector-main.html#conv-pol-stds</v>
      </c>
      <c r="R44" s="144" t="str">
        <f>IF(ISBLANK(INDEX('Policy Characteristics'!L:L,MATCH($C44,'Policy Characteristics'!$C:$C,0))),"",INDEX('Policy Characteristics'!L:L,MATCH($C44,'Policy Characteristics'!$C:$C,0)))</f>
        <v>conventional-pollutant-standards.html</v>
      </c>
    </row>
    <row r="45" spans="1:18" s="2" customFormat="1" x14ac:dyDescent="0.25">
      <c r="A45" s="144" t="str">
        <f>IF(ISBLANK(INDEX('Policy Characteristics'!A:A,MATCH($C45,'Policy Characteristics'!$C:$C,0))),"",INDEX('Policy Characteristics'!A:A,MATCH($C45,'Policy Characteristics'!$C:$C,0)))</f>
        <v>Transportation</v>
      </c>
      <c r="B45" s="152" t="str">
        <f>IF(ISBLANK(INDEX('Policy Characteristics'!B:B,MATCH($C45,'Policy Characteristics'!$C:$C,0))),"",INDEX('Policy Characteristics'!B:B,MATCH($C45,'Policy Characteristics'!$C:$C,0)))</f>
        <v>Conventional Pollutant Standards</v>
      </c>
      <c r="C45" s="144" t="str">
        <f t="shared" si="2"/>
        <v>Percentage Reduction of Separately Regulated Pollutants</v>
      </c>
      <c r="D45" s="2" t="s">
        <v>41</v>
      </c>
      <c r="E45" s="2" t="s">
        <v>1132</v>
      </c>
      <c r="F45" s="2" t="s">
        <v>2144</v>
      </c>
      <c r="G45" s="2" t="s">
        <v>1132</v>
      </c>
      <c r="H45" s="47">
        <v>343</v>
      </c>
      <c r="I45" t="s">
        <v>43</v>
      </c>
      <c r="J45" s="145" t="str">
        <f>IF(ISBLANK(INDEX('Policy Characteristics'!D:D,MATCH($C45,'Policy Characteristics'!$C:$C,0))),"",INDEX('Policy Characteristics'!D:D,MATCH($C45,'Policy Characteristics'!$C:$C,0)))</f>
        <v>Conventional Pollutant Standard</v>
      </c>
      <c r="K45" s="144" t="str">
        <f>IF(ISBLANK(INDEX('Policy Characteristics'!E:E,MATCH($C45,'Policy Characteristics'!$C:$C,0))),"",INDEX('Policy Characteristics'!E:E,MATCH($C45,'Policy Characteristics'!$C:$C,0)))</f>
        <v>trans reduce regulated pollutants</v>
      </c>
      <c r="L45" s="151">
        <f>IF(ISBLANK(INDEX('Policy Characteristics'!F:F,MATCH($C45,'Policy Characteristics'!$C:$C,0))),"",INDEX('Policy Characteristics'!F:F,MATCH($C45,'Policy Characteristics'!$C:$C,0)))</f>
        <v>0</v>
      </c>
      <c r="M45" s="151">
        <f>IF(ISBLANK(INDEX('Policy Characteristics'!G:G,MATCH($C45,'Policy Characteristics'!$C:$C,0))),"",INDEX('Policy Characteristics'!G:G,MATCH($C45,'Policy Characteristics'!$C:$C,0)))</f>
        <v>1</v>
      </c>
      <c r="N45" s="151">
        <f>IF(ISBLANK(INDEX('Policy Characteristics'!H:H,MATCH($C45,'Policy Characteristics'!$C:$C,0))),"",INDEX('Policy Characteristics'!H:H,MATCH($C45,'Policy Characteristics'!$C:$C,0)))</f>
        <v>0.02</v>
      </c>
      <c r="O45" s="144" t="str">
        <f>IF(ISBLANK(INDEX('Policy Characteristics'!I:I,MATCH($C45,'Policy Characteristics'!$C:$C,0))),"",INDEX('Policy Characteristics'!I:I,MATCH($C45,'Policy Characteristics'!$C:$C,0)))</f>
        <v>% reduction in emissions</v>
      </c>
      <c r="P45" s="14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44" t="str">
        <f>IF(ISBLANK(INDEX('Policy Characteristics'!K:K,MATCH($C45,'Policy Characteristics'!$C:$C,0))),"",INDEX('Policy Characteristics'!K:K,MATCH($C45,'Policy Characteristics'!$C:$C,0)))</f>
        <v>transportation-sector-main.html#conv-pol-stds</v>
      </c>
      <c r="R45" s="144" t="str">
        <f>IF(ISBLANK(INDEX('Policy Characteristics'!L:L,MATCH($C45,'Policy Characteristics'!$C:$C,0))),"",INDEX('Policy Characteristics'!L:L,MATCH($C45,'Policy Characteristics'!$C:$C,0)))</f>
        <v>conventional-pollutant-standards.html</v>
      </c>
    </row>
    <row r="46" spans="1:18" s="2" customFormat="1" x14ac:dyDescent="0.25">
      <c r="A46" s="144" t="str">
        <f>IF(ISBLANK(INDEX('Policy Characteristics'!A:A,MATCH($C46,'Policy Characteristics'!$C:$C,0))),"",INDEX('Policy Characteristics'!A:A,MATCH($C46,'Policy Characteristics'!$C:$C,0)))</f>
        <v>Transportation</v>
      </c>
      <c r="B46" s="152" t="str">
        <f>IF(ISBLANK(INDEX('Policy Characteristics'!B:B,MATCH($C46,'Policy Characteristics'!$C:$C,0))),"",INDEX('Policy Characteristics'!B:B,MATCH($C46,'Policy Characteristics'!$C:$C,0)))</f>
        <v>Conventional Pollutant Standards</v>
      </c>
      <c r="C46" s="144" t="str">
        <f t="shared" si="2"/>
        <v>Percentage Reduction of Separately Regulated Pollutants</v>
      </c>
      <c r="D46" s="2" t="s">
        <v>41</v>
      </c>
      <c r="E46" s="2" t="s">
        <v>1133</v>
      </c>
      <c r="F46" s="2" t="s">
        <v>2144</v>
      </c>
      <c r="G46" s="2" t="s">
        <v>1213</v>
      </c>
      <c r="H46" s="47">
        <v>344</v>
      </c>
      <c r="I46" t="s">
        <v>43</v>
      </c>
      <c r="J46" s="145" t="str">
        <f>IF(ISBLANK(INDEX('Policy Characteristics'!D:D,MATCH($C46,'Policy Characteristics'!$C:$C,0))),"",INDEX('Policy Characteristics'!D:D,MATCH($C46,'Policy Characteristics'!$C:$C,0)))</f>
        <v>Conventional Pollutant Standard</v>
      </c>
      <c r="K46" s="144" t="str">
        <f>IF(ISBLANK(INDEX('Policy Characteristics'!E:E,MATCH($C46,'Policy Characteristics'!$C:$C,0))),"",INDEX('Policy Characteristics'!E:E,MATCH($C46,'Policy Characteristics'!$C:$C,0)))</f>
        <v>trans reduce regulated pollutants</v>
      </c>
      <c r="L46" s="151">
        <f>IF(ISBLANK(INDEX('Policy Characteristics'!F:F,MATCH($C46,'Policy Characteristics'!$C:$C,0))),"",INDEX('Policy Characteristics'!F:F,MATCH($C46,'Policy Characteristics'!$C:$C,0)))</f>
        <v>0</v>
      </c>
      <c r="M46" s="151">
        <f>IF(ISBLANK(INDEX('Policy Characteristics'!G:G,MATCH($C46,'Policy Characteristics'!$C:$C,0))),"",INDEX('Policy Characteristics'!G:G,MATCH($C46,'Policy Characteristics'!$C:$C,0)))</f>
        <v>1</v>
      </c>
      <c r="N46" s="151">
        <f>IF(ISBLANK(INDEX('Policy Characteristics'!H:H,MATCH($C46,'Policy Characteristics'!$C:$C,0))),"",INDEX('Policy Characteristics'!H:H,MATCH($C46,'Policy Characteristics'!$C:$C,0)))</f>
        <v>0.02</v>
      </c>
      <c r="O46" s="144" t="str">
        <f>IF(ISBLANK(INDEX('Policy Characteristics'!I:I,MATCH($C46,'Policy Characteristics'!$C:$C,0))),"",INDEX('Policy Characteristics'!I:I,MATCH($C46,'Policy Characteristics'!$C:$C,0)))</f>
        <v>% reduction in emissions</v>
      </c>
      <c r="P46" s="14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44" t="str">
        <f>IF(ISBLANK(INDEX('Policy Characteristics'!K:K,MATCH($C46,'Policy Characteristics'!$C:$C,0))),"",INDEX('Policy Characteristics'!K:K,MATCH($C46,'Policy Characteristics'!$C:$C,0)))</f>
        <v>transportation-sector-main.html#conv-pol-stds</v>
      </c>
      <c r="R46" s="144" t="str">
        <f>IF(ISBLANK(INDEX('Policy Characteristics'!L:L,MATCH($C46,'Policy Characteristics'!$C:$C,0))),"",INDEX('Policy Characteristics'!L:L,MATCH($C46,'Policy Characteristics'!$C:$C,0)))</f>
        <v>conventional-pollutant-standards.html</v>
      </c>
    </row>
    <row r="47" spans="1:18" s="2" customFormat="1" x14ac:dyDescent="0.25">
      <c r="A47" s="144" t="str">
        <f>IF(ISBLANK(INDEX('Policy Characteristics'!A:A,MATCH($C47,'Policy Characteristics'!$C:$C,0))),"",INDEX('Policy Characteristics'!A:A,MATCH($C47,'Policy Characteristics'!$C:$C,0)))</f>
        <v>Transportation</v>
      </c>
      <c r="B47" s="152" t="str">
        <f>IF(ISBLANK(INDEX('Policy Characteristics'!B:B,MATCH($C47,'Policy Characteristics'!$C:$C,0))),"",INDEX('Policy Characteristics'!B:B,MATCH($C47,'Policy Characteristics'!$C:$C,0)))</f>
        <v>Conventional Pollutant Standards</v>
      </c>
      <c r="C47" s="144" t="str">
        <f t="shared" si="2"/>
        <v>Percentage Reduction of Separately Regulated Pollutants</v>
      </c>
      <c r="D47" s="2" t="s">
        <v>41</v>
      </c>
      <c r="E47" s="2" t="s">
        <v>1134</v>
      </c>
      <c r="F47" s="2" t="s">
        <v>2144</v>
      </c>
      <c r="G47" s="2" t="s">
        <v>1134</v>
      </c>
      <c r="H47" s="47">
        <v>345</v>
      </c>
      <c r="I47" t="s">
        <v>44</v>
      </c>
      <c r="J47" s="145" t="str">
        <f>IF(ISBLANK(INDEX('Policy Characteristics'!D:D,MATCH($C47,'Policy Characteristics'!$C:$C,0))),"",INDEX('Policy Characteristics'!D:D,MATCH($C47,'Policy Characteristics'!$C:$C,0)))</f>
        <v>Conventional Pollutant Standard</v>
      </c>
      <c r="K47" s="144" t="str">
        <f>IF(ISBLANK(INDEX('Policy Characteristics'!E:E,MATCH($C47,'Policy Characteristics'!$C:$C,0))),"",INDEX('Policy Characteristics'!E:E,MATCH($C47,'Policy Characteristics'!$C:$C,0)))</f>
        <v>trans reduce regulated pollutants</v>
      </c>
      <c r="L47" s="151">
        <f>IF(ISBLANK(INDEX('Policy Characteristics'!F:F,MATCH($C47,'Policy Characteristics'!$C:$C,0))),"",INDEX('Policy Characteristics'!F:F,MATCH($C47,'Policy Characteristics'!$C:$C,0)))</f>
        <v>0</v>
      </c>
      <c r="M47" s="151">
        <f>IF(ISBLANK(INDEX('Policy Characteristics'!G:G,MATCH($C47,'Policy Characteristics'!$C:$C,0))),"",INDEX('Policy Characteristics'!G:G,MATCH($C47,'Policy Characteristics'!$C:$C,0)))</f>
        <v>1</v>
      </c>
      <c r="N47" s="151">
        <f>IF(ISBLANK(INDEX('Policy Characteristics'!H:H,MATCH($C47,'Policy Characteristics'!$C:$C,0))),"",INDEX('Policy Characteristics'!H:H,MATCH($C47,'Policy Characteristics'!$C:$C,0)))</f>
        <v>0.02</v>
      </c>
      <c r="O47" s="144" t="str">
        <f>IF(ISBLANK(INDEX('Policy Characteristics'!I:I,MATCH($C47,'Policy Characteristics'!$C:$C,0))),"",INDEX('Policy Characteristics'!I:I,MATCH($C47,'Policy Characteristics'!$C:$C,0)))</f>
        <v>% reduction in emissions</v>
      </c>
      <c r="P47" s="14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44" t="str">
        <f>IF(ISBLANK(INDEX('Policy Characteristics'!K:K,MATCH($C47,'Policy Characteristics'!$C:$C,0))),"",INDEX('Policy Characteristics'!K:K,MATCH($C47,'Policy Characteristics'!$C:$C,0)))</f>
        <v>transportation-sector-main.html#conv-pol-stds</v>
      </c>
      <c r="R47" s="144" t="str">
        <f>IF(ISBLANK(INDEX('Policy Characteristics'!L:L,MATCH($C47,'Policy Characteristics'!$C:$C,0))),"",INDEX('Policy Characteristics'!L:L,MATCH($C47,'Policy Characteristics'!$C:$C,0)))</f>
        <v>conventional-pollutant-standards.html</v>
      </c>
    </row>
    <row r="48" spans="1:18" s="2" customFormat="1" x14ac:dyDescent="0.25">
      <c r="A48" s="144" t="str">
        <f>IF(ISBLANK(INDEX('Policy Characteristics'!A:A,MATCH($C48,'Policy Characteristics'!$C:$C,0))),"",INDEX('Policy Characteristics'!A:A,MATCH($C48,'Policy Characteristics'!$C:$C,0)))</f>
        <v>Transportation</v>
      </c>
      <c r="B48" s="152" t="str">
        <f>IF(ISBLANK(INDEX('Policy Characteristics'!B:B,MATCH($C48,'Policy Characteristics'!$C:$C,0))),"",INDEX('Policy Characteristics'!B:B,MATCH($C48,'Policy Characteristics'!$C:$C,0)))</f>
        <v>Conventional Pollutant Standards</v>
      </c>
      <c r="C48" s="144" t="str">
        <f t="shared" si="2"/>
        <v>Percentage Reduction of Separately Regulated Pollutants</v>
      </c>
      <c r="D48" s="2" t="s">
        <v>41</v>
      </c>
      <c r="E48" s="2" t="s">
        <v>1135</v>
      </c>
      <c r="F48" s="2" t="s">
        <v>2144</v>
      </c>
      <c r="G48" s="2" t="s">
        <v>1135</v>
      </c>
      <c r="H48" s="47">
        <v>346</v>
      </c>
      <c r="I48" t="s">
        <v>43</v>
      </c>
      <c r="J48" s="145" t="str">
        <f>IF(ISBLANK(INDEX('Policy Characteristics'!D:D,MATCH($C48,'Policy Characteristics'!$C:$C,0))),"",INDEX('Policy Characteristics'!D:D,MATCH($C48,'Policy Characteristics'!$C:$C,0)))</f>
        <v>Conventional Pollutant Standard</v>
      </c>
      <c r="K48" s="144" t="str">
        <f>IF(ISBLANK(INDEX('Policy Characteristics'!E:E,MATCH($C48,'Policy Characteristics'!$C:$C,0))),"",INDEX('Policy Characteristics'!E:E,MATCH($C48,'Policy Characteristics'!$C:$C,0)))</f>
        <v>trans reduce regulated pollutants</v>
      </c>
      <c r="L48" s="151">
        <f>IF(ISBLANK(INDEX('Policy Characteristics'!F:F,MATCH($C48,'Policy Characteristics'!$C:$C,0))),"",INDEX('Policy Characteristics'!F:F,MATCH($C48,'Policy Characteristics'!$C:$C,0)))</f>
        <v>0</v>
      </c>
      <c r="M48" s="151">
        <f>IF(ISBLANK(INDEX('Policy Characteristics'!G:G,MATCH($C48,'Policy Characteristics'!$C:$C,0))),"",INDEX('Policy Characteristics'!G:G,MATCH($C48,'Policy Characteristics'!$C:$C,0)))</f>
        <v>1</v>
      </c>
      <c r="N48" s="151">
        <f>IF(ISBLANK(INDEX('Policy Characteristics'!H:H,MATCH($C48,'Policy Characteristics'!$C:$C,0))),"",INDEX('Policy Characteristics'!H:H,MATCH($C48,'Policy Characteristics'!$C:$C,0)))</f>
        <v>0.02</v>
      </c>
      <c r="O48" s="144" t="str">
        <f>IF(ISBLANK(INDEX('Policy Characteristics'!I:I,MATCH($C48,'Policy Characteristics'!$C:$C,0))),"",INDEX('Policy Characteristics'!I:I,MATCH($C48,'Policy Characteristics'!$C:$C,0)))</f>
        <v>% reduction in emissions</v>
      </c>
      <c r="P48" s="14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44" t="str">
        <f>IF(ISBLANK(INDEX('Policy Characteristics'!K:K,MATCH($C48,'Policy Characteristics'!$C:$C,0))),"",INDEX('Policy Characteristics'!K:K,MATCH($C48,'Policy Characteristics'!$C:$C,0)))</f>
        <v>transportation-sector-main.html#conv-pol-stds</v>
      </c>
      <c r="R48" s="144" t="str">
        <f>IF(ISBLANK(INDEX('Policy Characteristics'!L:L,MATCH($C48,'Policy Characteristics'!$C:$C,0))),"",INDEX('Policy Characteristics'!L:L,MATCH($C48,'Policy Characteristics'!$C:$C,0)))</f>
        <v>conventional-pollutant-standards.html</v>
      </c>
    </row>
    <row r="49" spans="1:18" s="2" customFormat="1" x14ac:dyDescent="0.25">
      <c r="A49" s="144" t="str">
        <f>IF(ISBLANK(INDEX('Policy Characteristics'!A:A,MATCH($C49,'Policy Characteristics'!$C:$C,0))),"",INDEX('Policy Characteristics'!A:A,MATCH($C49,'Policy Characteristics'!$C:$C,0)))</f>
        <v>Transportation</v>
      </c>
      <c r="B49" s="152" t="str">
        <f>IF(ISBLANK(INDEX('Policy Characteristics'!B:B,MATCH($C49,'Policy Characteristics'!$C:$C,0))),"",INDEX('Policy Characteristics'!B:B,MATCH($C49,'Policy Characteristics'!$C:$C,0)))</f>
        <v>Conventional Pollutant Standards</v>
      </c>
      <c r="C49" s="144" t="str">
        <f t="shared" si="2"/>
        <v>Percentage Reduction of Separately Regulated Pollutants</v>
      </c>
      <c r="D49" s="2" t="s">
        <v>41</v>
      </c>
      <c r="E49" s="2" t="s">
        <v>1136</v>
      </c>
      <c r="F49" s="2" t="s">
        <v>2144</v>
      </c>
      <c r="G49" s="2" t="s">
        <v>1136</v>
      </c>
      <c r="H49" s="47">
        <v>347</v>
      </c>
      <c r="I49" t="s">
        <v>43</v>
      </c>
      <c r="J49" s="145" t="str">
        <f>IF(ISBLANK(INDEX('Policy Characteristics'!D:D,MATCH($C49,'Policy Characteristics'!$C:$C,0))),"",INDEX('Policy Characteristics'!D:D,MATCH($C49,'Policy Characteristics'!$C:$C,0)))</f>
        <v>Conventional Pollutant Standard</v>
      </c>
      <c r="K49" s="144" t="str">
        <f>IF(ISBLANK(INDEX('Policy Characteristics'!E:E,MATCH($C49,'Policy Characteristics'!$C:$C,0))),"",INDEX('Policy Characteristics'!E:E,MATCH($C49,'Policy Characteristics'!$C:$C,0)))</f>
        <v>trans reduce regulated pollutants</v>
      </c>
      <c r="L49" s="151">
        <f>IF(ISBLANK(INDEX('Policy Characteristics'!F:F,MATCH($C49,'Policy Characteristics'!$C:$C,0))),"",INDEX('Policy Characteristics'!F:F,MATCH($C49,'Policy Characteristics'!$C:$C,0)))</f>
        <v>0</v>
      </c>
      <c r="M49" s="151">
        <f>IF(ISBLANK(INDEX('Policy Characteristics'!G:G,MATCH($C49,'Policy Characteristics'!$C:$C,0))),"",INDEX('Policy Characteristics'!G:G,MATCH($C49,'Policy Characteristics'!$C:$C,0)))</f>
        <v>1</v>
      </c>
      <c r="N49" s="151">
        <f>IF(ISBLANK(INDEX('Policy Characteristics'!H:H,MATCH($C49,'Policy Characteristics'!$C:$C,0))),"",INDEX('Policy Characteristics'!H:H,MATCH($C49,'Policy Characteristics'!$C:$C,0)))</f>
        <v>0.02</v>
      </c>
      <c r="O49" s="144" t="str">
        <f>IF(ISBLANK(INDEX('Policy Characteristics'!I:I,MATCH($C49,'Policy Characteristics'!$C:$C,0))),"",INDEX('Policy Characteristics'!I:I,MATCH($C49,'Policy Characteristics'!$C:$C,0)))</f>
        <v>% reduction in emissions</v>
      </c>
      <c r="P49" s="14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44" t="str">
        <f>IF(ISBLANK(INDEX('Policy Characteristics'!K:K,MATCH($C49,'Policy Characteristics'!$C:$C,0))),"",INDEX('Policy Characteristics'!K:K,MATCH($C49,'Policy Characteristics'!$C:$C,0)))</f>
        <v>transportation-sector-main.html#conv-pol-stds</v>
      </c>
      <c r="R49" s="144" t="str">
        <f>IF(ISBLANK(INDEX('Policy Characteristics'!L:L,MATCH($C49,'Policy Characteristics'!$C:$C,0))),"",INDEX('Policy Characteristics'!L:L,MATCH($C49,'Policy Characteristics'!$C:$C,0)))</f>
        <v>conventional-pollutant-standards.html</v>
      </c>
    </row>
    <row r="50" spans="1:18" s="2" customFormat="1" x14ac:dyDescent="0.25">
      <c r="A50" s="144" t="str">
        <f>IF(ISBLANK(INDEX('Policy Characteristics'!A:A,MATCH($C50,'Policy Characteristics'!$C:$C,0))),"",INDEX('Policy Characteristics'!A:A,MATCH($C50,'Policy Characteristics'!$C:$C,0)))</f>
        <v>Transportation</v>
      </c>
      <c r="B50" s="152" t="str">
        <f>IF(ISBLANK(INDEX('Policy Characteristics'!B:B,MATCH($C50,'Policy Characteristics'!$C:$C,0))),"",INDEX('Policy Characteristics'!B:B,MATCH($C50,'Policy Characteristics'!$C:$C,0)))</f>
        <v>Conventional Pollutant Standards</v>
      </c>
      <c r="C50" s="144" t="str">
        <f t="shared" si="2"/>
        <v>Percentage Reduction of Separately Regulated Pollutants</v>
      </c>
      <c r="D50" s="2" t="s">
        <v>41</v>
      </c>
      <c r="E50" s="2" t="s">
        <v>1137</v>
      </c>
      <c r="F50" s="2" t="s">
        <v>2144</v>
      </c>
      <c r="G50" s="2" t="s">
        <v>1137</v>
      </c>
      <c r="H50" s="47">
        <v>348</v>
      </c>
      <c r="I50" t="s">
        <v>44</v>
      </c>
      <c r="J50" s="145" t="str">
        <f>IF(ISBLANK(INDEX('Policy Characteristics'!D:D,MATCH($C50,'Policy Characteristics'!$C:$C,0))),"",INDEX('Policy Characteristics'!D:D,MATCH($C50,'Policy Characteristics'!$C:$C,0)))</f>
        <v>Conventional Pollutant Standard</v>
      </c>
      <c r="K50" s="144" t="str">
        <f>IF(ISBLANK(INDEX('Policy Characteristics'!E:E,MATCH($C50,'Policy Characteristics'!$C:$C,0))),"",INDEX('Policy Characteristics'!E:E,MATCH($C50,'Policy Characteristics'!$C:$C,0)))</f>
        <v>trans reduce regulated pollutants</v>
      </c>
      <c r="L50" s="151">
        <f>IF(ISBLANK(INDEX('Policy Characteristics'!F:F,MATCH($C50,'Policy Characteristics'!$C:$C,0))),"",INDEX('Policy Characteristics'!F:F,MATCH($C50,'Policy Characteristics'!$C:$C,0)))</f>
        <v>0</v>
      </c>
      <c r="M50" s="151">
        <f>IF(ISBLANK(INDEX('Policy Characteristics'!G:G,MATCH($C50,'Policy Characteristics'!$C:$C,0))),"",INDEX('Policy Characteristics'!G:G,MATCH($C50,'Policy Characteristics'!$C:$C,0)))</f>
        <v>1</v>
      </c>
      <c r="N50" s="151">
        <f>IF(ISBLANK(INDEX('Policy Characteristics'!H:H,MATCH($C50,'Policy Characteristics'!$C:$C,0))),"",INDEX('Policy Characteristics'!H:H,MATCH($C50,'Policy Characteristics'!$C:$C,0)))</f>
        <v>0.02</v>
      </c>
      <c r="O50" s="144" t="str">
        <f>IF(ISBLANK(INDEX('Policy Characteristics'!I:I,MATCH($C50,'Policy Characteristics'!$C:$C,0))),"",INDEX('Policy Characteristics'!I:I,MATCH($C50,'Policy Characteristics'!$C:$C,0)))</f>
        <v>% reduction in emissions</v>
      </c>
      <c r="P50" s="14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44" t="str">
        <f>IF(ISBLANK(INDEX('Policy Characteristics'!K:K,MATCH($C50,'Policy Characteristics'!$C:$C,0))),"",INDEX('Policy Characteristics'!K:K,MATCH($C50,'Policy Characteristics'!$C:$C,0)))</f>
        <v>transportation-sector-main.html#conv-pol-stds</v>
      </c>
      <c r="R50" s="144" t="str">
        <f>IF(ISBLANK(INDEX('Policy Characteristics'!L:L,MATCH($C50,'Policy Characteristics'!$C:$C,0))),"",INDEX('Policy Characteristics'!L:L,MATCH($C50,'Policy Characteristics'!$C:$C,0)))</f>
        <v>conventional-pollutant-standards.html</v>
      </c>
    </row>
    <row r="51" spans="1:18" s="2" customFormat="1" x14ac:dyDescent="0.25">
      <c r="A51" s="144" t="str">
        <f>IF(ISBLANK(INDEX('Policy Characteristics'!A:A,MATCH($C51,'Policy Characteristics'!$C:$C,0))),"",INDEX('Policy Characteristics'!A:A,MATCH($C51,'Policy Characteristics'!$C:$C,0)))</f>
        <v>Transportation</v>
      </c>
      <c r="B51" s="152" t="str">
        <f>IF(ISBLANK(INDEX('Policy Characteristics'!B:B,MATCH($C51,'Policy Characteristics'!$C:$C,0))),"",INDEX('Policy Characteristics'!B:B,MATCH($C51,'Policy Characteristics'!$C:$C,0)))</f>
        <v>Conventional Pollutant Standards</v>
      </c>
      <c r="C51" s="144" t="str">
        <f t="shared" si="2"/>
        <v>Percentage Reduction of Separately Regulated Pollutants</v>
      </c>
      <c r="D51" s="2" t="s">
        <v>41</v>
      </c>
      <c r="E51" s="2" t="s">
        <v>1138</v>
      </c>
      <c r="F51" s="2" t="s">
        <v>2144</v>
      </c>
      <c r="G51" s="2" t="s">
        <v>1138</v>
      </c>
      <c r="H51" s="47">
        <v>349</v>
      </c>
      <c r="I51" t="s">
        <v>44</v>
      </c>
      <c r="J51" s="145" t="str">
        <f>IF(ISBLANK(INDEX('Policy Characteristics'!D:D,MATCH($C51,'Policy Characteristics'!$C:$C,0))),"",INDEX('Policy Characteristics'!D:D,MATCH($C51,'Policy Characteristics'!$C:$C,0)))</f>
        <v>Conventional Pollutant Standard</v>
      </c>
      <c r="K51" s="144" t="str">
        <f>IF(ISBLANK(INDEX('Policy Characteristics'!E:E,MATCH($C51,'Policy Characteristics'!$C:$C,0))),"",INDEX('Policy Characteristics'!E:E,MATCH($C51,'Policy Characteristics'!$C:$C,0)))</f>
        <v>trans reduce regulated pollutants</v>
      </c>
      <c r="L51" s="151">
        <f>IF(ISBLANK(INDEX('Policy Characteristics'!F:F,MATCH($C51,'Policy Characteristics'!$C:$C,0))),"",INDEX('Policy Characteristics'!F:F,MATCH($C51,'Policy Characteristics'!$C:$C,0)))</f>
        <v>0</v>
      </c>
      <c r="M51" s="151">
        <f>IF(ISBLANK(INDEX('Policy Characteristics'!G:G,MATCH($C51,'Policy Characteristics'!$C:$C,0))),"",INDEX('Policy Characteristics'!G:G,MATCH($C51,'Policy Characteristics'!$C:$C,0)))</f>
        <v>1</v>
      </c>
      <c r="N51" s="151">
        <f>IF(ISBLANK(INDEX('Policy Characteristics'!H:H,MATCH($C51,'Policy Characteristics'!$C:$C,0))),"",INDEX('Policy Characteristics'!H:H,MATCH($C51,'Policy Characteristics'!$C:$C,0)))</f>
        <v>0.02</v>
      </c>
      <c r="O51" s="144" t="str">
        <f>IF(ISBLANK(INDEX('Policy Characteristics'!I:I,MATCH($C51,'Policy Characteristics'!$C:$C,0))),"",INDEX('Policy Characteristics'!I:I,MATCH($C51,'Policy Characteristics'!$C:$C,0)))</f>
        <v>% reduction in emissions</v>
      </c>
      <c r="P51" s="14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44" t="str">
        <f>IF(ISBLANK(INDEX('Policy Characteristics'!K:K,MATCH($C51,'Policy Characteristics'!$C:$C,0))),"",INDEX('Policy Characteristics'!K:K,MATCH($C51,'Policy Characteristics'!$C:$C,0)))</f>
        <v>transportation-sector-main.html#conv-pol-stds</v>
      </c>
      <c r="R51" s="144" t="str">
        <f>IF(ISBLANK(INDEX('Policy Characteristics'!L:L,MATCH($C51,'Policy Characteristics'!$C:$C,0))),"",INDEX('Policy Characteristics'!L:L,MATCH($C51,'Policy Characteristics'!$C:$C,0)))</f>
        <v>conventional-pollutant-standards.html</v>
      </c>
    </row>
    <row r="52" spans="1:18" s="2" customFormat="1" x14ac:dyDescent="0.25">
      <c r="A52" s="144" t="str">
        <f>IF(ISBLANK(INDEX('Policy Characteristics'!A:A,MATCH($C52,'Policy Characteristics'!$C:$C,0))),"",INDEX('Policy Characteristics'!A:A,MATCH($C52,'Policy Characteristics'!$C:$C,0)))</f>
        <v>Transportation</v>
      </c>
      <c r="B52" s="152" t="str">
        <f>IF(ISBLANK(INDEX('Policy Characteristics'!B:B,MATCH($C52,'Policy Characteristics'!$C:$C,0))),"",INDEX('Policy Characteristics'!B:B,MATCH($C52,'Policy Characteristics'!$C:$C,0)))</f>
        <v>Conventional Pollutant Standards</v>
      </c>
      <c r="C52" s="144" t="str">
        <f t="shared" si="2"/>
        <v>Percentage Reduction of Separately Regulated Pollutants</v>
      </c>
      <c r="D52" s="2" t="s">
        <v>113</v>
      </c>
      <c r="E52" s="2" t="s">
        <v>1130</v>
      </c>
      <c r="F52" s="2" t="s">
        <v>2145</v>
      </c>
      <c r="G52" s="2" t="s">
        <v>1319</v>
      </c>
      <c r="H52" s="47">
        <v>350</v>
      </c>
      <c r="I52" t="s">
        <v>43</v>
      </c>
      <c r="J52" s="145" t="str">
        <f>IF(ISBLANK(INDEX('Policy Characteristics'!D:D,MATCH($C52,'Policy Characteristics'!$C:$C,0))),"",INDEX('Policy Characteristics'!D:D,MATCH($C52,'Policy Characteristics'!$C:$C,0)))</f>
        <v>Conventional Pollutant Standard</v>
      </c>
      <c r="K52" s="144" t="str">
        <f>IF(ISBLANK(INDEX('Policy Characteristics'!E:E,MATCH($C52,'Policy Characteristics'!$C:$C,0))),"",INDEX('Policy Characteristics'!E:E,MATCH($C52,'Policy Characteristics'!$C:$C,0)))</f>
        <v>trans reduce regulated pollutants</v>
      </c>
      <c r="L52" s="151">
        <f>IF(ISBLANK(INDEX('Policy Characteristics'!F:F,MATCH($C52,'Policy Characteristics'!$C:$C,0))),"",INDEX('Policy Characteristics'!F:F,MATCH($C52,'Policy Characteristics'!$C:$C,0)))</f>
        <v>0</v>
      </c>
      <c r="M52" s="151">
        <f>IF(ISBLANK(INDEX('Policy Characteristics'!G:G,MATCH($C52,'Policy Characteristics'!$C:$C,0))),"",INDEX('Policy Characteristics'!G:G,MATCH($C52,'Policy Characteristics'!$C:$C,0)))</f>
        <v>1</v>
      </c>
      <c r="N52" s="151">
        <f>IF(ISBLANK(INDEX('Policy Characteristics'!H:H,MATCH($C52,'Policy Characteristics'!$C:$C,0))),"",INDEX('Policy Characteristics'!H:H,MATCH($C52,'Policy Characteristics'!$C:$C,0)))</f>
        <v>0.02</v>
      </c>
      <c r="O52" s="144" t="str">
        <f>IF(ISBLANK(INDEX('Policy Characteristics'!I:I,MATCH($C52,'Policy Characteristics'!$C:$C,0))),"",INDEX('Policy Characteristics'!I:I,MATCH($C52,'Policy Characteristics'!$C:$C,0)))</f>
        <v>% reduction in emissions</v>
      </c>
      <c r="P52" s="14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44" t="str">
        <f>IF(ISBLANK(INDEX('Policy Characteristics'!K:K,MATCH($C52,'Policy Characteristics'!$C:$C,0))),"",INDEX('Policy Characteristics'!K:K,MATCH($C52,'Policy Characteristics'!$C:$C,0)))</f>
        <v>transportation-sector-main.html#conv-pol-stds</v>
      </c>
      <c r="R52" s="144" t="str">
        <f>IF(ISBLANK(INDEX('Policy Characteristics'!L:L,MATCH($C52,'Policy Characteristics'!$C:$C,0))),"",INDEX('Policy Characteristics'!L:L,MATCH($C52,'Policy Characteristics'!$C:$C,0)))</f>
        <v>conventional-pollutant-standards.html</v>
      </c>
    </row>
    <row r="53" spans="1:18" s="2" customFormat="1" x14ac:dyDescent="0.25">
      <c r="A53" s="144" t="str">
        <f>IF(ISBLANK(INDEX('Policy Characteristics'!A:A,MATCH($C53,'Policy Characteristics'!$C:$C,0))),"",INDEX('Policy Characteristics'!A:A,MATCH($C53,'Policy Characteristics'!$C:$C,0)))</f>
        <v>Transportation</v>
      </c>
      <c r="B53" s="152" t="str">
        <f>IF(ISBLANK(INDEX('Policy Characteristics'!B:B,MATCH($C53,'Policy Characteristics'!$C:$C,0))),"",INDEX('Policy Characteristics'!B:B,MATCH($C53,'Policy Characteristics'!$C:$C,0)))</f>
        <v>Conventional Pollutant Standards</v>
      </c>
      <c r="C53" s="144" t="str">
        <f t="shared" si="2"/>
        <v>Percentage Reduction of Separately Regulated Pollutants</v>
      </c>
      <c r="D53" s="2" t="s">
        <v>113</v>
      </c>
      <c r="E53" s="2" t="s">
        <v>476</v>
      </c>
      <c r="F53" s="2" t="s">
        <v>2145</v>
      </c>
      <c r="G53" s="2" t="s">
        <v>476</v>
      </c>
      <c r="H53" s="47">
        <v>351</v>
      </c>
      <c r="I53" t="s">
        <v>43</v>
      </c>
      <c r="J53" s="145" t="str">
        <f>IF(ISBLANK(INDEX('Policy Characteristics'!D:D,MATCH($C53,'Policy Characteristics'!$C:$C,0))),"",INDEX('Policy Characteristics'!D:D,MATCH($C53,'Policy Characteristics'!$C:$C,0)))</f>
        <v>Conventional Pollutant Standard</v>
      </c>
      <c r="K53" s="144" t="str">
        <f>IF(ISBLANK(INDEX('Policy Characteristics'!E:E,MATCH($C53,'Policy Characteristics'!$C:$C,0))),"",INDEX('Policy Characteristics'!E:E,MATCH($C53,'Policy Characteristics'!$C:$C,0)))</f>
        <v>trans reduce regulated pollutants</v>
      </c>
      <c r="L53" s="151">
        <f>IF(ISBLANK(INDEX('Policy Characteristics'!F:F,MATCH($C53,'Policy Characteristics'!$C:$C,0))),"",INDEX('Policy Characteristics'!F:F,MATCH($C53,'Policy Characteristics'!$C:$C,0)))</f>
        <v>0</v>
      </c>
      <c r="M53" s="151">
        <f>IF(ISBLANK(INDEX('Policy Characteristics'!G:G,MATCH($C53,'Policy Characteristics'!$C:$C,0))),"",INDEX('Policy Characteristics'!G:G,MATCH($C53,'Policy Characteristics'!$C:$C,0)))</f>
        <v>1</v>
      </c>
      <c r="N53" s="151">
        <f>IF(ISBLANK(INDEX('Policy Characteristics'!H:H,MATCH($C53,'Policy Characteristics'!$C:$C,0))),"",INDEX('Policy Characteristics'!H:H,MATCH($C53,'Policy Characteristics'!$C:$C,0)))</f>
        <v>0.02</v>
      </c>
      <c r="O53" s="144" t="str">
        <f>IF(ISBLANK(INDEX('Policy Characteristics'!I:I,MATCH($C53,'Policy Characteristics'!$C:$C,0))),"",INDEX('Policy Characteristics'!I:I,MATCH($C53,'Policy Characteristics'!$C:$C,0)))</f>
        <v>% reduction in emissions</v>
      </c>
      <c r="P53" s="14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44" t="str">
        <f>IF(ISBLANK(INDEX('Policy Characteristics'!K:K,MATCH($C53,'Policy Characteristics'!$C:$C,0))),"",INDEX('Policy Characteristics'!K:K,MATCH($C53,'Policy Characteristics'!$C:$C,0)))</f>
        <v>transportation-sector-main.html#conv-pol-stds</v>
      </c>
      <c r="R53" s="144" t="str">
        <f>IF(ISBLANK(INDEX('Policy Characteristics'!L:L,MATCH($C53,'Policy Characteristics'!$C:$C,0))),"",INDEX('Policy Characteristics'!L:L,MATCH($C53,'Policy Characteristics'!$C:$C,0)))</f>
        <v>conventional-pollutant-standards.html</v>
      </c>
    </row>
    <row r="54" spans="1:18" s="2" customFormat="1" x14ac:dyDescent="0.25">
      <c r="A54" s="144" t="str">
        <f>IF(ISBLANK(INDEX('Policy Characteristics'!A:A,MATCH($C54,'Policy Characteristics'!$C:$C,0))),"",INDEX('Policy Characteristics'!A:A,MATCH($C54,'Policy Characteristics'!$C:$C,0)))</f>
        <v>Transportation</v>
      </c>
      <c r="B54" s="152" t="str">
        <f>IF(ISBLANK(INDEX('Policy Characteristics'!B:B,MATCH($C54,'Policy Characteristics'!$C:$C,0))),"",INDEX('Policy Characteristics'!B:B,MATCH($C54,'Policy Characteristics'!$C:$C,0)))</f>
        <v>Conventional Pollutant Standards</v>
      </c>
      <c r="C54" s="144" t="str">
        <f t="shared" si="2"/>
        <v>Percentage Reduction of Separately Regulated Pollutants</v>
      </c>
      <c r="D54" s="2" t="s">
        <v>113</v>
      </c>
      <c r="E54" s="2" t="s">
        <v>1131</v>
      </c>
      <c r="F54" s="2" t="s">
        <v>2145</v>
      </c>
      <c r="G54" s="2" t="s">
        <v>1131</v>
      </c>
      <c r="H54" s="47">
        <v>352</v>
      </c>
      <c r="I54" t="s">
        <v>43</v>
      </c>
      <c r="J54" s="145" t="str">
        <f>IF(ISBLANK(INDEX('Policy Characteristics'!D:D,MATCH($C54,'Policy Characteristics'!$C:$C,0))),"",INDEX('Policy Characteristics'!D:D,MATCH($C54,'Policy Characteristics'!$C:$C,0)))</f>
        <v>Conventional Pollutant Standard</v>
      </c>
      <c r="K54" s="144" t="str">
        <f>IF(ISBLANK(INDEX('Policy Characteristics'!E:E,MATCH($C54,'Policy Characteristics'!$C:$C,0))),"",INDEX('Policy Characteristics'!E:E,MATCH($C54,'Policy Characteristics'!$C:$C,0)))</f>
        <v>trans reduce regulated pollutants</v>
      </c>
      <c r="L54" s="151">
        <f>IF(ISBLANK(INDEX('Policy Characteristics'!F:F,MATCH($C54,'Policy Characteristics'!$C:$C,0))),"",INDEX('Policy Characteristics'!F:F,MATCH($C54,'Policy Characteristics'!$C:$C,0)))</f>
        <v>0</v>
      </c>
      <c r="M54" s="151">
        <f>IF(ISBLANK(INDEX('Policy Characteristics'!G:G,MATCH($C54,'Policy Characteristics'!$C:$C,0))),"",INDEX('Policy Characteristics'!G:G,MATCH($C54,'Policy Characteristics'!$C:$C,0)))</f>
        <v>1</v>
      </c>
      <c r="N54" s="151">
        <f>IF(ISBLANK(INDEX('Policy Characteristics'!H:H,MATCH($C54,'Policy Characteristics'!$C:$C,0))),"",INDEX('Policy Characteristics'!H:H,MATCH($C54,'Policy Characteristics'!$C:$C,0)))</f>
        <v>0.02</v>
      </c>
      <c r="O54" s="144" t="str">
        <f>IF(ISBLANK(INDEX('Policy Characteristics'!I:I,MATCH($C54,'Policy Characteristics'!$C:$C,0))),"",INDEX('Policy Characteristics'!I:I,MATCH($C54,'Policy Characteristics'!$C:$C,0)))</f>
        <v>% reduction in emissions</v>
      </c>
      <c r="P54" s="14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44" t="str">
        <f>IF(ISBLANK(INDEX('Policy Characteristics'!K:K,MATCH($C54,'Policy Characteristics'!$C:$C,0))),"",INDEX('Policy Characteristics'!K:K,MATCH($C54,'Policy Characteristics'!$C:$C,0)))</f>
        <v>transportation-sector-main.html#conv-pol-stds</v>
      </c>
      <c r="R54" s="144" t="str">
        <f>IF(ISBLANK(INDEX('Policy Characteristics'!L:L,MATCH($C54,'Policy Characteristics'!$C:$C,0))),"",INDEX('Policy Characteristics'!L:L,MATCH($C54,'Policy Characteristics'!$C:$C,0)))</f>
        <v>conventional-pollutant-standards.html</v>
      </c>
    </row>
    <row r="55" spans="1:18" s="2" customFormat="1" x14ac:dyDescent="0.25">
      <c r="A55" s="144" t="str">
        <f>IF(ISBLANK(INDEX('Policy Characteristics'!A:A,MATCH($C55,'Policy Characteristics'!$C:$C,0))),"",INDEX('Policy Characteristics'!A:A,MATCH($C55,'Policy Characteristics'!$C:$C,0)))</f>
        <v>Transportation</v>
      </c>
      <c r="B55" s="152" t="str">
        <f>IF(ISBLANK(INDEX('Policy Characteristics'!B:B,MATCH($C55,'Policy Characteristics'!$C:$C,0))),"",INDEX('Policy Characteristics'!B:B,MATCH($C55,'Policy Characteristics'!$C:$C,0)))</f>
        <v>Conventional Pollutant Standards</v>
      </c>
      <c r="C55" s="144" t="str">
        <f t="shared" si="2"/>
        <v>Percentage Reduction of Separately Regulated Pollutants</v>
      </c>
      <c r="D55" s="2" t="s">
        <v>113</v>
      </c>
      <c r="E55" s="2" t="s">
        <v>1132</v>
      </c>
      <c r="F55" s="2" t="s">
        <v>2145</v>
      </c>
      <c r="G55" s="2" t="s">
        <v>1132</v>
      </c>
      <c r="H55" s="47">
        <v>353</v>
      </c>
      <c r="I55" t="s">
        <v>43</v>
      </c>
      <c r="J55" s="145" t="str">
        <f>IF(ISBLANK(INDEX('Policy Characteristics'!D:D,MATCH($C55,'Policy Characteristics'!$C:$C,0))),"",INDEX('Policy Characteristics'!D:D,MATCH($C55,'Policy Characteristics'!$C:$C,0)))</f>
        <v>Conventional Pollutant Standard</v>
      </c>
      <c r="K55" s="144" t="str">
        <f>IF(ISBLANK(INDEX('Policy Characteristics'!E:E,MATCH($C55,'Policy Characteristics'!$C:$C,0))),"",INDEX('Policy Characteristics'!E:E,MATCH($C55,'Policy Characteristics'!$C:$C,0)))</f>
        <v>trans reduce regulated pollutants</v>
      </c>
      <c r="L55" s="151">
        <f>IF(ISBLANK(INDEX('Policy Characteristics'!F:F,MATCH($C55,'Policy Characteristics'!$C:$C,0))),"",INDEX('Policy Characteristics'!F:F,MATCH($C55,'Policy Characteristics'!$C:$C,0)))</f>
        <v>0</v>
      </c>
      <c r="M55" s="151">
        <f>IF(ISBLANK(INDEX('Policy Characteristics'!G:G,MATCH($C55,'Policy Characteristics'!$C:$C,0))),"",INDEX('Policy Characteristics'!G:G,MATCH($C55,'Policy Characteristics'!$C:$C,0)))</f>
        <v>1</v>
      </c>
      <c r="N55" s="151">
        <f>IF(ISBLANK(INDEX('Policy Characteristics'!H:H,MATCH($C55,'Policy Characteristics'!$C:$C,0))),"",INDEX('Policy Characteristics'!H:H,MATCH($C55,'Policy Characteristics'!$C:$C,0)))</f>
        <v>0.02</v>
      </c>
      <c r="O55" s="144" t="str">
        <f>IF(ISBLANK(INDEX('Policy Characteristics'!I:I,MATCH($C55,'Policy Characteristics'!$C:$C,0))),"",INDEX('Policy Characteristics'!I:I,MATCH($C55,'Policy Characteristics'!$C:$C,0)))</f>
        <v>% reduction in emissions</v>
      </c>
      <c r="P55" s="14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44" t="str">
        <f>IF(ISBLANK(INDEX('Policy Characteristics'!K:K,MATCH($C55,'Policy Characteristics'!$C:$C,0))),"",INDEX('Policy Characteristics'!K:K,MATCH($C55,'Policy Characteristics'!$C:$C,0)))</f>
        <v>transportation-sector-main.html#conv-pol-stds</v>
      </c>
      <c r="R55" s="144" t="str">
        <f>IF(ISBLANK(INDEX('Policy Characteristics'!L:L,MATCH($C55,'Policy Characteristics'!$C:$C,0))),"",INDEX('Policy Characteristics'!L:L,MATCH($C55,'Policy Characteristics'!$C:$C,0)))</f>
        <v>conventional-pollutant-standards.html</v>
      </c>
    </row>
    <row r="56" spans="1:18" s="2" customFormat="1" x14ac:dyDescent="0.25">
      <c r="A56" s="144" t="str">
        <f>IF(ISBLANK(INDEX('Policy Characteristics'!A:A,MATCH($C56,'Policy Characteristics'!$C:$C,0))),"",INDEX('Policy Characteristics'!A:A,MATCH($C56,'Policy Characteristics'!$C:$C,0)))</f>
        <v>Transportation</v>
      </c>
      <c r="B56" s="152" t="str">
        <f>IF(ISBLANK(INDEX('Policy Characteristics'!B:B,MATCH($C56,'Policy Characteristics'!$C:$C,0))),"",INDEX('Policy Characteristics'!B:B,MATCH($C56,'Policy Characteristics'!$C:$C,0)))</f>
        <v>Conventional Pollutant Standards</v>
      </c>
      <c r="C56" s="144" t="str">
        <f t="shared" si="2"/>
        <v>Percentage Reduction of Separately Regulated Pollutants</v>
      </c>
      <c r="D56" s="2" t="s">
        <v>113</v>
      </c>
      <c r="E56" s="2" t="s">
        <v>1133</v>
      </c>
      <c r="F56" s="2" t="s">
        <v>2145</v>
      </c>
      <c r="G56" s="2" t="s">
        <v>1213</v>
      </c>
      <c r="H56" s="47">
        <v>354</v>
      </c>
      <c r="I56" t="s">
        <v>43</v>
      </c>
      <c r="J56" s="145" t="str">
        <f>IF(ISBLANK(INDEX('Policy Characteristics'!D:D,MATCH($C56,'Policy Characteristics'!$C:$C,0))),"",INDEX('Policy Characteristics'!D:D,MATCH($C56,'Policy Characteristics'!$C:$C,0)))</f>
        <v>Conventional Pollutant Standard</v>
      </c>
      <c r="K56" s="144" t="str">
        <f>IF(ISBLANK(INDEX('Policy Characteristics'!E:E,MATCH($C56,'Policy Characteristics'!$C:$C,0))),"",INDEX('Policy Characteristics'!E:E,MATCH($C56,'Policy Characteristics'!$C:$C,0)))</f>
        <v>trans reduce regulated pollutants</v>
      </c>
      <c r="L56" s="151">
        <f>IF(ISBLANK(INDEX('Policy Characteristics'!F:F,MATCH($C56,'Policy Characteristics'!$C:$C,0))),"",INDEX('Policy Characteristics'!F:F,MATCH($C56,'Policy Characteristics'!$C:$C,0)))</f>
        <v>0</v>
      </c>
      <c r="M56" s="151">
        <f>IF(ISBLANK(INDEX('Policy Characteristics'!G:G,MATCH($C56,'Policy Characteristics'!$C:$C,0))),"",INDEX('Policy Characteristics'!G:G,MATCH($C56,'Policy Characteristics'!$C:$C,0)))</f>
        <v>1</v>
      </c>
      <c r="N56" s="151">
        <f>IF(ISBLANK(INDEX('Policy Characteristics'!H:H,MATCH($C56,'Policy Characteristics'!$C:$C,0))),"",INDEX('Policy Characteristics'!H:H,MATCH($C56,'Policy Characteristics'!$C:$C,0)))</f>
        <v>0.02</v>
      </c>
      <c r="O56" s="144" t="str">
        <f>IF(ISBLANK(INDEX('Policy Characteristics'!I:I,MATCH($C56,'Policy Characteristics'!$C:$C,0))),"",INDEX('Policy Characteristics'!I:I,MATCH($C56,'Policy Characteristics'!$C:$C,0)))</f>
        <v>% reduction in emissions</v>
      </c>
      <c r="P56" s="14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44" t="str">
        <f>IF(ISBLANK(INDEX('Policy Characteristics'!K:K,MATCH($C56,'Policy Characteristics'!$C:$C,0))),"",INDEX('Policy Characteristics'!K:K,MATCH($C56,'Policy Characteristics'!$C:$C,0)))</f>
        <v>transportation-sector-main.html#conv-pol-stds</v>
      </c>
      <c r="R56" s="144" t="str">
        <f>IF(ISBLANK(INDEX('Policy Characteristics'!L:L,MATCH($C56,'Policy Characteristics'!$C:$C,0))),"",INDEX('Policy Characteristics'!L:L,MATCH($C56,'Policy Characteristics'!$C:$C,0)))</f>
        <v>conventional-pollutant-standards.html</v>
      </c>
    </row>
    <row r="57" spans="1:18" s="2" customFormat="1" x14ac:dyDescent="0.25">
      <c r="A57" s="144" t="str">
        <f>IF(ISBLANK(INDEX('Policy Characteristics'!A:A,MATCH($C57,'Policy Characteristics'!$C:$C,0))),"",INDEX('Policy Characteristics'!A:A,MATCH($C57,'Policy Characteristics'!$C:$C,0)))</f>
        <v>Transportation</v>
      </c>
      <c r="B57" s="152" t="str">
        <f>IF(ISBLANK(INDEX('Policy Characteristics'!B:B,MATCH($C57,'Policy Characteristics'!$C:$C,0))),"",INDEX('Policy Characteristics'!B:B,MATCH($C57,'Policy Characteristics'!$C:$C,0)))</f>
        <v>Conventional Pollutant Standards</v>
      </c>
      <c r="C57" s="144" t="str">
        <f t="shared" si="2"/>
        <v>Percentage Reduction of Separately Regulated Pollutants</v>
      </c>
      <c r="D57" s="2" t="s">
        <v>113</v>
      </c>
      <c r="E57" s="2" t="s">
        <v>1134</v>
      </c>
      <c r="F57" s="2" t="s">
        <v>2145</v>
      </c>
      <c r="G57" s="2" t="s">
        <v>1134</v>
      </c>
      <c r="H57" s="47">
        <v>355</v>
      </c>
      <c r="I57" t="s">
        <v>43</v>
      </c>
      <c r="J57" s="145" t="str">
        <f>IF(ISBLANK(INDEX('Policy Characteristics'!D:D,MATCH($C57,'Policy Characteristics'!$C:$C,0))),"",INDEX('Policy Characteristics'!D:D,MATCH($C57,'Policy Characteristics'!$C:$C,0)))</f>
        <v>Conventional Pollutant Standard</v>
      </c>
      <c r="K57" s="144" t="str">
        <f>IF(ISBLANK(INDEX('Policy Characteristics'!E:E,MATCH($C57,'Policy Characteristics'!$C:$C,0))),"",INDEX('Policy Characteristics'!E:E,MATCH($C57,'Policy Characteristics'!$C:$C,0)))</f>
        <v>trans reduce regulated pollutants</v>
      </c>
      <c r="L57" s="151">
        <f>IF(ISBLANK(INDEX('Policy Characteristics'!F:F,MATCH($C57,'Policy Characteristics'!$C:$C,0))),"",INDEX('Policy Characteristics'!F:F,MATCH($C57,'Policy Characteristics'!$C:$C,0)))</f>
        <v>0</v>
      </c>
      <c r="M57" s="151">
        <f>IF(ISBLANK(INDEX('Policy Characteristics'!G:G,MATCH($C57,'Policy Characteristics'!$C:$C,0))),"",INDEX('Policy Characteristics'!G:G,MATCH($C57,'Policy Characteristics'!$C:$C,0)))</f>
        <v>1</v>
      </c>
      <c r="N57" s="151">
        <f>IF(ISBLANK(INDEX('Policy Characteristics'!H:H,MATCH($C57,'Policy Characteristics'!$C:$C,0))),"",INDEX('Policy Characteristics'!H:H,MATCH($C57,'Policy Characteristics'!$C:$C,0)))</f>
        <v>0.02</v>
      </c>
      <c r="O57" s="144" t="str">
        <f>IF(ISBLANK(INDEX('Policy Characteristics'!I:I,MATCH($C57,'Policy Characteristics'!$C:$C,0))),"",INDEX('Policy Characteristics'!I:I,MATCH($C57,'Policy Characteristics'!$C:$C,0)))</f>
        <v>% reduction in emissions</v>
      </c>
      <c r="P57" s="14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44" t="str">
        <f>IF(ISBLANK(INDEX('Policy Characteristics'!K:K,MATCH($C57,'Policy Characteristics'!$C:$C,0))),"",INDEX('Policy Characteristics'!K:K,MATCH($C57,'Policy Characteristics'!$C:$C,0)))</f>
        <v>transportation-sector-main.html#conv-pol-stds</v>
      </c>
      <c r="R57" s="144" t="str">
        <f>IF(ISBLANK(INDEX('Policy Characteristics'!L:L,MATCH($C57,'Policy Characteristics'!$C:$C,0))),"",INDEX('Policy Characteristics'!L:L,MATCH($C57,'Policy Characteristics'!$C:$C,0)))</f>
        <v>conventional-pollutant-standards.html</v>
      </c>
    </row>
    <row r="58" spans="1:18" s="2" customFormat="1" x14ac:dyDescent="0.25">
      <c r="A58" s="144" t="str">
        <f>IF(ISBLANK(INDEX('Policy Characteristics'!A:A,MATCH($C58,'Policy Characteristics'!$C:$C,0))),"",INDEX('Policy Characteristics'!A:A,MATCH($C58,'Policy Characteristics'!$C:$C,0)))</f>
        <v>Transportation</v>
      </c>
      <c r="B58" s="152" t="str">
        <f>IF(ISBLANK(INDEX('Policy Characteristics'!B:B,MATCH($C58,'Policy Characteristics'!$C:$C,0))),"",INDEX('Policy Characteristics'!B:B,MATCH($C58,'Policy Characteristics'!$C:$C,0)))</f>
        <v>Conventional Pollutant Standards</v>
      </c>
      <c r="C58" s="144" t="str">
        <f t="shared" si="2"/>
        <v>Percentage Reduction of Separately Regulated Pollutants</v>
      </c>
      <c r="D58" s="2" t="s">
        <v>113</v>
      </c>
      <c r="E58" s="2" t="s">
        <v>1135</v>
      </c>
      <c r="F58" s="2" t="s">
        <v>2145</v>
      </c>
      <c r="G58" s="2" t="s">
        <v>1135</v>
      </c>
      <c r="H58" s="47">
        <v>356</v>
      </c>
      <c r="I58" t="s">
        <v>43</v>
      </c>
      <c r="J58" s="145" t="str">
        <f>IF(ISBLANK(INDEX('Policy Characteristics'!D:D,MATCH($C58,'Policy Characteristics'!$C:$C,0))),"",INDEX('Policy Characteristics'!D:D,MATCH($C58,'Policy Characteristics'!$C:$C,0)))</f>
        <v>Conventional Pollutant Standard</v>
      </c>
      <c r="K58" s="144" t="str">
        <f>IF(ISBLANK(INDEX('Policy Characteristics'!E:E,MATCH($C58,'Policy Characteristics'!$C:$C,0))),"",INDEX('Policy Characteristics'!E:E,MATCH($C58,'Policy Characteristics'!$C:$C,0)))</f>
        <v>trans reduce regulated pollutants</v>
      </c>
      <c r="L58" s="151">
        <f>IF(ISBLANK(INDEX('Policy Characteristics'!F:F,MATCH($C58,'Policy Characteristics'!$C:$C,0))),"",INDEX('Policy Characteristics'!F:F,MATCH($C58,'Policy Characteristics'!$C:$C,0)))</f>
        <v>0</v>
      </c>
      <c r="M58" s="151">
        <f>IF(ISBLANK(INDEX('Policy Characteristics'!G:G,MATCH($C58,'Policy Characteristics'!$C:$C,0))),"",INDEX('Policy Characteristics'!G:G,MATCH($C58,'Policy Characteristics'!$C:$C,0)))</f>
        <v>1</v>
      </c>
      <c r="N58" s="151">
        <f>IF(ISBLANK(INDEX('Policy Characteristics'!H:H,MATCH($C58,'Policy Characteristics'!$C:$C,0))),"",INDEX('Policy Characteristics'!H:H,MATCH($C58,'Policy Characteristics'!$C:$C,0)))</f>
        <v>0.02</v>
      </c>
      <c r="O58" s="144" t="str">
        <f>IF(ISBLANK(INDEX('Policy Characteristics'!I:I,MATCH($C58,'Policy Characteristics'!$C:$C,0))),"",INDEX('Policy Characteristics'!I:I,MATCH($C58,'Policy Characteristics'!$C:$C,0)))</f>
        <v>% reduction in emissions</v>
      </c>
      <c r="P58" s="14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44" t="str">
        <f>IF(ISBLANK(INDEX('Policy Characteristics'!K:K,MATCH($C58,'Policy Characteristics'!$C:$C,0))),"",INDEX('Policy Characteristics'!K:K,MATCH($C58,'Policy Characteristics'!$C:$C,0)))</f>
        <v>transportation-sector-main.html#conv-pol-stds</v>
      </c>
      <c r="R58" s="144" t="str">
        <f>IF(ISBLANK(INDEX('Policy Characteristics'!L:L,MATCH($C58,'Policy Characteristics'!$C:$C,0))),"",INDEX('Policy Characteristics'!L:L,MATCH($C58,'Policy Characteristics'!$C:$C,0)))</f>
        <v>conventional-pollutant-standards.html</v>
      </c>
    </row>
    <row r="59" spans="1:18" s="2" customFormat="1" x14ac:dyDescent="0.25">
      <c r="A59" s="144" t="str">
        <f>IF(ISBLANK(INDEX('Policy Characteristics'!A:A,MATCH($C59,'Policy Characteristics'!$C:$C,0))),"",INDEX('Policy Characteristics'!A:A,MATCH($C59,'Policy Characteristics'!$C:$C,0)))</f>
        <v>Transportation</v>
      </c>
      <c r="B59" s="152" t="str">
        <f>IF(ISBLANK(INDEX('Policy Characteristics'!B:B,MATCH($C59,'Policy Characteristics'!$C:$C,0))),"",INDEX('Policy Characteristics'!B:B,MATCH($C59,'Policy Characteristics'!$C:$C,0)))</f>
        <v>Conventional Pollutant Standards</v>
      </c>
      <c r="C59" s="144" t="str">
        <f t="shared" si="2"/>
        <v>Percentage Reduction of Separately Regulated Pollutants</v>
      </c>
      <c r="D59" s="2" t="s">
        <v>113</v>
      </c>
      <c r="E59" s="2" t="s">
        <v>1136</v>
      </c>
      <c r="F59" s="2" t="s">
        <v>2145</v>
      </c>
      <c r="G59" s="2" t="s">
        <v>1136</v>
      </c>
      <c r="H59" s="47">
        <v>357</v>
      </c>
      <c r="I59" t="s">
        <v>43</v>
      </c>
      <c r="J59" s="145" t="str">
        <f>IF(ISBLANK(INDEX('Policy Characteristics'!D:D,MATCH($C59,'Policy Characteristics'!$C:$C,0))),"",INDEX('Policy Characteristics'!D:D,MATCH($C59,'Policy Characteristics'!$C:$C,0)))</f>
        <v>Conventional Pollutant Standard</v>
      </c>
      <c r="K59" s="144" t="str">
        <f>IF(ISBLANK(INDEX('Policy Characteristics'!E:E,MATCH($C59,'Policy Characteristics'!$C:$C,0))),"",INDEX('Policy Characteristics'!E:E,MATCH($C59,'Policy Characteristics'!$C:$C,0)))</f>
        <v>trans reduce regulated pollutants</v>
      </c>
      <c r="L59" s="151">
        <f>IF(ISBLANK(INDEX('Policy Characteristics'!F:F,MATCH($C59,'Policy Characteristics'!$C:$C,0))),"",INDEX('Policy Characteristics'!F:F,MATCH($C59,'Policy Characteristics'!$C:$C,0)))</f>
        <v>0</v>
      </c>
      <c r="M59" s="151">
        <f>IF(ISBLANK(INDEX('Policy Characteristics'!G:G,MATCH($C59,'Policy Characteristics'!$C:$C,0))),"",INDEX('Policy Characteristics'!G:G,MATCH($C59,'Policy Characteristics'!$C:$C,0)))</f>
        <v>1</v>
      </c>
      <c r="N59" s="151">
        <f>IF(ISBLANK(INDEX('Policy Characteristics'!H:H,MATCH($C59,'Policy Characteristics'!$C:$C,0))),"",INDEX('Policy Characteristics'!H:H,MATCH($C59,'Policy Characteristics'!$C:$C,0)))</f>
        <v>0.02</v>
      </c>
      <c r="O59" s="144" t="str">
        <f>IF(ISBLANK(INDEX('Policy Characteristics'!I:I,MATCH($C59,'Policy Characteristics'!$C:$C,0))),"",INDEX('Policy Characteristics'!I:I,MATCH($C59,'Policy Characteristics'!$C:$C,0)))</f>
        <v>% reduction in emissions</v>
      </c>
      <c r="P59" s="14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44" t="str">
        <f>IF(ISBLANK(INDEX('Policy Characteristics'!K:K,MATCH($C59,'Policy Characteristics'!$C:$C,0))),"",INDEX('Policy Characteristics'!K:K,MATCH($C59,'Policy Characteristics'!$C:$C,0)))</f>
        <v>transportation-sector-main.html#conv-pol-stds</v>
      </c>
      <c r="R59" s="144" t="str">
        <f>IF(ISBLANK(INDEX('Policy Characteristics'!L:L,MATCH($C59,'Policy Characteristics'!$C:$C,0))),"",INDEX('Policy Characteristics'!L:L,MATCH($C59,'Policy Characteristics'!$C:$C,0)))</f>
        <v>conventional-pollutant-standards.html</v>
      </c>
    </row>
    <row r="60" spans="1:18" s="2" customFormat="1" x14ac:dyDescent="0.25">
      <c r="A60" s="144" t="str">
        <f>IF(ISBLANK(INDEX('Policy Characteristics'!A:A,MATCH($C60,'Policy Characteristics'!$C:$C,0))),"",INDEX('Policy Characteristics'!A:A,MATCH($C60,'Policy Characteristics'!$C:$C,0)))</f>
        <v>Transportation</v>
      </c>
      <c r="B60" s="152" t="str">
        <f>IF(ISBLANK(INDEX('Policy Characteristics'!B:B,MATCH($C60,'Policy Characteristics'!$C:$C,0))),"",INDEX('Policy Characteristics'!B:B,MATCH($C60,'Policy Characteristics'!$C:$C,0)))</f>
        <v>Conventional Pollutant Standards</v>
      </c>
      <c r="C60" s="144" t="str">
        <f t="shared" si="2"/>
        <v>Percentage Reduction of Separately Regulated Pollutants</v>
      </c>
      <c r="D60" s="2" t="s">
        <v>113</v>
      </c>
      <c r="E60" s="2" t="s">
        <v>1137</v>
      </c>
      <c r="F60" s="2" t="s">
        <v>2145</v>
      </c>
      <c r="G60" s="2" t="s">
        <v>1137</v>
      </c>
      <c r="H60" s="47">
        <v>358</v>
      </c>
      <c r="I60" t="s">
        <v>44</v>
      </c>
      <c r="J60" s="145" t="str">
        <f>IF(ISBLANK(INDEX('Policy Characteristics'!D:D,MATCH($C60,'Policy Characteristics'!$C:$C,0))),"",INDEX('Policy Characteristics'!D:D,MATCH($C60,'Policy Characteristics'!$C:$C,0)))</f>
        <v>Conventional Pollutant Standard</v>
      </c>
      <c r="K60" s="144" t="str">
        <f>IF(ISBLANK(INDEX('Policy Characteristics'!E:E,MATCH($C60,'Policy Characteristics'!$C:$C,0))),"",INDEX('Policy Characteristics'!E:E,MATCH($C60,'Policy Characteristics'!$C:$C,0)))</f>
        <v>trans reduce regulated pollutants</v>
      </c>
      <c r="L60" s="151">
        <f>IF(ISBLANK(INDEX('Policy Characteristics'!F:F,MATCH($C60,'Policy Characteristics'!$C:$C,0))),"",INDEX('Policy Characteristics'!F:F,MATCH($C60,'Policy Characteristics'!$C:$C,0)))</f>
        <v>0</v>
      </c>
      <c r="M60" s="151">
        <f>IF(ISBLANK(INDEX('Policy Characteristics'!G:G,MATCH($C60,'Policy Characteristics'!$C:$C,0))),"",INDEX('Policy Characteristics'!G:G,MATCH($C60,'Policy Characteristics'!$C:$C,0)))</f>
        <v>1</v>
      </c>
      <c r="N60" s="151">
        <f>IF(ISBLANK(INDEX('Policy Characteristics'!H:H,MATCH($C60,'Policy Characteristics'!$C:$C,0))),"",INDEX('Policy Characteristics'!H:H,MATCH($C60,'Policy Characteristics'!$C:$C,0)))</f>
        <v>0.02</v>
      </c>
      <c r="O60" s="144" t="str">
        <f>IF(ISBLANK(INDEX('Policy Characteristics'!I:I,MATCH($C60,'Policy Characteristics'!$C:$C,0))),"",INDEX('Policy Characteristics'!I:I,MATCH($C60,'Policy Characteristics'!$C:$C,0)))</f>
        <v>% reduction in emissions</v>
      </c>
      <c r="P60" s="14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44" t="str">
        <f>IF(ISBLANK(INDEX('Policy Characteristics'!K:K,MATCH($C60,'Policy Characteristics'!$C:$C,0))),"",INDEX('Policy Characteristics'!K:K,MATCH($C60,'Policy Characteristics'!$C:$C,0)))</f>
        <v>transportation-sector-main.html#conv-pol-stds</v>
      </c>
      <c r="R60" s="144" t="str">
        <f>IF(ISBLANK(INDEX('Policy Characteristics'!L:L,MATCH($C60,'Policy Characteristics'!$C:$C,0))),"",INDEX('Policy Characteristics'!L:L,MATCH($C60,'Policy Characteristics'!$C:$C,0)))</f>
        <v>conventional-pollutant-standards.html</v>
      </c>
    </row>
    <row r="61" spans="1:18" s="2" customFormat="1" x14ac:dyDescent="0.25">
      <c r="A61" s="144" t="str">
        <f>IF(ISBLANK(INDEX('Policy Characteristics'!A:A,MATCH($C61,'Policy Characteristics'!$C:$C,0))),"",INDEX('Policy Characteristics'!A:A,MATCH($C61,'Policy Characteristics'!$C:$C,0)))</f>
        <v>Transportation</v>
      </c>
      <c r="B61" s="152" t="str">
        <f>IF(ISBLANK(INDEX('Policy Characteristics'!B:B,MATCH($C61,'Policy Characteristics'!$C:$C,0))),"",INDEX('Policy Characteristics'!B:B,MATCH($C61,'Policy Characteristics'!$C:$C,0)))</f>
        <v>Conventional Pollutant Standards</v>
      </c>
      <c r="C61" s="144" t="str">
        <f t="shared" si="2"/>
        <v>Percentage Reduction of Separately Regulated Pollutants</v>
      </c>
      <c r="D61" s="2" t="s">
        <v>113</v>
      </c>
      <c r="E61" s="2" t="s">
        <v>1138</v>
      </c>
      <c r="F61" s="2" t="s">
        <v>2145</v>
      </c>
      <c r="G61" s="2" t="s">
        <v>1138</v>
      </c>
      <c r="H61" s="47">
        <v>359</v>
      </c>
      <c r="I61" t="s">
        <v>44</v>
      </c>
      <c r="J61" s="145" t="str">
        <f>IF(ISBLANK(INDEX('Policy Characteristics'!D:D,MATCH($C61,'Policy Characteristics'!$C:$C,0))),"",INDEX('Policy Characteristics'!D:D,MATCH($C61,'Policy Characteristics'!$C:$C,0)))</f>
        <v>Conventional Pollutant Standard</v>
      </c>
      <c r="K61" s="144" t="str">
        <f>IF(ISBLANK(INDEX('Policy Characteristics'!E:E,MATCH($C61,'Policy Characteristics'!$C:$C,0))),"",INDEX('Policy Characteristics'!E:E,MATCH($C61,'Policy Characteristics'!$C:$C,0)))</f>
        <v>trans reduce regulated pollutants</v>
      </c>
      <c r="L61" s="151">
        <f>IF(ISBLANK(INDEX('Policy Characteristics'!F:F,MATCH($C61,'Policy Characteristics'!$C:$C,0))),"",INDEX('Policy Characteristics'!F:F,MATCH($C61,'Policy Characteristics'!$C:$C,0)))</f>
        <v>0</v>
      </c>
      <c r="M61" s="151">
        <f>IF(ISBLANK(INDEX('Policy Characteristics'!G:G,MATCH($C61,'Policy Characteristics'!$C:$C,0))),"",INDEX('Policy Characteristics'!G:G,MATCH($C61,'Policy Characteristics'!$C:$C,0)))</f>
        <v>1</v>
      </c>
      <c r="N61" s="151">
        <f>IF(ISBLANK(INDEX('Policy Characteristics'!H:H,MATCH($C61,'Policy Characteristics'!$C:$C,0))),"",INDEX('Policy Characteristics'!H:H,MATCH($C61,'Policy Characteristics'!$C:$C,0)))</f>
        <v>0.02</v>
      </c>
      <c r="O61" s="144" t="str">
        <f>IF(ISBLANK(INDEX('Policy Characteristics'!I:I,MATCH($C61,'Policy Characteristics'!$C:$C,0))),"",INDEX('Policy Characteristics'!I:I,MATCH($C61,'Policy Characteristics'!$C:$C,0)))</f>
        <v>% reduction in emissions</v>
      </c>
      <c r="P61" s="14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44" t="str">
        <f>IF(ISBLANK(INDEX('Policy Characteristics'!K:K,MATCH($C61,'Policy Characteristics'!$C:$C,0))),"",INDEX('Policy Characteristics'!K:K,MATCH($C61,'Policy Characteristics'!$C:$C,0)))</f>
        <v>transportation-sector-main.html#conv-pol-stds</v>
      </c>
      <c r="R61" s="144" t="str">
        <f>IF(ISBLANK(INDEX('Policy Characteristics'!L:L,MATCH($C61,'Policy Characteristics'!$C:$C,0))),"",INDEX('Policy Characteristics'!L:L,MATCH($C61,'Policy Characteristics'!$C:$C,0)))</f>
        <v>conventional-pollutant-standards.html</v>
      </c>
    </row>
    <row r="62" spans="1:18" s="2" customFormat="1" x14ac:dyDescent="0.25">
      <c r="A62" s="144" t="str">
        <f>IF(ISBLANK(INDEX('Policy Characteristics'!A:A,MATCH($C62,'Policy Characteristics'!$C:$C,0))),"",INDEX('Policy Characteristics'!A:A,MATCH($C62,'Policy Characteristics'!$C:$C,0)))</f>
        <v>Transportation</v>
      </c>
      <c r="B62" s="152" t="str">
        <f>IF(ISBLANK(INDEX('Policy Characteristics'!B:B,MATCH($C62,'Policy Characteristics'!$C:$C,0))),"",INDEX('Policy Characteristics'!B:B,MATCH($C62,'Policy Characteristics'!$C:$C,0)))</f>
        <v>Electric Vehicle Charger Deployment</v>
      </c>
      <c r="C62" s="1" t="s">
        <v>2294</v>
      </c>
      <c r="H62" s="47">
        <v>360</v>
      </c>
      <c r="I62" t="s">
        <v>43</v>
      </c>
      <c r="J62" s="145" t="str">
        <f>IF(ISBLANK(INDEX('Policy Characteristics'!D:D,MATCH($C62,'Policy Characteristics'!$C:$C,0))),"",INDEX('Policy Characteristics'!D:D,MATCH($C62,'Policy Characteristics'!$C:$C,0)))</f>
        <v>EV Charger Deployment</v>
      </c>
      <c r="K62" s="144" t="str">
        <f>IF(ISBLANK(INDEX('Policy Characteristics'!E:E,MATCH($C62,'Policy Characteristics'!$C:$C,0))),"",INDEX('Policy Characteristics'!E:E,MATCH($C62,'Policy Characteristics'!$C:$C,0)))</f>
        <v>trans EV charger deployment</v>
      </c>
      <c r="L62" s="144">
        <f>IF(ISBLANK(INDEX('Policy Characteristics'!F:F,MATCH($C62,'Policy Characteristics'!$C:$C,0))),"",INDEX('Policy Characteristics'!F:F,MATCH($C62,'Policy Characteristics'!$C:$C,0)))</f>
        <v>0</v>
      </c>
      <c r="M62" s="144">
        <f>IF(ISBLANK(INDEX('Policy Characteristics'!G:G,MATCH($C62,'Policy Characteristics'!$C:$C,0))),"",INDEX('Policy Characteristics'!G:G,MATCH($C62,'Policy Characteristics'!$C:$C,0)))</f>
        <v>3</v>
      </c>
      <c r="N62" s="144">
        <f>IF(ISBLANK(INDEX('Policy Characteristics'!H:H,MATCH($C62,'Policy Characteristics'!$C:$C,0))),"",INDEX('Policy Characteristics'!H:H,MATCH($C62,'Policy Characteristics'!$C:$C,0)))</f>
        <v>0.1</v>
      </c>
      <c r="O62" s="144" t="str">
        <f>IF(ISBLANK(INDEX('Policy Characteristics'!I:I,MATCH($C62,'Policy Characteristics'!$C:$C,0))),"",INDEX('Policy Characteristics'!I:I,MATCH($C62,'Policy Characteristics'!$C:$C,0)))</f>
        <v>% increase</v>
      </c>
      <c r="P62" s="144"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44" t="str">
        <f>IF(ISBLANK(INDEX('Policy Characteristics'!K:K,MATCH($C62,'Policy Characteristics'!$C:$C,0))),"",INDEX('Policy Characteristics'!K:K,MATCH($C62,'Policy Characteristics'!$C:$C,0)))</f>
        <v/>
      </c>
      <c r="R62" s="144" t="str">
        <f>IF(ISBLANK(INDEX('Policy Characteristics'!L:L,MATCH($C62,'Policy Characteristics'!$C:$C,0))),"",INDEX('Policy Characteristics'!L:L,MATCH($C62,'Policy Characteristics'!$C:$C,0)))</f>
        <v>ev-charger-deployment.html</v>
      </c>
    </row>
    <row r="63" spans="1:18" s="2" customFormat="1" x14ac:dyDescent="0.25">
      <c r="A63" s="144" t="str">
        <f>IF(ISBLANK(INDEX('Policy Characteristics'!A:A,MATCH($C63,'Policy Characteristics'!$C:$C,0))),"",INDEX('Policy Characteristics'!A:A,MATCH($C63,'Policy Characteristics'!$C:$C,0)))</f>
        <v>Transportation</v>
      </c>
      <c r="B63" s="152" t="str">
        <f>IF(ISBLANK(INDEX('Policy Characteristics'!B:B,MATCH($C63,'Policy Characteristics'!$C:$C,0))),"",INDEX('Policy Characteristics'!B:B,MATCH($C63,'Policy Characteristics'!$C:$C,0)))</f>
        <v>Passenger Vehicle Subsidy</v>
      </c>
      <c r="C63" s="1" t="s">
        <v>2276</v>
      </c>
      <c r="D63" s="45" t="s">
        <v>37</v>
      </c>
      <c r="E63" s="45" t="s">
        <v>1141</v>
      </c>
      <c r="F63" s="2" t="s">
        <v>2149</v>
      </c>
      <c r="G63" s="45" t="s">
        <v>2281</v>
      </c>
      <c r="H63" s="47">
        <v>189</v>
      </c>
      <c r="I63" t="s">
        <v>43</v>
      </c>
      <c r="J63" s="145" t="str">
        <f>IF(ISBLANK(INDEX('Policy Characteristics'!D:D,MATCH($C63,'Policy Characteristics'!$C:$C,0))),"",INDEX('Policy Characteristics'!D:D,MATCH($C63,'Policy Characteristics'!$C:$C,0)))</f>
        <v>Vehicle Subsidy</v>
      </c>
      <c r="K63" s="144" t="str">
        <f>IF(ISBLANK(INDEX('Policy Characteristics'!E:E,MATCH($C63,'Policy Characteristics'!$C:$C,0))),"",INDEX('Policy Characteristics'!E:E,MATCH($C63,'Policy Characteristics'!$C:$C,0)))</f>
        <v>trans psgr subsidy</v>
      </c>
      <c r="L63" s="151">
        <f>IF(ISBLANK(INDEX('Policy Characteristics'!F:F,MATCH($C63,'Policy Characteristics'!$C:$C,0))),"",INDEX('Policy Characteristics'!F:F,MATCH($C63,'Policy Characteristics'!$C:$C,0)))</f>
        <v>0</v>
      </c>
      <c r="M63" s="151">
        <f>IF(ISBLANK(INDEX('Policy Characteristics'!G:G,MATCH($C63,'Policy Characteristics'!$C:$C,0))),"",INDEX('Policy Characteristics'!G:G,MATCH($C63,'Policy Characteristics'!$C:$C,0)))</f>
        <v>15000</v>
      </c>
      <c r="N63" s="151">
        <f>IF(ISBLANK(INDEX('Policy Characteristics'!H:H,MATCH($C63,'Policy Characteristics'!$C:$C,0))),"",INDEX('Policy Characteristics'!H:H,MATCH($C63,'Policy Characteristics'!$C:$C,0)))</f>
        <v>100</v>
      </c>
      <c r="O63" s="144" t="str">
        <f>IF(ISBLANK(INDEX('Policy Characteristics'!I:I,MATCH($C63,'Policy Characteristics'!$C:$C,0))),"",INDEX('Policy Characteristics'!I:I,MATCH($C63,'Policy Characteristics'!$C:$C,0)))</f>
        <v>€/ vehicle</v>
      </c>
      <c r="P63" s="144"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44" t="str">
        <f>IF(ISBLANK(INDEX('Policy Characteristics'!K:K,MATCH($C63,'Policy Characteristics'!$C:$C,0))),"",INDEX('Policy Characteristics'!K:K,MATCH($C63,'Policy Characteristics'!$C:$C,0)))</f>
        <v>transportation-sector-main.html#ev-subsidy</v>
      </c>
      <c r="R63" s="144" t="str">
        <f>IF(ISBLANK(INDEX('Policy Characteristics'!L:L,MATCH($C63,'Policy Characteristics'!$C:$C,0))),"",INDEX('Policy Characteristics'!L:L,MATCH($C63,'Policy Characteristics'!$C:$C,0)))</f>
        <v>ev-subsidy.html</v>
      </c>
    </row>
    <row r="64" spans="1:18" ht="14.65" customHeight="1" x14ac:dyDescent="0.25">
      <c r="A64" s="144" t="str">
        <f>IF(ISBLANK(INDEX('Policy Characteristics'!A:A,MATCH($C64,'Policy Characteristics'!$C:$C,0))),"",INDEX('Policy Characteristics'!A:A,MATCH($C64,'Policy Characteristics'!$C:$C,0)))</f>
        <v>Transportation</v>
      </c>
      <c r="B64" s="152" t="str">
        <f>IF(ISBLANK(INDEX('Policy Characteristics'!B:B,MATCH($C64,'Policy Characteristics'!$C:$C,0))),"",INDEX('Policy Characteristics'!B:B,MATCH($C64,'Policy Characteristics'!$C:$C,0)))</f>
        <v>Passenger Vehicle Subsidy</v>
      </c>
      <c r="C64" s="144" t="str">
        <f t="shared" ref="C64:C104" si="3">C$63</f>
        <v>Additional Passenger Vehicle Subsidy</v>
      </c>
      <c r="D64" s="45" t="s">
        <v>37</v>
      </c>
      <c r="E64" s="2" t="s">
        <v>1142</v>
      </c>
      <c r="F64" s="2" t="s">
        <v>2149</v>
      </c>
      <c r="G64" s="2" t="s">
        <v>2282</v>
      </c>
      <c r="H64" s="43">
        <v>592</v>
      </c>
      <c r="I64" t="s">
        <v>44</v>
      </c>
      <c r="J64" s="145" t="str">
        <f>IF(ISBLANK(INDEX('Policy Characteristics'!D:D,MATCH($C64,'Policy Characteristics'!$C:$C,0))),"",INDEX('Policy Characteristics'!D:D,MATCH($C64,'Policy Characteristics'!$C:$C,0)))</f>
        <v>Vehicle Subsidy</v>
      </c>
      <c r="K64" s="144" t="str">
        <f>IF(ISBLANK(INDEX('Policy Characteristics'!E:E,MATCH($C64,'Policy Characteristics'!$C:$C,0))),"",INDEX('Policy Characteristics'!E:E,MATCH($C64,'Policy Characteristics'!$C:$C,0)))</f>
        <v>trans psgr subsidy</v>
      </c>
      <c r="L64" s="151">
        <f>IF(ISBLANK(INDEX('Policy Characteristics'!F:F,MATCH($C64,'Policy Characteristics'!$C:$C,0))),"",INDEX('Policy Characteristics'!F:F,MATCH($C64,'Policy Characteristics'!$C:$C,0)))</f>
        <v>0</v>
      </c>
      <c r="M64" s="151">
        <f>IF(ISBLANK(INDEX('Policy Characteristics'!G:G,MATCH($C64,'Policy Characteristics'!$C:$C,0))),"",INDEX('Policy Characteristics'!G:G,MATCH($C64,'Policy Characteristics'!$C:$C,0)))</f>
        <v>15000</v>
      </c>
      <c r="N64" s="151">
        <f>IF(ISBLANK(INDEX('Policy Characteristics'!H:H,MATCH($C64,'Policy Characteristics'!$C:$C,0))),"",INDEX('Policy Characteristics'!H:H,MATCH($C64,'Policy Characteristics'!$C:$C,0)))</f>
        <v>100</v>
      </c>
      <c r="O64" s="144" t="str">
        <f>IF(ISBLANK(INDEX('Policy Characteristics'!I:I,MATCH($C64,'Policy Characteristics'!$C:$C,0))),"",INDEX('Policy Characteristics'!I:I,MATCH($C64,'Policy Characteristics'!$C:$C,0)))</f>
        <v>€/ vehicle</v>
      </c>
      <c r="P64" s="144"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44" t="str">
        <f>IF(ISBLANK(INDEX('Policy Characteristics'!K:K,MATCH($C64,'Policy Characteristics'!$C:$C,0))),"",INDEX('Policy Characteristics'!K:K,MATCH($C64,'Policy Characteristics'!$C:$C,0)))</f>
        <v>transportation-sector-main.html#ev-subsidy</v>
      </c>
      <c r="R64" s="144" t="str">
        <f>IF(ISBLANK(INDEX('Policy Characteristics'!L:L,MATCH($C64,'Policy Characteristics'!$C:$C,0))),"",INDEX('Policy Characteristics'!L:L,MATCH($C64,'Policy Characteristics'!$C:$C,0)))</f>
        <v>ev-subsidy.html</v>
      </c>
    </row>
    <row r="65" spans="1:18" x14ac:dyDescent="0.25">
      <c r="A65" s="144" t="str">
        <f>IF(ISBLANK(INDEX('Policy Characteristics'!A:A,MATCH($C65,'Policy Characteristics'!$C:$C,0))),"",INDEX('Policy Characteristics'!A:A,MATCH($C65,'Policy Characteristics'!$C:$C,0)))</f>
        <v>Transportation</v>
      </c>
      <c r="B65" s="152" t="str">
        <f>IF(ISBLANK(INDEX('Policy Characteristics'!B:B,MATCH($C65,'Policy Characteristics'!$C:$C,0))),"",INDEX('Policy Characteristics'!B:B,MATCH($C65,'Policy Characteristics'!$C:$C,0)))</f>
        <v>Passenger Vehicle Subsidy</v>
      </c>
      <c r="C65" s="144" t="str">
        <f t="shared" si="3"/>
        <v>Additional Passenger Vehicle Subsidy</v>
      </c>
      <c r="D65" s="45" t="s">
        <v>37</v>
      </c>
      <c r="E65" s="2" t="s">
        <v>1143</v>
      </c>
      <c r="F65" s="2" t="s">
        <v>2149</v>
      </c>
      <c r="G65" s="2" t="s">
        <v>2283</v>
      </c>
      <c r="H65" s="43">
        <v>593</v>
      </c>
      <c r="I65" t="s">
        <v>44</v>
      </c>
      <c r="J65" s="145" t="str">
        <f>IF(ISBLANK(INDEX('Policy Characteristics'!D:D,MATCH($C65,'Policy Characteristics'!$C:$C,0))),"",INDEX('Policy Characteristics'!D:D,MATCH($C65,'Policy Characteristics'!$C:$C,0)))</f>
        <v>Vehicle Subsidy</v>
      </c>
      <c r="K65" s="144" t="str">
        <f>IF(ISBLANK(INDEX('Policy Characteristics'!E:E,MATCH($C65,'Policy Characteristics'!$C:$C,0))),"",INDEX('Policy Characteristics'!E:E,MATCH($C65,'Policy Characteristics'!$C:$C,0)))</f>
        <v>trans psgr subsidy</v>
      </c>
      <c r="L65" s="151">
        <f>IF(ISBLANK(INDEX('Policy Characteristics'!F:F,MATCH($C65,'Policy Characteristics'!$C:$C,0))),"",INDEX('Policy Characteristics'!F:F,MATCH($C65,'Policy Characteristics'!$C:$C,0)))</f>
        <v>0</v>
      </c>
      <c r="M65" s="151">
        <f>IF(ISBLANK(INDEX('Policy Characteristics'!G:G,MATCH($C65,'Policy Characteristics'!$C:$C,0))),"",INDEX('Policy Characteristics'!G:G,MATCH($C65,'Policy Characteristics'!$C:$C,0)))</f>
        <v>15000</v>
      </c>
      <c r="N65" s="151">
        <f>IF(ISBLANK(INDEX('Policy Characteristics'!H:H,MATCH($C65,'Policy Characteristics'!$C:$C,0))),"",INDEX('Policy Characteristics'!H:H,MATCH($C65,'Policy Characteristics'!$C:$C,0)))</f>
        <v>100</v>
      </c>
      <c r="O65" s="144" t="str">
        <f>IF(ISBLANK(INDEX('Policy Characteristics'!I:I,MATCH($C65,'Policy Characteristics'!$C:$C,0))),"",INDEX('Policy Characteristics'!I:I,MATCH($C65,'Policy Characteristics'!$C:$C,0)))</f>
        <v>€/ vehicle</v>
      </c>
      <c r="P65" s="144"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44" t="str">
        <f>IF(ISBLANK(INDEX('Policy Characteristics'!K:K,MATCH($C65,'Policy Characteristics'!$C:$C,0))),"",INDEX('Policy Characteristics'!K:K,MATCH($C65,'Policy Characteristics'!$C:$C,0)))</f>
        <v>transportation-sector-main.html#ev-subsidy</v>
      </c>
      <c r="R65" s="144" t="str">
        <f>IF(ISBLANK(INDEX('Policy Characteristics'!L:L,MATCH($C65,'Policy Characteristics'!$C:$C,0))),"",INDEX('Policy Characteristics'!L:L,MATCH($C65,'Policy Characteristics'!$C:$C,0)))</f>
        <v>ev-subsidy.html</v>
      </c>
    </row>
    <row r="66" spans="1:18" x14ac:dyDescent="0.25">
      <c r="A66" s="144" t="str">
        <f>IF(ISBLANK(INDEX('Policy Characteristics'!A:A,MATCH($C66,'Policy Characteristics'!$C:$C,0))),"",INDEX('Policy Characteristics'!A:A,MATCH($C66,'Policy Characteristics'!$C:$C,0)))</f>
        <v>Transportation</v>
      </c>
      <c r="B66" s="152" t="str">
        <f>IF(ISBLANK(INDEX('Policy Characteristics'!B:B,MATCH($C66,'Policy Characteristics'!$C:$C,0))),"",INDEX('Policy Characteristics'!B:B,MATCH($C66,'Policy Characteristics'!$C:$C,0)))</f>
        <v>Passenger Vehicle Subsidy</v>
      </c>
      <c r="C66" s="144" t="str">
        <f t="shared" si="3"/>
        <v>Additional Passenger Vehicle Subsidy</v>
      </c>
      <c r="D66" s="45" t="s">
        <v>37</v>
      </c>
      <c r="E66" s="2" t="s">
        <v>1144</v>
      </c>
      <c r="F66" s="2" t="s">
        <v>2149</v>
      </c>
      <c r="G66" s="2" t="s">
        <v>2284</v>
      </c>
      <c r="H66" s="43">
        <v>594</v>
      </c>
      <c r="I66" t="s">
        <v>44</v>
      </c>
      <c r="J66" s="145" t="str">
        <f>IF(ISBLANK(INDEX('Policy Characteristics'!D:D,MATCH($C66,'Policy Characteristics'!$C:$C,0))),"",INDEX('Policy Characteristics'!D:D,MATCH($C66,'Policy Characteristics'!$C:$C,0)))</f>
        <v>Vehicle Subsidy</v>
      </c>
      <c r="K66" s="144" t="str">
        <f>IF(ISBLANK(INDEX('Policy Characteristics'!E:E,MATCH($C66,'Policy Characteristics'!$C:$C,0))),"",INDEX('Policy Characteristics'!E:E,MATCH($C66,'Policy Characteristics'!$C:$C,0)))</f>
        <v>trans psgr subsidy</v>
      </c>
      <c r="L66" s="151">
        <f>IF(ISBLANK(INDEX('Policy Characteristics'!F:F,MATCH($C66,'Policy Characteristics'!$C:$C,0))),"",INDEX('Policy Characteristics'!F:F,MATCH($C66,'Policy Characteristics'!$C:$C,0)))</f>
        <v>0</v>
      </c>
      <c r="M66" s="151">
        <f>IF(ISBLANK(INDEX('Policy Characteristics'!G:G,MATCH($C66,'Policy Characteristics'!$C:$C,0))),"",INDEX('Policy Characteristics'!G:G,MATCH($C66,'Policy Characteristics'!$C:$C,0)))</f>
        <v>15000</v>
      </c>
      <c r="N66" s="151">
        <f>IF(ISBLANK(INDEX('Policy Characteristics'!H:H,MATCH($C66,'Policy Characteristics'!$C:$C,0))),"",INDEX('Policy Characteristics'!H:H,MATCH($C66,'Policy Characteristics'!$C:$C,0)))</f>
        <v>100</v>
      </c>
      <c r="O66" s="144" t="str">
        <f>IF(ISBLANK(INDEX('Policy Characteristics'!I:I,MATCH($C66,'Policy Characteristics'!$C:$C,0))),"",INDEX('Policy Characteristics'!I:I,MATCH($C66,'Policy Characteristics'!$C:$C,0)))</f>
        <v>€/ vehicle</v>
      </c>
      <c r="P66" s="144"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44" t="str">
        <f>IF(ISBLANK(INDEX('Policy Characteristics'!K:K,MATCH($C66,'Policy Characteristics'!$C:$C,0))),"",INDEX('Policy Characteristics'!K:K,MATCH($C66,'Policy Characteristics'!$C:$C,0)))</f>
        <v>transportation-sector-main.html#ev-subsidy</v>
      </c>
      <c r="R66" s="144" t="str">
        <f>IF(ISBLANK(INDEX('Policy Characteristics'!L:L,MATCH($C66,'Policy Characteristics'!$C:$C,0))),"",INDEX('Policy Characteristics'!L:L,MATCH($C66,'Policy Characteristics'!$C:$C,0)))</f>
        <v>ev-subsidy.html</v>
      </c>
    </row>
    <row r="67" spans="1:18" x14ac:dyDescent="0.25">
      <c r="A67" s="144" t="str">
        <f>IF(ISBLANK(INDEX('Policy Characteristics'!A:A,MATCH($C67,'Policy Characteristics'!$C:$C,0))),"",INDEX('Policy Characteristics'!A:A,MATCH($C67,'Policy Characteristics'!$C:$C,0)))</f>
        <v>Transportation</v>
      </c>
      <c r="B67" s="152" t="str">
        <f>IF(ISBLANK(INDEX('Policy Characteristics'!B:B,MATCH($C67,'Policy Characteristics'!$C:$C,0))),"",INDEX('Policy Characteristics'!B:B,MATCH($C67,'Policy Characteristics'!$C:$C,0)))</f>
        <v>Passenger Vehicle Subsidy</v>
      </c>
      <c r="C67" s="144" t="str">
        <f t="shared" si="3"/>
        <v>Additional Passenger Vehicle Subsidy</v>
      </c>
      <c r="D67" s="45" t="s">
        <v>37</v>
      </c>
      <c r="E67" s="2" t="s">
        <v>1145</v>
      </c>
      <c r="F67" s="2" t="s">
        <v>2149</v>
      </c>
      <c r="G67" s="2" t="s">
        <v>2285</v>
      </c>
      <c r="H67" s="43">
        <v>595</v>
      </c>
      <c r="I67" t="s">
        <v>43</v>
      </c>
      <c r="J67" s="145" t="str">
        <f>IF(ISBLANK(INDEX('Policy Characteristics'!D:D,MATCH($C67,'Policy Characteristics'!$C:$C,0))),"",INDEX('Policy Characteristics'!D:D,MATCH($C67,'Policy Characteristics'!$C:$C,0)))</f>
        <v>Vehicle Subsidy</v>
      </c>
      <c r="K67" s="144" t="str">
        <f>IF(ISBLANK(INDEX('Policy Characteristics'!E:E,MATCH($C67,'Policy Characteristics'!$C:$C,0))),"",INDEX('Policy Characteristics'!E:E,MATCH($C67,'Policy Characteristics'!$C:$C,0)))</f>
        <v>trans psgr subsidy</v>
      </c>
      <c r="L67" s="151">
        <f>IF(ISBLANK(INDEX('Policy Characteristics'!F:F,MATCH($C67,'Policy Characteristics'!$C:$C,0))),"",INDEX('Policy Characteristics'!F:F,MATCH($C67,'Policy Characteristics'!$C:$C,0)))</f>
        <v>0</v>
      </c>
      <c r="M67" s="151">
        <f>IF(ISBLANK(INDEX('Policy Characteristics'!G:G,MATCH($C67,'Policy Characteristics'!$C:$C,0))),"",INDEX('Policy Characteristics'!G:G,MATCH($C67,'Policy Characteristics'!$C:$C,0)))</f>
        <v>15000</v>
      </c>
      <c r="N67" s="151">
        <f>IF(ISBLANK(INDEX('Policy Characteristics'!H:H,MATCH($C67,'Policy Characteristics'!$C:$C,0))),"",INDEX('Policy Characteristics'!H:H,MATCH($C67,'Policy Characteristics'!$C:$C,0)))</f>
        <v>100</v>
      </c>
      <c r="O67" s="144" t="str">
        <f>IF(ISBLANK(INDEX('Policy Characteristics'!I:I,MATCH($C67,'Policy Characteristics'!$C:$C,0))),"",INDEX('Policy Characteristics'!I:I,MATCH($C67,'Policy Characteristics'!$C:$C,0)))</f>
        <v>€/ vehicle</v>
      </c>
      <c r="P67" s="144"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44" t="str">
        <f>IF(ISBLANK(INDEX('Policy Characteristics'!K:K,MATCH($C67,'Policy Characteristics'!$C:$C,0))),"",INDEX('Policy Characteristics'!K:K,MATCH($C67,'Policy Characteristics'!$C:$C,0)))</f>
        <v>transportation-sector-main.html#ev-subsidy</v>
      </c>
      <c r="R67" s="144" t="str">
        <f>IF(ISBLANK(INDEX('Policy Characteristics'!L:L,MATCH($C67,'Policy Characteristics'!$C:$C,0))),"",INDEX('Policy Characteristics'!L:L,MATCH($C67,'Policy Characteristics'!$C:$C,0)))</f>
        <v>ev-subsidy.html</v>
      </c>
    </row>
    <row r="68" spans="1:18" x14ac:dyDescent="0.25">
      <c r="A68" s="144" t="str">
        <f>IF(ISBLANK(INDEX('Policy Characteristics'!A:A,MATCH($C68,'Policy Characteristics'!$C:$C,0))),"",INDEX('Policy Characteristics'!A:A,MATCH($C68,'Policy Characteristics'!$C:$C,0)))</f>
        <v>Transportation</v>
      </c>
      <c r="B68" s="152" t="str">
        <f>IF(ISBLANK(INDEX('Policy Characteristics'!B:B,MATCH($C68,'Policy Characteristics'!$C:$C,0))),"",INDEX('Policy Characteristics'!B:B,MATCH($C68,'Policy Characteristics'!$C:$C,0)))</f>
        <v>Passenger Vehicle Subsidy</v>
      </c>
      <c r="C68" s="144" t="str">
        <f t="shared" si="3"/>
        <v>Additional Passenger Vehicle Subsidy</v>
      </c>
      <c r="D68" s="45" t="s">
        <v>37</v>
      </c>
      <c r="E68" s="2" t="s">
        <v>1401</v>
      </c>
      <c r="F68" s="2" t="s">
        <v>2149</v>
      </c>
      <c r="G68" s="2" t="s">
        <v>1401</v>
      </c>
      <c r="H68" s="43">
        <v>596</v>
      </c>
      <c r="I68" t="s">
        <v>44</v>
      </c>
      <c r="J68" s="145" t="str">
        <f>IF(ISBLANK(INDEX('Policy Characteristics'!D:D,MATCH($C68,'Policy Characteristics'!$C:$C,0))),"",INDEX('Policy Characteristics'!D:D,MATCH($C68,'Policy Characteristics'!$C:$C,0)))</f>
        <v>Vehicle Subsidy</v>
      </c>
      <c r="K68" s="144" t="str">
        <f>IF(ISBLANK(INDEX('Policy Characteristics'!E:E,MATCH($C68,'Policy Characteristics'!$C:$C,0))),"",INDEX('Policy Characteristics'!E:E,MATCH($C68,'Policy Characteristics'!$C:$C,0)))</f>
        <v>trans psgr subsidy</v>
      </c>
      <c r="L68" s="151">
        <f>IF(ISBLANK(INDEX('Policy Characteristics'!F:F,MATCH($C68,'Policy Characteristics'!$C:$C,0))),"",INDEX('Policy Characteristics'!F:F,MATCH($C68,'Policy Characteristics'!$C:$C,0)))</f>
        <v>0</v>
      </c>
      <c r="M68" s="151">
        <f>IF(ISBLANK(INDEX('Policy Characteristics'!G:G,MATCH($C68,'Policy Characteristics'!$C:$C,0))),"",INDEX('Policy Characteristics'!G:G,MATCH($C68,'Policy Characteristics'!$C:$C,0)))</f>
        <v>15000</v>
      </c>
      <c r="N68" s="151">
        <f>IF(ISBLANK(INDEX('Policy Characteristics'!H:H,MATCH($C68,'Policy Characteristics'!$C:$C,0))),"",INDEX('Policy Characteristics'!H:H,MATCH($C68,'Policy Characteristics'!$C:$C,0)))</f>
        <v>100</v>
      </c>
      <c r="O68" s="144" t="str">
        <f>IF(ISBLANK(INDEX('Policy Characteristics'!I:I,MATCH($C68,'Policy Characteristics'!$C:$C,0))),"",INDEX('Policy Characteristics'!I:I,MATCH($C68,'Policy Characteristics'!$C:$C,0)))</f>
        <v>€/ vehicle</v>
      </c>
      <c r="P68" s="144"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44" t="str">
        <f>IF(ISBLANK(INDEX('Policy Characteristics'!K:K,MATCH($C68,'Policy Characteristics'!$C:$C,0))),"",INDEX('Policy Characteristics'!K:K,MATCH($C68,'Policy Characteristics'!$C:$C,0)))</f>
        <v>transportation-sector-main.html#ev-subsidy</v>
      </c>
      <c r="R68" s="144" t="str">
        <f>IF(ISBLANK(INDEX('Policy Characteristics'!L:L,MATCH($C68,'Policy Characteristics'!$C:$C,0))),"",INDEX('Policy Characteristics'!L:L,MATCH($C68,'Policy Characteristics'!$C:$C,0)))</f>
        <v>ev-subsidy.html</v>
      </c>
    </row>
    <row r="69" spans="1:18" x14ac:dyDescent="0.25">
      <c r="A69" s="144" t="str">
        <f>IF(ISBLANK(INDEX('Policy Characteristics'!A:A,MATCH($C69,'Policy Characteristics'!$C:$C,0))),"",INDEX('Policy Characteristics'!A:A,MATCH($C69,'Policy Characteristics'!$C:$C,0)))</f>
        <v>Transportation</v>
      </c>
      <c r="B69" s="152" t="str">
        <f>IF(ISBLANK(INDEX('Policy Characteristics'!B:B,MATCH($C69,'Policy Characteristics'!$C:$C,0))),"",INDEX('Policy Characteristics'!B:B,MATCH($C69,'Policy Characteristics'!$C:$C,0)))</f>
        <v>Passenger Vehicle Subsidy</v>
      </c>
      <c r="C69" s="144" t="str">
        <f t="shared" si="3"/>
        <v>Additional Passenger Vehicle Subsidy</v>
      </c>
      <c r="D69" s="45" t="s">
        <v>37</v>
      </c>
      <c r="E69" s="2" t="s">
        <v>1400</v>
      </c>
      <c r="F69" s="2" t="s">
        <v>2149</v>
      </c>
      <c r="G69" s="2" t="s">
        <v>2286</v>
      </c>
      <c r="H69" s="43">
        <v>597</v>
      </c>
      <c r="I69" t="s">
        <v>43</v>
      </c>
      <c r="J69" s="145" t="str">
        <f>IF(ISBLANK(INDEX('Policy Characteristics'!D:D,MATCH($C69,'Policy Characteristics'!$C:$C,0))),"",INDEX('Policy Characteristics'!D:D,MATCH($C69,'Policy Characteristics'!$C:$C,0)))</f>
        <v>Vehicle Subsidy</v>
      </c>
      <c r="K69" s="144" t="str">
        <f>IF(ISBLANK(INDEX('Policy Characteristics'!E:E,MATCH($C69,'Policy Characteristics'!$C:$C,0))),"",INDEX('Policy Characteristics'!E:E,MATCH($C69,'Policy Characteristics'!$C:$C,0)))</f>
        <v>trans psgr subsidy</v>
      </c>
      <c r="L69" s="151">
        <f>IF(ISBLANK(INDEX('Policy Characteristics'!F:F,MATCH($C69,'Policy Characteristics'!$C:$C,0))),"",INDEX('Policy Characteristics'!F:F,MATCH($C69,'Policy Characteristics'!$C:$C,0)))</f>
        <v>0</v>
      </c>
      <c r="M69" s="151">
        <f>IF(ISBLANK(INDEX('Policy Characteristics'!G:G,MATCH($C69,'Policy Characteristics'!$C:$C,0))),"",INDEX('Policy Characteristics'!G:G,MATCH($C69,'Policy Characteristics'!$C:$C,0)))</f>
        <v>15000</v>
      </c>
      <c r="N69" s="151">
        <f>IF(ISBLANK(INDEX('Policy Characteristics'!H:H,MATCH($C69,'Policy Characteristics'!$C:$C,0))),"",INDEX('Policy Characteristics'!H:H,MATCH($C69,'Policy Characteristics'!$C:$C,0)))</f>
        <v>100</v>
      </c>
      <c r="O69" s="144" t="str">
        <f>IF(ISBLANK(INDEX('Policy Characteristics'!I:I,MATCH($C69,'Policy Characteristics'!$C:$C,0))),"",INDEX('Policy Characteristics'!I:I,MATCH($C69,'Policy Characteristics'!$C:$C,0)))</f>
        <v>€/ vehicle</v>
      </c>
      <c r="P69" s="144"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44" t="str">
        <f>IF(ISBLANK(INDEX('Policy Characteristics'!K:K,MATCH($C69,'Policy Characteristics'!$C:$C,0))),"",INDEX('Policy Characteristics'!K:K,MATCH($C69,'Policy Characteristics'!$C:$C,0)))</f>
        <v>transportation-sector-main.html#ev-subsidy</v>
      </c>
      <c r="R69" s="144" t="str">
        <f>IF(ISBLANK(INDEX('Policy Characteristics'!L:L,MATCH($C69,'Policy Characteristics'!$C:$C,0))),"",INDEX('Policy Characteristics'!L:L,MATCH($C69,'Policy Characteristics'!$C:$C,0)))</f>
        <v>ev-subsidy.html</v>
      </c>
    </row>
    <row r="70" spans="1:18" x14ac:dyDescent="0.25">
      <c r="A70" s="144" t="str">
        <f>IF(ISBLANK(INDEX('Policy Characteristics'!A:A,MATCH($C70,'Policy Characteristics'!$C:$C,0))),"",INDEX('Policy Characteristics'!A:A,MATCH($C70,'Policy Characteristics'!$C:$C,0)))</f>
        <v>Transportation</v>
      </c>
      <c r="B70" s="152" t="str">
        <f>IF(ISBLANK(INDEX('Policy Characteristics'!B:B,MATCH($C70,'Policy Characteristics'!$C:$C,0))),"",INDEX('Policy Characteristics'!B:B,MATCH($C70,'Policy Characteristics'!$C:$C,0)))</f>
        <v>Passenger Vehicle Subsidy</v>
      </c>
      <c r="C70" s="144" t="str">
        <f t="shared" si="3"/>
        <v>Additional Passenger Vehicle Subsidy</v>
      </c>
      <c r="D70" s="45" t="s">
        <v>38</v>
      </c>
      <c r="E70" s="45" t="s">
        <v>1141</v>
      </c>
      <c r="F70" s="2" t="s">
        <v>1239</v>
      </c>
      <c r="G70" s="45" t="s">
        <v>2281</v>
      </c>
      <c r="H70" s="43">
        <v>598</v>
      </c>
      <c r="I70" t="s">
        <v>43</v>
      </c>
      <c r="J70" s="145" t="str">
        <f>IF(ISBLANK(INDEX('Policy Characteristics'!D:D,MATCH($C70,'Policy Characteristics'!$C:$C,0))),"",INDEX('Policy Characteristics'!D:D,MATCH($C70,'Policy Characteristics'!$C:$C,0)))</f>
        <v>Vehicle Subsidy</v>
      </c>
      <c r="K70" s="144" t="str">
        <f>IF(ISBLANK(INDEX('Policy Characteristics'!E:E,MATCH($C70,'Policy Characteristics'!$C:$C,0))),"",INDEX('Policy Characteristics'!E:E,MATCH($C70,'Policy Characteristics'!$C:$C,0)))</f>
        <v>trans psgr subsidy</v>
      </c>
      <c r="L70" s="151">
        <f>IF(ISBLANK(INDEX('Policy Characteristics'!F:F,MATCH($C70,'Policy Characteristics'!$C:$C,0))),"",INDEX('Policy Characteristics'!F:F,MATCH($C70,'Policy Characteristics'!$C:$C,0)))</f>
        <v>0</v>
      </c>
      <c r="M70" s="151">
        <f>IF(ISBLANK(INDEX('Policy Characteristics'!G:G,MATCH($C70,'Policy Characteristics'!$C:$C,0))),"",INDEX('Policy Characteristics'!G:G,MATCH($C70,'Policy Characteristics'!$C:$C,0)))</f>
        <v>15000</v>
      </c>
      <c r="N70" s="151">
        <f>IF(ISBLANK(INDEX('Policy Characteristics'!H:H,MATCH($C70,'Policy Characteristics'!$C:$C,0))),"",INDEX('Policy Characteristics'!H:H,MATCH($C70,'Policy Characteristics'!$C:$C,0)))</f>
        <v>100</v>
      </c>
      <c r="O70" s="144" t="str">
        <f>IF(ISBLANK(INDEX('Policy Characteristics'!I:I,MATCH($C70,'Policy Characteristics'!$C:$C,0))),"",INDEX('Policy Characteristics'!I:I,MATCH($C70,'Policy Characteristics'!$C:$C,0)))</f>
        <v>€/ vehicle</v>
      </c>
      <c r="P70" s="144"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44" t="str">
        <f>IF(ISBLANK(INDEX('Policy Characteristics'!K:K,MATCH($C70,'Policy Characteristics'!$C:$C,0))),"",INDEX('Policy Characteristics'!K:K,MATCH($C70,'Policy Characteristics'!$C:$C,0)))</f>
        <v>transportation-sector-main.html#ev-subsidy</v>
      </c>
      <c r="R70" s="144" t="str">
        <f>IF(ISBLANK(INDEX('Policy Characteristics'!L:L,MATCH($C70,'Policy Characteristics'!$C:$C,0))),"",INDEX('Policy Characteristics'!L:L,MATCH($C70,'Policy Characteristics'!$C:$C,0)))</f>
        <v>ev-subsidy.html</v>
      </c>
    </row>
    <row r="71" spans="1:18" x14ac:dyDescent="0.25">
      <c r="A71" s="144" t="str">
        <f>IF(ISBLANK(INDEX('Policy Characteristics'!A:A,MATCH($C71,'Policy Characteristics'!$C:$C,0))),"",INDEX('Policy Characteristics'!A:A,MATCH($C71,'Policy Characteristics'!$C:$C,0)))</f>
        <v>Transportation</v>
      </c>
      <c r="B71" s="152" t="str">
        <f>IF(ISBLANK(INDEX('Policy Characteristics'!B:B,MATCH($C71,'Policy Characteristics'!$C:$C,0))),"",INDEX('Policy Characteristics'!B:B,MATCH($C71,'Policy Characteristics'!$C:$C,0)))</f>
        <v>Passenger Vehicle Subsidy</v>
      </c>
      <c r="C71" s="144" t="str">
        <f t="shared" si="3"/>
        <v>Additional Passenger Vehicle Subsidy</v>
      </c>
      <c r="D71" s="45" t="s">
        <v>38</v>
      </c>
      <c r="E71" s="2" t="s">
        <v>1142</v>
      </c>
      <c r="F71" s="2" t="s">
        <v>1239</v>
      </c>
      <c r="G71" s="2" t="s">
        <v>2282</v>
      </c>
      <c r="H71" s="43">
        <v>599</v>
      </c>
      <c r="I71" t="s">
        <v>44</v>
      </c>
      <c r="J71" s="145" t="str">
        <f>IF(ISBLANK(INDEX('Policy Characteristics'!D:D,MATCH($C71,'Policy Characteristics'!$C:$C,0))),"",INDEX('Policy Characteristics'!D:D,MATCH($C71,'Policy Characteristics'!$C:$C,0)))</f>
        <v>Vehicle Subsidy</v>
      </c>
      <c r="K71" s="144" t="str">
        <f>IF(ISBLANK(INDEX('Policy Characteristics'!E:E,MATCH($C71,'Policy Characteristics'!$C:$C,0))),"",INDEX('Policy Characteristics'!E:E,MATCH($C71,'Policy Characteristics'!$C:$C,0)))</f>
        <v>trans psgr subsidy</v>
      </c>
      <c r="L71" s="151">
        <f>IF(ISBLANK(INDEX('Policy Characteristics'!F:F,MATCH($C71,'Policy Characteristics'!$C:$C,0))),"",INDEX('Policy Characteristics'!F:F,MATCH($C71,'Policy Characteristics'!$C:$C,0)))</f>
        <v>0</v>
      </c>
      <c r="M71" s="151">
        <f>IF(ISBLANK(INDEX('Policy Characteristics'!G:G,MATCH($C71,'Policy Characteristics'!$C:$C,0))),"",INDEX('Policy Characteristics'!G:G,MATCH($C71,'Policy Characteristics'!$C:$C,0)))</f>
        <v>15000</v>
      </c>
      <c r="N71" s="151">
        <f>IF(ISBLANK(INDEX('Policy Characteristics'!H:H,MATCH($C71,'Policy Characteristics'!$C:$C,0))),"",INDEX('Policy Characteristics'!H:H,MATCH($C71,'Policy Characteristics'!$C:$C,0)))</f>
        <v>100</v>
      </c>
      <c r="O71" s="144" t="str">
        <f>IF(ISBLANK(INDEX('Policy Characteristics'!I:I,MATCH($C71,'Policy Characteristics'!$C:$C,0))),"",INDEX('Policy Characteristics'!I:I,MATCH($C71,'Policy Characteristics'!$C:$C,0)))</f>
        <v>€/ vehicle</v>
      </c>
      <c r="P71" s="144"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44" t="str">
        <f>IF(ISBLANK(INDEX('Policy Characteristics'!K:K,MATCH($C71,'Policy Characteristics'!$C:$C,0))),"",INDEX('Policy Characteristics'!K:K,MATCH($C71,'Policy Characteristics'!$C:$C,0)))</f>
        <v>transportation-sector-main.html#ev-subsidy</v>
      </c>
      <c r="R71" s="144" t="str">
        <f>IF(ISBLANK(INDEX('Policy Characteristics'!L:L,MATCH($C71,'Policy Characteristics'!$C:$C,0))),"",INDEX('Policy Characteristics'!L:L,MATCH($C71,'Policy Characteristics'!$C:$C,0)))</f>
        <v>ev-subsidy.html</v>
      </c>
    </row>
    <row r="72" spans="1:18" x14ac:dyDescent="0.25">
      <c r="A72" s="144" t="str">
        <f>IF(ISBLANK(INDEX('Policy Characteristics'!A:A,MATCH($C72,'Policy Characteristics'!$C:$C,0))),"",INDEX('Policy Characteristics'!A:A,MATCH($C72,'Policy Characteristics'!$C:$C,0)))</f>
        <v>Transportation</v>
      </c>
      <c r="B72" s="152" t="str">
        <f>IF(ISBLANK(INDEX('Policy Characteristics'!B:B,MATCH($C72,'Policy Characteristics'!$C:$C,0))),"",INDEX('Policy Characteristics'!B:B,MATCH($C72,'Policy Characteristics'!$C:$C,0)))</f>
        <v>Passenger Vehicle Subsidy</v>
      </c>
      <c r="C72" s="144" t="str">
        <f t="shared" si="3"/>
        <v>Additional Passenger Vehicle Subsidy</v>
      </c>
      <c r="D72" s="45" t="s">
        <v>38</v>
      </c>
      <c r="E72" s="2" t="s">
        <v>1143</v>
      </c>
      <c r="F72" s="2" t="s">
        <v>1239</v>
      </c>
      <c r="G72" s="2" t="s">
        <v>2283</v>
      </c>
      <c r="H72" s="43">
        <v>600</v>
      </c>
      <c r="I72" t="s">
        <v>44</v>
      </c>
      <c r="J72" s="145" t="str">
        <f>IF(ISBLANK(INDEX('Policy Characteristics'!D:D,MATCH($C72,'Policy Characteristics'!$C:$C,0))),"",INDEX('Policy Characteristics'!D:D,MATCH($C72,'Policy Characteristics'!$C:$C,0)))</f>
        <v>Vehicle Subsidy</v>
      </c>
      <c r="K72" s="144" t="str">
        <f>IF(ISBLANK(INDEX('Policy Characteristics'!E:E,MATCH($C72,'Policy Characteristics'!$C:$C,0))),"",INDEX('Policy Characteristics'!E:E,MATCH($C72,'Policy Characteristics'!$C:$C,0)))</f>
        <v>trans psgr subsidy</v>
      </c>
      <c r="L72" s="151">
        <f>IF(ISBLANK(INDEX('Policy Characteristics'!F:F,MATCH($C72,'Policy Characteristics'!$C:$C,0))),"",INDEX('Policy Characteristics'!F:F,MATCH($C72,'Policy Characteristics'!$C:$C,0)))</f>
        <v>0</v>
      </c>
      <c r="M72" s="151">
        <f>IF(ISBLANK(INDEX('Policy Characteristics'!G:G,MATCH($C72,'Policy Characteristics'!$C:$C,0))),"",INDEX('Policy Characteristics'!G:G,MATCH($C72,'Policy Characteristics'!$C:$C,0)))</f>
        <v>15000</v>
      </c>
      <c r="N72" s="151">
        <f>IF(ISBLANK(INDEX('Policy Characteristics'!H:H,MATCH($C72,'Policy Characteristics'!$C:$C,0))),"",INDEX('Policy Characteristics'!H:H,MATCH($C72,'Policy Characteristics'!$C:$C,0)))</f>
        <v>100</v>
      </c>
      <c r="O72" s="144" t="str">
        <f>IF(ISBLANK(INDEX('Policy Characteristics'!I:I,MATCH($C72,'Policy Characteristics'!$C:$C,0))),"",INDEX('Policy Characteristics'!I:I,MATCH($C72,'Policy Characteristics'!$C:$C,0)))</f>
        <v>€/ vehicle</v>
      </c>
      <c r="P72" s="144"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44" t="str">
        <f>IF(ISBLANK(INDEX('Policy Characteristics'!K:K,MATCH($C72,'Policy Characteristics'!$C:$C,0))),"",INDEX('Policy Characteristics'!K:K,MATCH($C72,'Policy Characteristics'!$C:$C,0)))</f>
        <v>transportation-sector-main.html#ev-subsidy</v>
      </c>
      <c r="R72" s="144" t="str">
        <f>IF(ISBLANK(INDEX('Policy Characteristics'!L:L,MATCH($C72,'Policy Characteristics'!$C:$C,0))),"",INDEX('Policy Characteristics'!L:L,MATCH($C72,'Policy Characteristics'!$C:$C,0)))</f>
        <v>ev-subsidy.html</v>
      </c>
    </row>
    <row r="73" spans="1:18" x14ac:dyDescent="0.25">
      <c r="A73" s="144" t="str">
        <f>IF(ISBLANK(INDEX('Policy Characteristics'!A:A,MATCH($C73,'Policy Characteristics'!$C:$C,0))),"",INDEX('Policy Characteristics'!A:A,MATCH($C73,'Policy Characteristics'!$C:$C,0)))</f>
        <v>Transportation</v>
      </c>
      <c r="B73" s="152" t="str">
        <f>IF(ISBLANK(INDEX('Policy Characteristics'!B:B,MATCH($C73,'Policy Characteristics'!$C:$C,0))),"",INDEX('Policy Characteristics'!B:B,MATCH($C73,'Policy Characteristics'!$C:$C,0)))</f>
        <v>Passenger Vehicle Subsidy</v>
      </c>
      <c r="C73" s="144" t="str">
        <f t="shared" si="3"/>
        <v>Additional Passenger Vehicle Subsidy</v>
      </c>
      <c r="D73" s="45" t="s">
        <v>38</v>
      </c>
      <c r="E73" s="2" t="s">
        <v>1144</v>
      </c>
      <c r="F73" s="2" t="s">
        <v>1239</v>
      </c>
      <c r="G73" s="2" t="s">
        <v>2284</v>
      </c>
      <c r="H73" s="43">
        <v>601</v>
      </c>
      <c r="I73" t="s">
        <v>44</v>
      </c>
      <c r="J73" s="145" t="str">
        <f>IF(ISBLANK(INDEX('Policy Characteristics'!D:D,MATCH($C73,'Policy Characteristics'!$C:$C,0))),"",INDEX('Policy Characteristics'!D:D,MATCH($C73,'Policy Characteristics'!$C:$C,0)))</f>
        <v>Vehicle Subsidy</v>
      </c>
      <c r="K73" s="144" t="str">
        <f>IF(ISBLANK(INDEX('Policy Characteristics'!E:E,MATCH($C73,'Policy Characteristics'!$C:$C,0))),"",INDEX('Policy Characteristics'!E:E,MATCH($C73,'Policy Characteristics'!$C:$C,0)))</f>
        <v>trans psgr subsidy</v>
      </c>
      <c r="L73" s="151">
        <f>IF(ISBLANK(INDEX('Policy Characteristics'!F:F,MATCH($C73,'Policy Characteristics'!$C:$C,0))),"",INDEX('Policy Characteristics'!F:F,MATCH($C73,'Policy Characteristics'!$C:$C,0)))</f>
        <v>0</v>
      </c>
      <c r="M73" s="151">
        <f>IF(ISBLANK(INDEX('Policy Characteristics'!G:G,MATCH($C73,'Policy Characteristics'!$C:$C,0))),"",INDEX('Policy Characteristics'!G:G,MATCH($C73,'Policy Characteristics'!$C:$C,0)))</f>
        <v>15000</v>
      </c>
      <c r="N73" s="151">
        <f>IF(ISBLANK(INDEX('Policy Characteristics'!H:H,MATCH($C73,'Policy Characteristics'!$C:$C,0))),"",INDEX('Policy Characteristics'!H:H,MATCH($C73,'Policy Characteristics'!$C:$C,0)))</f>
        <v>100</v>
      </c>
      <c r="O73" s="144" t="str">
        <f>IF(ISBLANK(INDEX('Policy Characteristics'!I:I,MATCH($C73,'Policy Characteristics'!$C:$C,0))),"",INDEX('Policy Characteristics'!I:I,MATCH($C73,'Policy Characteristics'!$C:$C,0)))</f>
        <v>€/ vehicle</v>
      </c>
      <c r="P73" s="144"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44" t="str">
        <f>IF(ISBLANK(INDEX('Policy Characteristics'!K:K,MATCH($C73,'Policy Characteristics'!$C:$C,0))),"",INDEX('Policy Characteristics'!K:K,MATCH($C73,'Policy Characteristics'!$C:$C,0)))</f>
        <v>transportation-sector-main.html#ev-subsidy</v>
      </c>
      <c r="R73" s="144" t="str">
        <f>IF(ISBLANK(INDEX('Policy Characteristics'!L:L,MATCH($C73,'Policy Characteristics'!$C:$C,0))),"",INDEX('Policy Characteristics'!L:L,MATCH($C73,'Policy Characteristics'!$C:$C,0)))</f>
        <v>ev-subsidy.html</v>
      </c>
    </row>
    <row r="74" spans="1:18" x14ac:dyDescent="0.25">
      <c r="A74" s="144" t="str">
        <f>IF(ISBLANK(INDEX('Policy Characteristics'!A:A,MATCH($C74,'Policy Characteristics'!$C:$C,0))),"",INDEX('Policy Characteristics'!A:A,MATCH($C74,'Policy Characteristics'!$C:$C,0)))</f>
        <v>Transportation</v>
      </c>
      <c r="B74" s="152" t="str">
        <f>IF(ISBLANK(INDEX('Policy Characteristics'!B:B,MATCH($C74,'Policy Characteristics'!$C:$C,0))),"",INDEX('Policy Characteristics'!B:B,MATCH($C74,'Policy Characteristics'!$C:$C,0)))</f>
        <v>Passenger Vehicle Subsidy</v>
      </c>
      <c r="C74" s="144" t="str">
        <f t="shared" si="3"/>
        <v>Additional Passenger Vehicle Subsidy</v>
      </c>
      <c r="D74" s="45" t="s">
        <v>38</v>
      </c>
      <c r="E74" s="2" t="s">
        <v>1145</v>
      </c>
      <c r="F74" s="2" t="s">
        <v>1239</v>
      </c>
      <c r="G74" s="2" t="s">
        <v>2285</v>
      </c>
      <c r="H74" s="43">
        <v>602</v>
      </c>
      <c r="I74" t="s">
        <v>43</v>
      </c>
      <c r="J74" s="145" t="str">
        <f>IF(ISBLANK(INDEX('Policy Characteristics'!D:D,MATCH($C74,'Policy Characteristics'!$C:$C,0))),"",INDEX('Policy Characteristics'!D:D,MATCH($C74,'Policy Characteristics'!$C:$C,0)))</f>
        <v>Vehicle Subsidy</v>
      </c>
      <c r="K74" s="144" t="str">
        <f>IF(ISBLANK(INDEX('Policy Characteristics'!E:E,MATCH($C74,'Policy Characteristics'!$C:$C,0))),"",INDEX('Policy Characteristics'!E:E,MATCH($C74,'Policy Characteristics'!$C:$C,0)))</f>
        <v>trans psgr subsidy</v>
      </c>
      <c r="L74" s="151">
        <f>IF(ISBLANK(INDEX('Policy Characteristics'!F:F,MATCH($C74,'Policy Characteristics'!$C:$C,0))),"",INDEX('Policy Characteristics'!F:F,MATCH($C74,'Policy Characteristics'!$C:$C,0)))</f>
        <v>0</v>
      </c>
      <c r="M74" s="151">
        <f>IF(ISBLANK(INDEX('Policy Characteristics'!G:G,MATCH($C74,'Policy Characteristics'!$C:$C,0))),"",INDEX('Policy Characteristics'!G:G,MATCH($C74,'Policy Characteristics'!$C:$C,0)))</f>
        <v>15000</v>
      </c>
      <c r="N74" s="151">
        <f>IF(ISBLANK(INDEX('Policy Characteristics'!H:H,MATCH($C74,'Policy Characteristics'!$C:$C,0))),"",INDEX('Policy Characteristics'!H:H,MATCH($C74,'Policy Characteristics'!$C:$C,0)))</f>
        <v>100</v>
      </c>
      <c r="O74" s="144" t="str">
        <f>IF(ISBLANK(INDEX('Policy Characteristics'!I:I,MATCH($C74,'Policy Characteristics'!$C:$C,0))),"",INDEX('Policy Characteristics'!I:I,MATCH($C74,'Policy Characteristics'!$C:$C,0)))</f>
        <v>€/ vehicle</v>
      </c>
      <c r="P74" s="144"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44" t="str">
        <f>IF(ISBLANK(INDEX('Policy Characteristics'!K:K,MATCH($C74,'Policy Characteristics'!$C:$C,0))),"",INDEX('Policy Characteristics'!K:K,MATCH($C74,'Policy Characteristics'!$C:$C,0)))</f>
        <v>transportation-sector-main.html#ev-subsidy</v>
      </c>
      <c r="R74" s="144" t="str">
        <f>IF(ISBLANK(INDEX('Policy Characteristics'!L:L,MATCH($C74,'Policy Characteristics'!$C:$C,0))),"",INDEX('Policy Characteristics'!L:L,MATCH($C74,'Policy Characteristics'!$C:$C,0)))</f>
        <v>ev-subsidy.html</v>
      </c>
    </row>
    <row r="75" spans="1:18" x14ac:dyDescent="0.25">
      <c r="A75" s="144" t="str">
        <f>IF(ISBLANK(INDEX('Policy Characteristics'!A:A,MATCH($C75,'Policy Characteristics'!$C:$C,0))),"",INDEX('Policy Characteristics'!A:A,MATCH($C75,'Policy Characteristics'!$C:$C,0)))</f>
        <v>Transportation</v>
      </c>
      <c r="B75" s="152" t="str">
        <f>IF(ISBLANK(INDEX('Policy Characteristics'!B:B,MATCH($C75,'Policy Characteristics'!$C:$C,0))),"",INDEX('Policy Characteristics'!B:B,MATCH($C75,'Policy Characteristics'!$C:$C,0)))</f>
        <v>Passenger Vehicle Subsidy</v>
      </c>
      <c r="C75" s="144" t="str">
        <f t="shared" si="3"/>
        <v>Additional Passenger Vehicle Subsidy</v>
      </c>
      <c r="D75" s="45" t="s">
        <v>38</v>
      </c>
      <c r="E75" s="2" t="s">
        <v>1401</v>
      </c>
      <c r="F75" s="2" t="s">
        <v>1239</v>
      </c>
      <c r="G75" s="2" t="s">
        <v>1401</v>
      </c>
      <c r="H75" s="43">
        <v>1656</v>
      </c>
      <c r="I75" t="s">
        <v>44</v>
      </c>
      <c r="J75" s="145" t="str">
        <f>IF(ISBLANK(INDEX('Policy Characteristics'!D:D,MATCH($C75,'Policy Characteristics'!$C:$C,0))),"",INDEX('Policy Characteristics'!D:D,MATCH($C75,'Policy Characteristics'!$C:$C,0)))</f>
        <v>Vehicle Subsidy</v>
      </c>
      <c r="K75" s="144" t="str">
        <f>IF(ISBLANK(INDEX('Policy Characteristics'!E:E,MATCH($C75,'Policy Characteristics'!$C:$C,0))),"",INDEX('Policy Characteristics'!E:E,MATCH($C75,'Policy Characteristics'!$C:$C,0)))</f>
        <v>trans psgr subsidy</v>
      </c>
      <c r="L75" s="151">
        <f>IF(ISBLANK(INDEX('Policy Characteristics'!F:F,MATCH($C75,'Policy Characteristics'!$C:$C,0))),"",INDEX('Policy Characteristics'!F:F,MATCH($C75,'Policy Characteristics'!$C:$C,0)))</f>
        <v>0</v>
      </c>
      <c r="M75" s="151">
        <f>IF(ISBLANK(INDEX('Policy Characteristics'!G:G,MATCH($C75,'Policy Characteristics'!$C:$C,0))),"",INDEX('Policy Characteristics'!G:G,MATCH($C75,'Policy Characteristics'!$C:$C,0)))</f>
        <v>15000</v>
      </c>
      <c r="N75" s="151">
        <f>IF(ISBLANK(INDEX('Policy Characteristics'!H:H,MATCH($C75,'Policy Characteristics'!$C:$C,0))),"",INDEX('Policy Characteristics'!H:H,MATCH($C75,'Policy Characteristics'!$C:$C,0)))</f>
        <v>100</v>
      </c>
      <c r="O75" s="144" t="str">
        <f>IF(ISBLANK(INDEX('Policy Characteristics'!I:I,MATCH($C75,'Policy Characteristics'!$C:$C,0))),"",INDEX('Policy Characteristics'!I:I,MATCH($C75,'Policy Characteristics'!$C:$C,0)))</f>
        <v>€/ vehicle</v>
      </c>
      <c r="P75" s="144"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44" t="str">
        <f>IF(ISBLANK(INDEX('Policy Characteristics'!K:K,MATCH($C75,'Policy Characteristics'!$C:$C,0))),"",INDEX('Policy Characteristics'!K:K,MATCH($C75,'Policy Characteristics'!$C:$C,0)))</f>
        <v>transportation-sector-main.html#ev-subsidy</v>
      </c>
      <c r="R75" s="144" t="str">
        <f>IF(ISBLANK(INDEX('Policy Characteristics'!L:L,MATCH($C75,'Policy Characteristics'!$C:$C,0))),"",INDEX('Policy Characteristics'!L:L,MATCH($C75,'Policy Characteristics'!$C:$C,0)))</f>
        <v>ev-subsidy.html</v>
      </c>
    </row>
    <row r="76" spans="1:18" x14ac:dyDescent="0.25">
      <c r="A76" s="144" t="str">
        <f>IF(ISBLANK(INDEX('Policy Characteristics'!A:A,MATCH($C76,'Policy Characteristics'!$C:$C,0))),"",INDEX('Policy Characteristics'!A:A,MATCH($C76,'Policy Characteristics'!$C:$C,0)))</f>
        <v>Transportation</v>
      </c>
      <c r="B76" s="152" t="str">
        <f>IF(ISBLANK(INDEX('Policy Characteristics'!B:B,MATCH($C76,'Policy Characteristics'!$C:$C,0))),"",INDEX('Policy Characteristics'!B:B,MATCH($C76,'Policy Characteristics'!$C:$C,0)))</f>
        <v>Passenger Vehicle Subsidy</v>
      </c>
      <c r="C76" s="144" t="str">
        <f t="shared" si="3"/>
        <v>Additional Passenger Vehicle Subsidy</v>
      </c>
      <c r="D76" s="45" t="s">
        <v>38</v>
      </c>
      <c r="E76" s="2" t="s">
        <v>1400</v>
      </c>
      <c r="F76" s="2" t="s">
        <v>1239</v>
      </c>
      <c r="G76" s="2" t="s">
        <v>2286</v>
      </c>
      <c r="H76" s="43">
        <v>1657</v>
      </c>
      <c r="I76" t="s">
        <v>43</v>
      </c>
      <c r="J76" s="145" t="str">
        <f>IF(ISBLANK(INDEX('Policy Characteristics'!D:D,MATCH($C76,'Policy Characteristics'!$C:$C,0))),"",INDEX('Policy Characteristics'!D:D,MATCH($C76,'Policy Characteristics'!$C:$C,0)))</f>
        <v>Vehicle Subsidy</v>
      </c>
      <c r="K76" s="144" t="str">
        <f>IF(ISBLANK(INDEX('Policy Characteristics'!E:E,MATCH($C76,'Policy Characteristics'!$C:$C,0))),"",INDEX('Policy Characteristics'!E:E,MATCH($C76,'Policy Characteristics'!$C:$C,0)))</f>
        <v>trans psgr subsidy</v>
      </c>
      <c r="L76" s="151">
        <f>IF(ISBLANK(INDEX('Policy Characteristics'!F:F,MATCH($C76,'Policy Characteristics'!$C:$C,0))),"",INDEX('Policy Characteristics'!F:F,MATCH($C76,'Policy Characteristics'!$C:$C,0)))</f>
        <v>0</v>
      </c>
      <c r="M76" s="151">
        <f>IF(ISBLANK(INDEX('Policy Characteristics'!G:G,MATCH($C76,'Policy Characteristics'!$C:$C,0))),"",INDEX('Policy Characteristics'!G:G,MATCH($C76,'Policy Characteristics'!$C:$C,0)))</f>
        <v>15000</v>
      </c>
      <c r="N76" s="151">
        <f>IF(ISBLANK(INDEX('Policy Characteristics'!H:H,MATCH($C76,'Policy Characteristics'!$C:$C,0))),"",INDEX('Policy Characteristics'!H:H,MATCH($C76,'Policy Characteristics'!$C:$C,0)))</f>
        <v>100</v>
      </c>
      <c r="O76" s="144" t="str">
        <f>IF(ISBLANK(INDEX('Policy Characteristics'!I:I,MATCH($C76,'Policy Characteristics'!$C:$C,0))),"",INDEX('Policy Characteristics'!I:I,MATCH($C76,'Policy Characteristics'!$C:$C,0)))</f>
        <v>€/ vehicle</v>
      </c>
      <c r="P76" s="144"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44" t="str">
        <f>IF(ISBLANK(INDEX('Policy Characteristics'!K:K,MATCH($C76,'Policy Characteristics'!$C:$C,0))),"",INDEX('Policy Characteristics'!K:K,MATCH($C76,'Policy Characteristics'!$C:$C,0)))</f>
        <v>transportation-sector-main.html#ev-subsidy</v>
      </c>
      <c r="R76" s="144" t="str">
        <f>IF(ISBLANK(INDEX('Policy Characteristics'!L:L,MATCH($C76,'Policy Characteristics'!$C:$C,0))),"",INDEX('Policy Characteristics'!L:L,MATCH($C76,'Policy Characteristics'!$C:$C,0)))</f>
        <v>ev-subsidy.html</v>
      </c>
    </row>
    <row r="77" spans="1:18" x14ac:dyDescent="0.25">
      <c r="A77" s="144" t="str">
        <f>IF(ISBLANK(INDEX('Policy Characteristics'!A:A,MATCH($C77,'Policy Characteristics'!$C:$C,0))),"",INDEX('Policy Characteristics'!A:A,MATCH($C77,'Policy Characteristics'!$C:$C,0)))</f>
        <v>Transportation</v>
      </c>
      <c r="B77" s="152" t="str">
        <f>IF(ISBLANK(INDEX('Policy Characteristics'!B:B,MATCH($C77,'Policy Characteristics'!$C:$C,0))),"",INDEX('Policy Characteristics'!B:B,MATCH($C77,'Policy Characteristics'!$C:$C,0)))</f>
        <v>Passenger Vehicle Subsidy</v>
      </c>
      <c r="C77" s="144" t="str">
        <f t="shared" si="3"/>
        <v>Additional Passenger Vehicle Subsidy</v>
      </c>
      <c r="D77" s="2" t="s">
        <v>39</v>
      </c>
      <c r="E77" s="45" t="s">
        <v>1141</v>
      </c>
      <c r="F77" s="2" t="s">
        <v>2146</v>
      </c>
      <c r="G77" s="45" t="s">
        <v>2281</v>
      </c>
      <c r="H77" s="43">
        <v>1658</v>
      </c>
      <c r="I77" t="s">
        <v>44</v>
      </c>
      <c r="J77" s="145" t="str">
        <f>IF(ISBLANK(INDEX('Policy Characteristics'!D:D,MATCH($C77,'Policy Characteristics'!$C:$C,0))),"",INDEX('Policy Characteristics'!D:D,MATCH($C77,'Policy Characteristics'!$C:$C,0)))</f>
        <v>Vehicle Subsidy</v>
      </c>
      <c r="K77" s="144" t="str">
        <f>IF(ISBLANK(INDEX('Policy Characteristics'!E:E,MATCH($C77,'Policy Characteristics'!$C:$C,0))),"",INDEX('Policy Characteristics'!E:E,MATCH($C77,'Policy Characteristics'!$C:$C,0)))</f>
        <v>trans psgr subsidy</v>
      </c>
      <c r="L77" s="151">
        <f>IF(ISBLANK(INDEX('Policy Characteristics'!F:F,MATCH($C77,'Policy Characteristics'!$C:$C,0))),"",INDEX('Policy Characteristics'!F:F,MATCH($C77,'Policy Characteristics'!$C:$C,0)))</f>
        <v>0</v>
      </c>
      <c r="M77" s="151">
        <f>IF(ISBLANK(INDEX('Policy Characteristics'!G:G,MATCH($C77,'Policy Characteristics'!$C:$C,0))),"",INDEX('Policy Characteristics'!G:G,MATCH($C77,'Policy Characteristics'!$C:$C,0)))</f>
        <v>15000</v>
      </c>
      <c r="N77" s="151">
        <f>IF(ISBLANK(INDEX('Policy Characteristics'!H:H,MATCH($C77,'Policy Characteristics'!$C:$C,0))),"",INDEX('Policy Characteristics'!H:H,MATCH($C77,'Policy Characteristics'!$C:$C,0)))</f>
        <v>100</v>
      </c>
      <c r="O77" s="144" t="str">
        <f>IF(ISBLANK(INDEX('Policy Characteristics'!I:I,MATCH($C77,'Policy Characteristics'!$C:$C,0))),"",INDEX('Policy Characteristics'!I:I,MATCH($C77,'Policy Characteristics'!$C:$C,0)))</f>
        <v>€/ vehicle</v>
      </c>
      <c r="P77" s="144"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44" t="str">
        <f>IF(ISBLANK(INDEX('Policy Characteristics'!K:K,MATCH($C77,'Policy Characteristics'!$C:$C,0))),"",INDEX('Policy Characteristics'!K:K,MATCH($C77,'Policy Characteristics'!$C:$C,0)))</f>
        <v>transportation-sector-main.html#ev-subsidy</v>
      </c>
      <c r="R77" s="144" t="str">
        <f>IF(ISBLANK(INDEX('Policy Characteristics'!L:L,MATCH($C77,'Policy Characteristics'!$C:$C,0))),"",INDEX('Policy Characteristics'!L:L,MATCH($C77,'Policy Characteristics'!$C:$C,0)))</f>
        <v>ev-subsidy.html</v>
      </c>
    </row>
    <row r="78" spans="1:18" x14ac:dyDescent="0.25">
      <c r="A78" s="144" t="str">
        <f>IF(ISBLANK(INDEX('Policy Characteristics'!A:A,MATCH($C78,'Policy Characteristics'!$C:$C,0))),"",INDEX('Policy Characteristics'!A:A,MATCH($C78,'Policy Characteristics'!$C:$C,0)))</f>
        <v>Transportation</v>
      </c>
      <c r="B78" s="152" t="str">
        <f>IF(ISBLANK(INDEX('Policy Characteristics'!B:B,MATCH($C78,'Policy Characteristics'!$C:$C,0))),"",INDEX('Policy Characteristics'!B:B,MATCH($C78,'Policy Characteristics'!$C:$C,0)))</f>
        <v>Passenger Vehicle Subsidy</v>
      </c>
      <c r="C78" s="144" t="str">
        <f t="shared" si="3"/>
        <v>Additional Passenger Vehicle Subsidy</v>
      </c>
      <c r="D78" s="2" t="s">
        <v>39</v>
      </c>
      <c r="E78" s="2" t="s">
        <v>1142</v>
      </c>
      <c r="F78" s="2" t="s">
        <v>2146</v>
      </c>
      <c r="G78" s="2" t="s">
        <v>2282</v>
      </c>
      <c r="H78" s="43">
        <v>1659</v>
      </c>
      <c r="I78" t="s">
        <v>44</v>
      </c>
      <c r="J78" s="145" t="str">
        <f>IF(ISBLANK(INDEX('Policy Characteristics'!D:D,MATCH($C78,'Policy Characteristics'!$C:$C,0))),"",INDEX('Policy Characteristics'!D:D,MATCH($C78,'Policy Characteristics'!$C:$C,0)))</f>
        <v>Vehicle Subsidy</v>
      </c>
      <c r="K78" s="144" t="str">
        <f>IF(ISBLANK(INDEX('Policy Characteristics'!E:E,MATCH($C78,'Policy Characteristics'!$C:$C,0))),"",INDEX('Policy Characteristics'!E:E,MATCH($C78,'Policy Characteristics'!$C:$C,0)))</f>
        <v>trans psgr subsidy</v>
      </c>
      <c r="L78" s="151">
        <f>IF(ISBLANK(INDEX('Policy Characteristics'!F:F,MATCH($C78,'Policy Characteristics'!$C:$C,0))),"",INDEX('Policy Characteristics'!F:F,MATCH($C78,'Policy Characteristics'!$C:$C,0)))</f>
        <v>0</v>
      </c>
      <c r="M78" s="151">
        <f>IF(ISBLANK(INDEX('Policy Characteristics'!G:G,MATCH($C78,'Policy Characteristics'!$C:$C,0))),"",INDEX('Policy Characteristics'!G:G,MATCH($C78,'Policy Characteristics'!$C:$C,0)))</f>
        <v>15000</v>
      </c>
      <c r="N78" s="151">
        <f>IF(ISBLANK(INDEX('Policy Characteristics'!H:H,MATCH($C78,'Policy Characteristics'!$C:$C,0))),"",INDEX('Policy Characteristics'!H:H,MATCH($C78,'Policy Characteristics'!$C:$C,0)))</f>
        <v>100</v>
      </c>
      <c r="O78" s="144" t="str">
        <f>IF(ISBLANK(INDEX('Policy Characteristics'!I:I,MATCH($C78,'Policy Characteristics'!$C:$C,0))),"",INDEX('Policy Characteristics'!I:I,MATCH($C78,'Policy Characteristics'!$C:$C,0)))</f>
        <v>€/ vehicle</v>
      </c>
      <c r="P78" s="144"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44" t="str">
        <f>IF(ISBLANK(INDEX('Policy Characteristics'!K:K,MATCH($C78,'Policy Characteristics'!$C:$C,0))),"",INDEX('Policy Characteristics'!K:K,MATCH($C78,'Policy Characteristics'!$C:$C,0)))</f>
        <v>transportation-sector-main.html#ev-subsidy</v>
      </c>
      <c r="R78" s="144" t="str">
        <f>IF(ISBLANK(INDEX('Policy Characteristics'!L:L,MATCH($C78,'Policy Characteristics'!$C:$C,0))),"",INDEX('Policy Characteristics'!L:L,MATCH($C78,'Policy Characteristics'!$C:$C,0)))</f>
        <v>ev-subsidy.html</v>
      </c>
    </row>
    <row r="79" spans="1:18" x14ac:dyDescent="0.25">
      <c r="A79" s="144" t="str">
        <f>IF(ISBLANK(INDEX('Policy Characteristics'!A:A,MATCH($C79,'Policy Characteristics'!$C:$C,0))),"",INDEX('Policy Characteristics'!A:A,MATCH($C79,'Policy Characteristics'!$C:$C,0)))</f>
        <v>Transportation</v>
      </c>
      <c r="B79" s="152" t="str">
        <f>IF(ISBLANK(INDEX('Policy Characteristics'!B:B,MATCH($C79,'Policy Characteristics'!$C:$C,0))),"",INDEX('Policy Characteristics'!B:B,MATCH($C79,'Policy Characteristics'!$C:$C,0)))</f>
        <v>Passenger Vehicle Subsidy</v>
      </c>
      <c r="C79" s="144" t="str">
        <f t="shared" si="3"/>
        <v>Additional Passenger Vehicle Subsidy</v>
      </c>
      <c r="D79" s="2" t="s">
        <v>39</v>
      </c>
      <c r="E79" s="2" t="s">
        <v>1143</v>
      </c>
      <c r="F79" s="2" t="s">
        <v>2146</v>
      </c>
      <c r="G79" s="2" t="s">
        <v>2283</v>
      </c>
      <c r="H79" s="43">
        <v>1660</v>
      </c>
      <c r="I79" t="s">
        <v>44</v>
      </c>
      <c r="J79" s="145" t="str">
        <f>IF(ISBLANK(INDEX('Policy Characteristics'!D:D,MATCH($C79,'Policy Characteristics'!$C:$C,0))),"",INDEX('Policy Characteristics'!D:D,MATCH($C79,'Policy Characteristics'!$C:$C,0)))</f>
        <v>Vehicle Subsidy</v>
      </c>
      <c r="K79" s="144" t="str">
        <f>IF(ISBLANK(INDEX('Policy Characteristics'!E:E,MATCH($C79,'Policy Characteristics'!$C:$C,0))),"",INDEX('Policy Characteristics'!E:E,MATCH($C79,'Policy Characteristics'!$C:$C,0)))</f>
        <v>trans psgr subsidy</v>
      </c>
      <c r="L79" s="151">
        <f>IF(ISBLANK(INDEX('Policy Characteristics'!F:F,MATCH($C79,'Policy Characteristics'!$C:$C,0))),"",INDEX('Policy Characteristics'!F:F,MATCH($C79,'Policy Characteristics'!$C:$C,0)))</f>
        <v>0</v>
      </c>
      <c r="M79" s="151">
        <f>IF(ISBLANK(INDEX('Policy Characteristics'!G:G,MATCH($C79,'Policy Characteristics'!$C:$C,0))),"",INDEX('Policy Characteristics'!G:G,MATCH($C79,'Policy Characteristics'!$C:$C,0)))</f>
        <v>15000</v>
      </c>
      <c r="N79" s="151">
        <f>IF(ISBLANK(INDEX('Policy Characteristics'!H:H,MATCH($C79,'Policy Characteristics'!$C:$C,0))),"",INDEX('Policy Characteristics'!H:H,MATCH($C79,'Policy Characteristics'!$C:$C,0)))</f>
        <v>100</v>
      </c>
      <c r="O79" s="144" t="str">
        <f>IF(ISBLANK(INDEX('Policy Characteristics'!I:I,MATCH($C79,'Policy Characteristics'!$C:$C,0))),"",INDEX('Policy Characteristics'!I:I,MATCH($C79,'Policy Characteristics'!$C:$C,0)))</f>
        <v>€/ vehicle</v>
      </c>
      <c r="P79" s="144"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44" t="str">
        <f>IF(ISBLANK(INDEX('Policy Characteristics'!K:K,MATCH($C79,'Policy Characteristics'!$C:$C,0))),"",INDEX('Policy Characteristics'!K:K,MATCH($C79,'Policy Characteristics'!$C:$C,0)))</f>
        <v>transportation-sector-main.html#ev-subsidy</v>
      </c>
      <c r="R79" s="144" t="str">
        <f>IF(ISBLANK(INDEX('Policy Characteristics'!L:L,MATCH($C79,'Policy Characteristics'!$C:$C,0))),"",INDEX('Policy Characteristics'!L:L,MATCH($C79,'Policy Characteristics'!$C:$C,0)))</f>
        <v>ev-subsidy.html</v>
      </c>
    </row>
    <row r="80" spans="1:18" x14ac:dyDescent="0.25">
      <c r="A80" s="144" t="str">
        <f>IF(ISBLANK(INDEX('Policy Characteristics'!A:A,MATCH($C80,'Policy Characteristics'!$C:$C,0))),"",INDEX('Policy Characteristics'!A:A,MATCH($C80,'Policy Characteristics'!$C:$C,0)))</f>
        <v>Transportation</v>
      </c>
      <c r="B80" s="152" t="str">
        <f>IF(ISBLANK(INDEX('Policy Characteristics'!B:B,MATCH($C80,'Policy Characteristics'!$C:$C,0))),"",INDEX('Policy Characteristics'!B:B,MATCH($C80,'Policy Characteristics'!$C:$C,0)))</f>
        <v>Passenger Vehicle Subsidy</v>
      </c>
      <c r="C80" s="144" t="str">
        <f t="shared" si="3"/>
        <v>Additional Passenger Vehicle Subsidy</v>
      </c>
      <c r="D80" s="2" t="s">
        <v>39</v>
      </c>
      <c r="E80" s="2" t="s">
        <v>1144</v>
      </c>
      <c r="F80" s="2" t="s">
        <v>2146</v>
      </c>
      <c r="G80" s="2" t="s">
        <v>2284</v>
      </c>
      <c r="H80" s="43">
        <v>1661</v>
      </c>
      <c r="I80" t="s">
        <v>44</v>
      </c>
      <c r="J80" s="145" t="str">
        <f>IF(ISBLANK(INDEX('Policy Characteristics'!D:D,MATCH($C80,'Policy Characteristics'!$C:$C,0))),"",INDEX('Policy Characteristics'!D:D,MATCH($C80,'Policy Characteristics'!$C:$C,0)))</f>
        <v>Vehicle Subsidy</v>
      </c>
      <c r="K80" s="144" t="str">
        <f>IF(ISBLANK(INDEX('Policy Characteristics'!E:E,MATCH($C80,'Policy Characteristics'!$C:$C,0))),"",INDEX('Policy Characteristics'!E:E,MATCH($C80,'Policy Characteristics'!$C:$C,0)))</f>
        <v>trans psgr subsidy</v>
      </c>
      <c r="L80" s="151">
        <f>IF(ISBLANK(INDEX('Policy Characteristics'!F:F,MATCH($C80,'Policy Characteristics'!$C:$C,0))),"",INDEX('Policy Characteristics'!F:F,MATCH($C80,'Policy Characteristics'!$C:$C,0)))</f>
        <v>0</v>
      </c>
      <c r="M80" s="151">
        <f>IF(ISBLANK(INDEX('Policy Characteristics'!G:G,MATCH($C80,'Policy Characteristics'!$C:$C,0))),"",INDEX('Policy Characteristics'!G:G,MATCH($C80,'Policy Characteristics'!$C:$C,0)))</f>
        <v>15000</v>
      </c>
      <c r="N80" s="151">
        <f>IF(ISBLANK(INDEX('Policy Characteristics'!H:H,MATCH($C80,'Policy Characteristics'!$C:$C,0))),"",INDEX('Policy Characteristics'!H:H,MATCH($C80,'Policy Characteristics'!$C:$C,0)))</f>
        <v>100</v>
      </c>
      <c r="O80" s="144" t="str">
        <f>IF(ISBLANK(INDEX('Policy Characteristics'!I:I,MATCH($C80,'Policy Characteristics'!$C:$C,0))),"",INDEX('Policy Characteristics'!I:I,MATCH($C80,'Policy Characteristics'!$C:$C,0)))</f>
        <v>€/ vehicle</v>
      </c>
      <c r="P80" s="144"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44" t="str">
        <f>IF(ISBLANK(INDEX('Policy Characteristics'!K:K,MATCH($C80,'Policy Characteristics'!$C:$C,0))),"",INDEX('Policy Characteristics'!K:K,MATCH($C80,'Policy Characteristics'!$C:$C,0)))</f>
        <v>transportation-sector-main.html#ev-subsidy</v>
      </c>
      <c r="R80" s="144" t="str">
        <f>IF(ISBLANK(INDEX('Policy Characteristics'!L:L,MATCH($C80,'Policy Characteristics'!$C:$C,0))),"",INDEX('Policy Characteristics'!L:L,MATCH($C80,'Policy Characteristics'!$C:$C,0)))</f>
        <v>ev-subsidy.html</v>
      </c>
    </row>
    <row r="81" spans="1:18" x14ac:dyDescent="0.25">
      <c r="A81" s="144" t="str">
        <f>IF(ISBLANK(INDEX('Policy Characteristics'!A:A,MATCH($C81,'Policy Characteristics'!$C:$C,0))),"",INDEX('Policy Characteristics'!A:A,MATCH($C81,'Policy Characteristics'!$C:$C,0)))</f>
        <v>Transportation</v>
      </c>
      <c r="B81" s="152" t="str">
        <f>IF(ISBLANK(INDEX('Policy Characteristics'!B:B,MATCH($C81,'Policy Characteristics'!$C:$C,0))),"",INDEX('Policy Characteristics'!B:B,MATCH($C81,'Policy Characteristics'!$C:$C,0)))</f>
        <v>Passenger Vehicle Subsidy</v>
      </c>
      <c r="C81" s="144" t="str">
        <f t="shared" si="3"/>
        <v>Additional Passenger Vehicle Subsidy</v>
      </c>
      <c r="D81" s="2" t="s">
        <v>39</v>
      </c>
      <c r="E81" s="2" t="s">
        <v>1145</v>
      </c>
      <c r="F81" s="2" t="s">
        <v>2146</v>
      </c>
      <c r="G81" s="2" t="s">
        <v>2285</v>
      </c>
      <c r="H81" s="43">
        <v>1662</v>
      </c>
      <c r="I81" t="s">
        <v>44</v>
      </c>
      <c r="J81" s="145" t="str">
        <f>IF(ISBLANK(INDEX('Policy Characteristics'!D:D,MATCH($C81,'Policy Characteristics'!$C:$C,0))),"",INDEX('Policy Characteristics'!D:D,MATCH($C81,'Policy Characteristics'!$C:$C,0)))</f>
        <v>Vehicle Subsidy</v>
      </c>
      <c r="K81" s="144" t="str">
        <f>IF(ISBLANK(INDEX('Policy Characteristics'!E:E,MATCH($C81,'Policy Characteristics'!$C:$C,0))),"",INDEX('Policy Characteristics'!E:E,MATCH($C81,'Policy Characteristics'!$C:$C,0)))</f>
        <v>trans psgr subsidy</v>
      </c>
      <c r="L81" s="151">
        <f>IF(ISBLANK(INDEX('Policy Characteristics'!F:F,MATCH($C81,'Policy Characteristics'!$C:$C,0))),"",INDEX('Policy Characteristics'!F:F,MATCH($C81,'Policy Characteristics'!$C:$C,0)))</f>
        <v>0</v>
      </c>
      <c r="M81" s="151">
        <f>IF(ISBLANK(INDEX('Policy Characteristics'!G:G,MATCH($C81,'Policy Characteristics'!$C:$C,0))),"",INDEX('Policy Characteristics'!G:G,MATCH($C81,'Policy Characteristics'!$C:$C,0)))</f>
        <v>15000</v>
      </c>
      <c r="N81" s="151">
        <f>IF(ISBLANK(INDEX('Policy Characteristics'!H:H,MATCH($C81,'Policy Characteristics'!$C:$C,0))),"",INDEX('Policy Characteristics'!H:H,MATCH($C81,'Policy Characteristics'!$C:$C,0)))</f>
        <v>100</v>
      </c>
      <c r="O81" s="144" t="str">
        <f>IF(ISBLANK(INDEX('Policy Characteristics'!I:I,MATCH($C81,'Policy Characteristics'!$C:$C,0))),"",INDEX('Policy Characteristics'!I:I,MATCH($C81,'Policy Characteristics'!$C:$C,0)))</f>
        <v>€/ vehicle</v>
      </c>
      <c r="P81" s="144"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44" t="str">
        <f>IF(ISBLANK(INDEX('Policy Characteristics'!K:K,MATCH($C81,'Policy Characteristics'!$C:$C,0))),"",INDEX('Policy Characteristics'!K:K,MATCH($C81,'Policy Characteristics'!$C:$C,0)))</f>
        <v>transportation-sector-main.html#ev-subsidy</v>
      </c>
      <c r="R81" s="144" t="str">
        <f>IF(ISBLANK(INDEX('Policy Characteristics'!L:L,MATCH($C81,'Policy Characteristics'!$C:$C,0))),"",INDEX('Policy Characteristics'!L:L,MATCH($C81,'Policy Characteristics'!$C:$C,0)))</f>
        <v>ev-subsidy.html</v>
      </c>
    </row>
    <row r="82" spans="1:18" x14ac:dyDescent="0.25">
      <c r="A82" s="144" t="str">
        <f>IF(ISBLANK(INDEX('Policy Characteristics'!A:A,MATCH($C82,'Policy Characteristics'!$C:$C,0))),"",INDEX('Policy Characteristics'!A:A,MATCH($C82,'Policy Characteristics'!$C:$C,0)))</f>
        <v>Transportation</v>
      </c>
      <c r="B82" s="152" t="str">
        <f>IF(ISBLANK(INDEX('Policy Characteristics'!B:B,MATCH($C82,'Policy Characteristics'!$C:$C,0))),"",INDEX('Policy Characteristics'!B:B,MATCH($C82,'Policy Characteristics'!$C:$C,0)))</f>
        <v>Passenger Vehicle Subsidy</v>
      </c>
      <c r="C82" s="144" t="str">
        <f t="shared" si="3"/>
        <v>Additional Passenger Vehicle Subsidy</v>
      </c>
      <c r="D82" s="2" t="s">
        <v>39</v>
      </c>
      <c r="E82" s="2" t="s">
        <v>1401</v>
      </c>
      <c r="F82" s="2" t="s">
        <v>2146</v>
      </c>
      <c r="G82" s="2" t="s">
        <v>1401</v>
      </c>
      <c r="H82" s="43">
        <v>1663</v>
      </c>
      <c r="I82" t="s">
        <v>44</v>
      </c>
      <c r="J82" s="145" t="str">
        <f>IF(ISBLANK(INDEX('Policy Characteristics'!D:D,MATCH($C82,'Policy Characteristics'!$C:$C,0))),"",INDEX('Policy Characteristics'!D:D,MATCH($C82,'Policy Characteristics'!$C:$C,0)))</f>
        <v>Vehicle Subsidy</v>
      </c>
      <c r="K82" s="144" t="str">
        <f>IF(ISBLANK(INDEX('Policy Characteristics'!E:E,MATCH($C82,'Policy Characteristics'!$C:$C,0))),"",INDEX('Policy Characteristics'!E:E,MATCH($C82,'Policy Characteristics'!$C:$C,0)))</f>
        <v>trans psgr subsidy</v>
      </c>
      <c r="L82" s="151">
        <f>IF(ISBLANK(INDEX('Policy Characteristics'!F:F,MATCH($C82,'Policy Characteristics'!$C:$C,0))),"",INDEX('Policy Characteristics'!F:F,MATCH($C82,'Policy Characteristics'!$C:$C,0)))</f>
        <v>0</v>
      </c>
      <c r="M82" s="151">
        <f>IF(ISBLANK(INDEX('Policy Characteristics'!G:G,MATCH($C82,'Policy Characteristics'!$C:$C,0))),"",INDEX('Policy Characteristics'!G:G,MATCH($C82,'Policy Characteristics'!$C:$C,0)))</f>
        <v>15000</v>
      </c>
      <c r="N82" s="151">
        <f>IF(ISBLANK(INDEX('Policy Characteristics'!H:H,MATCH($C82,'Policy Characteristics'!$C:$C,0))),"",INDEX('Policy Characteristics'!H:H,MATCH($C82,'Policy Characteristics'!$C:$C,0)))</f>
        <v>100</v>
      </c>
      <c r="O82" s="144" t="str">
        <f>IF(ISBLANK(INDEX('Policy Characteristics'!I:I,MATCH($C82,'Policy Characteristics'!$C:$C,0))),"",INDEX('Policy Characteristics'!I:I,MATCH($C82,'Policy Characteristics'!$C:$C,0)))</f>
        <v>€/ vehicle</v>
      </c>
      <c r="P82" s="144"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44" t="str">
        <f>IF(ISBLANK(INDEX('Policy Characteristics'!K:K,MATCH($C82,'Policy Characteristics'!$C:$C,0))),"",INDEX('Policy Characteristics'!K:K,MATCH($C82,'Policy Characteristics'!$C:$C,0)))</f>
        <v>transportation-sector-main.html#ev-subsidy</v>
      </c>
      <c r="R82" s="144" t="str">
        <f>IF(ISBLANK(INDEX('Policy Characteristics'!L:L,MATCH($C82,'Policy Characteristics'!$C:$C,0))),"",INDEX('Policy Characteristics'!L:L,MATCH($C82,'Policy Characteristics'!$C:$C,0)))</f>
        <v>ev-subsidy.html</v>
      </c>
    </row>
    <row r="83" spans="1:18" x14ac:dyDescent="0.25">
      <c r="A83" s="144" t="str">
        <f>IF(ISBLANK(INDEX('Policy Characteristics'!A:A,MATCH($C83,'Policy Characteristics'!$C:$C,0))),"",INDEX('Policy Characteristics'!A:A,MATCH($C83,'Policy Characteristics'!$C:$C,0)))</f>
        <v>Transportation</v>
      </c>
      <c r="B83" s="152" t="str">
        <f>IF(ISBLANK(INDEX('Policy Characteristics'!B:B,MATCH($C83,'Policy Characteristics'!$C:$C,0))),"",INDEX('Policy Characteristics'!B:B,MATCH($C83,'Policy Characteristics'!$C:$C,0)))</f>
        <v>Passenger Vehicle Subsidy</v>
      </c>
      <c r="C83" s="144" t="str">
        <f t="shared" si="3"/>
        <v>Additional Passenger Vehicle Subsidy</v>
      </c>
      <c r="D83" s="2" t="s">
        <v>39</v>
      </c>
      <c r="E83" s="2" t="s">
        <v>1400</v>
      </c>
      <c r="F83" s="2" t="s">
        <v>2146</v>
      </c>
      <c r="G83" s="2" t="s">
        <v>2286</v>
      </c>
      <c r="H83" s="43">
        <v>1664</v>
      </c>
      <c r="I83" t="s">
        <v>44</v>
      </c>
      <c r="J83" s="145" t="str">
        <f>IF(ISBLANK(INDEX('Policy Characteristics'!D:D,MATCH($C83,'Policy Characteristics'!$C:$C,0))),"",INDEX('Policy Characteristics'!D:D,MATCH($C83,'Policy Characteristics'!$C:$C,0)))</f>
        <v>Vehicle Subsidy</v>
      </c>
      <c r="K83" s="144" t="str">
        <f>IF(ISBLANK(INDEX('Policy Characteristics'!E:E,MATCH($C83,'Policy Characteristics'!$C:$C,0))),"",INDEX('Policy Characteristics'!E:E,MATCH($C83,'Policy Characteristics'!$C:$C,0)))</f>
        <v>trans psgr subsidy</v>
      </c>
      <c r="L83" s="151">
        <f>IF(ISBLANK(INDEX('Policy Characteristics'!F:F,MATCH($C83,'Policy Characteristics'!$C:$C,0))),"",INDEX('Policy Characteristics'!F:F,MATCH($C83,'Policy Characteristics'!$C:$C,0)))</f>
        <v>0</v>
      </c>
      <c r="M83" s="151">
        <f>IF(ISBLANK(INDEX('Policy Characteristics'!G:G,MATCH($C83,'Policy Characteristics'!$C:$C,0))),"",INDEX('Policy Characteristics'!G:G,MATCH($C83,'Policy Characteristics'!$C:$C,0)))</f>
        <v>15000</v>
      </c>
      <c r="N83" s="151">
        <f>IF(ISBLANK(INDEX('Policy Characteristics'!H:H,MATCH($C83,'Policy Characteristics'!$C:$C,0))),"",INDEX('Policy Characteristics'!H:H,MATCH($C83,'Policy Characteristics'!$C:$C,0)))</f>
        <v>100</v>
      </c>
      <c r="O83" s="144" t="str">
        <f>IF(ISBLANK(INDEX('Policy Characteristics'!I:I,MATCH($C83,'Policy Characteristics'!$C:$C,0))),"",INDEX('Policy Characteristics'!I:I,MATCH($C83,'Policy Characteristics'!$C:$C,0)))</f>
        <v>€/ vehicle</v>
      </c>
      <c r="P83" s="144"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44" t="str">
        <f>IF(ISBLANK(INDEX('Policy Characteristics'!K:K,MATCH($C83,'Policy Characteristics'!$C:$C,0))),"",INDEX('Policy Characteristics'!K:K,MATCH($C83,'Policy Characteristics'!$C:$C,0)))</f>
        <v>transportation-sector-main.html#ev-subsidy</v>
      </c>
      <c r="R83" s="144" t="str">
        <f>IF(ISBLANK(INDEX('Policy Characteristics'!L:L,MATCH($C83,'Policy Characteristics'!$C:$C,0))),"",INDEX('Policy Characteristics'!L:L,MATCH($C83,'Policy Characteristics'!$C:$C,0)))</f>
        <v>ev-subsidy.html</v>
      </c>
    </row>
    <row r="84" spans="1:18" x14ac:dyDescent="0.25">
      <c r="A84" s="144" t="str">
        <f>IF(ISBLANK(INDEX('Policy Characteristics'!A:A,MATCH($C84,'Policy Characteristics'!$C:$C,0))),"",INDEX('Policy Characteristics'!A:A,MATCH($C84,'Policy Characteristics'!$C:$C,0)))</f>
        <v>Transportation</v>
      </c>
      <c r="B84" s="152" t="str">
        <f>IF(ISBLANK(INDEX('Policy Characteristics'!B:B,MATCH($C84,'Policy Characteristics'!$C:$C,0))),"",INDEX('Policy Characteristics'!B:B,MATCH($C84,'Policy Characteristics'!$C:$C,0)))</f>
        <v>Passenger Vehicle Subsidy</v>
      </c>
      <c r="C84" s="144" t="str">
        <f t="shared" si="3"/>
        <v>Additional Passenger Vehicle Subsidy</v>
      </c>
      <c r="D84" s="45" t="s">
        <v>40</v>
      </c>
      <c r="E84" s="45" t="s">
        <v>1141</v>
      </c>
      <c r="F84" s="2" t="s">
        <v>86</v>
      </c>
      <c r="G84" s="45" t="s">
        <v>2281</v>
      </c>
      <c r="H84" s="43">
        <v>1665</v>
      </c>
      <c r="I84" t="s">
        <v>43</v>
      </c>
      <c r="J84" s="145" t="str">
        <f>IF(ISBLANK(INDEX('Policy Characteristics'!D:D,MATCH($C84,'Policy Characteristics'!$C:$C,0))),"",INDEX('Policy Characteristics'!D:D,MATCH($C84,'Policy Characteristics'!$C:$C,0)))</f>
        <v>Vehicle Subsidy</v>
      </c>
      <c r="K84" s="144" t="str">
        <f>IF(ISBLANK(INDEX('Policy Characteristics'!E:E,MATCH($C84,'Policy Characteristics'!$C:$C,0))),"",INDEX('Policy Characteristics'!E:E,MATCH($C84,'Policy Characteristics'!$C:$C,0)))</f>
        <v>trans psgr subsidy</v>
      </c>
      <c r="L84" s="151">
        <f>IF(ISBLANK(INDEX('Policy Characteristics'!F:F,MATCH($C84,'Policy Characteristics'!$C:$C,0))),"",INDEX('Policy Characteristics'!F:F,MATCH($C84,'Policy Characteristics'!$C:$C,0)))</f>
        <v>0</v>
      </c>
      <c r="M84" s="151">
        <f>IF(ISBLANK(INDEX('Policy Characteristics'!G:G,MATCH($C84,'Policy Characteristics'!$C:$C,0))),"",INDEX('Policy Characteristics'!G:G,MATCH($C84,'Policy Characteristics'!$C:$C,0)))</f>
        <v>15000</v>
      </c>
      <c r="N84" s="151">
        <f>IF(ISBLANK(INDEX('Policy Characteristics'!H:H,MATCH($C84,'Policy Characteristics'!$C:$C,0))),"",INDEX('Policy Characteristics'!H:H,MATCH($C84,'Policy Characteristics'!$C:$C,0)))</f>
        <v>100</v>
      </c>
      <c r="O84" s="144" t="str">
        <f>IF(ISBLANK(INDEX('Policy Characteristics'!I:I,MATCH($C84,'Policy Characteristics'!$C:$C,0))),"",INDEX('Policy Characteristics'!I:I,MATCH($C84,'Policy Characteristics'!$C:$C,0)))</f>
        <v>€/ vehicle</v>
      </c>
      <c r="P84" s="144"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44" t="str">
        <f>IF(ISBLANK(INDEX('Policy Characteristics'!K:K,MATCH($C84,'Policy Characteristics'!$C:$C,0))),"",INDEX('Policy Characteristics'!K:K,MATCH($C84,'Policy Characteristics'!$C:$C,0)))</f>
        <v>transportation-sector-main.html#ev-subsidy</v>
      </c>
      <c r="R84" s="144" t="str">
        <f>IF(ISBLANK(INDEX('Policy Characteristics'!L:L,MATCH($C84,'Policy Characteristics'!$C:$C,0))),"",INDEX('Policy Characteristics'!L:L,MATCH($C84,'Policy Characteristics'!$C:$C,0)))</f>
        <v>ev-subsidy.html</v>
      </c>
    </row>
    <row r="85" spans="1:18" x14ac:dyDescent="0.25">
      <c r="A85" s="144" t="str">
        <f>IF(ISBLANK(INDEX('Policy Characteristics'!A:A,MATCH($C85,'Policy Characteristics'!$C:$C,0))),"",INDEX('Policy Characteristics'!A:A,MATCH($C85,'Policy Characteristics'!$C:$C,0)))</f>
        <v>Transportation</v>
      </c>
      <c r="B85" s="152" t="str">
        <f>IF(ISBLANK(INDEX('Policy Characteristics'!B:B,MATCH($C85,'Policy Characteristics'!$C:$C,0))),"",INDEX('Policy Characteristics'!B:B,MATCH($C85,'Policy Characteristics'!$C:$C,0)))</f>
        <v>Passenger Vehicle Subsidy</v>
      </c>
      <c r="C85" s="144" t="str">
        <f t="shared" si="3"/>
        <v>Additional Passenger Vehicle Subsidy</v>
      </c>
      <c r="D85" s="45" t="s">
        <v>40</v>
      </c>
      <c r="E85" s="2" t="s">
        <v>1142</v>
      </c>
      <c r="F85" s="2" t="s">
        <v>86</v>
      </c>
      <c r="G85" s="2" t="s">
        <v>2282</v>
      </c>
      <c r="H85" s="43">
        <v>1666</v>
      </c>
      <c r="I85" t="s">
        <v>44</v>
      </c>
      <c r="J85" s="145" t="str">
        <f>IF(ISBLANK(INDEX('Policy Characteristics'!D:D,MATCH($C85,'Policy Characteristics'!$C:$C,0))),"",INDEX('Policy Characteristics'!D:D,MATCH($C85,'Policy Characteristics'!$C:$C,0)))</f>
        <v>Vehicle Subsidy</v>
      </c>
      <c r="K85" s="144" t="str">
        <f>IF(ISBLANK(INDEX('Policy Characteristics'!E:E,MATCH($C85,'Policy Characteristics'!$C:$C,0))),"",INDEX('Policy Characteristics'!E:E,MATCH($C85,'Policy Characteristics'!$C:$C,0)))</f>
        <v>trans psgr subsidy</v>
      </c>
      <c r="L85" s="151">
        <f>IF(ISBLANK(INDEX('Policy Characteristics'!F:F,MATCH($C85,'Policy Characteristics'!$C:$C,0))),"",INDEX('Policy Characteristics'!F:F,MATCH($C85,'Policy Characteristics'!$C:$C,0)))</f>
        <v>0</v>
      </c>
      <c r="M85" s="151">
        <f>IF(ISBLANK(INDEX('Policy Characteristics'!G:G,MATCH($C85,'Policy Characteristics'!$C:$C,0))),"",INDEX('Policy Characteristics'!G:G,MATCH($C85,'Policy Characteristics'!$C:$C,0)))</f>
        <v>15000</v>
      </c>
      <c r="N85" s="151">
        <f>IF(ISBLANK(INDEX('Policy Characteristics'!H:H,MATCH($C85,'Policy Characteristics'!$C:$C,0))),"",INDEX('Policy Characteristics'!H:H,MATCH($C85,'Policy Characteristics'!$C:$C,0)))</f>
        <v>100</v>
      </c>
      <c r="O85" s="144" t="str">
        <f>IF(ISBLANK(INDEX('Policy Characteristics'!I:I,MATCH($C85,'Policy Characteristics'!$C:$C,0))),"",INDEX('Policy Characteristics'!I:I,MATCH($C85,'Policy Characteristics'!$C:$C,0)))</f>
        <v>€/ vehicle</v>
      </c>
      <c r="P85" s="144"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44" t="str">
        <f>IF(ISBLANK(INDEX('Policy Characteristics'!K:K,MATCH($C85,'Policy Characteristics'!$C:$C,0))),"",INDEX('Policy Characteristics'!K:K,MATCH($C85,'Policy Characteristics'!$C:$C,0)))</f>
        <v>transportation-sector-main.html#ev-subsidy</v>
      </c>
      <c r="R85" s="144" t="str">
        <f>IF(ISBLANK(INDEX('Policy Characteristics'!L:L,MATCH($C85,'Policy Characteristics'!$C:$C,0))),"",INDEX('Policy Characteristics'!L:L,MATCH($C85,'Policy Characteristics'!$C:$C,0)))</f>
        <v>ev-subsidy.html</v>
      </c>
    </row>
    <row r="86" spans="1:18" x14ac:dyDescent="0.25">
      <c r="A86" s="144" t="str">
        <f>IF(ISBLANK(INDEX('Policy Characteristics'!A:A,MATCH($C86,'Policy Characteristics'!$C:$C,0))),"",INDEX('Policy Characteristics'!A:A,MATCH($C86,'Policy Characteristics'!$C:$C,0)))</f>
        <v>Transportation</v>
      </c>
      <c r="B86" s="152" t="str">
        <f>IF(ISBLANK(INDEX('Policy Characteristics'!B:B,MATCH($C86,'Policy Characteristics'!$C:$C,0))),"",INDEX('Policy Characteristics'!B:B,MATCH($C86,'Policy Characteristics'!$C:$C,0)))</f>
        <v>Passenger Vehicle Subsidy</v>
      </c>
      <c r="C86" s="144" t="str">
        <f t="shared" si="3"/>
        <v>Additional Passenger Vehicle Subsidy</v>
      </c>
      <c r="D86" s="45" t="s">
        <v>40</v>
      </c>
      <c r="E86" s="2" t="s">
        <v>1143</v>
      </c>
      <c r="F86" s="2" t="s">
        <v>86</v>
      </c>
      <c r="G86" s="2" t="s">
        <v>2283</v>
      </c>
      <c r="H86" s="43">
        <v>1667</v>
      </c>
      <c r="I86" t="s">
        <v>44</v>
      </c>
      <c r="J86" s="145" t="str">
        <f>IF(ISBLANK(INDEX('Policy Characteristics'!D:D,MATCH($C86,'Policy Characteristics'!$C:$C,0))),"",INDEX('Policy Characteristics'!D:D,MATCH($C86,'Policy Characteristics'!$C:$C,0)))</f>
        <v>Vehicle Subsidy</v>
      </c>
      <c r="K86" s="144" t="str">
        <f>IF(ISBLANK(INDEX('Policy Characteristics'!E:E,MATCH($C86,'Policy Characteristics'!$C:$C,0))),"",INDEX('Policy Characteristics'!E:E,MATCH($C86,'Policy Characteristics'!$C:$C,0)))</f>
        <v>trans psgr subsidy</v>
      </c>
      <c r="L86" s="151">
        <f>IF(ISBLANK(INDEX('Policy Characteristics'!F:F,MATCH($C86,'Policy Characteristics'!$C:$C,0))),"",INDEX('Policy Characteristics'!F:F,MATCH($C86,'Policy Characteristics'!$C:$C,0)))</f>
        <v>0</v>
      </c>
      <c r="M86" s="151">
        <f>IF(ISBLANK(INDEX('Policy Characteristics'!G:G,MATCH($C86,'Policy Characteristics'!$C:$C,0))),"",INDEX('Policy Characteristics'!G:G,MATCH($C86,'Policy Characteristics'!$C:$C,0)))</f>
        <v>15000</v>
      </c>
      <c r="N86" s="151">
        <f>IF(ISBLANK(INDEX('Policy Characteristics'!H:H,MATCH($C86,'Policy Characteristics'!$C:$C,0))),"",INDEX('Policy Characteristics'!H:H,MATCH($C86,'Policy Characteristics'!$C:$C,0)))</f>
        <v>100</v>
      </c>
      <c r="O86" s="144" t="str">
        <f>IF(ISBLANK(INDEX('Policy Characteristics'!I:I,MATCH($C86,'Policy Characteristics'!$C:$C,0))),"",INDEX('Policy Characteristics'!I:I,MATCH($C86,'Policy Characteristics'!$C:$C,0)))</f>
        <v>€/ vehicle</v>
      </c>
      <c r="P86" s="144"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44" t="str">
        <f>IF(ISBLANK(INDEX('Policy Characteristics'!K:K,MATCH($C86,'Policy Characteristics'!$C:$C,0))),"",INDEX('Policy Characteristics'!K:K,MATCH($C86,'Policy Characteristics'!$C:$C,0)))</f>
        <v>transportation-sector-main.html#ev-subsidy</v>
      </c>
      <c r="R86" s="144" t="str">
        <f>IF(ISBLANK(INDEX('Policy Characteristics'!L:L,MATCH($C86,'Policy Characteristics'!$C:$C,0))),"",INDEX('Policy Characteristics'!L:L,MATCH($C86,'Policy Characteristics'!$C:$C,0)))</f>
        <v>ev-subsidy.html</v>
      </c>
    </row>
    <row r="87" spans="1:18" x14ac:dyDescent="0.25">
      <c r="A87" s="144" t="str">
        <f>IF(ISBLANK(INDEX('Policy Characteristics'!A:A,MATCH($C87,'Policy Characteristics'!$C:$C,0))),"",INDEX('Policy Characteristics'!A:A,MATCH($C87,'Policy Characteristics'!$C:$C,0)))</f>
        <v>Transportation</v>
      </c>
      <c r="B87" s="152" t="str">
        <f>IF(ISBLANK(INDEX('Policy Characteristics'!B:B,MATCH($C87,'Policy Characteristics'!$C:$C,0))),"",INDEX('Policy Characteristics'!B:B,MATCH($C87,'Policy Characteristics'!$C:$C,0)))</f>
        <v>Passenger Vehicle Subsidy</v>
      </c>
      <c r="C87" s="144" t="str">
        <f t="shared" si="3"/>
        <v>Additional Passenger Vehicle Subsidy</v>
      </c>
      <c r="D87" s="45" t="s">
        <v>40</v>
      </c>
      <c r="E87" s="2" t="s">
        <v>1144</v>
      </c>
      <c r="F87" s="2" t="s">
        <v>86</v>
      </c>
      <c r="G87" s="2" t="s">
        <v>2284</v>
      </c>
      <c r="H87" s="43">
        <v>1668</v>
      </c>
      <c r="I87" t="s">
        <v>44</v>
      </c>
      <c r="J87" s="145" t="str">
        <f>IF(ISBLANK(INDEX('Policy Characteristics'!D:D,MATCH($C87,'Policy Characteristics'!$C:$C,0))),"",INDEX('Policy Characteristics'!D:D,MATCH($C87,'Policy Characteristics'!$C:$C,0)))</f>
        <v>Vehicle Subsidy</v>
      </c>
      <c r="K87" s="144" t="str">
        <f>IF(ISBLANK(INDEX('Policy Characteristics'!E:E,MATCH($C87,'Policy Characteristics'!$C:$C,0))),"",INDEX('Policy Characteristics'!E:E,MATCH($C87,'Policy Characteristics'!$C:$C,0)))</f>
        <v>trans psgr subsidy</v>
      </c>
      <c r="L87" s="151">
        <f>IF(ISBLANK(INDEX('Policy Characteristics'!F:F,MATCH($C87,'Policy Characteristics'!$C:$C,0))),"",INDEX('Policy Characteristics'!F:F,MATCH($C87,'Policy Characteristics'!$C:$C,0)))</f>
        <v>0</v>
      </c>
      <c r="M87" s="151">
        <f>IF(ISBLANK(INDEX('Policy Characteristics'!G:G,MATCH($C87,'Policy Characteristics'!$C:$C,0))),"",INDEX('Policy Characteristics'!G:G,MATCH($C87,'Policy Characteristics'!$C:$C,0)))</f>
        <v>15000</v>
      </c>
      <c r="N87" s="151">
        <f>IF(ISBLANK(INDEX('Policy Characteristics'!H:H,MATCH($C87,'Policy Characteristics'!$C:$C,0))),"",INDEX('Policy Characteristics'!H:H,MATCH($C87,'Policy Characteristics'!$C:$C,0)))</f>
        <v>100</v>
      </c>
      <c r="O87" s="144" t="str">
        <f>IF(ISBLANK(INDEX('Policy Characteristics'!I:I,MATCH($C87,'Policy Characteristics'!$C:$C,0))),"",INDEX('Policy Characteristics'!I:I,MATCH($C87,'Policy Characteristics'!$C:$C,0)))</f>
        <v>€/ vehicle</v>
      </c>
      <c r="P87" s="144"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44" t="str">
        <f>IF(ISBLANK(INDEX('Policy Characteristics'!K:K,MATCH($C87,'Policy Characteristics'!$C:$C,0))),"",INDEX('Policy Characteristics'!K:K,MATCH($C87,'Policy Characteristics'!$C:$C,0)))</f>
        <v>transportation-sector-main.html#ev-subsidy</v>
      </c>
      <c r="R87" s="144" t="str">
        <f>IF(ISBLANK(INDEX('Policy Characteristics'!L:L,MATCH($C87,'Policy Characteristics'!$C:$C,0))),"",INDEX('Policy Characteristics'!L:L,MATCH($C87,'Policy Characteristics'!$C:$C,0)))</f>
        <v>ev-subsidy.html</v>
      </c>
    </row>
    <row r="88" spans="1:18" x14ac:dyDescent="0.25">
      <c r="A88" s="144" t="str">
        <f>IF(ISBLANK(INDEX('Policy Characteristics'!A:A,MATCH($C88,'Policy Characteristics'!$C:$C,0))),"",INDEX('Policy Characteristics'!A:A,MATCH($C88,'Policy Characteristics'!$C:$C,0)))</f>
        <v>Transportation</v>
      </c>
      <c r="B88" s="152" t="str">
        <f>IF(ISBLANK(INDEX('Policy Characteristics'!B:B,MATCH($C88,'Policy Characteristics'!$C:$C,0))),"",INDEX('Policy Characteristics'!B:B,MATCH($C88,'Policy Characteristics'!$C:$C,0)))</f>
        <v>Passenger Vehicle Subsidy</v>
      </c>
      <c r="C88" s="144" t="str">
        <f t="shared" si="3"/>
        <v>Additional Passenger Vehicle Subsidy</v>
      </c>
      <c r="D88" s="45" t="s">
        <v>40</v>
      </c>
      <c r="E88" s="2" t="s">
        <v>1145</v>
      </c>
      <c r="F88" s="2" t="s">
        <v>86</v>
      </c>
      <c r="G88" s="2" t="s">
        <v>2285</v>
      </c>
      <c r="H88" s="43">
        <v>1669</v>
      </c>
      <c r="I88" t="s">
        <v>44</v>
      </c>
      <c r="J88" s="145" t="str">
        <f>IF(ISBLANK(INDEX('Policy Characteristics'!D:D,MATCH($C88,'Policy Characteristics'!$C:$C,0))),"",INDEX('Policy Characteristics'!D:D,MATCH($C88,'Policy Characteristics'!$C:$C,0)))</f>
        <v>Vehicle Subsidy</v>
      </c>
      <c r="K88" s="144" t="str">
        <f>IF(ISBLANK(INDEX('Policy Characteristics'!E:E,MATCH($C88,'Policy Characteristics'!$C:$C,0))),"",INDEX('Policy Characteristics'!E:E,MATCH($C88,'Policy Characteristics'!$C:$C,0)))</f>
        <v>trans psgr subsidy</v>
      </c>
      <c r="L88" s="151">
        <f>IF(ISBLANK(INDEX('Policy Characteristics'!F:F,MATCH($C88,'Policy Characteristics'!$C:$C,0))),"",INDEX('Policy Characteristics'!F:F,MATCH($C88,'Policy Characteristics'!$C:$C,0)))</f>
        <v>0</v>
      </c>
      <c r="M88" s="151">
        <f>IF(ISBLANK(INDEX('Policy Characteristics'!G:G,MATCH($C88,'Policy Characteristics'!$C:$C,0))),"",INDEX('Policy Characteristics'!G:G,MATCH($C88,'Policy Characteristics'!$C:$C,0)))</f>
        <v>15000</v>
      </c>
      <c r="N88" s="151">
        <f>IF(ISBLANK(INDEX('Policy Characteristics'!H:H,MATCH($C88,'Policy Characteristics'!$C:$C,0))),"",INDEX('Policy Characteristics'!H:H,MATCH($C88,'Policy Characteristics'!$C:$C,0)))</f>
        <v>100</v>
      </c>
      <c r="O88" s="144" t="str">
        <f>IF(ISBLANK(INDEX('Policy Characteristics'!I:I,MATCH($C88,'Policy Characteristics'!$C:$C,0))),"",INDEX('Policy Characteristics'!I:I,MATCH($C88,'Policy Characteristics'!$C:$C,0)))</f>
        <v>€/ vehicle</v>
      </c>
      <c r="P88" s="144"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44" t="str">
        <f>IF(ISBLANK(INDEX('Policy Characteristics'!K:K,MATCH($C88,'Policy Characteristics'!$C:$C,0))),"",INDEX('Policy Characteristics'!K:K,MATCH($C88,'Policy Characteristics'!$C:$C,0)))</f>
        <v>transportation-sector-main.html#ev-subsidy</v>
      </c>
      <c r="R88" s="144" t="str">
        <f>IF(ISBLANK(INDEX('Policy Characteristics'!L:L,MATCH($C88,'Policy Characteristics'!$C:$C,0))),"",INDEX('Policy Characteristics'!L:L,MATCH($C88,'Policy Characteristics'!$C:$C,0)))</f>
        <v>ev-subsidy.html</v>
      </c>
    </row>
    <row r="89" spans="1:18" x14ac:dyDescent="0.25">
      <c r="A89" s="144" t="str">
        <f>IF(ISBLANK(INDEX('Policy Characteristics'!A:A,MATCH($C89,'Policy Characteristics'!$C:$C,0))),"",INDEX('Policy Characteristics'!A:A,MATCH($C89,'Policy Characteristics'!$C:$C,0)))</f>
        <v>Transportation</v>
      </c>
      <c r="B89" s="152" t="str">
        <f>IF(ISBLANK(INDEX('Policy Characteristics'!B:B,MATCH($C89,'Policy Characteristics'!$C:$C,0))),"",INDEX('Policy Characteristics'!B:B,MATCH($C89,'Policy Characteristics'!$C:$C,0)))</f>
        <v>Passenger Vehicle Subsidy</v>
      </c>
      <c r="C89" s="144" t="str">
        <f t="shared" si="3"/>
        <v>Additional Passenger Vehicle Subsidy</v>
      </c>
      <c r="D89" s="45" t="s">
        <v>40</v>
      </c>
      <c r="E89" s="2" t="s">
        <v>1401</v>
      </c>
      <c r="F89" s="2" t="s">
        <v>86</v>
      </c>
      <c r="G89" s="2" t="s">
        <v>1401</v>
      </c>
      <c r="H89" s="43">
        <v>1670</v>
      </c>
      <c r="I89" t="s">
        <v>44</v>
      </c>
      <c r="J89" s="145" t="str">
        <f>IF(ISBLANK(INDEX('Policy Characteristics'!D:D,MATCH($C89,'Policy Characteristics'!$C:$C,0))),"",INDEX('Policy Characteristics'!D:D,MATCH($C89,'Policy Characteristics'!$C:$C,0)))</f>
        <v>Vehicle Subsidy</v>
      </c>
      <c r="K89" s="144" t="str">
        <f>IF(ISBLANK(INDEX('Policy Characteristics'!E:E,MATCH($C89,'Policy Characteristics'!$C:$C,0))),"",INDEX('Policy Characteristics'!E:E,MATCH($C89,'Policy Characteristics'!$C:$C,0)))</f>
        <v>trans psgr subsidy</v>
      </c>
      <c r="L89" s="151">
        <f>IF(ISBLANK(INDEX('Policy Characteristics'!F:F,MATCH($C89,'Policy Characteristics'!$C:$C,0))),"",INDEX('Policy Characteristics'!F:F,MATCH($C89,'Policy Characteristics'!$C:$C,0)))</f>
        <v>0</v>
      </c>
      <c r="M89" s="151">
        <f>IF(ISBLANK(INDEX('Policy Characteristics'!G:G,MATCH($C89,'Policy Characteristics'!$C:$C,0))),"",INDEX('Policy Characteristics'!G:G,MATCH($C89,'Policy Characteristics'!$C:$C,0)))</f>
        <v>15000</v>
      </c>
      <c r="N89" s="151">
        <f>IF(ISBLANK(INDEX('Policy Characteristics'!H:H,MATCH($C89,'Policy Characteristics'!$C:$C,0))),"",INDEX('Policy Characteristics'!H:H,MATCH($C89,'Policy Characteristics'!$C:$C,0)))</f>
        <v>100</v>
      </c>
      <c r="O89" s="144" t="str">
        <f>IF(ISBLANK(INDEX('Policy Characteristics'!I:I,MATCH($C89,'Policy Characteristics'!$C:$C,0))),"",INDEX('Policy Characteristics'!I:I,MATCH($C89,'Policy Characteristics'!$C:$C,0)))</f>
        <v>€/ vehicle</v>
      </c>
      <c r="P89" s="144"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44" t="str">
        <f>IF(ISBLANK(INDEX('Policy Characteristics'!K:K,MATCH($C89,'Policy Characteristics'!$C:$C,0))),"",INDEX('Policy Characteristics'!K:K,MATCH($C89,'Policy Characteristics'!$C:$C,0)))</f>
        <v>transportation-sector-main.html#ev-subsidy</v>
      </c>
      <c r="R89" s="144" t="str">
        <f>IF(ISBLANK(INDEX('Policy Characteristics'!L:L,MATCH($C89,'Policy Characteristics'!$C:$C,0))),"",INDEX('Policy Characteristics'!L:L,MATCH($C89,'Policy Characteristics'!$C:$C,0)))</f>
        <v>ev-subsidy.html</v>
      </c>
    </row>
    <row r="90" spans="1:18" x14ac:dyDescent="0.25">
      <c r="A90" s="144" t="str">
        <f>IF(ISBLANK(INDEX('Policy Characteristics'!A:A,MATCH($C90,'Policy Characteristics'!$C:$C,0))),"",INDEX('Policy Characteristics'!A:A,MATCH($C90,'Policy Characteristics'!$C:$C,0)))</f>
        <v>Transportation</v>
      </c>
      <c r="B90" s="152" t="str">
        <f>IF(ISBLANK(INDEX('Policy Characteristics'!B:B,MATCH($C90,'Policy Characteristics'!$C:$C,0))),"",INDEX('Policy Characteristics'!B:B,MATCH($C90,'Policy Characteristics'!$C:$C,0)))</f>
        <v>Passenger Vehicle Subsidy</v>
      </c>
      <c r="C90" s="144" t="str">
        <f t="shared" si="3"/>
        <v>Additional Passenger Vehicle Subsidy</v>
      </c>
      <c r="D90" s="45" t="s">
        <v>40</v>
      </c>
      <c r="E90" s="2" t="s">
        <v>1400</v>
      </c>
      <c r="F90" s="2" t="s">
        <v>86</v>
      </c>
      <c r="G90" s="2" t="s">
        <v>2286</v>
      </c>
      <c r="H90" s="43">
        <v>1671</v>
      </c>
      <c r="I90" t="s">
        <v>44</v>
      </c>
      <c r="J90" s="145" t="str">
        <f>IF(ISBLANK(INDEX('Policy Characteristics'!D:D,MATCH($C90,'Policy Characteristics'!$C:$C,0))),"",INDEX('Policy Characteristics'!D:D,MATCH($C90,'Policy Characteristics'!$C:$C,0)))</f>
        <v>Vehicle Subsidy</v>
      </c>
      <c r="K90" s="144" t="str">
        <f>IF(ISBLANK(INDEX('Policy Characteristics'!E:E,MATCH($C90,'Policy Characteristics'!$C:$C,0))),"",INDEX('Policy Characteristics'!E:E,MATCH($C90,'Policy Characteristics'!$C:$C,0)))</f>
        <v>trans psgr subsidy</v>
      </c>
      <c r="L90" s="151">
        <f>IF(ISBLANK(INDEX('Policy Characteristics'!F:F,MATCH($C90,'Policy Characteristics'!$C:$C,0))),"",INDEX('Policy Characteristics'!F:F,MATCH($C90,'Policy Characteristics'!$C:$C,0)))</f>
        <v>0</v>
      </c>
      <c r="M90" s="151">
        <f>IF(ISBLANK(INDEX('Policy Characteristics'!G:G,MATCH($C90,'Policy Characteristics'!$C:$C,0))),"",INDEX('Policy Characteristics'!G:G,MATCH($C90,'Policy Characteristics'!$C:$C,0)))</f>
        <v>15000</v>
      </c>
      <c r="N90" s="151">
        <f>IF(ISBLANK(INDEX('Policy Characteristics'!H:H,MATCH($C90,'Policy Characteristics'!$C:$C,0))),"",INDEX('Policy Characteristics'!H:H,MATCH($C90,'Policy Characteristics'!$C:$C,0)))</f>
        <v>100</v>
      </c>
      <c r="O90" s="144" t="str">
        <f>IF(ISBLANK(INDEX('Policy Characteristics'!I:I,MATCH($C90,'Policy Characteristics'!$C:$C,0))),"",INDEX('Policy Characteristics'!I:I,MATCH($C90,'Policy Characteristics'!$C:$C,0)))</f>
        <v>€/ vehicle</v>
      </c>
      <c r="P90" s="144"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44" t="str">
        <f>IF(ISBLANK(INDEX('Policy Characteristics'!K:K,MATCH($C90,'Policy Characteristics'!$C:$C,0))),"",INDEX('Policy Characteristics'!K:K,MATCH($C90,'Policy Characteristics'!$C:$C,0)))</f>
        <v>transportation-sector-main.html#ev-subsidy</v>
      </c>
      <c r="R90" s="144" t="str">
        <f>IF(ISBLANK(INDEX('Policy Characteristics'!L:L,MATCH($C90,'Policy Characteristics'!$C:$C,0))),"",INDEX('Policy Characteristics'!L:L,MATCH($C90,'Policy Characteristics'!$C:$C,0)))</f>
        <v>ev-subsidy.html</v>
      </c>
    </row>
    <row r="91" spans="1:18" x14ac:dyDescent="0.25">
      <c r="A91" s="144" t="str">
        <f>IF(ISBLANK(INDEX('Policy Characteristics'!A:A,MATCH($C91,'Policy Characteristics'!$C:$C,0))),"",INDEX('Policy Characteristics'!A:A,MATCH($C91,'Policy Characteristics'!$C:$C,0)))</f>
        <v>Transportation</v>
      </c>
      <c r="B91" s="152" t="str">
        <f>IF(ISBLANK(INDEX('Policy Characteristics'!B:B,MATCH($C91,'Policy Characteristics'!$C:$C,0))),"",INDEX('Policy Characteristics'!B:B,MATCH($C91,'Policy Characteristics'!$C:$C,0)))</f>
        <v>Passenger Vehicle Subsidy</v>
      </c>
      <c r="C91" s="144" t="str">
        <f t="shared" si="3"/>
        <v>Additional Passenger Vehicle Subsidy</v>
      </c>
      <c r="D91" s="45" t="s">
        <v>41</v>
      </c>
      <c r="E91" s="45" t="s">
        <v>1141</v>
      </c>
      <c r="F91" s="2" t="s">
        <v>2147</v>
      </c>
      <c r="G91" s="45" t="s">
        <v>2281</v>
      </c>
      <c r="H91" s="43">
        <v>1672</v>
      </c>
      <c r="I91" t="s">
        <v>43</v>
      </c>
      <c r="J91" s="145" t="str">
        <f>IF(ISBLANK(INDEX('Policy Characteristics'!D:D,MATCH($C91,'Policy Characteristics'!$C:$C,0))),"",INDEX('Policy Characteristics'!D:D,MATCH($C91,'Policy Characteristics'!$C:$C,0)))</f>
        <v>Vehicle Subsidy</v>
      </c>
      <c r="K91" s="144" t="str">
        <f>IF(ISBLANK(INDEX('Policy Characteristics'!E:E,MATCH($C91,'Policy Characteristics'!$C:$C,0))),"",INDEX('Policy Characteristics'!E:E,MATCH($C91,'Policy Characteristics'!$C:$C,0)))</f>
        <v>trans psgr subsidy</v>
      </c>
      <c r="L91" s="151">
        <f>IF(ISBLANK(INDEX('Policy Characteristics'!F:F,MATCH($C91,'Policy Characteristics'!$C:$C,0))),"",INDEX('Policy Characteristics'!F:F,MATCH($C91,'Policy Characteristics'!$C:$C,0)))</f>
        <v>0</v>
      </c>
      <c r="M91" s="151">
        <f>IF(ISBLANK(INDEX('Policy Characteristics'!G:G,MATCH($C91,'Policy Characteristics'!$C:$C,0))),"",INDEX('Policy Characteristics'!G:G,MATCH($C91,'Policy Characteristics'!$C:$C,0)))</f>
        <v>15000</v>
      </c>
      <c r="N91" s="151">
        <f>IF(ISBLANK(INDEX('Policy Characteristics'!H:H,MATCH($C91,'Policy Characteristics'!$C:$C,0))),"",INDEX('Policy Characteristics'!H:H,MATCH($C91,'Policy Characteristics'!$C:$C,0)))</f>
        <v>100</v>
      </c>
      <c r="O91" s="144" t="str">
        <f>IF(ISBLANK(INDEX('Policy Characteristics'!I:I,MATCH($C91,'Policy Characteristics'!$C:$C,0))),"",INDEX('Policy Characteristics'!I:I,MATCH($C91,'Policy Characteristics'!$C:$C,0)))</f>
        <v>€/ vehicle</v>
      </c>
      <c r="P91" s="144"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44" t="str">
        <f>IF(ISBLANK(INDEX('Policy Characteristics'!K:K,MATCH($C91,'Policy Characteristics'!$C:$C,0))),"",INDEX('Policy Characteristics'!K:K,MATCH($C91,'Policy Characteristics'!$C:$C,0)))</f>
        <v>transportation-sector-main.html#ev-subsidy</v>
      </c>
      <c r="R91" s="144" t="str">
        <f>IF(ISBLANK(INDEX('Policy Characteristics'!L:L,MATCH($C91,'Policy Characteristics'!$C:$C,0))),"",INDEX('Policy Characteristics'!L:L,MATCH($C91,'Policy Characteristics'!$C:$C,0)))</f>
        <v>ev-subsidy.html</v>
      </c>
    </row>
    <row r="92" spans="1:18" x14ac:dyDescent="0.25">
      <c r="A92" s="144" t="str">
        <f>IF(ISBLANK(INDEX('Policy Characteristics'!A:A,MATCH($C92,'Policy Characteristics'!$C:$C,0))),"",INDEX('Policy Characteristics'!A:A,MATCH($C92,'Policy Characteristics'!$C:$C,0)))</f>
        <v>Transportation</v>
      </c>
      <c r="B92" s="152" t="str">
        <f>IF(ISBLANK(INDEX('Policy Characteristics'!B:B,MATCH($C92,'Policy Characteristics'!$C:$C,0))),"",INDEX('Policy Characteristics'!B:B,MATCH($C92,'Policy Characteristics'!$C:$C,0)))</f>
        <v>Passenger Vehicle Subsidy</v>
      </c>
      <c r="C92" s="144" t="str">
        <f t="shared" si="3"/>
        <v>Additional Passenger Vehicle Subsidy</v>
      </c>
      <c r="D92" s="45" t="s">
        <v>41</v>
      </c>
      <c r="E92" s="2" t="s">
        <v>1142</v>
      </c>
      <c r="F92" s="2" t="s">
        <v>2147</v>
      </c>
      <c r="G92" s="2" t="s">
        <v>2282</v>
      </c>
      <c r="H92" s="43">
        <v>1673</v>
      </c>
      <c r="I92" t="s">
        <v>44</v>
      </c>
      <c r="J92" s="145" t="str">
        <f>IF(ISBLANK(INDEX('Policy Characteristics'!D:D,MATCH($C92,'Policy Characteristics'!$C:$C,0))),"",INDEX('Policy Characteristics'!D:D,MATCH($C92,'Policy Characteristics'!$C:$C,0)))</f>
        <v>Vehicle Subsidy</v>
      </c>
      <c r="K92" s="144" t="str">
        <f>IF(ISBLANK(INDEX('Policy Characteristics'!E:E,MATCH($C92,'Policy Characteristics'!$C:$C,0))),"",INDEX('Policy Characteristics'!E:E,MATCH($C92,'Policy Characteristics'!$C:$C,0)))</f>
        <v>trans psgr subsidy</v>
      </c>
      <c r="L92" s="151">
        <f>IF(ISBLANK(INDEX('Policy Characteristics'!F:F,MATCH($C92,'Policy Characteristics'!$C:$C,0))),"",INDEX('Policy Characteristics'!F:F,MATCH($C92,'Policy Characteristics'!$C:$C,0)))</f>
        <v>0</v>
      </c>
      <c r="M92" s="151">
        <f>IF(ISBLANK(INDEX('Policy Characteristics'!G:G,MATCH($C92,'Policy Characteristics'!$C:$C,0))),"",INDEX('Policy Characteristics'!G:G,MATCH($C92,'Policy Characteristics'!$C:$C,0)))</f>
        <v>15000</v>
      </c>
      <c r="N92" s="151">
        <f>IF(ISBLANK(INDEX('Policy Characteristics'!H:H,MATCH($C92,'Policy Characteristics'!$C:$C,0))),"",INDEX('Policy Characteristics'!H:H,MATCH($C92,'Policy Characteristics'!$C:$C,0)))</f>
        <v>100</v>
      </c>
      <c r="O92" s="144" t="str">
        <f>IF(ISBLANK(INDEX('Policy Characteristics'!I:I,MATCH($C92,'Policy Characteristics'!$C:$C,0))),"",INDEX('Policy Characteristics'!I:I,MATCH($C92,'Policy Characteristics'!$C:$C,0)))</f>
        <v>€/ vehicle</v>
      </c>
      <c r="P92" s="144"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44" t="str">
        <f>IF(ISBLANK(INDEX('Policy Characteristics'!K:K,MATCH($C92,'Policy Characteristics'!$C:$C,0))),"",INDEX('Policy Characteristics'!K:K,MATCH($C92,'Policy Characteristics'!$C:$C,0)))</f>
        <v>transportation-sector-main.html#ev-subsidy</v>
      </c>
      <c r="R92" s="144" t="str">
        <f>IF(ISBLANK(INDEX('Policy Characteristics'!L:L,MATCH($C92,'Policy Characteristics'!$C:$C,0))),"",INDEX('Policy Characteristics'!L:L,MATCH($C92,'Policy Characteristics'!$C:$C,0)))</f>
        <v>ev-subsidy.html</v>
      </c>
    </row>
    <row r="93" spans="1:18" x14ac:dyDescent="0.25">
      <c r="A93" s="144" t="str">
        <f>IF(ISBLANK(INDEX('Policy Characteristics'!A:A,MATCH($C93,'Policy Characteristics'!$C:$C,0))),"",INDEX('Policy Characteristics'!A:A,MATCH($C93,'Policy Characteristics'!$C:$C,0)))</f>
        <v>Transportation</v>
      </c>
      <c r="B93" s="152" t="str">
        <f>IF(ISBLANK(INDEX('Policy Characteristics'!B:B,MATCH($C93,'Policy Characteristics'!$C:$C,0))),"",INDEX('Policy Characteristics'!B:B,MATCH($C93,'Policy Characteristics'!$C:$C,0)))</f>
        <v>Passenger Vehicle Subsidy</v>
      </c>
      <c r="C93" s="144" t="str">
        <f t="shared" si="3"/>
        <v>Additional Passenger Vehicle Subsidy</v>
      </c>
      <c r="D93" s="45" t="s">
        <v>41</v>
      </c>
      <c r="E93" s="2" t="s">
        <v>1143</v>
      </c>
      <c r="F93" s="2" t="s">
        <v>2147</v>
      </c>
      <c r="G93" s="2" t="s">
        <v>2283</v>
      </c>
      <c r="H93" s="43">
        <v>1674</v>
      </c>
      <c r="I93" t="s">
        <v>44</v>
      </c>
      <c r="J93" s="145" t="str">
        <f>IF(ISBLANK(INDEX('Policy Characteristics'!D:D,MATCH($C93,'Policy Characteristics'!$C:$C,0))),"",INDEX('Policy Characteristics'!D:D,MATCH($C93,'Policy Characteristics'!$C:$C,0)))</f>
        <v>Vehicle Subsidy</v>
      </c>
      <c r="K93" s="144" t="str">
        <f>IF(ISBLANK(INDEX('Policy Characteristics'!E:E,MATCH($C93,'Policy Characteristics'!$C:$C,0))),"",INDEX('Policy Characteristics'!E:E,MATCH($C93,'Policy Characteristics'!$C:$C,0)))</f>
        <v>trans psgr subsidy</v>
      </c>
      <c r="L93" s="151">
        <f>IF(ISBLANK(INDEX('Policy Characteristics'!F:F,MATCH($C93,'Policy Characteristics'!$C:$C,0))),"",INDEX('Policy Characteristics'!F:F,MATCH($C93,'Policy Characteristics'!$C:$C,0)))</f>
        <v>0</v>
      </c>
      <c r="M93" s="151">
        <f>IF(ISBLANK(INDEX('Policy Characteristics'!G:G,MATCH($C93,'Policy Characteristics'!$C:$C,0))),"",INDEX('Policy Characteristics'!G:G,MATCH($C93,'Policy Characteristics'!$C:$C,0)))</f>
        <v>15000</v>
      </c>
      <c r="N93" s="151">
        <f>IF(ISBLANK(INDEX('Policy Characteristics'!H:H,MATCH($C93,'Policy Characteristics'!$C:$C,0))),"",INDEX('Policy Characteristics'!H:H,MATCH($C93,'Policy Characteristics'!$C:$C,0)))</f>
        <v>100</v>
      </c>
      <c r="O93" s="144" t="str">
        <f>IF(ISBLANK(INDEX('Policy Characteristics'!I:I,MATCH($C93,'Policy Characteristics'!$C:$C,0))),"",INDEX('Policy Characteristics'!I:I,MATCH($C93,'Policy Characteristics'!$C:$C,0)))</f>
        <v>€/ vehicle</v>
      </c>
      <c r="P93" s="144"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44" t="str">
        <f>IF(ISBLANK(INDEX('Policy Characteristics'!K:K,MATCH($C93,'Policy Characteristics'!$C:$C,0))),"",INDEX('Policy Characteristics'!K:K,MATCH($C93,'Policy Characteristics'!$C:$C,0)))</f>
        <v>transportation-sector-main.html#ev-subsidy</v>
      </c>
      <c r="R93" s="144" t="str">
        <f>IF(ISBLANK(INDEX('Policy Characteristics'!L:L,MATCH($C93,'Policy Characteristics'!$C:$C,0))),"",INDEX('Policy Characteristics'!L:L,MATCH($C93,'Policy Characteristics'!$C:$C,0)))</f>
        <v>ev-subsidy.html</v>
      </c>
    </row>
    <row r="94" spans="1:18" x14ac:dyDescent="0.25">
      <c r="A94" s="144" t="str">
        <f>IF(ISBLANK(INDEX('Policy Characteristics'!A:A,MATCH($C94,'Policy Characteristics'!$C:$C,0))),"",INDEX('Policy Characteristics'!A:A,MATCH($C94,'Policy Characteristics'!$C:$C,0)))</f>
        <v>Transportation</v>
      </c>
      <c r="B94" s="152" t="str">
        <f>IF(ISBLANK(INDEX('Policy Characteristics'!B:B,MATCH($C94,'Policy Characteristics'!$C:$C,0))),"",INDEX('Policy Characteristics'!B:B,MATCH($C94,'Policy Characteristics'!$C:$C,0)))</f>
        <v>Passenger Vehicle Subsidy</v>
      </c>
      <c r="C94" s="144" t="str">
        <f t="shared" si="3"/>
        <v>Additional Passenger Vehicle Subsidy</v>
      </c>
      <c r="D94" s="45" t="s">
        <v>41</v>
      </c>
      <c r="E94" s="2" t="s">
        <v>1144</v>
      </c>
      <c r="F94" s="2" t="s">
        <v>2147</v>
      </c>
      <c r="G94" s="2" t="s">
        <v>2284</v>
      </c>
      <c r="H94" s="43">
        <v>1675</v>
      </c>
      <c r="I94" t="s">
        <v>44</v>
      </c>
      <c r="J94" s="145" t="str">
        <f>IF(ISBLANK(INDEX('Policy Characteristics'!D:D,MATCH($C94,'Policy Characteristics'!$C:$C,0))),"",INDEX('Policy Characteristics'!D:D,MATCH($C94,'Policy Characteristics'!$C:$C,0)))</f>
        <v>Vehicle Subsidy</v>
      </c>
      <c r="K94" s="144" t="str">
        <f>IF(ISBLANK(INDEX('Policy Characteristics'!E:E,MATCH($C94,'Policy Characteristics'!$C:$C,0))),"",INDEX('Policy Characteristics'!E:E,MATCH($C94,'Policy Characteristics'!$C:$C,0)))</f>
        <v>trans psgr subsidy</v>
      </c>
      <c r="L94" s="151">
        <f>IF(ISBLANK(INDEX('Policy Characteristics'!F:F,MATCH($C94,'Policy Characteristics'!$C:$C,0))),"",INDEX('Policy Characteristics'!F:F,MATCH($C94,'Policy Characteristics'!$C:$C,0)))</f>
        <v>0</v>
      </c>
      <c r="M94" s="151">
        <f>IF(ISBLANK(INDEX('Policy Characteristics'!G:G,MATCH($C94,'Policy Characteristics'!$C:$C,0))),"",INDEX('Policy Characteristics'!G:G,MATCH($C94,'Policy Characteristics'!$C:$C,0)))</f>
        <v>15000</v>
      </c>
      <c r="N94" s="151">
        <f>IF(ISBLANK(INDEX('Policy Characteristics'!H:H,MATCH($C94,'Policy Characteristics'!$C:$C,0))),"",INDEX('Policy Characteristics'!H:H,MATCH($C94,'Policy Characteristics'!$C:$C,0)))</f>
        <v>100</v>
      </c>
      <c r="O94" s="144" t="str">
        <f>IF(ISBLANK(INDEX('Policy Characteristics'!I:I,MATCH($C94,'Policy Characteristics'!$C:$C,0))),"",INDEX('Policy Characteristics'!I:I,MATCH($C94,'Policy Characteristics'!$C:$C,0)))</f>
        <v>€/ vehicle</v>
      </c>
      <c r="P94" s="144"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44" t="str">
        <f>IF(ISBLANK(INDEX('Policy Characteristics'!K:K,MATCH($C94,'Policy Characteristics'!$C:$C,0))),"",INDEX('Policy Characteristics'!K:K,MATCH($C94,'Policy Characteristics'!$C:$C,0)))</f>
        <v>transportation-sector-main.html#ev-subsidy</v>
      </c>
      <c r="R94" s="144" t="str">
        <f>IF(ISBLANK(INDEX('Policy Characteristics'!L:L,MATCH($C94,'Policy Characteristics'!$C:$C,0))),"",INDEX('Policy Characteristics'!L:L,MATCH($C94,'Policy Characteristics'!$C:$C,0)))</f>
        <v>ev-subsidy.html</v>
      </c>
    </row>
    <row r="95" spans="1:18" x14ac:dyDescent="0.25">
      <c r="A95" s="144" t="str">
        <f>IF(ISBLANK(INDEX('Policy Characteristics'!A:A,MATCH($C95,'Policy Characteristics'!$C:$C,0))),"",INDEX('Policy Characteristics'!A:A,MATCH($C95,'Policy Characteristics'!$C:$C,0)))</f>
        <v>Transportation</v>
      </c>
      <c r="B95" s="152" t="str">
        <f>IF(ISBLANK(INDEX('Policy Characteristics'!B:B,MATCH($C95,'Policy Characteristics'!$C:$C,0))),"",INDEX('Policy Characteristics'!B:B,MATCH($C95,'Policy Characteristics'!$C:$C,0)))</f>
        <v>Passenger Vehicle Subsidy</v>
      </c>
      <c r="C95" s="144" t="str">
        <f t="shared" si="3"/>
        <v>Additional Passenger Vehicle Subsidy</v>
      </c>
      <c r="D95" s="45" t="s">
        <v>41</v>
      </c>
      <c r="E95" s="2" t="s">
        <v>1145</v>
      </c>
      <c r="F95" s="2" t="s">
        <v>2147</v>
      </c>
      <c r="G95" s="2" t="s">
        <v>2285</v>
      </c>
      <c r="H95" s="43">
        <v>1676</v>
      </c>
      <c r="I95" t="s">
        <v>44</v>
      </c>
      <c r="J95" s="145" t="str">
        <f>IF(ISBLANK(INDEX('Policy Characteristics'!D:D,MATCH($C95,'Policy Characteristics'!$C:$C,0))),"",INDEX('Policy Characteristics'!D:D,MATCH($C95,'Policy Characteristics'!$C:$C,0)))</f>
        <v>Vehicle Subsidy</v>
      </c>
      <c r="K95" s="144" t="str">
        <f>IF(ISBLANK(INDEX('Policy Characteristics'!E:E,MATCH($C95,'Policy Characteristics'!$C:$C,0))),"",INDEX('Policy Characteristics'!E:E,MATCH($C95,'Policy Characteristics'!$C:$C,0)))</f>
        <v>trans psgr subsidy</v>
      </c>
      <c r="L95" s="151">
        <f>IF(ISBLANK(INDEX('Policy Characteristics'!F:F,MATCH($C95,'Policy Characteristics'!$C:$C,0))),"",INDEX('Policy Characteristics'!F:F,MATCH($C95,'Policy Characteristics'!$C:$C,0)))</f>
        <v>0</v>
      </c>
      <c r="M95" s="151">
        <f>IF(ISBLANK(INDEX('Policy Characteristics'!G:G,MATCH($C95,'Policy Characteristics'!$C:$C,0))),"",INDEX('Policy Characteristics'!G:G,MATCH($C95,'Policy Characteristics'!$C:$C,0)))</f>
        <v>15000</v>
      </c>
      <c r="N95" s="151">
        <f>IF(ISBLANK(INDEX('Policy Characteristics'!H:H,MATCH($C95,'Policy Characteristics'!$C:$C,0))),"",INDEX('Policy Characteristics'!H:H,MATCH($C95,'Policy Characteristics'!$C:$C,0)))</f>
        <v>100</v>
      </c>
      <c r="O95" s="144" t="str">
        <f>IF(ISBLANK(INDEX('Policy Characteristics'!I:I,MATCH($C95,'Policy Characteristics'!$C:$C,0))),"",INDEX('Policy Characteristics'!I:I,MATCH($C95,'Policy Characteristics'!$C:$C,0)))</f>
        <v>€/ vehicle</v>
      </c>
      <c r="P95" s="144"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44" t="str">
        <f>IF(ISBLANK(INDEX('Policy Characteristics'!K:K,MATCH($C95,'Policy Characteristics'!$C:$C,0))),"",INDEX('Policy Characteristics'!K:K,MATCH($C95,'Policy Characteristics'!$C:$C,0)))</f>
        <v>transportation-sector-main.html#ev-subsidy</v>
      </c>
      <c r="R95" s="144" t="str">
        <f>IF(ISBLANK(INDEX('Policy Characteristics'!L:L,MATCH($C95,'Policy Characteristics'!$C:$C,0))),"",INDEX('Policy Characteristics'!L:L,MATCH($C95,'Policy Characteristics'!$C:$C,0)))</f>
        <v>ev-subsidy.html</v>
      </c>
    </row>
    <row r="96" spans="1:18" x14ac:dyDescent="0.25">
      <c r="A96" s="144" t="str">
        <f>IF(ISBLANK(INDEX('Policy Characteristics'!A:A,MATCH($C96,'Policy Characteristics'!$C:$C,0))),"",INDEX('Policy Characteristics'!A:A,MATCH($C96,'Policy Characteristics'!$C:$C,0)))</f>
        <v>Transportation</v>
      </c>
      <c r="B96" s="152" t="str">
        <f>IF(ISBLANK(INDEX('Policy Characteristics'!B:B,MATCH($C96,'Policy Characteristics'!$C:$C,0))),"",INDEX('Policy Characteristics'!B:B,MATCH($C96,'Policy Characteristics'!$C:$C,0)))</f>
        <v>Passenger Vehicle Subsidy</v>
      </c>
      <c r="C96" s="144" t="str">
        <f t="shared" si="3"/>
        <v>Additional Passenger Vehicle Subsidy</v>
      </c>
      <c r="D96" s="45" t="s">
        <v>41</v>
      </c>
      <c r="E96" s="2" t="s">
        <v>1401</v>
      </c>
      <c r="F96" s="2" t="s">
        <v>2147</v>
      </c>
      <c r="G96" s="2" t="s">
        <v>1401</v>
      </c>
      <c r="H96" s="43">
        <v>1677</v>
      </c>
      <c r="I96" t="s">
        <v>44</v>
      </c>
      <c r="J96" s="145" t="str">
        <f>IF(ISBLANK(INDEX('Policy Characteristics'!D:D,MATCH($C96,'Policy Characteristics'!$C:$C,0))),"",INDEX('Policy Characteristics'!D:D,MATCH($C96,'Policy Characteristics'!$C:$C,0)))</f>
        <v>Vehicle Subsidy</v>
      </c>
      <c r="K96" s="144" t="str">
        <f>IF(ISBLANK(INDEX('Policy Characteristics'!E:E,MATCH($C96,'Policy Characteristics'!$C:$C,0))),"",INDEX('Policy Characteristics'!E:E,MATCH($C96,'Policy Characteristics'!$C:$C,0)))</f>
        <v>trans psgr subsidy</v>
      </c>
      <c r="L96" s="151">
        <f>IF(ISBLANK(INDEX('Policy Characteristics'!F:F,MATCH($C96,'Policy Characteristics'!$C:$C,0))),"",INDEX('Policy Characteristics'!F:F,MATCH($C96,'Policy Characteristics'!$C:$C,0)))</f>
        <v>0</v>
      </c>
      <c r="M96" s="151">
        <f>IF(ISBLANK(INDEX('Policy Characteristics'!G:G,MATCH($C96,'Policy Characteristics'!$C:$C,0))),"",INDEX('Policy Characteristics'!G:G,MATCH($C96,'Policy Characteristics'!$C:$C,0)))</f>
        <v>15000</v>
      </c>
      <c r="N96" s="151">
        <f>IF(ISBLANK(INDEX('Policy Characteristics'!H:H,MATCH($C96,'Policy Characteristics'!$C:$C,0))),"",INDEX('Policy Characteristics'!H:H,MATCH($C96,'Policy Characteristics'!$C:$C,0)))</f>
        <v>100</v>
      </c>
      <c r="O96" s="144" t="str">
        <f>IF(ISBLANK(INDEX('Policy Characteristics'!I:I,MATCH($C96,'Policy Characteristics'!$C:$C,0))),"",INDEX('Policy Characteristics'!I:I,MATCH($C96,'Policy Characteristics'!$C:$C,0)))</f>
        <v>€/ vehicle</v>
      </c>
      <c r="P96" s="144"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44" t="str">
        <f>IF(ISBLANK(INDEX('Policy Characteristics'!K:K,MATCH($C96,'Policy Characteristics'!$C:$C,0))),"",INDEX('Policy Characteristics'!K:K,MATCH($C96,'Policy Characteristics'!$C:$C,0)))</f>
        <v>transportation-sector-main.html#ev-subsidy</v>
      </c>
      <c r="R96" s="144" t="str">
        <f>IF(ISBLANK(INDEX('Policy Characteristics'!L:L,MATCH($C96,'Policy Characteristics'!$C:$C,0))),"",INDEX('Policy Characteristics'!L:L,MATCH($C96,'Policy Characteristics'!$C:$C,0)))</f>
        <v>ev-subsidy.html</v>
      </c>
    </row>
    <row r="97" spans="1:18" x14ac:dyDescent="0.25">
      <c r="A97" s="144" t="str">
        <f>IF(ISBLANK(INDEX('Policy Characteristics'!A:A,MATCH($C97,'Policy Characteristics'!$C:$C,0))),"",INDEX('Policy Characteristics'!A:A,MATCH($C97,'Policy Characteristics'!$C:$C,0)))</f>
        <v>Transportation</v>
      </c>
      <c r="B97" s="152" t="str">
        <f>IF(ISBLANK(INDEX('Policy Characteristics'!B:B,MATCH($C97,'Policy Characteristics'!$C:$C,0))),"",INDEX('Policy Characteristics'!B:B,MATCH($C97,'Policy Characteristics'!$C:$C,0)))</f>
        <v>Passenger Vehicle Subsidy</v>
      </c>
      <c r="C97" s="144" t="str">
        <f t="shared" si="3"/>
        <v>Additional Passenger Vehicle Subsidy</v>
      </c>
      <c r="D97" s="45" t="s">
        <v>41</v>
      </c>
      <c r="E97" s="2" t="s">
        <v>1400</v>
      </c>
      <c r="F97" s="2" t="s">
        <v>2147</v>
      </c>
      <c r="G97" s="2" t="s">
        <v>2286</v>
      </c>
      <c r="H97" s="43">
        <v>1678</v>
      </c>
      <c r="I97" t="s">
        <v>44</v>
      </c>
      <c r="J97" s="145" t="str">
        <f>IF(ISBLANK(INDEX('Policy Characteristics'!D:D,MATCH($C97,'Policy Characteristics'!$C:$C,0))),"",INDEX('Policy Characteristics'!D:D,MATCH($C97,'Policy Characteristics'!$C:$C,0)))</f>
        <v>Vehicle Subsidy</v>
      </c>
      <c r="K97" s="144" t="str">
        <f>IF(ISBLANK(INDEX('Policy Characteristics'!E:E,MATCH($C97,'Policy Characteristics'!$C:$C,0))),"",INDEX('Policy Characteristics'!E:E,MATCH($C97,'Policy Characteristics'!$C:$C,0)))</f>
        <v>trans psgr subsidy</v>
      </c>
      <c r="L97" s="151">
        <f>IF(ISBLANK(INDEX('Policy Characteristics'!F:F,MATCH($C97,'Policy Characteristics'!$C:$C,0))),"",INDEX('Policy Characteristics'!F:F,MATCH($C97,'Policy Characteristics'!$C:$C,0)))</f>
        <v>0</v>
      </c>
      <c r="M97" s="151">
        <f>IF(ISBLANK(INDEX('Policy Characteristics'!G:G,MATCH($C97,'Policy Characteristics'!$C:$C,0))),"",INDEX('Policy Characteristics'!G:G,MATCH($C97,'Policy Characteristics'!$C:$C,0)))</f>
        <v>15000</v>
      </c>
      <c r="N97" s="151">
        <f>IF(ISBLANK(INDEX('Policy Characteristics'!H:H,MATCH($C97,'Policy Characteristics'!$C:$C,0))),"",INDEX('Policy Characteristics'!H:H,MATCH($C97,'Policy Characteristics'!$C:$C,0)))</f>
        <v>100</v>
      </c>
      <c r="O97" s="144" t="str">
        <f>IF(ISBLANK(INDEX('Policy Characteristics'!I:I,MATCH($C97,'Policy Characteristics'!$C:$C,0))),"",INDEX('Policy Characteristics'!I:I,MATCH($C97,'Policy Characteristics'!$C:$C,0)))</f>
        <v>€/ vehicle</v>
      </c>
      <c r="P97" s="144"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44" t="str">
        <f>IF(ISBLANK(INDEX('Policy Characteristics'!K:K,MATCH($C97,'Policy Characteristics'!$C:$C,0))),"",INDEX('Policy Characteristics'!K:K,MATCH($C97,'Policy Characteristics'!$C:$C,0)))</f>
        <v>transportation-sector-main.html#ev-subsidy</v>
      </c>
      <c r="R97" s="144" t="str">
        <f>IF(ISBLANK(INDEX('Policy Characteristics'!L:L,MATCH($C97,'Policy Characteristics'!$C:$C,0))),"",INDEX('Policy Characteristics'!L:L,MATCH($C97,'Policy Characteristics'!$C:$C,0)))</f>
        <v>ev-subsidy.html</v>
      </c>
    </row>
    <row r="98" spans="1:18" x14ac:dyDescent="0.25">
      <c r="A98" s="144" t="str">
        <f>IF(ISBLANK(INDEX('Policy Characteristics'!A:A,MATCH($C98,'Policy Characteristics'!$C:$C,0))),"",INDEX('Policy Characteristics'!A:A,MATCH($C98,'Policy Characteristics'!$C:$C,0)))</f>
        <v>Transportation</v>
      </c>
      <c r="B98" s="152" t="str">
        <f>IF(ISBLANK(INDEX('Policy Characteristics'!B:B,MATCH($C98,'Policy Characteristics'!$C:$C,0))),"",INDEX('Policy Characteristics'!B:B,MATCH($C98,'Policy Characteristics'!$C:$C,0)))</f>
        <v>Passenger Vehicle Subsidy</v>
      </c>
      <c r="C98" s="144" t="str">
        <f t="shared" si="3"/>
        <v>Additional Passenger Vehicle Subsidy</v>
      </c>
      <c r="D98" s="45" t="s">
        <v>113</v>
      </c>
      <c r="E98" s="45" t="s">
        <v>1141</v>
      </c>
      <c r="F98" s="2" t="s">
        <v>143</v>
      </c>
      <c r="G98" s="45" t="s">
        <v>2281</v>
      </c>
      <c r="H98" s="43">
        <v>1679</v>
      </c>
      <c r="I98" t="s">
        <v>43</v>
      </c>
      <c r="J98" s="145" t="str">
        <f>IF(ISBLANK(INDEX('Policy Characteristics'!D:D,MATCH($C98,'Policy Characteristics'!$C:$C,0))),"",INDEX('Policy Characteristics'!D:D,MATCH($C98,'Policy Characteristics'!$C:$C,0)))</f>
        <v>Vehicle Subsidy</v>
      </c>
      <c r="K98" s="144" t="str">
        <f>IF(ISBLANK(INDEX('Policy Characteristics'!E:E,MATCH($C98,'Policy Characteristics'!$C:$C,0))),"",INDEX('Policy Characteristics'!E:E,MATCH($C98,'Policy Characteristics'!$C:$C,0)))</f>
        <v>trans psgr subsidy</v>
      </c>
      <c r="L98" s="151">
        <f>IF(ISBLANK(INDEX('Policy Characteristics'!F:F,MATCH($C98,'Policy Characteristics'!$C:$C,0))),"",INDEX('Policy Characteristics'!F:F,MATCH($C98,'Policy Characteristics'!$C:$C,0)))</f>
        <v>0</v>
      </c>
      <c r="M98" s="151">
        <f>IF(ISBLANK(INDEX('Policy Characteristics'!G:G,MATCH($C98,'Policy Characteristics'!$C:$C,0))),"",INDEX('Policy Characteristics'!G:G,MATCH($C98,'Policy Characteristics'!$C:$C,0)))</f>
        <v>15000</v>
      </c>
      <c r="N98" s="151">
        <f>IF(ISBLANK(INDEX('Policy Characteristics'!H:H,MATCH($C98,'Policy Characteristics'!$C:$C,0))),"",INDEX('Policy Characteristics'!H:H,MATCH($C98,'Policy Characteristics'!$C:$C,0)))</f>
        <v>100</v>
      </c>
      <c r="O98" s="144" t="str">
        <f>IF(ISBLANK(INDEX('Policy Characteristics'!I:I,MATCH($C98,'Policy Characteristics'!$C:$C,0))),"",INDEX('Policy Characteristics'!I:I,MATCH($C98,'Policy Characteristics'!$C:$C,0)))</f>
        <v>€/ vehicle</v>
      </c>
      <c r="P98" s="144"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44" t="str">
        <f>IF(ISBLANK(INDEX('Policy Characteristics'!K:K,MATCH($C98,'Policy Characteristics'!$C:$C,0))),"",INDEX('Policy Characteristics'!K:K,MATCH($C98,'Policy Characteristics'!$C:$C,0)))</f>
        <v>transportation-sector-main.html#ev-subsidy</v>
      </c>
      <c r="R98" s="144" t="str">
        <f>IF(ISBLANK(INDEX('Policy Characteristics'!L:L,MATCH($C98,'Policy Characteristics'!$C:$C,0))),"",INDEX('Policy Characteristics'!L:L,MATCH($C98,'Policy Characteristics'!$C:$C,0)))</f>
        <v>ev-subsidy.html</v>
      </c>
    </row>
    <row r="99" spans="1:18" x14ac:dyDescent="0.25">
      <c r="A99" s="144" t="str">
        <f>IF(ISBLANK(INDEX('Policy Characteristics'!A:A,MATCH($C99,'Policy Characteristics'!$C:$C,0))),"",INDEX('Policy Characteristics'!A:A,MATCH($C99,'Policy Characteristics'!$C:$C,0)))</f>
        <v>Transportation</v>
      </c>
      <c r="B99" s="152" t="str">
        <f>IF(ISBLANK(INDEX('Policy Characteristics'!B:B,MATCH($C99,'Policy Characteristics'!$C:$C,0))),"",INDEX('Policy Characteristics'!B:B,MATCH($C99,'Policy Characteristics'!$C:$C,0)))</f>
        <v>Passenger Vehicle Subsidy</v>
      </c>
      <c r="C99" s="144" t="str">
        <f t="shared" si="3"/>
        <v>Additional Passenger Vehicle Subsidy</v>
      </c>
      <c r="D99" s="45" t="s">
        <v>113</v>
      </c>
      <c r="E99" s="2" t="s">
        <v>1142</v>
      </c>
      <c r="F99" s="2" t="s">
        <v>143</v>
      </c>
      <c r="G99" s="2" t="s">
        <v>2282</v>
      </c>
      <c r="H99" s="43">
        <v>1680</v>
      </c>
      <c r="I99" t="s">
        <v>44</v>
      </c>
      <c r="J99" s="145" t="str">
        <f>IF(ISBLANK(INDEX('Policy Characteristics'!D:D,MATCH($C99,'Policy Characteristics'!$C:$C,0))),"",INDEX('Policy Characteristics'!D:D,MATCH($C99,'Policy Characteristics'!$C:$C,0)))</f>
        <v>Vehicle Subsidy</v>
      </c>
      <c r="K99" s="144" t="str">
        <f>IF(ISBLANK(INDEX('Policy Characteristics'!E:E,MATCH($C99,'Policy Characteristics'!$C:$C,0))),"",INDEX('Policy Characteristics'!E:E,MATCH($C99,'Policy Characteristics'!$C:$C,0)))</f>
        <v>trans psgr subsidy</v>
      </c>
      <c r="L99" s="151">
        <f>IF(ISBLANK(INDEX('Policy Characteristics'!F:F,MATCH($C99,'Policy Characteristics'!$C:$C,0))),"",INDEX('Policy Characteristics'!F:F,MATCH($C99,'Policy Characteristics'!$C:$C,0)))</f>
        <v>0</v>
      </c>
      <c r="M99" s="151">
        <f>IF(ISBLANK(INDEX('Policy Characteristics'!G:G,MATCH($C99,'Policy Characteristics'!$C:$C,0))),"",INDEX('Policy Characteristics'!G:G,MATCH($C99,'Policy Characteristics'!$C:$C,0)))</f>
        <v>15000</v>
      </c>
      <c r="N99" s="151">
        <f>IF(ISBLANK(INDEX('Policy Characteristics'!H:H,MATCH($C99,'Policy Characteristics'!$C:$C,0))),"",INDEX('Policy Characteristics'!H:H,MATCH($C99,'Policy Characteristics'!$C:$C,0)))</f>
        <v>100</v>
      </c>
      <c r="O99" s="144" t="str">
        <f>IF(ISBLANK(INDEX('Policy Characteristics'!I:I,MATCH($C99,'Policy Characteristics'!$C:$C,0))),"",INDEX('Policy Characteristics'!I:I,MATCH($C99,'Policy Characteristics'!$C:$C,0)))</f>
        <v>€/ vehicle</v>
      </c>
      <c r="P99" s="144"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44" t="str">
        <f>IF(ISBLANK(INDEX('Policy Characteristics'!K:K,MATCH($C99,'Policy Characteristics'!$C:$C,0))),"",INDEX('Policy Characteristics'!K:K,MATCH($C99,'Policy Characteristics'!$C:$C,0)))</f>
        <v>transportation-sector-main.html#ev-subsidy</v>
      </c>
      <c r="R99" s="144" t="str">
        <f>IF(ISBLANK(INDEX('Policy Characteristics'!L:L,MATCH($C99,'Policy Characteristics'!$C:$C,0))),"",INDEX('Policy Characteristics'!L:L,MATCH($C99,'Policy Characteristics'!$C:$C,0)))</f>
        <v>ev-subsidy.html</v>
      </c>
    </row>
    <row r="100" spans="1:18" x14ac:dyDescent="0.25">
      <c r="A100" s="144" t="str">
        <f>IF(ISBLANK(INDEX('Policy Characteristics'!A:A,MATCH($C100,'Policy Characteristics'!$C:$C,0))),"",INDEX('Policy Characteristics'!A:A,MATCH($C100,'Policy Characteristics'!$C:$C,0)))</f>
        <v>Transportation</v>
      </c>
      <c r="B100" s="152" t="str">
        <f>IF(ISBLANK(INDEX('Policy Characteristics'!B:B,MATCH($C100,'Policy Characteristics'!$C:$C,0))),"",INDEX('Policy Characteristics'!B:B,MATCH($C100,'Policy Characteristics'!$C:$C,0)))</f>
        <v>Passenger Vehicle Subsidy</v>
      </c>
      <c r="C100" s="144" t="str">
        <f t="shared" si="3"/>
        <v>Additional Passenger Vehicle Subsidy</v>
      </c>
      <c r="D100" s="45" t="s">
        <v>113</v>
      </c>
      <c r="E100" s="2" t="s">
        <v>1143</v>
      </c>
      <c r="F100" s="2" t="s">
        <v>143</v>
      </c>
      <c r="G100" s="2" t="s">
        <v>2283</v>
      </c>
      <c r="H100" s="43">
        <v>1681</v>
      </c>
      <c r="I100" t="s">
        <v>44</v>
      </c>
      <c r="J100" s="145" t="str">
        <f>IF(ISBLANK(INDEX('Policy Characteristics'!D:D,MATCH($C100,'Policy Characteristics'!$C:$C,0))),"",INDEX('Policy Characteristics'!D:D,MATCH($C100,'Policy Characteristics'!$C:$C,0)))</f>
        <v>Vehicle Subsidy</v>
      </c>
      <c r="K100" s="144" t="str">
        <f>IF(ISBLANK(INDEX('Policy Characteristics'!E:E,MATCH($C100,'Policy Characteristics'!$C:$C,0))),"",INDEX('Policy Characteristics'!E:E,MATCH($C100,'Policy Characteristics'!$C:$C,0)))</f>
        <v>trans psgr subsidy</v>
      </c>
      <c r="L100" s="151">
        <f>IF(ISBLANK(INDEX('Policy Characteristics'!F:F,MATCH($C100,'Policy Characteristics'!$C:$C,0))),"",INDEX('Policy Characteristics'!F:F,MATCH($C100,'Policy Characteristics'!$C:$C,0)))</f>
        <v>0</v>
      </c>
      <c r="M100" s="151">
        <f>IF(ISBLANK(INDEX('Policy Characteristics'!G:G,MATCH($C100,'Policy Characteristics'!$C:$C,0))),"",INDEX('Policy Characteristics'!G:G,MATCH($C100,'Policy Characteristics'!$C:$C,0)))</f>
        <v>15000</v>
      </c>
      <c r="N100" s="151">
        <f>IF(ISBLANK(INDEX('Policy Characteristics'!H:H,MATCH($C100,'Policy Characteristics'!$C:$C,0))),"",INDEX('Policy Characteristics'!H:H,MATCH($C100,'Policy Characteristics'!$C:$C,0)))</f>
        <v>100</v>
      </c>
      <c r="O100" s="144" t="str">
        <f>IF(ISBLANK(INDEX('Policy Characteristics'!I:I,MATCH($C100,'Policy Characteristics'!$C:$C,0))),"",INDEX('Policy Characteristics'!I:I,MATCH($C100,'Policy Characteristics'!$C:$C,0)))</f>
        <v>€/ vehicle</v>
      </c>
      <c r="P100" s="144"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44" t="str">
        <f>IF(ISBLANK(INDEX('Policy Characteristics'!K:K,MATCH($C100,'Policy Characteristics'!$C:$C,0))),"",INDEX('Policy Characteristics'!K:K,MATCH($C100,'Policy Characteristics'!$C:$C,0)))</f>
        <v>transportation-sector-main.html#ev-subsidy</v>
      </c>
      <c r="R100" s="144" t="str">
        <f>IF(ISBLANK(INDEX('Policy Characteristics'!L:L,MATCH($C100,'Policy Characteristics'!$C:$C,0))),"",INDEX('Policy Characteristics'!L:L,MATCH($C100,'Policy Characteristics'!$C:$C,0)))</f>
        <v>ev-subsidy.html</v>
      </c>
    </row>
    <row r="101" spans="1:18" x14ac:dyDescent="0.25">
      <c r="A101" s="144" t="str">
        <f>IF(ISBLANK(INDEX('Policy Characteristics'!A:A,MATCH($C101,'Policy Characteristics'!$C:$C,0))),"",INDEX('Policy Characteristics'!A:A,MATCH($C101,'Policy Characteristics'!$C:$C,0)))</f>
        <v>Transportation</v>
      </c>
      <c r="B101" s="152" t="str">
        <f>IF(ISBLANK(INDEX('Policy Characteristics'!B:B,MATCH($C101,'Policy Characteristics'!$C:$C,0))),"",INDEX('Policy Characteristics'!B:B,MATCH($C101,'Policy Characteristics'!$C:$C,0)))</f>
        <v>Passenger Vehicle Subsidy</v>
      </c>
      <c r="C101" s="144" t="str">
        <f t="shared" si="3"/>
        <v>Additional Passenger Vehicle Subsidy</v>
      </c>
      <c r="D101" s="45" t="s">
        <v>113</v>
      </c>
      <c r="E101" s="2" t="s">
        <v>1144</v>
      </c>
      <c r="F101" s="2" t="s">
        <v>143</v>
      </c>
      <c r="G101" s="2" t="s">
        <v>2284</v>
      </c>
      <c r="H101" s="43">
        <v>1682</v>
      </c>
      <c r="I101" t="s">
        <v>44</v>
      </c>
      <c r="J101" s="145" t="str">
        <f>IF(ISBLANK(INDEX('Policy Characteristics'!D:D,MATCH($C101,'Policy Characteristics'!$C:$C,0))),"",INDEX('Policy Characteristics'!D:D,MATCH($C101,'Policy Characteristics'!$C:$C,0)))</f>
        <v>Vehicle Subsidy</v>
      </c>
      <c r="K101" s="144" t="str">
        <f>IF(ISBLANK(INDEX('Policy Characteristics'!E:E,MATCH($C101,'Policy Characteristics'!$C:$C,0))),"",INDEX('Policy Characteristics'!E:E,MATCH($C101,'Policy Characteristics'!$C:$C,0)))</f>
        <v>trans psgr subsidy</v>
      </c>
      <c r="L101" s="151">
        <f>IF(ISBLANK(INDEX('Policy Characteristics'!F:F,MATCH($C101,'Policy Characteristics'!$C:$C,0))),"",INDEX('Policy Characteristics'!F:F,MATCH($C101,'Policy Characteristics'!$C:$C,0)))</f>
        <v>0</v>
      </c>
      <c r="M101" s="151">
        <f>IF(ISBLANK(INDEX('Policy Characteristics'!G:G,MATCH($C101,'Policy Characteristics'!$C:$C,0))),"",INDEX('Policy Characteristics'!G:G,MATCH($C101,'Policy Characteristics'!$C:$C,0)))</f>
        <v>15000</v>
      </c>
      <c r="N101" s="151">
        <f>IF(ISBLANK(INDEX('Policy Characteristics'!H:H,MATCH($C101,'Policy Characteristics'!$C:$C,0))),"",INDEX('Policy Characteristics'!H:H,MATCH($C101,'Policy Characteristics'!$C:$C,0)))</f>
        <v>100</v>
      </c>
      <c r="O101" s="144" t="str">
        <f>IF(ISBLANK(INDEX('Policy Characteristics'!I:I,MATCH($C101,'Policy Characteristics'!$C:$C,0))),"",INDEX('Policy Characteristics'!I:I,MATCH($C101,'Policy Characteristics'!$C:$C,0)))</f>
        <v>€/ vehicle</v>
      </c>
      <c r="P101" s="144"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44" t="str">
        <f>IF(ISBLANK(INDEX('Policy Characteristics'!K:K,MATCH($C101,'Policy Characteristics'!$C:$C,0))),"",INDEX('Policy Characteristics'!K:K,MATCH($C101,'Policy Characteristics'!$C:$C,0)))</f>
        <v>transportation-sector-main.html#ev-subsidy</v>
      </c>
      <c r="R101" s="144" t="str">
        <f>IF(ISBLANK(INDEX('Policy Characteristics'!L:L,MATCH($C101,'Policy Characteristics'!$C:$C,0))),"",INDEX('Policy Characteristics'!L:L,MATCH($C101,'Policy Characteristics'!$C:$C,0)))</f>
        <v>ev-subsidy.html</v>
      </c>
    </row>
    <row r="102" spans="1:18" x14ac:dyDescent="0.25">
      <c r="A102" s="144" t="str">
        <f>IF(ISBLANK(INDEX('Policy Characteristics'!A:A,MATCH($C102,'Policy Characteristics'!$C:$C,0))),"",INDEX('Policy Characteristics'!A:A,MATCH($C102,'Policy Characteristics'!$C:$C,0)))</f>
        <v>Transportation</v>
      </c>
      <c r="B102" s="152" t="str">
        <f>IF(ISBLANK(INDEX('Policy Characteristics'!B:B,MATCH($C102,'Policy Characteristics'!$C:$C,0))),"",INDEX('Policy Characteristics'!B:B,MATCH($C102,'Policy Characteristics'!$C:$C,0)))</f>
        <v>Passenger Vehicle Subsidy</v>
      </c>
      <c r="C102" s="144" t="str">
        <f t="shared" si="3"/>
        <v>Additional Passenger Vehicle Subsidy</v>
      </c>
      <c r="D102" s="45" t="s">
        <v>113</v>
      </c>
      <c r="E102" s="2" t="s">
        <v>1145</v>
      </c>
      <c r="F102" s="2" t="s">
        <v>143</v>
      </c>
      <c r="G102" s="2" t="s">
        <v>2285</v>
      </c>
      <c r="H102" s="43">
        <v>1683</v>
      </c>
      <c r="I102" t="s">
        <v>43</v>
      </c>
      <c r="J102" s="145" t="str">
        <f>IF(ISBLANK(INDEX('Policy Characteristics'!D:D,MATCH($C102,'Policy Characteristics'!$C:$C,0))),"",INDEX('Policy Characteristics'!D:D,MATCH($C102,'Policy Characteristics'!$C:$C,0)))</f>
        <v>Vehicle Subsidy</v>
      </c>
      <c r="K102" s="144" t="str">
        <f>IF(ISBLANK(INDEX('Policy Characteristics'!E:E,MATCH($C102,'Policy Characteristics'!$C:$C,0))),"",INDEX('Policy Characteristics'!E:E,MATCH($C102,'Policy Characteristics'!$C:$C,0)))</f>
        <v>trans psgr subsidy</v>
      </c>
      <c r="L102" s="151">
        <f>IF(ISBLANK(INDEX('Policy Characteristics'!F:F,MATCH($C102,'Policy Characteristics'!$C:$C,0))),"",INDEX('Policy Characteristics'!F:F,MATCH($C102,'Policy Characteristics'!$C:$C,0)))</f>
        <v>0</v>
      </c>
      <c r="M102" s="151">
        <f>IF(ISBLANK(INDEX('Policy Characteristics'!G:G,MATCH($C102,'Policy Characteristics'!$C:$C,0))),"",INDEX('Policy Characteristics'!G:G,MATCH($C102,'Policy Characteristics'!$C:$C,0)))</f>
        <v>15000</v>
      </c>
      <c r="N102" s="151">
        <f>IF(ISBLANK(INDEX('Policy Characteristics'!H:H,MATCH($C102,'Policy Characteristics'!$C:$C,0))),"",INDEX('Policy Characteristics'!H:H,MATCH($C102,'Policy Characteristics'!$C:$C,0)))</f>
        <v>100</v>
      </c>
      <c r="O102" s="144" t="str">
        <f>IF(ISBLANK(INDEX('Policy Characteristics'!I:I,MATCH($C102,'Policy Characteristics'!$C:$C,0))),"",INDEX('Policy Characteristics'!I:I,MATCH($C102,'Policy Characteristics'!$C:$C,0)))</f>
        <v>€/ vehicle</v>
      </c>
      <c r="P102" s="144"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44" t="str">
        <f>IF(ISBLANK(INDEX('Policy Characteristics'!K:K,MATCH($C102,'Policy Characteristics'!$C:$C,0))),"",INDEX('Policy Characteristics'!K:K,MATCH($C102,'Policy Characteristics'!$C:$C,0)))</f>
        <v>transportation-sector-main.html#ev-subsidy</v>
      </c>
      <c r="R102" s="144" t="str">
        <f>IF(ISBLANK(INDEX('Policy Characteristics'!L:L,MATCH($C102,'Policy Characteristics'!$C:$C,0))),"",INDEX('Policy Characteristics'!L:L,MATCH($C102,'Policy Characteristics'!$C:$C,0)))</f>
        <v>ev-subsidy.html</v>
      </c>
    </row>
    <row r="103" spans="1:18" x14ac:dyDescent="0.25">
      <c r="A103" s="144" t="str">
        <f>IF(ISBLANK(INDEX('Policy Characteristics'!A:A,MATCH($C103,'Policy Characteristics'!$C:$C,0))),"",INDEX('Policy Characteristics'!A:A,MATCH($C103,'Policy Characteristics'!$C:$C,0)))</f>
        <v>Transportation</v>
      </c>
      <c r="B103" s="152" t="str">
        <f>IF(ISBLANK(INDEX('Policy Characteristics'!B:B,MATCH($C103,'Policy Characteristics'!$C:$C,0))),"",INDEX('Policy Characteristics'!B:B,MATCH($C103,'Policy Characteristics'!$C:$C,0)))</f>
        <v>Passenger Vehicle Subsidy</v>
      </c>
      <c r="C103" s="144" t="str">
        <f t="shared" si="3"/>
        <v>Additional Passenger Vehicle Subsidy</v>
      </c>
      <c r="D103" s="45" t="s">
        <v>113</v>
      </c>
      <c r="E103" s="2" t="s">
        <v>1401</v>
      </c>
      <c r="F103" s="2" t="s">
        <v>143</v>
      </c>
      <c r="G103" s="2" t="s">
        <v>1401</v>
      </c>
      <c r="H103" s="43">
        <v>1684</v>
      </c>
      <c r="I103" t="s">
        <v>44</v>
      </c>
      <c r="J103" s="145" t="str">
        <f>IF(ISBLANK(INDEX('Policy Characteristics'!D:D,MATCH($C103,'Policy Characteristics'!$C:$C,0))),"",INDEX('Policy Characteristics'!D:D,MATCH($C103,'Policy Characteristics'!$C:$C,0)))</f>
        <v>Vehicle Subsidy</v>
      </c>
      <c r="K103" s="144" t="str">
        <f>IF(ISBLANK(INDEX('Policy Characteristics'!E:E,MATCH($C103,'Policy Characteristics'!$C:$C,0))),"",INDEX('Policy Characteristics'!E:E,MATCH($C103,'Policy Characteristics'!$C:$C,0)))</f>
        <v>trans psgr subsidy</v>
      </c>
      <c r="L103" s="151">
        <f>IF(ISBLANK(INDEX('Policy Characteristics'!F:F,MATCH($C103,'Policy Characteristics'!$C:$C,0))),"",INDEX('Policy Characteristics'!F:F,MATCH($C103,'Policy Characteristics'!$C:$C,0)))</f>
        <v>0</v>
      </c>
      <c r="M103" s="151">
        <f>IF(ISBLANK(INDEX('Policy Characteristics'!G:G,MATCH($C103,'Policy Characteristics'!$C:$C,0))),"",INDEX('Policy Characteristics'!G:G,MATCH($C103,'Policy Characteristics'!$C:$C,0)))</f>
        <v>15000</v>
      </c>
      <c r="N103" s="151">
        <f>IF(ISBLANK(INDEX('Policy Characteristics'!H:H,MATCH($C103,'Policy Characteristics'!$C:$C,0))),"",INDEX('Policy Characteristics'!H:H,MATCH($C103,'Policy Characteristics'!$C:$C,0)))</f>
        <v>100</v>
      </c>
      <c r="O103" s="144" t="str">
        <f>IF(ISBLANK(INDEX('Policy Characteristics'!I:I,MATCH($C103,'Policy Characteristics'!$C:$C,0))),"",INDEX('Policy Characteristics'!I:I,MATCH($C103,'Policy Characteristics'!$C:$C,0)))</f>
        <v>€/ vehicle</v>
      </c>
      <c r="P103" s="144"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44" t="str">
        <f>IF(ISBLANK(INDEX('Policy Characteristics'!K:K,MATCH($C103,'Policy Characteristics'!$C:$C,0))),"",INDEX('Policy Characteristics'!K:K,MATCH($C103,'Policy Characteristics'!$C:$C,0)))</f>
        <v>transportation-sector-main.html#ev-subsidy</v>
      </c>
      <c r="R103" s="144" t="str">
        <f>IF(ISBLANK(INDEX('Policy Characteristics'!L:L,MATCH($C103,'Policy Characteristics'!$C:$C,0))),"",INDEX('Policy Characteristics'!L:L,MATCH($C103,'Policy Characteristics'!$C:$C,0)))</f>
        <v>ev-subsidy.html</v>
      </c>
    </row>
    <row r="104" spans="1:18" x14ac:dyDescent="0.25">
      <c r="A104" s="144" t="str">
        <f>IF(ISBLANK(INDEX('Policy Characteristics'!A:A,MATCH($C104,'Policy Characteristics'!$C:$C,0))),"",INDEX('Policy Characteristics'!A:A,MATCH($C104,'Policy Characteristics'!$C:$C,0)))</f>
        <v>Transportation</v>
      </c>
      <c r="B104" s="152" t="str">
        <f>IF(ISBLANK(INDEX('Policy Characteristics'!B:B,MATCH($C104,'Policy Characteristics'!$C:$C,0))),"",INDEX('Policy Characteristics'!B:B,MATCH($C104,'Policy Characteristics'!$C:$C,0)))</f>
        <v>Passenger Vehicle Subsidy</v>
      </c>
      <c r="C104" s="144" t="str">
        <f t="shared" si="3"/>
        <v>Additional Passenger Vehicle Subsidy</v>
      </c>
      <c r="D104" s="45" t="s">
        <v>113</v>
      </c>
      <c r="E104" s="2" t="s">
        <v>1400</v>
      </c>
      <c r="F104" s="2" t="s">
        <v>143</v>
      </c>
      <c r="G104" s="2" t="s">
        <v>2286</v>
      </c>
      <c r="H104" s="43">
        <v>1685</v>
      </c>
      <c r="I104" t="s">
        <v>43</v>
      </c>
      <c r="J104" s="145" t="str">
        <f>IF(ISBLANK(INDEX('Policy Characteristics'!D:D,MATCH($C104,'Policy Characteristics'!$C:$C,0))),"",INDEX('Policy Characteristics'!D:D,MATCH($C104,'Policy Characteristics'!$C:$C,0)))</f>
        <v>Vehicle Subsidy</v>
      </c>
      <c r="K104" s="144" t="str">
        <f>IF(ISBLANK(INDEX('Policy Characteristics'!E:E,MATCH($C104,'Policy Characteristics'!$C:$C,0))),"",INDEX('Policy Characteristics'!E:E,MATCH($C104,'Policy Characteristics'!$C:$C,0)))</f>
        <v>trans psgr subsidy</v>
      </c>
      <c r="L104" s="151">
        <f>IF(ISBLANK(INDEX('Policy Characteristics'!F:F,MATCH($C104,'Policy Characteristics'!$C:$C,0))),"",INDEX('Policy Characteristics'!F:F,MATCH($C104,'Policy Characteristics'!$C:$C,0)))</f>
        <v>0</v>
      </c>
      <c r="M104" s="151">
        <f>IF(ISBLANK(INDEX('Policy Characteristics'!G:G,MATCH($C104,'Policy Characteristics'!$C:$C,0))),"",INDEX('Policy Characteristics'!G:G,MATCH($C104,'Policy Characteristics'!$C:$C,0)))</f>
        <v>15000</v>
      </c>
      <c r="N104" s="151">
        <f>IF(ISBLANK(INDEX('Policy Characteristics'!H:H,MATCH($C104,'Policy Characteristics'!$C:$C,0))),"",INDEX('Policy Characteristics'!H:H,MATCH($C104,'Policy Characteristics'!$C:$C,0)))</f>
        <v>100</v>
      </c>
      <c r="O104" s="144" t="str">
        <f>IF(ISBLANK(INDEX('Policy Characteristics'!I:I,MATCH($C104,'Policy Characteristics'!$C:$C,0))),"",INDEX('Policy Characteristics'!I:I,MATCH($C104,'Policy Characteristics'!$C:$C,0)))</f>
        <v>€/ vehicle</v>
      </c>
      <c r="P104" s="144"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44" t="str">
        <f>IF(ISBLANK(INDEX('Policy Characteristics'!K:K,MATCH($C104,'Policy Characteristics'!$C:$C,0))),"",INDEX('Policy Characteristics'!K:K,MATCH($C104,'Policy Characteristics'!$C:$C,0)))</f>
        <v>transportation-sector-main.html#ev-subsidy</v>
      </c>
      <c r="R104" s="144" t="str">
        <f>IF(ISBLANK(INDEX('Policy Characteristics'!L:L,MATCH($C104,'Policy Characteristics'!$C:$C,0))),"",INDEX('Policy Characteristics'!L:L,MATCH($C104,'Policy Characteristics'!$C:$C,0)))</f>
        <v>ev-subsidy.html</v>
      </c>
    </row>
    <row r="105" spans="1:18" s="2" customFormat="1" x14ac:dyDescent="0.25">
      <c r="A105" s="144" t="str">
        <f>IF(ISBLANK(INDEX('Policy Characteristics'!A:A,MATCH($C105,'Policy Characteristics'!$C:$C,0))),"",INDEX('Policy Characteristics'!A:A,MATCH($C105,'Policy Characteristics'!$C:$C,0)))</f>
        <v>Transportation</v>
      </c>
      <c r="B105" s="152" t="str">
        <f>IF(ISBLANK(INDEX('Policy Characteristics'!B:B,MATCH($C105,'Policy Characteristics'!$C:$C,0))),"",INDEX('Policy Characteristics'!B:B,MATCH($C105,'Policy Characteristics'!$C:$C,0)))</f>
        <v>Freight Vehicle Subsidy</v>
      </c>
      <c r="C105" s="1" t="s">
        <v>2277</v>
      </c>
      <c r="D105" s="45" t="s">
        <v>37</v>
      </c>
      <c r="E105" s="45" t="s">
        <v>1141</v>
      </c>
      <c r="F105" s="2" t="s">
        <v>2290</v>
      </c>
      <c r="G105" s="45" t="s">
        <v>2281</v>
      </c>
      <c r="H105" s="43">
        <v>1686</v>
      </c>
      <c r="I105" t="s">
        <v>43</v>
      </c>
      <c r="J105" s="145" t="str">
        <f>IF(ISBLANK(INDEX('Policy Characteristics'!D:D,MATCH($C105,'Policy Characteristics'!$C:$C,0))),"",INDEX('Policy Characteristics'!D:D,MATCH($C105,'Policy Characteristics'!$C:$C,0)))</f>
        <v>Vehicle Subsidy</v>
      </c>
      <c r="K105" s="144" t="str">
        <f>IF(ISBLANK(INDEX('Policy Characteristics'!E:E,MATCH($C105,'Policy Characteristics'!$C:$C,0))),"",INDEX('Policy Characteristics'!E:E,MATCH($C105,'Policy Characteristics'!$C:$C,0)))</f>
        <v>trans frgt subsidy</v>
      </c>
      <c r="L105" s="151">
        <f>IF(ISBLANK(INDEX('Policy Characteristics'!F:F,MATCH($C105,'Policy Characteristics'!$C:$C,0))),"",INDEX('Policy Characteristics'!F:F,MATCH($C105,'Policy Characteristics'!$C:$C,0)))</f>
        <v>0</v>
      </c>
      <c r="M105" s="151">
        <f>IF(ISBLANK(INDEX('Policy Characteristics'!G:G,MATCH($C105,'Policy Characteristics'!$C:$C,0))),"",INDEX('Policy Characteristics'!G:G,MATCH($C105,'Policy Characteristics'!$C:$C,0)))</f>
        <v>35000</v>
      </c>
      <c r="N105" s="151">
        <f>IF(ISBLANK(INDEX('Policy Characteristics'!H:H,MATCH($C105,'Policy Characteristics'!$C:$C,0))),"",INDEX('Policy Characteristics'!H:H,MATCH($C105,'Policy Characteristics'!$C:$C,0)))</f>
        <v>100</v>
      </c>
      <c r="O105" s="144" t="str">
        <f>IF(ISBLANK(INDEX('Policy Characteristics'!I:I,MATCH($C105,'Policy Characteristics'!$C:$C,0))),"",INDEX('Policy Characteristics'!I:I,MATCH($C105,'Policy Characteristics'!$C:$C,0)))</f>
        <v>€/ vehicle</v>
      </c>
      <c r="P105" s="144"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44" t="str">
        <f>IF(ISBLANK(INDEX('Policy Characteristics'!K:K,MATCH($C105,'Policy Characteristics'!$C:$C,0))),"",INDEX('Policy Characteristics'!K:K,MATCH($C105,'Policy Characteristics'!$C:$C,0)))</f>
        <v>transportation-sector-main.html#ev-subsidy</v>
      </c>
      <c r="R105" s="144" t="str">
        <f>IF(ISBLANK(INDEX('Policy Characteristics'!L:L,MATCH($C105,'Policy Characteristics'!$C:$C,0))),"",INDEX('Policy Characteristics'!L:L,MATCH($C105,'Policy Characteristics'!$C:$C,0)))</f>
        <v>ev-subsidy.html</v>
      </c>
    </row>
    <row r="106" spans="1:18" ht="14.65" customHeight="1" x14ac:dyDescent="0.25">
      <c r="A106" s="144" t="str">
        <f>IF(ISBLANK(INDEX('Policy Characteristics'!A:A,MATCH($C106,'Policy Characteristics'!$C:$C,0))),"",INDEX('Policy Characteristics'!A:A,MATCH($C106,'Policy Characteristics'!$C:$C,0)))</f>
        <v>Transportation</v>
      </c>
      <c r="B106" s="152" t="str">
        <f>IF(ISBLANK(INDEX('Policy Characteristics'!B:B,MATCH($C106,'Policy Characteristics'!$C:$C,0))),"",INDEX('Policy Characteristics'!B:B,MATCH($C106,'Policy Characteristics'!$C:$C,0)))</f>
        <v>Freight Vehicle Subsidy</v>
      </c>
      <c r="C106" s="144" t="str">
        <f>C$105</f>
        <v>Additional Freight Vehicle Subsidy</v>
      </c>
      <c r="D106" s="45" t="s">
        <v>37</v>
      </c>
      <c r="E106" s="2" t="s">
        <v>1142</v>
      </c>
      <c r="F106" s="2" t="s">
        <v>2290</v>
      </c>
      <c r="G106" s="2" t="s">
        <v>2282</v>
      </c>
      <c r="H106" s="43">
        <v>1687</v>
      </c>
      <c r="I106" t="s">
        <v>43</v>
      </c>
      <c r="J106" s="145" t="str">
        <f>IF(ISBLANK(INDEX('Policy Characteristics'!D:D,MATCH($C106,'Policy Characteristics'!$C:$C,0))),"",INDEX('Policy Characteristics'!D:D,MATCH($C106,'Policy Characteristics'!$C:$C,0)))</f>
        <v>Vehicle Subsidy</v>
      </c>
      <c r="K106" s="144" t="str">
        <f>IF(ISBLANK(INDEX('Policy Characteristics'!E:E,MATCH($C106,'Policy Characteristics'!$C:$C,0))),"",INDEX('Policy Characteristics'!E:E,MATCH($C106,'Policy Characteristics'!$C:$C,0)))</f>
        <v>trans frgt subsidy</v>
      </c>
      <c r="L106" s="151">
        <f>IF(ISBLANK(INDEX('Policy Characteristics'!F:F,MATCH($C106,'Policy Characteristics'!$C:$C,0))),"",INDEX('Policy Characteristics'!F:F,MATCH($C106,'Policy Characteristics'!$C:$C,0)))</f>
        <v>0</v>
      </c>
      <c r="M106" s="151">
        <f>IF(ISBLANK(INDEX('Policy Characteristics'!G:G,MATCH($C106,'Policy Characteristics'!$C:$C,0))),"",INDEX('Policy Characteristics'!G:G,MATCH($C106,'Policy Characteristics'!$C:$C,0)))</f>
        <v>35000</v>
      </c>
      <c r="N106" s="151">
        <f>IF(ISBLANK(INDEX('Policy Characteristics'!H:H,MATCH($C106,'Policy Characteristics'!$C:$C,0))),"",INDEX('Policy Characteristics'!H:H,MATCH($C106,'Policy Characteristics'!$C:$C,0)))</f>
        <v>100</v>
      </c>
      <c r="O106" s="144" t="str">
        <f>IF(ISBLANK(INDEX('Policy Characteristics'!I:I,MATCH($C106,'Policy Characteristics'!$C:$C,0))),"",INDEX('Policy Characteristics'!I:I,MATCH($C106,'Policy Characteristics'!$C:$C,0)))</f>
        <v>€/ vehicle</v>
      </c>
      <c r="P106" s="144"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44" t="str">
        <f>IF(ISBLANK(INDEX('Policy Characteristics'!K:K,MATCH($C106,'Policy Characteristics'!$C:$C,0))),"",INDEX('Policy Characteristics'!K:K,MATCH($C106,'Policy Characteristics'!$C:$C,0)))</f>
        <v>transportation-sector-main.html#ev-subsidy</v>
      </c>
      <c r="R106" s="144" t="str">
        <f>IF(ISBLANK(INDEX('Policy Characteristics'!L:L,MATCH($C106,'Policy Characteristics'!$C:$C,0))),"",INDEX('Policy Characteristics'!L:L,MATCH($C106,'Policy Characteristics'!$C:$C,0)))</f>
        <v>ev-subsidy.html</v>
      </c>
    </row>
    <row r="107" spans="1:18" x14ac:dyDescent="0.25">
      <c r="A107" s="144" t="str">
        <f>IF(ISBLANK(INDEX('Policy Characteristics'!A:A,MATCH($C107,'Policy Characteristics'!$C:$C,0))),"",INDEX('Policy Characteristics'!A:A,MATCH($C107,'Policy Characteristics'!$C:$C,0)))</f>
        <v>Transportation</v>
      </c>
      <c r="B107" s="152" t="str">
        <f>IF(ISBLANK(INDEX('Policy Characteristics'!B:B,MATCH($C107,'Policy Characteristics'!$C:$C,0))),"",INDEX('Policy Characteristics'!B:B,MATCH($C107,'Policy Characteristics'!$C:$C,0)))</f>
        <v>Freight Vehicle Subsidy</v>
      </c>
      <c r="C107" s="144" t="str">
        <f t="shared" ref="C107:C146" si="4">C$105</f>
        <v>Additional Freight Vehicle Subsidy</v>
      </c>
      <c r="D107" s="45" t="s">
        <v>37</v>
      </c>
      <c r="E107" s="2" t="s">
        <v>1143</v>
      </c>
      <c r="F107" s="2" t="s">
        <v>2290</v>
      </c>
      <c r="G107" s="2" t="s">
        <v>2283</v>
      </c>
      <c r="H107" s="43">
        <v>1688</v>
      </c>
      <c r="I107" t="s">
        <v>44</v>
      </c>
      <c r="J107" s="145" t="str">
        <f>IF(ISBLANK(INDEX('Policy Characteristics'!D:D,MATCH($C107,'Policy Characteristics'!$C:$C,0))),"",INDEX('Policy Characteristics'!D:D,MATCH($C107,'Policy Characteristics'!$C:$C,0)))</f>
        <v>Vehicle Subsidy</v>
      </c>
      <c r="K107" s="144" t="str">
        <f>IF(ISBLANK(INDEX('Policy Characteristics'!E:E,MATCH($C107,'Policy Characteristics'!$C:$C,0))),"",INDEX('Policy Characteristics'!E:E,MATCH($C107,'Policy Characteristics'!$C:$C,0)))</f>
        <v>trans frgt subsidy</v>
      </c>
      <c r="L107" s="151">
        <f>IF(ISBLANK(INDEX('Policy Characteristics'!F:F,MATCH($C107,'Policy Characteristics'!$C:$C,0))),"",INDEX('Policy Characteristics'!F:F,MATCH($C107,'Policy Characteristics'!$C:$C,0)))</f>
        <v>0</v>
      </c>
      <c r="M107" s="151">
        <f>IF(ISBLANK(INDEX('Policy Characteristics'!G:G,MATCH($C107,'Policy Characteristics'!$C:$C,0))),"",INDEX('Policy Characteristics'!G:G,MATCH($C107,'Policy Characteristics'!$C:$C,0)))</f>
        <v>35000</v>
      </c>
      <c r="N107" s="151">
        <f>IF(ISBLANK(INDEX('Policy Characteristics'!H:H,MATCH($C107,'Policy Characteristics'!$C:$C,0))),"",INDEX('Policy Characteristics'!H:H,MATCH($C107,'Policy Characteristics'!$C:$C,0)))</f>
        <v>100</v>
      </c>
      <c r="O107" s="144" t="str">
        <f>IF(ISBLANK(INDEX('Policy Characteristics'!I:I,MATCH($C107,'Policy Characteristics'!$C:$C,0))),"",INDEX('Policy Characteristics'!I:I,MATCH($C107,'Policy Characteristics'!$C:$C,0)))</f>
        <v>€/ vehicle</v>
      </c>
      <c r="P107" s="144"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44" t="str">
        <f>IF(ISBLANK(INDEX('Policy Characteristics'!K:K,MATCH($C107,'Policy Characteristics'!$C:$C,0))),"",INDEX('Policy Characteristics'!K:K,MATCH($C107,'Policy Characteristics'!$C:$C,0)))</f>
        <v>transportation-sector-main.html#ev-subsidy</v>
      </c>
      <c r="R107" s="144" t="str">
        <f>IF(ISBLANK(INDEX('Policy Characteristics'!L:L,MATCH($C107,'Policy Characteristics'!$C:$C,0))),"",INDEX('Policy Characteristics'!L:L,MATCH($C107,'Policy Characteristics'!$C:$C,0)))</f>
        <v>ev-subsidy.html</v>
      </c>
    </row>
    <row r="108" spans="1:18" x14ac:dyDescent="0.25">
      <c r="A108" s="144" t="str">
        <f>IF(ISBLANK(INDEX('Policy Characteristics'!A:A,MATCH($C108,'Policy Characteristics'!$C:$C,0))),"",INDEX('Policy Characteristics'!A:A,MATCH($C108,'Policy Characteristics'!$C:$C,0)))</f>
        <v>Transportation</v>
      </c>
      <c r="B108" s="152" t="str">
        <f>IF(ISBLANK(INDEX('Policy Characteristics'!B:B,MATCH($C108,'Policy Characteristics'!$C:$C,0))),"",INDEX('Policy Characteristics'!B:B,MATCH($C108,'Policy Characteristics'!$C:$C,0)))</f>
        <v>Freight Vehicle Subsidy</v>
      </c>
      <c r="C108" s="144" t="str">
        <f t="shared" si="4"/>
        <v>Additional Freight Vehicle Subsidy</v>
      </c>
      <c r="D108" s="45" t="s">
        <v>37</v>
      </c>
      <c r="E108" s="2" t="s">
        <v>1144</v>
      </c>
      <c r="F108" s="2" t="s">
        <v>2290</v>
      </c>
      <c r="G108" s="2" t="s">
        <v>2284</v>
      </c>
      <c r="H108" s="43">
        <v>1689</v>
      </c>
      <c r="I108" t="s">
        <v>44</v>
      </c>
      <c r="J108" s="145" t="str">
        <f>IF(ISBLANK(INDEX('Policy Characteristics'!D:D,MATCH($C108,'Policy Characteristics'!$C:$C,0))),"",INDEX('Policy Characteristics'!D:D,MATCH($C108,'Policy Characteristics'!$C:$C,0)))</f>
        <v>Vehicle Subsidy</v>
      </c>
      <c r="K108" s="144" t="str">
        <f>IF(ISBLANK(INDEX('Policy Characteristics'!E:E,MATCH($C108,'Policy Characteristics'!$C:$C,0))),"",INDEX('Policy Characteristics'!E:E,MATCH($C108,'Policy Characteristics'!$C:$C,0)))</f>
        <v>trans frgt subsidy</v>
      </c>
      <c r="L108" s="151">
        <f>IF(ISBLANK(INDEX('Policy Characteristics'!F:F,MATCH($C108,'Policy Characteristics'!$C:$C,0))),"",INDEX('Policy Characteristics'!F:F,MATCH($C108,'Policy Characteristics'!$C:$C,0)))</f>
        <v>0</v>
      </c>
      <c r="M108" s="151">
        <f>IF(ISBLANK(INDEX('Policy Characteristics'!G:G,MATCH($C108,'Policy Characteristics'!$C:$C,0))),"",INDEX('Policy Characteristics'!G:G,MATCH($C108,'Policy Characteristics'!$C:$C,0)))</f>
        <v>35000</v>
      </c>
      <c r="N108" s="151">
        <f>IF(ISBLANK(INDEX('Policy Characteristics'!H:H,MATCH($C108,'Policy Characteristics'!$C:$C,0))),"",INDEX('Policy Characteristics'!H:H,MATCH($C108,'Policy Characteristics'!$C:$C,0)))</f>
        <v>100</v>
      </c>
      <c r="O108" s="144" t="str">
        <f>IF(ISBLANK(INDEX('Policy Characteristics'!I:I,MATCH($C108,'Policy Characteristics'!$C:$C,0))),"",INDEX('Policy Characteristics'!I:I,MATCH($C108,'Policy Characteristics'!$C:$C,0)))</f>
        <v>€/ vehicle</v>
      </c>
      <c r="P108" s="144"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44" t="str">
        <f>IF(ISBLANK(INDEX('Policy Characteristics'!K:K,MATCH($C108,'Policy Characteristics'!$C:$C,0))),"",INDEX('Policy Characteristics'!K:K,MATCH($C108,'Policy Characteristics'!$C:$C,0)))</f>
        <v>transportation-sector-main.html#ev-subsidy</v>
      </c>
      <c r="R108" s="144" t="str">
        <f>IF(ISBLANK(INDEX('Policy Characteristics'!L:L,MATCH($C108,'Policy Characteristics'!$C:$C,0))),"",INDEX('Policy Characteristics'!L:L,MATCH($C108,'Policy Characteristics'!$C:$C,0)))</f>
        <v>ev-subsidy.html</v>
      </c>
    </row>
    <row r="109" spans="1:18" x14ac:dyDescent="0.25">
      <c r="A109" s="144" t="str">
        <f>IF(ISBLANK(INDEX('Policy Characteristics'!A:A,MATCH($C109,'Policy Characteristics'!$C:$C,0))),"",INDEX('Policy Characteristics'!A:A,MATCH($C109,'Policy Characteristics'!$C:$C,0)))</f>
        <v>Transportation</v>
      </c>
      <c r="B109" s="152" t="str">
        <f>IF(ISBLANK(INDEX('Policy Characteristics'!B:B,MATCH($C109,'Policy Characteristics'!$C:$C,0))),"",INDEX('Policy Characteristics'!B:B,MATCH($C109,'Policy Characteristics'!$C:$C,0)))</f>
        <v>Freight Vehicle Subsidy</v>
      </c>
      <c r="C109" s="144" t="str">
        <f t="shared" si="4"/>
        <v>Additional Freight Vehicle Subsidy</v>
      </c>
      <c r="D109" s="45" t="s">
        <v>37</v>
      </c>
      <c r="E109" s="2" t="s">
        <v>1145</v>
      </c>
      <c r="F109" s="2" t="s">
        <v>2290</v>
      </c>
      <c r="G109" s="2" t="s">
        <v>2285</v>
      </c>
      <c r="H109" s="43">
        <v>1690</v>
      </c>
      <c r="I109" t="s">
        <v>43</v>
      </c>
      <c r="J109" s="145" t="str">
        <f>IF(ISBLANK(INDEX('Policy Characteristics'!D:D,MATCH($C109,'Policy Characteristics'!$C:$C,0))),"",INDEX('Policy Characteristics'!D:D,MATCH($C109,'Policy Characteristics'!$C:$C,0)))</f>
        <v>Vehicle Subsidy</v>
      </c>
      <c r="K109" s="144" t="str">
        <f>IF(ISBLANK(INDEX('Policy Characteristics'!E:E,MATCH($C109,'Policy Characteristics'!$C:$C,0))),"",INDEX('Policy Characteristics'!E:E,MATCH($C109,'Policy Characteristics'!$C:$C,0)))</f>
        <v>trans frgt subsidy</v>
      </c>
      <c r="L109" s="151">
        <f>IF(ISBLANK(INDEX('Policy Characteristics'!F:F,MATCH($C109,'Policy Characteristics'!$C:$C,0))),"",INDEX('Policy Characteristics'!F:F,MATCH($C109,'Policy Characteristics'!$C:$C,0)))</f>
        <v>0</v>
      </c>
      <c r="M109" s="151">
        <f>IF(ISBLANK(INDEX('Policy Characteristics'!G:G,MATCH($C109,'Policy Characteristics'!$C:$C,0))),"",INDEX('Policy Characteristics'!G:G,MATCH($C109,'Policy Characteristics'!$C:$C,0)))</f>
        <v>35000</v>
      </c>
      <c r="N109" s="151">
        <f>IF(ISBLANK(INDEX('Policy Characteristics'!H:H,MATCH($C109,'Policy Characteristics'!$C:$C,0))),"",INDEX('Policy Characteristics'!H:H,MATCH($C109,'Policy Characteristics'!$C:$C,0)))</f>
        <v>100</v>
      </c>
      <c r="O109" s="144" t="str">
        <f>IF(ISBLANK(INDEX('Policy Characteristics'!I:I,MATCH($C109,'Policy Characteristics'!$C:$C,0))),"",INDEX('Policy Characteristics'!I:I,MATCH($C109,'Policy Characteristics'!$C:$C,0)))</f>
        <v>€/ vehicle</v>
      </c>
      <c r="P109" s="144"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44" t="str">
        <f>IF(ISBLANK(INDEX('Policy Characteristics'!K:K,MATCH($C109,'Policy Characteristics'!$C:$C,0))),"",INDEX('Policy Characteristics'!K:K,MATCH($C109,'Policy Characteristics'!$C:$C,0)))</f>
        <v>transportation-sector-main.html#ev-subsidy</v>
      </c>
      <c r="R109" s="144" t="str">
        <f>IF(ISBLANK(INDEX('Policy Characteristics'!L:L,MATCH($C109,'Policy Characteristics'!$C:$C,0))),"",INDEX('Policy Characteristics'!L:L,MATCH($C109,'Policy Characteristics'!$C:$C,0)))</f>
        <v>ev-subsidy.html</v>
      </c>
    </row>
    <row r="110" spans="1:18" x14ac:dyDescent="0.25">
      <c r="A110" s="144" t="str">
        <f>IF(ISBLANK(INDEX('Policy Characteristics'!A:A,MATCH($C110,'Policy Characteristics'!$C:$C,0))),"",INDEX('Policy Characteristics'!A:A,MATCH($C110,'Policy Characteristics'!$C:$C,0)))</f>
        <v>Transportation</v>
      </c>
      <c r="B110" s="152" t="str">
        <f>IF(ISBLANK(INDEX('Policy Characteristics'!B:B,MATCH($C110,'Policy Characteristics'!$C:$C,0))),"",INDEX('Policy Characteristics'!B:B,MATCH($C110,'Policy Characteristics'!$C:$C,0)))</f>
        <v>Freight Vehicle Subsidy</v>
      </c>
      <c r="C110" s="144" t="str">
        <f t="shared" si="4"/>
        <v>Additional Freight Vehicle Subsidy</v>
      </c>
      <c r="D110" s="45" t="s">
        <v>37</v>
      </c>
      <c r="E110" s="2" t="s">
        <v>1401</v>
      </c>
      <c r="F110" s="2" t="s">
        <v>2290</v>
      </c>
      <c r="G110" s="2" t="s">
        <v>1401</v>
      </c>
      <c r="H110" s="43">
        <v>1691</v>
      </c>
      <c r="I110" t="s">
        <v>43</v>
      </c>
      <c r="J110" s="145" t="str">
        <f>IF(ISBLANK(INDEX('Policy Characteristics'!D:D,MATCH($C110,'Policy Characteristics'!$C:$C,0))),"",INDEX('Policy Characteristics'!D:D,MATCH($C110,'Policy Characteristics'!$C:$C,0)))</f>
        <v>Vehicle Subsidy</v>
      </c>
      <c r="K110" s="144" t="str">
        <f>IF(ISBLANK(INDEX('Policy Characteristics'!E:E,MATCH($C110,'Policy Characteristics'!$C:$C,0))),"",INDEX('Policy Characteristics'!E:E,MATCH($C110,'Policy Characteristics'!$C:$C,0)))</f>
        <v>trans frgt subsidy</v>
      </c>
      <c r="L110" s="151">
        <f>IF(ISBLANK(INDEX('Policy Characteristics'!F:F,MATCH($C110,'Policy Characteristics'!$C:$C,0))),"",INDEX('Policy Characteristics'!F:F,MATCH($C110,'Policy Characteristics'!$C:$C,0)))</f>
        <v>0</v>
      </c>
      <c r="M110" s="151">
        <f>IF(ISBLANK(INDEX('Policy Characteristics'!G:G,MATCH($C110,'Policy Characteristics'!$C:$C,0))),"",INDEX('Policy Characteristics'!G:G,MATCH($C110,'Policy Characteristics'!$C:$C,0)))</f>
        <v>35000</v>
      </c>
      <c r="N110" s="151">
        <f>IF(ISBLANK(INDEX('Policy Characteristics'!H:H,MATCH($C110,'Policy Characteristics'!$C:$C,0))),"",INDEX('Policy Characteristics'!H:H,MATCH($C110,'Policy Characteristics'!$C:$C,0)))</f>
        <v>100</v>
      </c>
      <c r="O110" s="144" t="str">
        <f>IF(ISBLANK(INDEX('Policy Characteristics'!I:I,MATCH($C110,'Policy Characteristics'!$C:$C,0))),"",INDEX('Policy Characteristics'!I:I,MATCH($C110,'Policy Characteristics'!$C:$C,0)))</f>
        <v>€/ vehicle</v>
      </c>
      <c r="P110" s="144"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44" t="str">
        <f>IF(ISBLANK(INDEX('Policy Characteristics'!K:K,MATCH($C110,'Policy Characteristics'!$C:$C,0))),"",INDEX('Policy Characteristics'!K:K,MATCH($C110,'Policy Characteristics'!$C:$C,0)))</f>
        <v>transportation-sector-main.html#ev-subsidy</v>
      </c>
      <c r="R110" s="144" t="str">
        <f>IF(ISBLANK(INDEX('Policy Characteristics'!L:L,MATCH($C110,'Policy Characteristics'!$C:$C,0))),"",INDEX('Policy Characteristics'!L:L,MATCH($C110,'Policy Characteristics'!$C:$C,0)))</f>
        <v>ev-subsidy.html</v>
      </c>
    </row>
    <row r="111" spans="1:18" x14ac:dyDescent="0.25">
      <c r="A111" s="144" t="str">
        <f>IF(ISBLANK(INDEX('Policy Characteristics'!A:A,MATCH($C111,'Policy Characteristics'!$C:$C,0))),"",INDEX('Policy Characteristics'!A:A,MATCH($C111,'Policy Characteristics'!$C:$C,0)))</f>
        <v>Transportation</v>
      </c>
      <c r="B111" s="152" t="str">
        <f>IF(ISBLANK(INDEX('Policy Characteristics'!B:B,MATCH($C111,'Policy Characteristics'!$C:$C,0))),"",INDEX('Policy Characteristics'!B:B,MATCH($C111,'Policy Characteristics'!$C:$C,0)))</f>
        <v>Freight Vehicle Subsidy</v>
      </c>
      <c r="C111" s="144" t="str">
        <f t="shared" si="4"/>
        <v>Additional Freight Vehicle Subsidy</v>
      </c>
      <c r="D111" s="45" t="s">
        <v>37</v>
      </c>
      <c r="E111" s="2" t="s">
        <v>1400</v>
      </c>
      <c r="F111" s="2" t="s">
        <v>2290</v>
      </c>
      <c r="G111" s="2" t="s">
        <v>2286</v>
      </c>
      <c r="H111" s="43">
        <v>1692</v>
      </c>
      <c r="I111" t="s">
        <v>43</v>
      </c>
      <c r="J111" s="145" t="str">
        <f>IF(ISBLANK(INDEX('Policy Characteristics'!D:D,MATCH($C111,'Policy Characteristics'!$C:$C,0))),"",INDEX('Policy Characteristics'!D:D,MATCH($C111,'Policy Characteristics'!$C:$C,0)))</f>
        <v>Vehicle Subsidy</v>
      </c>
      <c r="K111" s="144" t="str">
        <f>IF(ISBLANK(INDEX('Policy Characteristics'!E:E,MATCH($C111,'Policy Characteristics'!$C:$C,0))),"",INDEX('Policy Characteristics'!E:E,MATCH($C111,'Policy Characteristics'!$C:$C,0)))</f>
        <v>trans frgt subsidy</v>
      </c>
      <c r="L111" s="151">
        <f>IF(ISBLANK(INDEX('Policy Characteristics'!F:F,MATCH($C111,'Policy Characteristics'!$C:$C,0))),"",INDEX('Policy Characteristics'!F:F,MATCH($C111,'Policy Characteristics'!$C:$C,0)))</f>
        <v>0</v>
      </c>
      <c r="M111" s="151">
        <f>IF(ISBLANK(INDEX('Policy Characteristics'!G:G,MATCH($C111,'Policy Characteristics'!$C:$C,0))),"",INDEX('Policy Characteristics'!G:G,MATCH($C111,'Policy Characteristics'!$C:$C,0)))</f>
        <v>35000</v>
      </c>
      <c r="N111" s="151">
        <f>IF(ISBLANK(INDEX('Policy Characteristics'!H:H,MATCH($C111,'Policy Characteristics'!$C:$C,0))),"",INDEX('Policy Characteristics'!H:H,MATCH($C111,'Policy Characteristics'!$C:$C,0)))</f>
        <v>100</v>
      </c>
      <c r="O111" s="144" t="str">
        <f>IF(ISBLANK(INDEX('Policy Characteristics'!I:I,MATCH($C111,'Policy Characteristics'!$C:$C,0))),"",INDEX('Policy Characteristics'!I:I,MATCH($C111,'Policy Characteristics'!$C:$C,0)))</f>
        <v>€/ vehicle</v>
      </c>
      <c r="P111" s="144"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44" t="str">
        <f>IF(ISBLANK(INDEX('Policy Characteristics'!K:K,MATCH($C111,'Policy Characteristics'!$C:$C,0))),"",INDEX('Policy Characteristics'!K:K,MATCH($C111,'Policy Characteristics'!$C:$C,0)))</f>
        <v>transportation-sector-main.html#ev-subsidy</v>
      </c>
      <c r="R111" s="144" t="str">
        <f>IF(ISBLANK(INDEX('Policy Characteristics'!L:L,MATCH($C111,'Policy Characteristics'!$C:$C,0))),"",INDEX('Policy Characteristics'!L:L,MATCH($C111,'Policy Characteristics'!$C:$C,0)))</f>
        <v>ev-subsidy.html</v>
      </c>
    </row>
    <row r="112" spans="1:18" x14ac:dyDescent="0.25">
      <c r="A112" s="144" t="str">
        <f>IF(ISBLANK(INDEX('Policy Characteristics'!A:A,MATCH($C112,'Policy Characteristics'!$C:$C,0))),"",INDEX('Policy Characteristics'!A:A,MATCH($C112,'Policy Characteristics'!$C:$C,0)))</f>
        <v>Transportation</v>
      </c>
      <c r="B112" s="152" t="str">
        <f>IF(ISBLANK(INDEX('Policy Characteristics'!B:B,MATCH($C112,'Policy Characteristics'!$C:$C,0))),"",INDEX('Policy Characteristics'!B:B,MATCH($C112,'Policy Characteristics'!$C:$C,0)))</f>
        <v>Freight Vehicle Subsidy</v>
      </c>
      <c r="C112" s="144" t="str">
        <f t="shared" si="4"/>
        <v>Additional Freight Vehicle Subsidy</v>
      </c>
      <c r="D112" s="45" t="s">
        <v>38</v>
      </c>
      <c r="E112" s="45" t="s">
        <v>1141</v>
      </c>
      <c r="F112" s="2" t="s">
        <v>2288</v>
      </c>
      <c r="G112" s="45" t="s">
        <v>2281</v>
      </c>
      <c r="H112" s="43">
        <v>1693</v>
      </c>
      <c r="I112" t="s">
        <v>43</v>
      </c>
      <c r="J112" s="145" t="str">
        <f>IF(ISBLANK(INDEX('Policy Characteristics'!D:D,MATCH($C112,'Policy Characteristics'!$C:$C,0))),"",INDEX('Policy Characteristics'!D:D,MATCH($C112,'Policy Characteristics'!$C:$C,0)))</f>
        <v>Vehicle Subsidy</v>
      </c>
      <c r="K112" s="144" t="str">
        <f>IF(ISBLANK(INDEX('Policy Characteristics'!E:E,MATCH($C112,'Policy Characteristics'!$C:$C,0))),"",INDEX('Policy Characteristics'!E:E,MATCH($C112,'Policy Characteristics'!$C:$C,0)))</f>
        <v>trans frgt subsidy</v>
      </c>
      <c r="L112" s="151">
        <f>IF(ISBLANK(INDEX('Policy Characteristics'!F:F,MATCH($C112,'Policy Characteristics'!$C:$C,0))),"",INDEX('Policy Characteristics'!F:F,MATCH($C112,'Policy Characteristics'!$C:$C,0)))</f>
        <v>0</v>
      </c>
      <c r="M112" s="151">
        <f>IF(ISBLANK(INDEX('Policy Characteristics'!G:G,MATCH($C112,'Policy Characteristics'!$C:$C,0))),"",INDEX('Policy Characteristics'!G:G,MATCH($C112,'Policy Characteristics'!$C:$C,0)))</f>
        <v>35000</v>
      </c>
      <c r="N112" s="151">
        <f>IF(ISBLANK(INDEX('Policy Characteristics'!H:H,MATCH($C112,'Policy Characteristics'!$C:$C,0))),"",INDEX('Policy Characteristics'!H:H,MATCH($C112,'Policy Characteristics'!$C:$C,0)))</f>
        <v>100</v>
      </c>
      <c r="O112" s="144" t="str">
        <f>IF(ISBLANK(INDEX('Policy Characteristics'!I:I,MATCH($C112,'Policy Characteristics'!$C:$C,0))),"",INDEX('Policy Characteristics'!I:I,MATCH($C112,'Policy Characteristics'!$C:$C,0)))</f>
        <v>€/ vehicle</v>
      </c>
      <c r="P112" s="144"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44" t="str">
        <f>IF(ISBLANK(INDEX('Policy Characteristics'!K:K,MATCH($C112,'Policy Characteristics'!$C:$C,0))),"",INDEX('Policy Characteristics'!K:K,MATCH($C112,'Policy Characteristics'!$C:$C,0)))</f>
        <v>transportation-sector-main.html#ev-subsidy</v>
      </c>
      <c r="R112" s="144" t="str">
        <f>IF(ISBLANK(INDEX('Policy Characteristics'!L:L,MATCH($C112,'Policy Characteristics'!$C:$C,0))),"",INDEX('Policy Characteristics'!L:L,MATCH($C112,'Policy Characteristics'!$C:$C,0)))</f>
        <v>ev-subsidy.html</v>
      </c>
    </row>
    <row r="113" spans="1:18" x14ac:dyDescent="0.25">
      <c r="A113" s="144" t="str">
        <f>IF(ISBLANK(INDEX('Policy Characteristics'!A:A,MATCH($C113,'Policy Characteristics'!$C:$C,0))),"",INDEX('Policy Characteristics'!A:A,MATCH($C113,'Policy Characteristics'!$C:$C,0)))</f>
        <v>Transportation</v>
      </c>
      <c r="B113" s="152" t="str">
        <f>IF(ISBLANK(INDEX('Policy Characteristics'!B:B,MATCH($C113,'Policy Characteristics'!$C:$C,0))),"",INDEX('Policy Characteristics'!B:B,MATCH($C113,'Policy Characteristics'!$C:$C,0)))</f>
        <v>Freight Vehicle Subsidy</v>
      </c>
      <c r="C113" s="144" t="str">
        <f t="shared" si="4"/>
        <v>Additional Freight Vehicle Subsidy</v>
      </c>
      <c r="D113" s="45" t="s">
        <v>38</v>
      </c>
      <c r="E113" s="2" t="s">
        <v>1142</v>
      </c>
      <c r="F113" s="2" t="s">
        <v>2288</v>
      </c>
      <c r="G113" s="2" t="s">
        <v>2282</v>
      </c>
      <c r="H113" s="43">
        <v>1694</v>
      </c>
      <c r="I113" t="s">
        <v>43</v>
      </c>
      <c r="J113" s="145" t="str">
        <f>IF(ISBLANK(INDEX('Policy Characteristics'!D:D,MATCH($C113,'Policy Characteristics'!$C:$C,0))),"",INDEX('Policy Characteristics'!D:D,MATCH($C113,'Policy Characteristics'!$C:$C,0)))</f>
        <v>Vehicle Subsidy</v>
      </c>
      <c r="K113" s="144" t="str">
        <f>IF(ISBLANK(INDEX('Policy Characteristics'!E:E,MATCH($C113,'Policy Characteristics'!$C:$C,0))),"",INDEX('Policy Characteristics'!E:E,MATCH($C113,'Policy Characteristics'!$C:$C,0)))</f>
        <v>trans frgt subsidy</v>
      </c>
      <c r="L113" s="151">
        <f>IF(ISBLANK(INDEX('Policy Characteristics'!F:F,MATCH($C113,'Policy Characteristics'!$C:$C,0))),"",INDEX('Policy Characteristics'!F:F,MATCH($C113,'Policy Characteristics'!$C:$C,0)))</f>
        <v>0</v>
      </c>
      <c r="M113" s="151">
        <f>IF(ISBLANK(INDEX('Policy Characteristics'!G:G,MATCH($C113,'Policy Characteristics'!$C:$C,0))),"",INDEX('Policy Characteristics'!G:G,MATCH($C113,'Policy Characteristics'!$C:$C,0)))</f>
        <v>35000</v>
      </c>
      <c r="N113" s="151">
        <f>IF(ISBLANK(INDEX('Policy Characteristics'!H:H,MATCH($C113,'Policy Characteristics'!$C:$C,0))),"",INDEX('Policy Characteristics'!H:H,MATCH($C113,'Policy Characteristics'!$C:$C,0)))</f>
        <v>100</v>
      </c>
      <c r="O113" s="144" t="str">
        <f>IF(ISBLANK(INDEX('Policy Characteristics'!I:I,MATCH($C113,'Policy Characteristics'!$C:$C,0))),"",INDEX('Policy Characteristics'!I:I,MATCH($C113,'Policy Characteristics'!$C:$C,0)))</f>
        <v>€/ vehicle</v>
      </c>
      <c r="P113" s="144"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44" t="str">
        <f>IF(ISBLANK(INDEX('Policy Characteristics'!K:K,MATCH($C113,'Policy Characteristics'!$C:$C,0))),"",INDEX('Policy Characteristics'!K:K,MATCH($C113,'Policy Characteristics'!$C:$C,0)))</f>
        <v>transportation-sector-main.html#ev-subsidy</v>
      </c>
      <c r="R113" s="144" t="str">
        <f>IF(ISBLANK(INDEX('Policy Characteristics'!L:L,MATCH($C113,'Policy Characteristics'!$C:$C,0))),"",INDEX('Policy Characteristics'!L:L,MATCH($C113,'Policy Characteristics'!$C:$C,0)))</f>
        <v>ev-subsidy.html</v>
      </c>
    </row>
    <row r="114" spans="1:18" x14ac:dyDescent="0.25">
      <c r="A114" s="144" t="str">
        <f>IF(ISBLANK(INDEX('Policy Characteristics'!A:A,MATCH($C114,'Policy Characteristics'!$C:$C,0))),"",INDEX('Policy Characteristics'!A:A,MATCH($C114,'Policy Characteristics'!$C:$C,0)))</f>
        <v>Transportation</v>
      </c>
      <c r="B114" s="152" t="str">
        <f>IF(ISBLANK(INDEX('Policy Characteristics'!B:B,MATCH($C114,'Policy Characteristics'!$C:$C,0))),"",INDEX('Policy Characteristics'!B:B,MATCH($C114,'Policy Characteristics'!$C:$C,0)))</f>
        <v>Freight Vehicle Subsidy</v>
      </c>
      <c r="C114" s="144" t="str">
        <f t="shared" si="4"/>
        <v>Additional Freight Vehicle Subsidy</v>
      </c>
      <c r="D114" s="45" t="s">
        <v>38</v>
      </c>
      <c r="E114" s="2" t="s">
        <v>1143</v>
      </c>
      <c r="F114" s="2" t="s">
        <v>2288</v>
      </c>
      <c r="G114" s="2" t="s">
        <v>2283</v>
      </c>
      <c r="H114" s="43">
        <v>1695</v>
      </c>
      <c r="I114" t="s">
        <v>44</v>
      </c>
      <c r="J114" s="145" t="str">
        <f>IF(ISBLANK(INDEX('Policy Characteristics'!D:D,MATCH($C114,'Policy Characteristics'!$C:$C,0))),"",INDEX('Policy Characteristics'!D:D,MATCH($C114,'Policy Characteristics'!$C:$C,0)))</f>
        <v>Vehicle Subsidy</v>
      </c>
      <c r="K114" s="144" t="str">
        <f>IF(ISBLANK(INDEX('Policy Characteristics'!E:E,MATCH($C114,'Policy Characteristics'!$C:$C,0))),"",INDEX('Policy Characteristics'!E:E,MATCH($C114,'Policy Characteristics'!$C:$C,0)))</f>
        <v>trans frgt subsidy</v>
      </c>
      <c r="L114" s="151">
        <f>IF(ISBLANK(INDEX('Policy Characteristics'!F:F,MATCH($C114,'Policy Characteristics'!$C:$C,0))),"",INDEX('Policy Characteristics'!F:F,MATCH($C114,'Policy Characteristics'!$C:$C,0)))</f>
        <v>0</v>
      </c>
      <c r="M114" s="151">
        <f>IF(ISBLANK(INDEX('Policy Characteristics'!G:G,MATCH($C114,'Policy Characteristics'!$C:$C,0))),"",INDEX('Policy Characteristics'!G:G,MATCH($C114,'Policy Characteristics'!$C:$C,0)))</f>
        <v>35000</v>
      </c>
      <c r="N114" s="151">
        <f>IF(ISBLANK(INDEX('Policy Characteristics'!H:H,MATCH($C114,'Policy Characteristics'!$C:$C,0))),"",INDEX('Policy Characteristics'!H:H,MATCH($C114,'Policy Characteristics'!$C:$C,0)))</f>
        <v>100</v>
      </c>
      <c r="O114" s="144" t="str">
        <f>IF(ISBLANK(INDEX('Policy Characteristics'!I:I,MATCH($C114,'Policy Characteristics'!$C:$C,0))),"",INDEX('Policy Characteristics'!I:I,MATCH($C114,'Policy Characteristics'!$C:$C,0)))</f>
        <v>€/ vehicle</v>
      </c>
      <c r="P114" s="144"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44" t="str">
        <f>IF(ISBLANK(INDEX('Policy Characteristics'!K:K,MATCH($C114,'Policy Characteristics'!$C:$C,0))),"",INDEX('Policy Characteristics'!K:K,MATCH($C114,'Policy Characteristics'!$C:$C,0)))</f>
        <v>transportation-sector-main.html#ev-subsidy</v>
      </c>
      <c r="R114" s="144" t="str">
        <f>IF(ISBLANK(INDEX('Policy Characteristics'!L:L,MATCH($C114,'Policy Characteristics'!$C:$C,0))),"",INDEX('Policy Characteristics'!L:L,MATCH($C114,'Policy Characteristics'!$C:$C,0)))</f>
        <v>ev-subsidy.html</v>
      </c>
    </row>
    <row r="115" spans="1:18" x14ac:dyDescent="0.25">
      <c r="A115" s="144" t="str">
        <f>IF(ISBLANK(INDEX('Policy Characteristics'!A:A,MATCH($C115,'Policy Characteristics'!$C:$C,0))),"",INDEX('Policy Characteristics'!A:A,MATCH($C115,'Policy Characteristics'!$C:$C,0)))</f>
        <v>Transportation</v>
      </c>
      <c r="B115" s="152" t="str">
        <f>IF(ISBLANK(INDEX('Policy Characteristics'!B:B,MATCH($C115,'Policy Characteristics'!$C:$C,0))),"",INDEX('Policy Characteristics'!B:B,MATCH($C115,'Policy Characteristics'!$C:$C,0)))</f>
        <v>Freight Vehicle Subsidy</v>
      </c>
      <c r="C115" s="144" t="str">
        <f t="shared" si="4"/>
        <v>Additional Freight Vehicle Subsidy</v>
      </c>
      <c r="D115" s="45" t="s">
        <v>38</v>
      </c>
      <c r="E115" s="2" t="s">
        <v>1144</v>
      </c>
      <c r="F115" s="2" t="s">
        <v>2288</v>
      </c>
      <c r="G115" s="2" t="s">
        <v>2284</v>
      </c>
      <c r="H115" s="43">
        <v>1696</v>
      </c>
      <c r="I115" t="s">
        <v>44</v>
      </c>
      <c r="J115" s="145" t="str">
        <f>IF(ISBLANK(INDEX('Policy Characteristics'!D:D,MATCH($C115,'Policy Characteristics'!$C:$C,0))),"",INDEX('Policy Characteristics'!D:D,MATCH($C115,'Policy Characteristics'!$C:$C,0)))</f>
        <v>Vehicle Subsidy</v>
      </c>
      <c r="K115" s="144" t="str">
        <f>IF(ISBLANK(INDEX('Policy Characteristics'!E:E,MATCH($C115,'Policy Characteristics'!$C:$C,0))),"",INDEX('Policy Characteristics'!E:E,MATCH($C115,'Policy Characteristics'!$C:$C,0)))</f>
        <v>trans frgt subsidy</v>
      </c>
      <c r="L115" s="151">
        <f>IF(ISBLANK(INDEX('Policy Characteristics'!F:F,MATCH($C115,'Policy Characteristics'!$C:$C,0))),"",INDEX('Policy Characteristics'!F:F,MATCH($C115,'Policy Characteristics'!$C:$C,0)))</f>
        <v>0</v>
      </c>
      <c r="M115" s="151">
        <f>IF(ISBLANK(INDEX('Policy Characteristics'!G:G,MATCH($C115,'Policy Characteristics'!$C:$C,0))),"",INDEX('Policy Characteristics'!G:G,MATCH($C115,'Policy Characteristics'!$C:$C,0)))</f>
        <v>35000</v>
      </c>
      <c r="N115" s="151">
        <f>IF(ISBLANK(INDEX('Policy Characteristics'!H:H,MATCH($C115,'Policy Characteristics'!$C:$C,0))),"",INDEX('Policy Characteristics'!H:H,MATCH($C115,'Policy Characteristics'!$C:$C,0)))</f>
        <v>100</v>
      </c>
      <c r="O115" s="144" t="str">
        <f>IF(ISBLANK(INDEX('Policy Characteristics'!I:I,MATCH($C115,'Policy Characteristics'!$C:$C,0))),"",INDEX('Policy Characteristics'!I:I,MATCH($C115,'Policy Characteristics'!$C:$C,0)))</f>
        <v>€/ vehicle</v>
      </c>
      <c r="P115" s="144"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44" t="str">
        <f>IF(ISBLANK(INDEX('Policy Characteristics'!K:K,MATCH($C115,'Policy Characteristics'!$C:$C,0))),"",INDEX('Policy Characteristics'!K:K,MATCH($C115,'Policy Characteristics'!$C:$C,0)))</f>
        <v>transportation-sector-main.html#ev-subsidy</v>
      </c>
      <c r="R115" s="144" t="str">
        <f>IF(ISBLANK(INDEX('Policy Characteristics'!L:L,MATCH($C115,'Policy Characteristics'!$C:$C,0))),"",INDEX('Policy Characteristics'!L:L,MATCH($C115,'Policy Characteristics'!$C:$C,0)))</f>
        <v>ev-subsidy.html</v>
      </c>
    </row>
    <row r="116" spans="1:18" x14ac:dyDescent="0.25">
      <c r="A116" s="144" t="str">
        <f>IF(ISBLANK(INDEX('Policy Characteristics'!A:A,MATCH($C116,'Policy Characteristics'!$C:$C,0))),"",INDEX('Policy Characteristics'!A:A,MATCH($C116,'Policy Characteristics'!$C:$C,0)))</f>
        <v>Transportation</v>
      </c>
      <c r="B116" s="152" t="str">
        <f>IF(ISBLANK(INDEX('Policy Characteristics'!B:B,MATCH($C116,'Policy Characteristics'!$C:$C,0))),"",INDEX('Policy Characteristics'!B:B,MATCH($C116,'Policy Characteristics'!$C:$C,0)))</f>
        <v>Freight Vehicle Subsidy</v>
      </c>
      <c r="C116" s="144" t="str">
        <f t="shared" si="4"/>
        <v>Additional Freight Vehicle Subsidy</v>
      </c>
      <c r="D116" s="45" t="s">
        <v>38</v>
      </c>
      <c r="E116" s="2" t="s">
        <v>1145</v>
      </c>
      <c r="F116" s="2" t="s">
        <v>2288</v>
      </c>
      <c r="G116" s="2" t="s">
        <v>2285</v>
      </c>
      <c r="H116" s="43">
        <v>1697</v>
      </c>
      <c r="I116" t="s">
        <v>43</v>
      </c>
      <c r="J116" s="145" t="str">
        <f>IF(ISBLANK(INDEX('Policy Characteristics'!D:D,MATCH($C116,'Policy Characteristics'!$C:$C,0))),"",INDEX('Policy Characteristics'!D:D,MATCH($C116,'Policy Characteristics'!$C:$C,0)))</f>
        <v>Vehicle Subsidy</v>
      </c>
      <c r="K116" s="144" t="str">
        <f>IF(ISBLANK(INDEX('Policy Characteristics'!E:E,MATCH($C116,'Policy Characteristics'!$C:$C,0))),"",INDEX('Policy Characteristics'!E:E,MATCH($C116,'Policy Characteristics'!$C:$C,0)))</f>
        <v>trans frgt subsidy</v>
      </c>
      <c r="L116" s="151">
        <f>IF(ISBLANK(INDEX('Policy Characteristics'!F:F,MATCH($C116,'Policy Characteristics'!$C:$C,0))),"",INDEX('Policy Characteristics'!F:F,MATCH($C116,'Policy Characteristics'!$C:$C,0)))</f>
        <v>0</v>
      </c>
      <c r="M116" s="151">
        <f>IF(ISBLANK(INDEX('Policy Characteristics'!G:G,MATCH($C116,'Policy Characteristics'!$C:$C,0))),"",INDEX('Policy Characteristics'!G:G,MATCH($C116,'Policy Characteristics'!$C:$C,0)))</f>
        <v>35000</v>
      </c>
      <c r="N116" s="151">
        <f>IF(ISBLANK(INDEX('Policy Characteristics'!H:H,MATCH($C116,'Policy Characteristics'!$C:$C,0))),"",INDEX('Policy Characteristics'!H:H,MATCH($C116,'Policy Characteristics'!$C:$C,0)))</f>
        <v>100</v>
      </c>
      <c r="O116" s="144" t="str">
        <f>IF(ISBLANK(INDEX('Policy Characteristics'!I:I,MATCH($C116,'Policy Characteristics'!$C:$C,0))),"",INDEX('Policy Characteristics'!I:I,MATCH($C116,'Policy Characteristics'!$C:$C,0)))</f>
        <v>€/ vehicle</v>
      </c>
      <c r="P116" s="144"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44" t="str">
        <f>IF(ISBLANK(INDEX('Policy Characteristics'!K:K,MATCH($C116,'Policy Characteristics'!$C:$C,0))),"",INDEX('Policy Characteristics'!K:K,MATCH($C116,'Policy Characteristics'!$C:$C,0)))</f>
        <v>transportation-sector-main.html#ev-subsidy</v>
      </c>
      <c r="R116" s="144" t="str">
        <f>IF(ISBLANK(INDEX('Policy Characteristics'!L:L,MATCH($C116,'Policy Characteristics'!$C:$C,0))),"",INDEX('Policy Characteristics'!L:L,MATCH($C116,'Policy Characteristics'!$C:$C,0)))</f>
        <v>ev-subsidy.html</v>
      </c>
    </row>
    <row r="117" spans="1:18" x14ac:dyDescent="0.25">
      <c r="A117" s="144" t="str">
        <f>IF(ISBLANK(INDEX('Policy Characteristics'!A:A,MATCH($C117,'Policy Characteristics'!$C:$C,0))),"",INDEX('Policy Characteristics'!A:A,MATCH($C117,'Policy Characteristics'!$C:$C,0)))</f>
        <v>Transportation</v>
      </c>
      <c r="B117" s="152" t="str">
        <f>IF(ISBLANK(INDEX('Policy Characteristics'!B:B,MATCH($C117,'Policy Characteristics'!$C:$C,0))),"",INDEX('Policy Characteristics'!B:B,MATCH($C117,'Policy Characteristics'!$C:$C,0)))</f>
        <v>Freight Vehicle Subsidy</v>
      </c>
      <c r="C117" s="144" t="str">
        <f t="shared" si="4"/>
        <v>Additional Freight Vehicle Subsidy</v>
      </c>
      <c r="D117" s="45" t="s">
        <v>38</v>
      </c>
      <c r="E117" s="2" t="s">
        <v>1401</v>
      </c>
      <c r="F117" s="2" t="s">
        <v>2288</v>
      </c>
      <c r="G117" s="2" t="s">
        <v>1401</v>
      </c>
      <c r="H117" s="43">
        <v>1698</v>
      </c>
      <c r="I117" t="s">
        <v>43</v>
      </c>
      <c r="J117" s="145" t="str">
        <f>IF(ISBLANK(INDEX('Policy Characteristics'!D:D,MATCH($C117,'Policy Characteristics'!$C:$C,0))),"",INDEX('Policy Characteristics'!D:D,MATCH($C117,'Policy Characteristics'!$C:$C,0)))</f>
        <v>Vehicle Subsidy</v>
      </c>
      <c r="K117" s="144" t="str">
        <f>IF(ISBLANK(INDEX('Policy Characteristics'!E:E,MATCH($C117,'Policy Characteristics'!$C:$C,0))),"",INDEX('Policy Characteristics'!E:E,MATCH($C117,'Policy Characteristics'!$C:$C,0)))</f>
        <v>trans frgt subsidy</v>
      </c>
      <c r="L117" s="151">
        <f>IF(ISBLANK(INDEX('Policy Characteristics'!F:F,MATCH($C117,'Policy Characteristics'!$C:$C,0))),"",INDEX('Policy Characteristics'!F:F,MATCH($C117,'Policy Characteristics'!$C:$C,0)))</f>
        <v>0</v>
      </c>
      <c r="M117" s="151">
        <f>IF(ISBLANK(INDEX('Policy Characteristics'!G:G,MATCH($C117,'Policy Characteristics'!$C:$C,0))),"",INDEX('Policy Characteristics'!G:G,MATCH($C117,'Policy Characteristics'!$C:$C,0)))</f>
        <v>35000</v>
      </c>
      <c r="N117" s="151">
        <f>IF(ISBLANK(INDEX('Policy Characteristics'!H:H,MATCH($C117,'Policy Characteristics'!$C:$C,0))),"",INDEX('Policy Characteristics'!H:H,MATCH($C117,'Policy Characteristics'!$C:$C,0)))</f>
        <v>100</v>
      </c>
      <c r="O117" s="144" t="str">
        <f>IF(ISBLANK(INDEX('Policy Characteristics'!I:I,MATCH($C117,'Policy Characteristics'!$C:$C,0))),"",INDEX('Policy Characteristics'!I:I,MATCH($C117,'Policy Characteristics'!$C:$C,0)))</f>
        <v>€/ vehicle</v>
      </c>
      <c r="P117" s="144"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44" t="str">
        <f>IF(ISBLANK(INDEX('Policy Characteristics'!K:K,MATCH($C117,'Policy Characteristics'!$C:$C,0))),"",INDEX('Policy Characteristics'!K:K,MATCH($C117,'Policy Characteristics'!$C:$C,0)))</f>
        <v>transportation-sector-main.html#ev-subsidy</v>
      </c>
      <c r="R117" s="144" t="str">
        <f>IF(ISBLANK(INDEX('Policy Characteristics'!L:L,MATCH($C117,'Policy Characteristics'!$C:$C,0))),"",INDEX('Policy Characteristics'!L:L,MATCH($C117,'Policy Characteristics'!$C:$C,0)))</f>
        <v>ev-subsidy.html</v>
      </c>
    </row>
    <row r="118" spans="1:18" x14ac:dyDescent="0.25">
      <c r="A118" s="144" t="str">
        <f>IF(ISBLANK(INDEX('Policy Characteristics'!A:A,MATCH($C118,'Policy Characteristics'!$C:$C,0))),"",INDEX('Policy Characteristics'!A:A,MATCH($C118,'Policy Characteristics'!$C:$C,0)))</f>
        <v>Transportation</v>
      </c>
      <c r="B118" s="152" t="str">
        <f>IF(ISBLANK(INDEX('Policy Characteristics'!B:B,MATCH($C118,'Policy Characteristics'!$C:$C,0))),"",INDEX('Policy Characteristics'!B:B,MATCH($C118,'Policy Characteristics'!$C:$C,0)))</f>
        <v>Freight Vehicle Subsidy</v>
      </c>
      <c r="C118" s="144" t="str">
        <f t="shared" si="4"/>
        <v>Additional Freight Vehicle Subsidy</v>
      </c>
      <c r="D118" s="45" t="s">
        <v>38</v>
      </c>
      <c r="E118" s="2" t="s">
        <v>1400</v>
      </c>
      <c r="F118" s="2" t="s">
        <v>2288</v>
      </c>
      <c r="G118" s="2" t="s">
        <v>2286</v>
      </c>
      <c r="H118" s="43">
        <v>1699</v>
      </c>
      <c r="I118" t="s">
        <v>43</v>
      </c>
      <c r="J118" s="145" t="str">
        <f>IF(ISBLANK(INDEX('Policy Characteristics'!D:D,MATCH($C118,'Policy Characteristics'!$C:$C,0))),"",INDEX('Policy Characteristics'!D:D,MATCH($C118,'Policy Characteristics'!$C:$C,0)))</f>
        <v>Vehicle Subsidy</v>
      </c>
      <c r="K118" s="144" t="str">
        <f>IF(ISBLANK(INDEX('Policy Characteristics'!E:E,MATCH($C118,'Policy Characteristics'!$C:$C,0))),"",INDEX('Policy Characteristics'!E:E,MATCH($C118,'Policy Characteristics'!$C:$C,0)))</f>
        <v>trans frgt subsidy</v>
      </c>
      <c r="L118" s="151">
        <f>IF(ISBLANK(INDEX('Policy Characteristics'!F:F,MATCH($C118,'Policy Characteristics'!$C:$C,0))),"",INDEX('Policy Characteristics'!F:F,MATCH($C118,'Policy Characteristics'!$C:$C,0)))</f>
        <v>0</v>
      </c>
      <c r="M118" s="151">
        <f>IF(ISBLANK(INDEX('Policy Characteristics'!G:G,MATCH($C118,'Policy Characteristics'!$C:$C,0))),"",INDEX('Policy Characteristics'!G:G,MATCH($C118,'Policy Characteristics'!$C:$C,0)))</f>
        <v>35000</v>
      </c>
      <c r="N118" s="151">
        <f>IF(ISBLANK(INDEX('Policy Characteristics'!H:H,MATCH($C118,'Policy Characteristics'!$C:$C,0))),"",INDEX('Policy Characteristics'!H:H,MATCH($C118,'Policy Characteristics'!$C:$C,0)))</f>
        <v>100</v>
      </c>
      <c r="O118" s="144" t="str">
        <f>IF(ISBLANK(INDEX('Policy Characteristics'!I:I,MATCH($C118,'Policy Characteristics'!$C:$C,0))),"",INDEX('Policy Characteristics'!I:I,MATCH($C118,'Policy Characteristics'!$C:$C,0)))</f>
        <v>€/ vehicle</v>
      </c>
      <c r="P118" s="144"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44" t="str">
        <f>IF(ISBLANK(INDEX('Policy Characteristics'!K:K,MATCH($C118,'Policy Characteristics'!$C:$C,0))),"",INDEX('Policy Characteristics'!K:K,MATCH($C118,'Policy Characteristics'!$C:$C,0)))</f>
        <v>transportation-sector-main.html#ev-subsidy</v>
      </c>
      <c r="R118" s="144" t="str">
        <f>IF(ISBLANK(INDEX('Policy Characteristics'!L:L,MATCH($C118,'Policy Characteristics'!$C:$C,0))),"",INDEX('Policy Characteristics'!L:L,MATCH($C118,'Policy Characteristics'!$C:$C,0)))</f>
        <v>ev-subsidy.html</v>
      </c>
    </row>
    <row r="119" spans="1:18" x14ac:dyDescent="0.25">
      <c r="A119" s="144" t="str">
        <f>IF(ISBLANK(INDEX('Policy Characteristics'!A:A,MATCH($C119,'Policy Characteristics'!$C:$C,0))),"",INDEX('Policy Characteristics'!A:A,MATCH($C119,'Policy Characteristics'!$C:$C,0)))</f>
        <v>Transportation</v>
      </c>
      <c r="B119" s="152" t="str">
        <f>IF(ISBLANK(INDEX('Policy Characteristics'!B:B,MATCH($C119,'Policy Characteristics'!$C:$C,0))),"",INDEX('Policy Characteristics'!B:B,MATCH($C119,'Policy Characteristics'!$C:$C,0)))</f>
        <v>Freight Vehicle Subsidy</v>
      </c>
      <c r="C119" s="144" t="str">
        <f t="shared" si="4"/>
        <v>Additional Freight Vehicle Subsidy</v>
      </c>
      <c r="D119" s="2" t="s">
        <v>39</v>
      </c>
      <c r="E119" s="45" t="s">
        <v>1141</v>
      </c>
      <c r="F119" s="2" t="s">
        <v>2146</v>
      </c>
      <c r="G119" s="45" t="s">
        <v>2281</v>
      </c>
      <c r="H119" s="43">
        <v>1700</v>
      </c>
      <c r="I119" t="s">
        <v>43</v>
      </c>
      <c r="J119" s="145" t="str">
        <f>IF(ISBLANK(INDEX('Policy Characteristics'!D:D,MATCH($C119,'Policy Characteristics'!$C:$C,0))),"",INDEX('Policy Characteristics'!D:D,MATCH($C119,'Policy Characteristics'!$C:$C,0)))</f>
        <v>Vehicle Subsidy</v>
      </c>
      <c r="K119" s="144" t="str">
        <f>IF(ISBLANK(INDEX('Policy Characteristics'!E:E,MATCH($C119,'Policy Characteristics'!$C:$C,0))),"",INDEX('Policy Characteristics'!E:E,MATCH($C119,'Policy Characteristics'!$C:$C,0)))</f>
        <v>trans frgt subsidy</v>
      </c>
      <c r="L119" s="151">
        <f>IF(ISBLANK(INDEX('Policy Characteristics'!F:F,MATCH($C119,'Policy Characteristics'!$C:$C,0))),"",INDEX('Policy Characteristics'!F:F,MATCH($C119,'Policy Characteristics'!$C:$C,0)))</f>
        <v>0</v>
      </c>
      <c r="M119" s="151">
        <f>IF(ISBLANK(INDEX('Policy Characteristics'!G:G,MATCH($C119,'Policy Characteristics'!$C:$C,0))),"",INDEX('Policy Characteristics'!G:G,MATCH($C119,'Policy Characteristics'!$C:$C,0)))</f>
        <v>35000</v>
      </c>
      <c r="N119" s="151">
        <f>IF(ISBLANK(INDEX('Policy Characteristics'!H:H,MATCH($C119,'Policy Characteristics'!$C:$C,0))),"",INDEX('Policy Characteristics'!H:H,MATCH($C119,'Policy Characteristics'!$C:$C,0)))</f>
        <v>100</v>
      </c>
      <c r="O119" s="144" t="str">
        <f>IF(ISBLANK(INDEX('Policy Characteristics'!I:I,MATCH($C119,'Policy Characteristics'!$C:$C,0))),"",INDEX('Policy Characteristics'!I:I,MATCH($C119,'Policy Characteristics'!$C:$C,0)))</f>
        <v>€/ vehicle</v>
      </c>
      <c r="P119" s="144"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44" t="str">
        <f>IF(ISBLANK(INDEX('Policy Characteristics'!K:K,MATCH($C119,'Policy Characteristics'!$C:$C,0))),"",INDEX('Policy Characteristics'!K:K,MATCH($C119,'Policy Characteristics'!$C:$C,0)))</f>
        <v>transportation-sector-main.html#ev-subsidy</v>
      </c>
      <c r="R119" s="144" t="str">
        <f>IF(ISBLANK(INDEX('Policy Characteristics'!L:L,MATCH($C119,'Policy Characteristics'!$C:$C,0))),"",INDEX('Policy Characteristics'!L:L,MATCH($C119,'Policy Characteristics'!$C:$C,0)))</f>
        <v>ev-subsidy.html</v>
      </c>
    </row>
    <row r="120" spans="1:18" x14ac:dyDescent="0.25">
      <c r="A120" s="144" t="str">
        <f>IF(ISBLANK(INDEX('Policy Characteristics'!A:A,MATCH($C120,'Policy Characteristics'!$C:$C,0))),"",INDEX('Policy Characteristics'!A:A,MATCH($C120,'Policy Characteristics'!$C:$C,0)))</f>
        <v>Transportation</v>
      </c>
      <c r="B120" s="152" t="str">
        <f>IF(ISBLANK(INDEX('Policy Characteristics'!B:B,MATCH($C120,'Policy Characteristics'!$C:$C,0))),"",INDEX('Policy Characteristics'!B:B,MATCH($C120,'Policy Characteristics'!$C:$C,0)))</f>
        <v>Freight Vehicle Subsidy</v>
      </c>
      <c r="C120" s="144" t="str">
        <f t="shared" si="4"/>
        <v>Additional Freight Vehicle Subsidy</v>
      </c>
      <c r="D120" s="2" t="s">
        <v>39</v>
      </c>
      <c r="E120" s="2" t="s">
        <v>1142</v>
      </c>
      <c r="F120" s="2" t="s">
        <v>2146</v>
      </c>
      <c r="G120" s="2" t="s">
        <v>2282</v>
      </c>
      <c r="H120" s="43">
        <v>1701</v>
      </c>
      <c r="I120" t="s">
        <v>44</v>
      </c>
      <c r="J120" s="145" t="str">
        <f>IF(ISBLANK(INDEX('Policy Characteristics'!D:D,MATCH($C120,'Policy Characteristics'!$C:$C,0))),"",INDEX('Policy Characteristics'!D:D,MATCH($C120,'Policy Characteristics'!$C:$C,0)))</f>
        <v>Vehicle Subsidy</v>
      </c>
      <c r="K120" s="144" t="str">
        <f>IF(ISBLANK(INDEX('Policy Characteristics'!E:E,MATCH($C120,'Policy Characteristics'!$C:$C,0))),"",INDEX('Policy Characteristics'!E:E,MATCH($C120,'Policy Characteristics'!$C:$C,0)))</f>
        <v>trans frgt subsidy</v>
      </c>
      <c r="L120" s="151">
        <f>IF(ISBLANK(INDEX('Policy Characteristics'!F:F,MATCH($C120,'Policy Characteristics'!$C:$C,0))),"",INDEX('Policy Characteristics'!F:F,MATCH($C120,'Policy Characteristics'!$C:$C,0)))</f>
        <v>0</v>
      </c>
      <c r="M120" s="151">
        <f>IF(ISBLANK(INDEX('Policy Characteristics'!G:G,MATCH($C120,'Policy Characteristics'!$C:$C,0))),"",INDEX('Policy Characteristics'!G:G,MATCH($C120,'Policy Characteristics'!$C:$C,0)))</f>
        <v>35000</v>
      </c>
      <c r="N120" s="151">
        <f>IF(ISBLANK(INDEX('Policy Characteristics'!H:H,MATCH($C120,'Policy Characteristics'!$C:$C,0))),"",INDEX('Policy Characteristics'!H:H,MATCH($C120,'Policy Characteristics'!$C:$C,0)))</f>
        <v>100</v>
      </c>
      <c r="O120" s="144" t="str">
        <f>IF(ISBLANK(INDEX('Policy Characteristics'!I:I,MATCH($C120,'Policy Characteristics'!$C:$C,0))),"",INDEX('Policy Characteristics'!I:I,MATCH($C120,'Policy Characteristics'!$C:$C,0)))</f>
        <v>€/ vehicle</v>
      </c>
      <c r="P120" s="144"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44" t="str">
        <f>IF(ISBLANK(INDEX('Policy Characteristics'!K:K,MATCH($C120,'Policy Characteristics'!$C:$C,0))),"",INDEX('Policy Characteristics'!K:K,MATCH($C120,'Policy Characteristics'!$C:$C,0)))</f>
        <v>transportation-sector-main.html#ev-subsidy</v>
      </c>
      <c r="R120" s="144" t="str">
        <f>IF(ISBLANK(INDEX('Policy Characteristics'!L:L,MATCH($C120,'Policy Characteristics'!$C:$C,0))),"",INDEX('Policy Characteristics'!L:L,MATCH($C120,'Policy Characteristics'!$C:$C,0)))</f>
        <v>ev-subsidy.html</v>
      </c>
    </row>
    <row r="121" spans="1:18" x14ac:dyDescent="0.25">
      <c r="A121" s="144" t="str">
        <f>IF(ISBLANK(INDEX('Policy Characteristics'!A:A,MATCH($C121,'Policy Characteristics'!$C:$C,0))),"",INDEX('Policy Characteristics'!A:A,MATCH($C121,'Policy Characteristics'!$C:$C,0)))</f>
        <v>Transportation</v>
      </c>
      <c r="B121" s="152" t="str">
        <f>IF(ISBLANK(INDEX('Policy Characteristics'!B:B,MATCH($C121,'Policy Characteristics'!$C:$C,0))),"",INDEX('Policy Characteristics'!B:B,MATCH($C121,'Policy Characteristics'!$C:$C,0)))</f>
        <v>Freight Vehicle Subsidy</v>
      </c>
      <c r="C121" s="144" t="str">
        <f t="shared" si="4"/>
        <v>Additional Freight Vehicle Subsidy</v>
      </c>
      <c r="D121" s="2" t="s">
        <v>39</v>
      </c>
      <c r="E121" s="2" t="s">
        <v>1143</v>
      </c>
      <c r="F121" s="2" t="s">
        <v>2146</v>
      </c>
      <c r="G121" s="2" t="s">
        <v>2283</v>
      </c>
      <c r="H121" s="43">
        <v>1702</v>
      </c>
      <c r="I121" t="s">
        <v>44</v>
      </c>
      <c r="J121" s="145" t="str">
        <f>IF(ISBLANK(INDEX('Policy Characteristics'!D:D,MATCH($C121,'Policy Characteristics'!$C:$C,0))),"",INDEX('Policy Characteristics'!D:D,MATCH($C121,'Policy Characteristics'!$C:$C,0)))</f>
        <v>Vehicle Subsidy</v>
      </c>
      <c r="K121" s="144" t="str">
        <f>IF(ISBLANK(INDEX('Policy Characteristics'!E:E,MATCH($C121,'Policy Characteristics'!$C:$C,0))),"",INDEX('Policy Characteristics'!E:E,MATCH($C121,'Policy Characteristics'!$C:$C,0)))</f>
        <v>trans frgt subsidy</v>
      </c>
      <c r="L121" s="151">
        <f>IF(ISBLANK(INDEX('Policy Characteristics'!F:F,MATCH($C121,'Policy Characteristics'!$C:$C,0))),"",INDEX('Policy Characteristics'!F:F,MATCH($C121,'Policy Characteristics'!$C:$C,0)))</f>
        <v>0</v>
      </c>
      <c r="M121" s="151">
        <f>IF(ISBLANK(INDEX('Policy Characteristics'!G:G,MATCH($C121,'Policy Characteristics'!$C:$C,0))),"",INDEX('Policy Characteristics'!G:G,MATCH($C121,'Policy Characteristics'!$C:$C,0)))</f>
        <v>35000</v>
      </c>
      <c r="N121" s="151">
        <f>IF(ISBLANK(INDEX('Policy Characteristics'!H:H,MATCH($C121,'Policy Characteristics'!$C:$C,0))),"",INDEX('Policy Characteristics'!H:H,MATCH($C121,'Policy Characteristics'!$C:$C,0)))</f>
        <v>100</v>
      </c>
      <c r="O121" s="144" t="str">
        <f>IF(ISBLANK(INDEX('Policy Characteristics'!I:I,MATCH($C121,'Policy Characteristics'!$C:$C,0))),"",INDEX('Policy Characteristics'!I:I,MATCH($C121,'Policy Characteristics'!$C:$C,0)))</f>
        <v>€/ vehicle</v>
      </c>
      <c r="P121" s="144"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44" t="str">
        <f>IF(ISBLANK(INDEX('Policy Characteristics'!K:K,MATCH($C121,'Policy Characteristics'!$C:$C,0))),"",INDEX('Policy Characteristics'!K:K,MATCH($C121,'Policy Characteristics'!$C:$C,0)))</f>
        <v>transportation-sector-main.html#ev-subsidy</v>
      </c>
      <c r="R121" s="144" t="str">
        <f>IF(ISBLANK(INDEX('Policy Characteristics'!L:L,MATCH($C121,'Policy Characteristics'!$C:$C,0))),"",INDEX('Policy Characteristics'!L:L,MATCH($C121,'Policy Characteristics'!$C:$C,0)))</f>
        <v>ev-subsidy.html</v>
      </c>
    </row>
    <row r="122" spans="1:18" x14ac:dyDescent="0.25">
      <c r="A122" s="144" t="str">
        <f>IF(ISBLANK(INDEX('Policy Characteristics'!A:A,MATCH($C122,'Policy Characteristics'!$C:$C,0))),"",INDEX('Policy Characteristics'!A:A,MATCH($C122,'Policy Characteristics'!$C:$C,0)))</f>
        <v>Transportation</v>
      </c>
      <c r="B122" s="152" t="str">
        <f>IF(ISBLANK(INDEX('Policy Characteristics'!B:B,MATCH($C122,'Policy Characteristics'!$C:$C,0))),"",INDEX('Policy Characteristics'!B:B,MATCH($C122,'Policy Characteristics'!$C:$C,0)))</f>
        <v>Freight Vehicle Subsidy</v>
      </c>
      <c r="C122" s="144" t="str">
        <f t="shared" si="4"/>
        <v>Additional Freight Vehicle Subsidy</v>
      </c>
      <c r="D122" s="2" t="s">
        <v>39</v>
      </c>
      <c r="E122" s="2" t="s">
        <v>1144</v>
      </c>
      <c r="F122" s="2" t="s">
        <v>2146</v>
      </c>
      <c r="G122" s="2" t="s">
        <v>2284</v>
      </c>
      <c r="H122" s="43">
        <v>1703</v>
      </c>
      <c r="I122" t="s">
        <v>44</v>
      </c>
      <c r="J122" s="145" t="str">
        <f>IF(ISBLANK(INDEX('Policy Characteristics'!D:D,MATCH($C122,'Policy Characteristics'!$C:$C,0))),"",INDEX('Policy Characteristics'!D:D,MATCH($C122,'Policy Characteristics'!$C:$C,0)))</f>
        <v>Vehicle Subsidy</v>
      </c>
      <c r="K122" s="144" t="str">
        <f>IF(ISBLANK(INDEX('Policy Characteristics'!E:E,MATCH($C122,'Policy Characteristics'!$C:$C,0))),"",INDEX('Policy Characteristics'!E:E,MATCH($C122,'Policy Characteristics'!$C:$C,0)))</f>
        <v>trans frgt subsidy</v>
      </c>
      <c r="L122" s="151">
        <f>IF(ISBLANK(INDEX('Policy Characteristics'!F:F,MATCH($C122,'Policy Characteristics'!$C:$C,0))),"",INDEX('Policy Characteristics'!F:F,MATCH($C122,'Policy Characteristics'!$C:$C,0)))</f>
        <v>0</v>
      </c>
      <c r="M122" s="151">
        <f>IF(ISBLANK(INDEX('Policy Characteristics'!G:G,MATCH($C122,'Policy Characteristics'!$C:$C,0))),"",INDEX('Policy Characteristics'!G:G,MATCH($C122,'Policy Characteristics'!$C:$C,0)))</f>
        <v>35000</v>
      </c>
      <c r="N122" s="151">
        <f>IF(ISBLANK(INDEX('Policy Characteristics'!H:H,MATCH($C122,'Policy Characteristics'!$C:$C,0))),"",INDEX('Policy Characteristics'!H:H,MATCH($C122,'Policy Characteristics'!$C:$C,0)))</f>
        <v>100</v>
      </c>
      <c r="O122" s="144" t="str">
        <f>IF(ISBLANK(INDEX('Policy Characteristics'!I:I,MATCH($C122,'Policy Characteristics'!$C:$C,0))),"",INDEX('Policy Characteristics'!I:I,MATCH($C122,'Policy Characteristics'!$C:$C,0)))</f>
        <v>€/ vehicle</v>
      </c>
      <c r="P122" s="144"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44" t="str">
        <f>IF(ISBLANK(INDEX('Policy Characteristics'!K:K,MATCH($C122,'Policy Characteristics'!$C:$C,0))),"",INDEX('Policy Characteristics'!K:K,MATCH($C122,'Policy Characteristics'!$C:$C,0)))</f>
        <v>transportation-sector-main.html#ev-subsidy</v>
      </c>
      <c r="R122" s="144" t="str">
        <f>IF(ISBLANK(INDEX('Policy Characteristics'!L:L,MATCH($C122,'Policy Characteristics'!$C:$C,0))),"",INDEX('Policy Characteristics'!L:L,MATCH($C122,'Policy Characteristics'!$C:$C,0)))</f>
        <v>ev-subsidy.html</v>
      </c>
    </row>
    <row r="123" spans="1:18" x14ac:dyDescent="0.25">
      <c r="A123" s="144" t="str">
        <f>IF(ISBLANK(INDEX('Policy Characteristics'!A:A,MATCH($C123,'Policy Characteristics'!$C:$C,0))),"",INDEX('Policy Characteristics'!A:A,MATCH($C123,'Policy Characteristics'!$C:$C,0)))</f>
        <v>Transportation</v>
      </c>
      <c r="B123" s="152" t="str">
        <f>IF(ISBLANK(INDEX('Policy Characteristics'!B:B,MATCH($C123,'Policy Characteristics'!$C:$C,0))),"",INDEX('Policy Characteristics'!B:B,MATCH($C123,'Policy Characteristics'!$C:$C,0)))</f>
        <v>Freight Vehicle Subsidy</v>
      </c>
      <c r="C123" s="144" t="str">
        <f t="shared" si="4"/>
        <v>Additional Freight Vehicle Subsidy</v>
      </c>
      <c r="D123" s="2" t="s">
        <v>39</v>
      </c>
      <c r="E123" s="2" t="s">
        <v>1145</v>
      </c>
      <c r="F123" s="2" t="s">
        <v>2146</v>
      </c>
      <c r="G123" s="2" t="s">
        <v>2285</v>
      </c>
      <c r="H123" s="43">
        <v>1704</v>
      </c>
      <c r="I123" t="s">
        <v>44</v>
      </c>
      <c r="J123" s="145" t="str">
        <f>IF(ISBLANK(INDEX('Policy Characteristics'!D:D,MATCH($C123,'Policy Characteristics'!$C:$C,0))),"",INDEX('Policy Characteristics'!D:D,MATCH($C123,'Policy Characteristics'!$C:$C,0)))</f>
        <v>Vehicle Subsidy</v>
      </c>
      <c r="K123" s="144" t="str">
        <f>IF(ISBLANK(INDEX('Policy Characteristics'!E:E,MATCH($C123,'Policy Characteristics'!$C:$C,0))),"",INDEX('Policy Characteristics'!E:E,MATCH($C123,'Policy Characteristics'!$C:$C,0)))</f>
        <v>trans frgt subsidy</v>
      </c>
      <c r="L123" s="151">
        <f>IF(ISBLANK(INDEX('Policy Characteristics'!F:F,MATCH($C123,'Policy Characteristics'!$C:$C,0))),"",INDEX('Policy Characteristics'!F:F,MATCH($C123,'Policy Characteristics'!$C:$C,0)))</f>
        <v>0</v>
      </c>
      <c r="M123" s="151">
        <f>IF(ISBLANK(INDEX('Policy Characteristics'!G:G,MATCH($C123,'Policy Characteristics'!$C:$C,0))),"",INDEX('Policy Characteristics'!G:G,MATCH($C123,'Policy Characteristics'!$C:$C,0)))</f>
        <v>35000</v>
      </c>
      <c r="N123" s="151">
        <f>IF(ISBLANK(INDEX('Policy Characteristics'!H:H,MATCH($C123,'Policy Characteristics'!$C:$C,0))),"",INDEX('Policy Characteristics'!H:H,MATCH($C123,'Policy Characteristics'!$C:$C,0)))</f>
        <v>100</v>
      </c>
      <c r="O123" s="144" t="str">
        <f>IF(ISBLANK(INDEX('Policy Characteristics'!I:I,MATCH($C123,'Policy Characteristics'!$C:$C,0))),"",INDEX('Policy Characteristics'!I:I,MATCH($C123,'Policy Characteristics'!$C:$C,0)))</f>
        <v>€/ vehicle</v>
      </c>
      <c r="P123" s="144"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44" t="str">
        <f>IF(ISBLANK(INDEX('Policy Characteristics'!K:K,MATCH($C123,'Policy Characteristics'!$C:$C,0))),"",INDEX('Policy Characteristics'!K:K,MATCH($C123,'Policy Characteristics'!$C:$C,0)))</f>
        <v>transportation-sector-main.html#ev-subsidy</v>
      </c>
      <c r="R123" s="144" t="str">
        <f>IF(ISBLANK(INDEX('Policy Characteristics'!L:L,MATCH($C123,'Policy Characteristics'!$C:$C,0))),"",INDEX('Policy Characteristics'!L:L,MATCH($C123,'Policy Characteristics'!$C:$C,0)))</f>
        <v>ev-subsidy.html</v>
      </c>
    </row>
    <row r="124" spans="1:18" x14ac:dyDescent="0.25">
      <c r="A124" s="144" t="str">
        <f>IF(ISBLANK(INDEX('Policy Characteristics'!A:A,MATCH($C124,'Policy Characteristics'!$C:$C,0))),"",INDEX('Policy Characteristics'!A:A,MATCH($C124,'Policy Characteristics'!$C:$C,0)))</f>
        <v>Transportation</v>
      </c>
      <c r="B124" s="152" t="str">
        <f>IF(ISBLANK(INDEX('Policy Characteristics'!B:B,MATCH($C124,'Policy Characteristics'!$C:$C,0))),"",INDEX('Policy Characteristics'!B:B,MATCH($C124,'Policy Characteristics'!$C:$C,0)))</f>
        <v>Freight Vehicle Subsidy</v>
      </c>
      <c r="C124" s="144" t="str">
        <f t="shared" si="4"/>
        <v>Additional Freight Vehicle Subsidy</v>
      </c>
      <c r="D124" s="2" t="s">
        <v>39</v>
      </c>
      <c r="E124" s="2" t="s">
        <v>1401</v>
      </c>
      <c r="F124" s="2" t="s">
        <v>2146</v>
      </c>
      <c r="G124" s="2" t="s">
        <v>1401</v>
      </c>
      <c r="H124" s="43">
        <v>1705</v>
      </c>
      <c r="I124" t="s">
        <v>44</v>
      </c>
      <c r="J124" s="145" t="str">
        <f>IF(ISBLANK(INDEX('Policy Characteristics'!D:D,MATCH($C124,'Policy Characteristics'!$C:$C,0))),"",INDEX('Policy Characteristics'!D:D,MATCH($C124,'Policy Characteristics'!$C:$C,0)))</f>
        <v>Vehicle Subsidy</v>
      </c>
      <c r="K124" s="144" t="str">
        <f>IF(ISBLANK(INDEX('Policy Characteristics'!E:E,MATCH($C124,'Policy Characteristics'!$C:$C,0))),"",INDEX('Policy Characteristics'!E:E,MATCH($C124,'Policy Characteristics'!$C:$C,0)))</f>
        <v>trans frgt subsidy</v>
      </c>
      <c r="L124" s="151">
        <f>IF(ISBLANK(INDEX('Policy Characteristics'!F:F,MATCH($C124,'Policy Characteristics'!$C:$C,0))),"",INDEX('Policy Characteristics'!F:F,MATCH($C124,'Policy Characteristics'!$C:$C,0)))</f>
        <v>0</v>
      </c>
      <c r="M124" s="151">
        <f>IF(ISBLANK(INDEX('Policy Characteristics'!G:G,MATCH($C124,'Policy Characteristics'!$C:$C,0))),"",INDEX('Policy Characteristics'!G:G,MATCH($C124,'Policy Characteristics'!$C:$C,0)))</f>
        <v>35000</v>
      </c>
      <c r="N124" s="151">
        <f>IF(ISBLANK(INDEX('Policy Characteristics'!H:H,MATCH($C124,'Policy Characteristics'!$C:$C,0))),"",INDEX('Policy Characteristics'!H:H,MATCH($C124,'Policy Characteristics'!$C:$C,0)))</f>
        <v>100</v>
      </c>
      <c r="O124" s="144" t="str">
        <f>IF(ISBLANK(INDEX('Policy Characteristics'!I:I,MATCH($C124,'Policy Characteristics'!$C:$C,0))),"",INDEX('Policy Characteristics'!I:I,MATCH($C124,'Policy Characteristics'!$C:$C,0)))</f>
        <v>€/ vehicle</v>
      </c>
      <c r="P124" s="144"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44" t="str">
        <f>IF(ISBLANK(INDEX('Policy Characteristics'!K:K,MATCH($C124,'Policy Characteristics'!$C:$C,0))),"",INDEX('Policy Characteristics'!K:K,MATCH($C124,'Policy Characteristics'!$C:$C,0)))</f>
        <v>transportation-sector-main.html#ev-subsidy</v>
      </c>
      <c r="R124" s="144" t="str">
        <f>IF(ISBLANK(INDEX('Policy Characteristics'!L:L,MATCH($C124,'Policy Characteristics'!$C:$C,0))),"",INDEX('Policy Characteristics'!L:L,MATCH($C124,'Policy Characteristics'!$C:$C,0)))</f>
        <v>ev-subsidy.html</v>
      </c>
    </row>
    <row r="125" spans="1:18" x14ac:dyDescent="0.25">
      <c r="A125" s="144" t="str">
        <f>IF(ISBLANK(INDEX('Policy Characteristics'!A:A,MATCH($C125,'Policy Characteristics'!$C:$C,0))),"",INDEX('Policy Characteristics'!A:A,MATCH($C125,'Policy Characteristics'!$C:$C,0)))</f>
        <v>Transportation</v>
      </c>
      <c r="B125" s="152" t="str">
        <f>IF(ISBLANK(INDEX('Policy Characteristics'!B:B,MATCH($C125,'Policy Characteristics'!$C:$C,0))),"",INDEX('Policy Characteristics'!B:B,MATCH($C125,'Policy Characteristics'!$C:$C,0)))</f>
        <v>Freight Vehicle Subsidy</v>
      </c>
      <c r="C125" s="144" t="str">
        <f t="shared" si="4"/>
        <v>Additional Freight Vehicle Subsidy</v>
      </c>
      <c r="D125" s="2" t="s">
        <v>39</v>
      </c>
      <c r="E125" s="2" t="s">
        <v>1400</v>
      </c>
      <c r="F125" s="2" t="s">
        <v>2146</v>
      </c>
      <c r="G125" s="2" t="s">
        <v>2286</v>
      </c>
      <c r="H125" s="43">
        <v>1706</v>
      </c>
      <c r="I125" t="s">
        <v>44</v>
      </c>
      <c r="J125" s="145" t="str">
        <f>IF(ISBLANK(INDEX('Policy Characteristics'!D:D,MATCH($C125,'Policy Characteristics'!$C:$C,0))),"",INDEX('Policy Characteristics'!D:D,MATCH($C125,'Policy Characteristics'!$C:$C,0)))</f>
        <v>Vehicle Subsidy</v>
      </c>
      <c r="K125" s="144" t="str">
        <f>IF(ISBLANK(INDEX('Policy Characteristics'!E:E,MATCH($C125,'Policy Characteristics'!$C:$C,0))),"",INDEX('Policy Characteristics'!E:E,MATCH($C125,'Policy Characteristics'!$C:$C,0)))</f>
        <v>trans frgt subsidy</v>
      </c>
      <c r="L125" s="151">
        <f>IF(ISBLANK(INDEX('Policy Characteristics'!F:F,MATCH($C125,'Policy Characteristics'!$C:$C,0))),"",INDEX('Policy Characteristics'!F:F,MATCH($C125,'Policy Characteristics'!$C:$C,0)))</f>
        <v>0</v>
      </c>
      <c r="M125" s="151">
        <f>IF(ISBLANK(INDEX('Policy Characteristics'!G:G,MATCH($C125,'Policy Characteristics'!$C:$C,0))),"",INDEX('Policy Characteristics'!G:G,MATCH($C125,'Policy Characteristics'!$C:$C,0)))</f>
        <v>35000</v>
      </c>
      <c r="N125" s="151">
        <f>IF(ISBLANK(INDEX('Policy Characteristics'!H:H,MATCH($C125,'Policy Characteristics'!$C:$C,0))),"",INDEX('Policy Characteristics'!H:H,MATCH($C125,'Policy Characteristics'!$C:$C,0)))</f>
        <v>100</v>
      </c>
      <c r="O125" s="144" t="str">
        <f>IF(ISBLANK(INDEX('Policy Characteristics'!I:I,MATCH($C125,'Policy Characteristics'!$C:$C,0))),"",INDEX('Policy Characteristics'!I:I,MATCH($C125,'Policy Characteristics'!$C:$C,0)))</f>
        <v>€/ vehicle</v>
      </c>
      <c r="P125" s="144"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44" t="str">
        <f>IF(ISBLANK(INDEX('Policy Characteristics'!K:K,MATCH($C125,'Policy Characteristics'!$C:$C,0))),"",INDEX('Policy Characteristics'!K:K,MATCH($C125,'Policy Characteristics'!$C:$C,0)))</f>
        <v>transportation-sector-main.html#ev-subsidy</v>
      </c>
      <c r="R125" s="144" t="str">
        <f>IF(ISBLANK(INDEX('Policy Characteristics'!L:L,MATCH($C125,'Policy Characteristics'!$C:$C,0))),"",INDEX('Policy Characteristics'!L:L,MATCH($C125,'Policy Characteristics'!$C:$C,0)))</f>
        <v>ev-subsidy.html</v>
      </c>
    </row>
    <row r="126" spans="1:18" x14ac:dyDescent="0.25">
      <c r="A126" s="144" t="str">
        <f>IF(ISBLANK(INDEX('Policy Characteristics'!A:A,MATCH($C126,'Policy Characteristics'!$C:$C,0))),"",INDEX('Policy Characteristics'!A:A,MATCH($C126,'Policy Characteristics'!$C:$C,0)))</f>
        <v>Transportation</v>
      </c>
      <c r="B126" s="152" t="str">
        <f>IF(ISBLANK(INDEX('Policy Characteristics'!B:B,MATCH($C126,'Policy Characteristics'!$C:$C,0))),"",INDEX('Policy Characteristics'!B:B,MATCH($C126,'Policy Characteristics'!$C:$C,0)))</f>
        <v>Freight Vehicle Subsidy</v>
      </c>
      <c r="C126" s="144" t="str">
        <f t="shared" si="4"/>
        <v>Additional Freight Vehicle Subsidy</v>
      </c>
      <c r="D126" s="45" t="s">
        <v>40</v>
      </c>
      <c r="E126" s="45" t="s">
        <v>1141</v>
      </c>
      <c r="F126" s="2" t="s">
        <v>86</v>
      </c>
      <c r="G126" s="45" t="s">
        <v>2281</v>
      </c>
      <c r="H126" s="43">
        <v>1707</v>
      </c>
      <c r="I126" t="s">
        <v>43</v>
      </c>
      <c r="J126" s="145" t="str">
        <f>IF(ISBLANK(INDEX('Policy Characteristics'!D:D,MATCH($C126,'Policy Characteristics'!$C:$C,0))),"",INDEX('Policy Characteristics'!D:D,MATCH($C126,'Policy Characteristics'!$C:$C,0)))</f>
        <v>Vehicle Subsidy</v>
      </c>
      <c r="K126" s="144" t="str">
        <f>IF(ISBLANK(INDEX('Policy Characteristics'!E:E,MATCH($C126,'Policy Characteristics'!$C:$C,0))),"",INDEX('Policy Characteristics'!E:E,MATCH($C126,'Policy Characteristics'!$C:$C,0)))</f>
        <v>trans frgt subsidy</v>
      </c>
      <c r="L126" s="151">
        <f>IF(ISBLANK(INDEX('Policy Characteristics'!F:F,MATCH($C126,'Policy Characteristics'!$C:$C,0))),"",INDEX('Policy Characteristics'!F:F,MATCH($C126,'Policy Characteristics'!$C:$C,0)))</f>
        <v>0</v>
      </c>
      <c r="M126" s="151">
        <f>IF(ISBLANK(INDEX('Policy Characteristics'!G:G,MATCH($C126,'Policy Characteristics'!$C:$C,0))),"",INDEX('Policy Characteristics'!G:G,MATCH($C126,'Policy Characteristics'!$C:$C,0)))</f>
        <v>35000</v>
      </c>
      <c r="N126" s="151">
        <f>IF(ISBLANK(INDEX('Policy Characteristics'!H:H,MATCH($C126,'Policy Characteristics'!$C:$C,0))),"",INDEX('Policy Characteristics'!H:H,MATCH($C126,'Policy Characteristics'!$C:$C,0)))</f>
        <v>100</v>
      </c>
      <c r="O126" s="144" t="str">
        <f>IF(ISBLANK(INDEX('Policy Characteristics'!I:I,MATCH($C126,'Policy Characteristics'!$C:$C,0))),"",INDEX('Policy Characteristics'!I:I,MATCH($C126,'Policy Characteristics'!$C:$C,0)))</f>
        <v>€/ vehicle</v>
      </c>
      <c r="P126" s="144"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44" t="str">
        <f>IF(ISBLANK(INDEX('Policy Characteristics'!K:K,MATCH($C126,'Policy Characteristics'!$C:$C,0))),"",INDEX('Policy Characteristics'!K:K,MATCH($C126,'Policy Characteristics'!$C:$C,0)))</f>
        <v>transportation-sector-main.html#ev-subsidy</v>
      </c>
      <c r="R126" s="144" t="str">
        <f>IF(ISBLANK(INDEX('Policy Characteristics'!L:L,MATCH($C126,'Policy Characteristics'!$C:$C,0))),"",INDEX('Policy Characteristics'!L:L,MATCH($C126,'Policy Characteristics'!$C:$C,0)))</f>
        <v>ev-subsidy.html</v>
      </c>
    </row>
    <row r="127" spans="1:18" x14ac:dyDescent="0.25">
      <c r="A127" s="144" t="str">
        <f>IF(ISBLANK(INDEX('Policy Characteristics'!A:A,MATCH($C127,'Policy Characteristics'!$C:$C,0))),"",INDEX('Policy Characteristics'!A:A,MATCH($C127,'Policy Characteristics'!$C:$C,0)))</f>
        <v>Transportation</v>
      </c>
      <c r="B127" s="152" t="str">
        <f>IF(ISBLANK(INDEX('Policy Characteristics'!B:B,MATCH($C127,'Policy Characteristics'!$C:$C,0))),"",INDEX('Policy Characteristics'!B:B,MATCH($C127,'Policy Characteristics'!$C:$C,0)))</f>
        <v>Freight Vehicle Subsidy</v>
      </c>
      <c r="C127" s="144" t="str">
        <f t="shared" si="4"/>
        <v>Additional Freight Vehicle Subsidy</v>
      </c>
      <c r="D127" s="45" t="s">
        <v>40</v>
      </c>
      <c r="E127" s="2" t="s">
        <v>1142</v>
      </c>
      <c r="F127" s="2" t="s">
        <v>86</v>
      </c>
      <c r="G127" s="2" t="s">
        <v>2282</v>
      </c>
      <c r="H127" s="43">
        <v>1708</v>
      </c>
      <c r="I127" t="s">
        <v>44</v>
      </c>
      <c r="J127" s="145" t="str">
        <f>IF(ISBLANK(INDEX('Policy Characteristics'!D:D,MATCH($C127,'Policy Characteristics'!$C:$C,0))),"",INDEX('Policy Characteristics'!D:D,MATCH($C127,'Policy Characteristics'!$C:$C,0)))</f>
        <v>Vehicle Subsidy</v>
      </c>
      <c r="K127" s="144" t="str">
        <f>IF(ISBLANK(INDEX('Policy Characteristics'!E:E,MATCH($C127,'Policy Characteristics'!$C:$C,0))),"",INDEX('Policy Characteristics'!E:E,MATCH($C127,'Policy Characteristics'!$C:$C,0)))</f>
        <v>trans frgt subsidy</v>
      </c>
      <c r="L127" s="151">
        <f>IF(ISBLANK(INDEX('Policy Characteristics'!F:F,MATCH($C127,'Policy Characteristics'!$C:$C,0))),"",INDEX('Policy Characteristics'!F:F,MATCH($C127,'Policy Characteristics'!$C:$C,0)))</f>
        <v>0</v>
      </c>
      <c r="M127" s="151">
        <f>IF(ISBLANK(INDEX('Policy Characteristics'!G:G,MATCH($C127,'Policy Characteristics'!$C:$C,0))),"",INDEX('Policy Characteristics'!G:G,MATCH($C127,'Policy Characteristics'!$C:$C,0)))</f>
        <v>35000</v>
      </c>
      <c r="N127" s="151">
        <f>IF(ISBLANK(INDEX('Policy Characteristics'!H:H,MATCH($C127,'Policy Characteristics'!$C:$C,0))),"",INDEX('Policy Characteristics'!H:H,MATCH($C127,'Policy Characteristics'!$C:$C,0)))</f>
        <v>100</v>
      </c>
      <c r="O127" s="144" t="str">
        <f>IF(ISBLANK(INDEX('Policy Characteristics'!I:I,MATCH($C127,'Policy Characteristics'!$C:$C,0))),"",INDEX('Policy Characteristics'!I:I,MATCH($C127,'Policy Characteristics'!$C:$C,0)))</f>
        <v>€/ vehicle</v>
      </c>
      <c r="P127" s="144"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44" t="str">
        <f>IF(ISBLANK(INDEX('Policy Characteristics'!K:K,MATCH($C127,'Policy Characteristics'!$C:$C,0))),"",INDEX('Policy Characteristics'!K:K,MATCH($C127,'Policy Characteristics'!$C:$C,0)))</f>
        <v>transportation-sector-main.html#ev-subsidy</v>
      </c>
      <c r="R127" s="144" t="str">
        <f>IF(ISBLANK(INDEX('Policy Characteristics'!L:L,MATCH($C127,'Policy Characteristics'!$C:$C,0))),"",INDEX('Policy Characteristics'!L:L,MATCH($C127,'Policy Characteristics'!$C:$C,0)))</f>
        <v>ev-subsidy.html</v>
      </c>
    </row>
    <row r="128" spans="1:18" x14ac:dyDescent="0.25">
      <c r="A128" s="144" t="str">
        <f>IF(ISBLANK(INDEX('Policy Characteristics'!A:A,MATCH($C128,'Policy Characteristics'!$C:$C,0))),"",INDEX('Policy Characteristics'!A:A,MATCH($C128,'Policy Characteristics'!$C:$C,0)))</f>
        <v>Transportation</v>
      </c>
      <c r="B128" s="152" t="str">
        <f>IF(ISBLANK(INDEX('Policy Characteristics'!B:B,MATCH($C128,'Policy Characteristics'!$C:$C,0))),"",INDEX('Policy Characteristics'!B:B,MATCH($C128,'Policy Characteristics'!$C:$C,0)))</f>
        <v>Freight Vehicle Subsidy</v>
      </c>
      <c r="C128" s="144" t="str">
        <f t="shared" si="4"/>
        <v>Additional Freight Vehicle Subsidy</v>
      </c>
      <c r="D128" s="45" t="s">
        <v>40</v>
      </c>
      <c r="E128" s="2" t="s">
        <v>1143</v>
      </c>
      <c r="F128" s="2" t="s">
        <v>86</v>
      </c>
      <c r="G128" s="2" t="s">
        <v>2283</v>
      </c>
      <c r="H128" s="43">
        <v>1709</v>
      </c>
      <c r="I128" t="s">
        <v>44</v>
      </c>
      <c r="J128" s="145" t="str">
        <f>IF(ISBLANK(INDEX('Policy Characteristics'!D:D,MATCH($C128,'Policy Characteristics'!$C:$C,0))),"",INDEX('Policy Characteristics'!D:D,MATCH($C128,'Policy Characteristics'!$C:$C,0)))</f>
        <v>Vehicle Subsidy</v>
      </c>
      <c r="K128" s="144" t="str">
        <f>IF(ISBLANK(INDEX('Policy Characteristics'!E:E,MATCH($C128,'Policy Characteristics'!$C:$C,0))),"",INDEX('Policy Characteristics'!E:E,MATCH($C128,'Policy Characteristics'!$C:$C,0)))</f>
        <v>trans frgt subsidy</v>
      </c>
      <c r="L128" s="151">
        <f>IF(ISBLANK(INDEX('Policy Characteristics'!F:F,MATCH($C128,'Policy Characteristics'!$C:$C,0))),"",INDEX('Policy Characteristics'!F:F,MATCH($C128,'Policy Characteristics'!$C:$C,0)))</f>
        <v>0</v>
      </c>
      <c r="M128" s="151">
        <f>IF(ISBLANK(INDEX('Policy Characteristics'!G:G,MATCH($C128,'Policy Characteristics'!$C:$C,0))),"",INDEX('Policy Characteristics'!G:G,MATCH($C128,'Policy Characteristics'!$C:$C,0)))</f>
        <v>35000</v>
      </c>
      <c r="N128" s="151">
        <f>IF(ISBLANK(INDEX('Policy Characteristics'!H:H,MATCH($C128,'Policy Characteristics'!$C:$C,0))),"",INDEX('Policy Characteristics'!H:H,MATCH($C128,'Policy Characteristics'!$C:$C,0)))</f>
        <v>100</v>
      </c>
      <c r="O128" s="144" t="str">
        <f>IF(ISBLANK(INDEX('Policy Characteristics'!I:I,MATCH($C128,'Policy Characteristics'!$C:$C,0))),"",INDEX('Policy Characteristics'!I:I,MATCH($C128,'Policy Characteristics'!$C:$C,0)))</f>
        <v>€/ vehicle</v>
      </c>
      <c r="P128" s="144"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44" t="str">
        <f>IF(ISBLANK(INDEX('Policy Characteristics'!K:K,MATCH($C128,'Policy Characteristics'!$C:$C,0))),"",INDEX('Policy Characteristics'!K:K,MATCH($C128,'Policy Characteristics'!$C:$C,0)))</f>
        <v>transportation-sector-main.html#ev-subsidy</v>
      </c>
      <c r="R128" s="144" t="str">
        <f>IF(ISBLANK(INDEX('Policy Characteristics'!L:L,MATCH($C128,'Policy Characteristics'!$C:$C,0))),"",INDEX('Policy Characteristics'!L:L,MATCH($C128,'Policy Characteristics'!$C:$C,0)))</f>
        <v>ev-subsidy.html</v>
      </c>
    </row>
    <row r="129" spans="1:18" x14ac:dyDescent="0.25">
      <c r="A129" s="144" t="str">
        <f>IF(ISBLANK(INDEX('Policy Characteristics'!A:A,MATCH($C129,'Policy Characteristics'!$C:$C,0))),"",INDEX('Policy Characteristics'!A:A,MATCH($C129,'Policy Characteristics'!$C:$C,0)))</f>
        <v>Transportation</v>
      </c>
      <c r="B129" s="152" t="str">
        <f>IF(ISBLANK(INDEX('Policy Characteristics'!B:B,MATCH($C129,'Policy Characteristics'!$C:$C,0))),"",INDEX('Policy Characteristics'!B:B,MATCH($C129,'Policy Characteristics'!$C:$C,0)))</f>
        <v>Freight Vehicle Subsidy</v>
      </c>
      <c r="C129" s="144" t="str">
        <f t="shared" si="4"/>
        <v>Additional Freight Vehicle Subsidy</v>
      </c>
      <c r="D129" s="45" t="s">
        <v>40</v>
      </c>
      <c r="E129" s="2" t="s">
        <v>1144</v>
      </c>
      <c r="F129" s="2" t="s">
        <v>86</v>
      </c>
      <c r="G129" s="2" t="s">
        <v>2284</v>
      </c>
      <c r="H129" s="43">
        <v>1710</v>
      </c>
      <c r="I129" t="s">
        <v>44</v>
      </c>
      <c r="J129" s="145" t="str">
        <f>IF(ISBLANK(INDEX('Policy Characteristics'!D:D,MATCH($C129,'Policy Characteristics'!$C:$C,0))),"",INDEX('Policy Characteristics'!D:D,MATCH($C129,'Policy Characteristics'!$C:$C,0)))</f>
        <v>Vehicle Subsidy</v>
      </c>
      <c r="K129" s="144" t="str">
        <f>IF(ISBLANK(INDEX('Policy Characteristics'!E:E,MATCH($C129,'Policy Characteristics'!$C:$C,0))),"",INDEX('Policy Characteristics'!E:E,MATCH($C129,'Policy Characteristics'!$C:$C,0)))</f>
        <v>trans frgt subsidy</v>
      </c>
      <c r="L129" s="151">
        <f>IF(ISBLANK(INDEX('Policy Characteristics'!F:F,MATCH($C129,'Policy Characteristics'!$C:$C,0))),"",INDEX('Policy Characteristics'!F:F,MATCH($C129,'Policy Characteristics'!$C:$C,0)))</f>
        <v>0</v>
      </c>
      <c r="M129" s="151">
        <f>IF(ISBLANK(INDEX('Policy Characteristics'!G:G,MATCH($C129,'Policy Characteristics'!$C:$C,0))),"",INDEX('Policy Characteristics'!G:G,MATCH($C129,'Policy Characteristics'!$C:$C,0)))</f>
        <v>35000</v>
      </c>
      <c r="N129" s="151">
        <f>IF(ISBLANK(INDEX('Policy Characteristics'!H:H,MATCH($C129,'Policy Characteristics'!$C:$C,0))),"",INDEX('Policy Characteristics'!H:H,MATCH($C129,'Policy Characteristics'!$C:$C,0)))</f>
        <v>100</v>
      </c>
      <c r="O129" s="144" t="str">
        <f>IF(ISBLANK(INDEX('Policy Characteristics'!I:I,MATCH($C129,'Policy Characteristics'!$C:$C,0))),"",INDEX('Policy Characteristics'!I:I,MATCH($C129,'Policy Characteristics'!$C:$C,0)))</f>
        <v>€/ vehicle</v>
      </c>
      <c r="P129" s="144"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44" t="str">
        <f>IF(ISBLANK(INDEX('Policy Characteristics'!K:K,MATCH($C129,'Policy Characteristics'!$C:$C,0))),"",INDEX('Policy Characteristics'!K:K,MATCH($C129,'Policy Characteristics'!$C:$C,0)))</f>
        <v>transportation-sector-main.html#ev-subsidy</v>
      </c>
      <c r="R129" s="144" t="str">
        <f>IF(ISBLANK(INDEX('Policy Characteristics'!L:L,MATCH($C129,'Policy Characteristics'!$C:$C,0))),"",INDEX('Policy Characteristics'!L:L,MATCH($C129,'Policy Characteristics'!$C:$C,0)))</f>
        <v>ev-subsidy.html</v>
      </c>
    </row>
    <row r="130" spans="1:18" x14ac:dyDescent="0.25">
      <c r="A130" s="144" t="str">
        <f>IF(ISBLANK(INDEX('Policy Characteristics'!A:A,MATCH($C130,'Policy Characteristics'!$C:$C,0))),"",INDEX('Policy Characteristics'!A:A,MATCH($C130,'Policy Characteristics'!$C:$C,0)))</f>
        <v>Transportation</v>
      </c>
      <c r="B130" s="152" t="str">
        <f>IF(ISBLANK(INDEX('Policy Characteristics'!B:B,MATCH($C130,'Policy Characteristics'!$C:$C,0))),"",INDEX('Policy Characteristics'!B:B,MATCH($C130,'Policy Characteristics'!$C:$C,0)))</f>
        <v>Freight Vehicle Subsidy</v>
      </c>
      <c r="C130" s="144" t="str">
        <f t="shared" si="4"/>
        <v>Additional Freight Vehicle Subsidy</v>
      </c>
      <c r="D130" s="45" t="s">
        <v>40</v>
      </c>
      <c r="E130" s="2" t="s">
        <v>1145</v>
      </c>
      <c r="F130" s="2" t="s">
        <v>86</v>
      </c>
      <c r="G130" s="2" t="s">
        <v>2285</v>
      </c>
      <c r="H130" s="43">
        <v>1711</v>
      </c>
      <c r="I130" t="s">
        <v>44</v>
      </c>
      <c r="J130" s="145" t="str">
        <f>IF(ISBLANK(INDEX('Policy Characteristics'!D:D,MATCH($C130,'Policy Characteristics'!$C:$C,0))),"",INDEX('Policy Characteristics'!D:D,MATCH($C130,'Policy Characteristics'!$C:$C,0)))</f>
        <v>Vehicle Subsidy</v>
      </c>
      <c r="K130" s="144" t="str">
        <f>IF(ISBLANK(INDEX('Policy Characteristics'!E:E,MATCH($C130,'Policy Characteristics'!$C:$C,0))),"",INDEX('Policy Characteristics'!E:E,MATCH($C130,'Policy Characteristics'!$C:$C,0)))</f>
        <v>trans frgt subsidy</v>
      </c>
      <c r="L130" s="151">
        <f>IF(ISBLANK(INDEX('Policy Characteristics'!F:F,MATCH($C130,'Policy Characteristics'!$C:$C,0))),"",INDEX('Policy Characteristics'!F:F,MATCH($C130,'Policy Characteristics'!$C:$C,0)))</f>
        <v>0</v>
      </c>
      <c r="M130" s="151">
        <f>IF(ISBLANK(INDEX('Policy Characteristics'!G:G,MATCH($C130,'Policy Characteristics'!$C:$C,0))),"",INDEX('Policy Characteristics'!G:G,MATCH($C130,'Policy Characteristics'!$C:$C,0)))</f>
        <v>35000</v>
      </c>
      <c r="N130" s="151">
        <f>IF(ISBLANK(INDEX('Policy Characteristics'!H:H,MATCH($C130,'Policy Characteristics'!$C:$C,0))),"",INDEX('Policy Characteristics'!H:H,MATCH($C130,'Policy Characteristics'!$C:$C,0)))</f>
        <v>100</v>
      </c>
      <c r="O130" s="144" t="str">
        <f>IF(ISBLANK(INDEX('Policy Characteristics'!I:I,MATCH($C130,'Policy Characteristics'!$C:$C,0))),"",INDEX('Policy Characteristics'!I:I,MATCH($C130,'Policy Characteristics'!$C:$C,0)))</f>
        <v>€/ vehicle</v>
      </c>
      <c r="P130" s="144"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44" t="str">
        <f>IF(ISBLANK(INDEX('Policy Characteristics'!K:K,MATCH($C130,'Policy Characteristics'!$C:$C,0))),"",INDEX('Policy Characteristics'!K:K,MATCH($C130,'Policy Characteristics'!$C:$C,0)))</f>
        <v>transportation-sector-main.html#ev-subsidy</v>
      </c>
      <c r="R130" s="144" t="str">
        <f>IF(ISBLANK(INDEX('Policy Characteristics'!L:L,MATCH($C130,'Policy Characteristics'!$C:$C,0))),"",INDEX('Policy Characteristics'!L:L,MATCH($C130,'Policy Characteristics'!$C:$C,0)))</f>
        <v>ev-subsidy.html</v>
      </c>
    </row>
    <row r="131" spans="1:18" x14ac:dyDescent="0.25">
      <c r="A131" s="144" t="str">
        <f>IF(ISBLANK(INDEX('Policy Characteristics'!A:A,MATCH($C131,'Policy Characteristics'!$C:$C,0))),"",INDEX('Policy Characteristics'!A:A,MATCH($C131,'Policy Characteristics'!$C:$C,0)))</f>
        <v>Transportation</v>
      </c>
      <c r="B131" s="152" t="str">
        <f>IF(ISBLANK(INDEX('Policy Characteristics'!B:B,MATCH($C131,'Policy Characteristics'!$C:$C,0))),"",INDEX('Policy Characteristics'!B:B,MATCH($C131,'Policy Characteristics'!$C:$C,0)))</f>
        <v>Freight Vehicle Subsidy</v>
      </c>
      <c r="C131" s="144" t="str">
        <f t="shared" si="4"/>
        <v>Additional Freight Vehicle Subsidy</v>
      </c>
      <c r="D131" s="45" t="s">
        <v>40</v>
      </c>
      <c r="E131" s="2" t="s">
        <v>1401</v>
      </c>
      <c r="F131" s="2" t="s">
        <v>86</v>
      </c>
      <c r="G131" s="2" t="s">
        <v>1401</v>
      </c>
      <c r="H131" s="43">
        <v>1712</v>
      </c>
      <c r="I131" t="s">
        <v>44</v>
      </c>
      <c r="J131" s="145" t="str">
        <f>IF(ISBLANK(INDEX('Policy Characteristics'!D:D,MATCH($C131,'Policy Characteristics'!$C:$C,0))),"",INDEX('Policy Characteristics'!D:D,MATCH($C131,'Policy Characteristics'!$C:$C,0)))</f>
        <v>Vehicle Subsidy</v>
      </c>
      <c r="K131" s="144" t="str">
        <f>IF(ISBLANK(INDEX('Policy Characteristics'!E:E,MATCH($C131,'Policy Characteristics'!$C:$C,0))),"",INDEX('Policy Characteristics'!E:E,MATCH($C131,'Policy Characteristics'!$C:$C,0)))</f>
        <v>trans frgt subsidy</v>
      </c>
      <c r="L131" s="151">
        <f>IF(ISBLANK(INDEX('Policy Characteristics'!F:F,MATCH($C131,'Policy Characteristics'!$C:$C,0))),"",INDEX('Policy Characteristics'!F:F,MATCH($C131,'Policy Characteristics'!$C:$C,0)))</f>
        <v>0</v>
      </c>
      <c r="M131" s="151">
        <f>IF(ISBLANK(INDEX('Policy Characteristics'!G:G,MATCH($C131,'Policy Characteristics'!$C:$C,0))),"",INDEX('Policy Characteristics'!G:G,MATCH($C131,'Policy Characteristics'!$C:$C,0)))</f>
        <v>35000</v>
      </c>
      <c r="N131" s="151">
        <f>IF(ISBLANK(INDEX('Policy Characteristics'!H:H,MATCH($C131,'Policy Characteristics'!$C:$C,0))),"",INDEX('Policy Characteristics'!H:H,MATCH($C131,'Policy Characteristics'!$C:$C,0)))</f>
        <v>100</v>
      </c>
      <c r="O131" s="144" t="str">
        <f>IF(ISBLANK(INDEX('Policy Characteristics'!I:I,MATCH($C131,'Policy Characteristics'!$C:$C,0))),"",INDEX('Policy Characteristics'!I:I,MATCH($C131,'Policy Characteristics'!$C:$C,0)))</f>
        <v>€/ vehicle</v>
      </c>
      <c r="P131" s="144"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44" t="str">
        <f>IF(ISBLANK(INDEX('Policy Characteristics'!K:K,MATCH($C131,'Policy Characteristics'!$C:$C,0))),"",INDEX('Policy Characteristics'!K:K,MATCH($C131,'Policy Characteristics'!$C:$C,0)))</f>
        <v>transportation-sector-main.html#ev-subsidy</v>
      </c>
      <c r="R131" s="144" t="str">
        <f>IF(ISBLANK(INDEX('Policy Characteristics'!L:L,MATCH($C131,'Policy Characteristics'!$C:$C,0))),"",INDEX('Policy Characteristics'!L:L,MATCH($C131,'Policy Characteristics'!$C:$C,0)))</f>
        <v>ev-subsidy.html</v>
      </c>
    </row>
    <row r="132" spans="1:18" x14ac:dyDescent="0.25">
      <c r="A132" s="144" t="str">
        <f>IF(ISBLANK(INDEX('Policy Characteristics'!A:A,MATCH($C132,'Policy Characteristics'!$C:$C,0))),"",INDEX('Policy Characteristics'!A:A,MATCH($C132,'Policy Characteristics'!$C:$C,0)))</f>
        <v>Transportation</v>
      </c>
      <c r="B132" s="152" t="str">
        <f>IF(ISBLANK(INDEX('Policy Characteristics'!B:B,MATCH($C132,'Policy Characteristics'!$C:$C,0))),"",INDEX('Policy Characteristics'!B:B,MATCH($C132,'Policy Characteristics'!$C:$C,0)))</f>
        <v>Freight Vehicle Subsidy</v>
      </c>
      <c r="C132" s="144" t="str">
        <f t="shared" si="4"/>
        <v>Additional Freight Vehicle Subsidy</v>
      </c>
      <c r="D132" s="45" t="s">
        <v>40</v>
      </c>
      <c r="E132" s="2" t="s">
        <v>1400</v>
      </c>
      <c r="F132" s="2" t="s">
        <v>86</v>
      </c>
      <c r="G132" s="2" t="s">
        <v>2286</v>
      </c>
      <c r="H132" s="43">
        <v>1713</v>
      </c>
      <c r="I132" t="s">
        <v>44</v>
      </c>
      <c r="J132" s="145" t="str">
        <f>IF(ISBLANK(INDEX('Policy Characteristics'!D:D,MATCH($C132,'Policy Characteristics'!$C:$C,0))),"",INDEX('Policy Characteristics'!D:D,MATCH($C132,'Policy Characteristics'!$C:$C,0)))</f>
        <v>Vehicle Subsidy</v>
      </c>
      <c r="K132" s="144" t="str">
        <f>IF(ISBLANK(INDEX('Policy Characteristics'!E:E,MATCH($C132,'Policy Characteristics'!$C:$C,0))),"",INDEX('Policy Characteristics'!E:E,MATCH($C132,'Policy Characteristics'!$C:$C,0)))</f>
        <v>trans frgt subsidy</v>
      </c>
      <c r="L132" s="151">
        <f>IF(ISBLANK(INDEX('Policy Characteristics'!F:F,MATCH($C132,'Policy Characteristics'!$C:$C,0))),"",INDEX('Policy Characteristics'!F:F,MATCH($C132,'Policy Characteristics'!$C:$C,0)))</f>
        <v>0</v>
      </c>
      <c r="M132" s="151">
        <f>IF(ISBLANK(INDEX('Policy Characteristics'!G:G,MATCH($C132,'Policy Characteristics'!$C:$C,0))),"",INDEX('Policy Characteristics'!G:G,MATCH($C132,'Policy Characteristics'!$C:$C,0)))</f>
        <v>35000</v>
      </c>
      <c r="N132" s="151">
        <f>IF(ISBLANK(INDEX('Policy Characteristics'!H:H,MATCH($C132,'Policy Characteristics'!$C:$C,0))),"",INDEX('Policy Characteristics'!H:H,MATCH($C132,'Policy Characteristics'!$C:$C,0)))</f>
        <v>100</v>
      </c>
      <c r="O132" s="144" t="str">
        <f>IF(ISBLANK(INDEX('Policy Characteristics'!I:I,MATCH($C132,'Policy Characteristics'!$C:$C,0))),"",INDEX('Policy Characteristics'!I:I,MATCH($C132,'Policy Characteristics'!$C:$C,0)))</f>
        <v>€/ vehicle</v>
      </c>
      <c r="P132" s="144"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44" t="str">
        <f>IF(ISBLANK(INDEX('Policy Characteristics'!K:K,MATCH($C132,'Policy Characteristics'!$C:$C,0))),"",INDEX('Policy Characteristics'!K:K,MATCH($C132,'Policy Characteristics'!$C:$C,0)))</f>
        <v>transportation-sector-main.html#ev-subsidy</v>
      </c>
      <c r="R132" s="144" t="str">
        <f>IF(ISBLANK(INDEX('Policy Characteristics'!L:L,MATCH($C132,'Policy Characteristics'!$C:$C,0))),"",INDEX('Policy Characteristics'!L:L,MATCH($C132,'Policy Characteristics'!$C:$C,0)))</f>
        <v>ev-subsidy.html</v>
      </c>
    </row>
    <row r="133" spans="1:18" x14ac:dyDescent="0.25">
      <c r="A133" s="144" t="str">
        <f>IF(ISBLANK(INDEX('Policy Characteristics'!A:A,MATCH($C133,'Policy Characteristics'!$C:$C,0))),"",INDEX('Policy Characteristics'!A:A,MATCH($C133,'Policy Characteristics'!$C:$C,0)))</f>
        <v>Transportation</v>
      </c>
      <c r="B133" s="152" t="str">
        <f>IF(ISBLANK(INDEX('Policy Characteristics'!B:B,MATCH($C133,'Policy Characteristics'!$C:$C,0))),"",INDEX('Policy Characteristics'!B:B,MATCH($C133,'Policy Characteristics'!$C:$C,0)))</f>
        <v>Freight Vehicle Subsidy</v>
      </c>
      <c r="C133" s="144" t="str">
        <f t="shared" si="4"/>
        <v>Additional Freight Vehicle Subsidy</v>
      </c>
      <c r="D133" s="45" t="s">
        <v>41</v>
      </c>
      <c r="E133" s="45" t="s">
        <v>1141</v>
      </c>
      <c r="F133" s="2" t="s">
        <v>2148</v>
      </c>
      <c r="G133" s="45" t="s">
        <v>2281</v>
      </c>
      <c r="H133" s="43">
        <v>1714</v>
      </c>
      <c r="I133" t="s">
        <v>43</v>
      </c>
      <c r="J133" s="145" t="str">
        <f>IF(ISBLANK(INDEX('Policy Characteristics'!D:D,MATCH($C133,'Policy Characteristics'!$C:$C,0))),"",INDEX('Policy Characteristics'!D:D,MATCH($C133,'Policy Characteristics'!$C:$C,0)))</f>
        <v>Vehicle Subsidy</v>
      </c>
      <c r="K133" s="144" t="str">
        <f>IF(ISBLANK(INDEX('Policy Characteristics'!E:E,MATCH($C133,'Policy Characteristics'!$C:$C,0))),"",INDEX('Policy Characteristics'!E:E,MATCH($C133,'Policy Characteristics'!$C:$C,0)))</f>
        <v>trans frgt subsidy</v>
      </c>
      <c r="L133" s="151">
        <f>IF(ISBLANK(INDEX('Policy Characteristics'!F:F,MATCH($C133,'Policy Characteristics'!$C:$C,0))),"",INDEX('Policy Characteristics'!F:F,MATCH($C133,'Policy Characteristics'!$C:$C,0)))</f>
        <v>0</v>
      </c>
      <c r="M133" s="151">
        <f>IF(ISBLANK(INDEX('Policy Characteristics'!G:G,MATCH($C133,'Policy Characteristics'!$C:$C,0))),"",INDEX('Policy Characteristics'!G:G,MATCH($C133,'Policy Characteristics'!$C:$C,0)))</f>
        <v>35000</v>
      </c>
      <c r="N133" s="151">
        <f>IF(ISBLANK(INDEX('Policy Characteristics'!H:H,MATCH($C133,'Policy Characteristics'!$C:$C,0))),"",INDEX('Policy Characteristics'!H:H,MATCH($C133,'Policy Characteristics'!$C:$C,0)))</f>
        <v>100</v>
      </c>
      <c r="O133" s="144" t="str">
        <f>IF(ISBLANK(INDEX('Policy Characteristics'!I:I,MATCH($C133,'Policy Characteristics'!$C:$C,0))),"",INDEX('Policy Characteristics'!I:I,MATCH($C133,'Policy Characteristics'!$C:$C,0)))</f>
        <v>€/ vehicle</v>
      </c>
      <c r="P133" s="144"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44" t="str">
        <f>IF(ISBLANK(INDEX('Policy Characteristics'!K:K,MATCH($C133,'Policy Characteristics'!$C:$C,0))),"",INDEX('Policy Characteristics'!K:K,MATCH($C133,'Policy Characteristics'!$C:$C,0)))</f>
        <v>transportation-sector-main.html#ev-subsidy</v>
      </c>
      <c r="R133" s="144" t="str">
        <f>IF(ISBLANK(INDEX('Policy Characteristics'!L:L,MATCH($C133,'Policy Characteristics'!$C:$C,0))),"",INDEX('Policy Characteristics'!L:L,MATCH($C133,'Policy Characteristics'!$C:$C,0)))</f>
        <v>ev-subsidy.html</v>
      </c>
    </row>
    <row r="134" spans="1:18" x14ac:dyDescent="0.25">
      <c r="A134" s="144" t="str">
        <f>IF(ISBLANK(INDEX('Policy Characteristics'!A:A,MATCH($C134,'Policy Characteristics'!$C:$C,0))),"",INDEX('Policy Characteristics'!A:A,MATCH($C134,'Policy Characteristics'!$C:$C,0)))</f>
        <v>Transportation</v>
      </c>
      <c r="B134" s="152" t="str">
        <f>IF(ISBLANK(INDEX('Policy Characteristics'!B:B,MATCH($C134,'Policy Characteristics'!$C:$C,0))),"",INDEX('Policy Characteristics'!B:B,MATCH($C134,'Policy Characteristics'!$C:$C,0)))</f>
        <v>Freight Vehicle Subsidy</v>
      </c>
      <c r="C134" s="144" t="str">
        <f t="shared" si="4"/>
        <v>Additional Freight Vehicle Subsidy</v>
      </c>
      <c r="D134" s="45" t="s">
        <v>41</v>
      </c>
      <c r="E134" s="2" t="s">
        <v>1142</v>
      </c>
      <c r="F134" s="2" t="s">
        <v>2148</v>
      </c>
      <c r="G134" s="2" t="s">
        <v>2282</v>
      </c>
      <c r="H134" s="43">
        <v>1715</v>
      </c>
      <c r="I134" t="s">
        <v>44</v>
      </c>
      <c r="J134" s="145" t="str">
        <f>IF(ISBLANK(INDEX('Policy Characteristics'!D:D,MATCH($C134,'Policy Characteristics'!$C:$C,0))),"",INDEX('Policy Characteristics'!D:D,MATCH($C134,'Policy Characteristics'!$C:$C,0)))</f>
        <v>Vehicle Subsidy</v>
      </c>
      <c r="K134" s="144" t="str">
        <f>IF(ISBLANK(INDEX('Policy Characteristics'!E:E,MATCH($C134,'Policy Characteristics'!$C:$C,0))),"",INDEX('Policy Characteristics'!E:E,MATCH($C134,'Policy Characteristics'!$C:$C,0)))</f>
        <v>trans frgt subsidy</v>
      </c>
      <c r="L134" s="151">
        <f>IF(ISBLANK(INDEX('Policy Characteristics'!F:F,MATCH($C134,'Policy Characteristics'!$C:$C,0))),"",INDEX('Policy Characteristics'!F:F,MATCH($C134,'Policy Characteristics'!$C:$C,0)))</f>
        <v>0</v>
      </c>
      <c r="M134" s="151">
        <f>IF(ISBLANK(INDEX('Policy Characteristics'!G:G,MATCH($C134,'Policy Characteristics'!$C:$C,0))),"",INDEX('Policy Characteristics'!G:G,MATCH($C134,'Policy Characteristics'!$C:$C,0)))</f>
        <v>35000</v>
      </c>
      <c r="N134" s="151">
        <f>IF(ISBLANK(INDEX('Policy Characteristics'!H:H,MATCH($C134,'Policy Characteristics'!$C:$C,0))),"",INDEX('Policy Characteristics'!H:H,MATCH($C134,'Policy Characteristics'!$C:$C,0)))</f>
        <v>100</v>
      </c>
      <c r="O134" s="144" t="str">
        <f>IF(ISBLANK(INDEX('Policy Characteristics'!I:I,MATCH($C134,'Policy Characteristics'!$C:$C,0))),"",INDEX('Policy Characteristics'!I:I,MATCH($C134,'Policy Characteristics'!$C:$C,0)))</f>
        <v>€/ vehicle</v>
      </c>
      <c r="P134" s="144"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44" t="str">
        <f>IF(ISBLANK(INDEX('Policy Characteristics'!K:K,MATCH($C134,'Policy Characteristics'!$C:$C,0))),"",INDEX('Policy Characteristics'!K:K,MATCH($C134,'Policy Characteristics'!$C:$C,0)))</f>
        <v>transportation-sector-main.html#ev-subsidy</v>
      </c>
      <c r="R134" s="144" t="str">
        <f>IF(ISBLANK(INDEX('Policy Characteristics'!L:L,MATCH($C134,'Policy Characteristics'!$C:$C,0))),"",INDEX('Policy Characteristics'!L:L,MATCH($C134,'Policy Characteristics'!$C:$C,0)))</f>
        <v>ev-subsidy.html</v>
      </c>
    </row>
    <row r="135" spans="1:18" x14ac:dyDescent="0.25">
      <c r="A135" s="144" t="str">
        <f>IF(ISBLANK(INDEX('Policy Characteristics'!A:A,MATCH($C135,'Policy Characteristics'!$C:$C,0))),"",INDEX('Policy Characteristics'!A:A,MATCH($C135,'Policy Characteristics'!$C:$C,0)))</f>
        <v>Transportation</v>
      </c>
      <c r="B135" s="152" t="str">
        <f>IF(ISBLANK(INDEX('Policy Characteristics'!B:B,MATCH($C135,'Policy Characteristics'!$C:$C,0))),"",INDEX('Policy Characteristics'!B:B,MATCH($C135,'Policy Characteristics'!$C:$C,0)))</f>
        <v>Freight Vehicle Subsidy</v>
      </c>
      <c r="C135" s="144" t="str">
        <f t="shared" si="4"/>
        <v>Additional Freight Vehicle Subsidy</v>
      </c>
      <c r="D135" s="45" t="s">
        <v>41</v>
      </c>
      <c r="E135" s="2" t="s">
        <v>1143</v>
      </c>
      <c r="F135" s="2" t="s">
        <v>2148</v>
      </c>
      <c r="G135" s="2" t="s">
        <v>2283</v>
      </c>
      <c r="H135" s="43">
        <v>1716</v>
      </c>
      <c r="I135" t="s">
        <v>44</v>
      </c>
      <c r="J135" s="145" t="str">
        <f>IF(ISBLANK(INDEX('Policy Characteristics'!D:D,MATCH($C135,'Policy Characteristics'!$C:$C,0))),"",INDEX('Policy Characteristics'!D:D,MATCH($C135,'Policy Characteristics'!$C:$C,0)))</f>
        <v>Vehicle Subsidy</v>
      </c>
      <c r="K135" s="144" t="str">
        <f>IF(ISBLANK(INDEX('Policy Characteristics'!E:E,MATCH($C135,'Policy Characteristics'!$C:$C,0))),"",INDEX('Policy Characteristics'!E:E,MATCH($C135,'Policy Characteristics'!$C:$C,0)))</f>
        <v>trans frgt subsidy</v>
      </c>
      <c r="L135" s="151">
        <f>IF(ISBLANK(INDEX('Policy Characteristics'!F:F,MATCH($C135,'Policy Characteristics'!$C:$C,0))),"",INDEX('Policy Characteristics'!F:F,MATCH($C135,'Policy Characteristics'!$C:$C,0)))</f>
        <v>0</v>
      </c>
      <c r="M135" s="151">
        <f>IF(ISBLANK(INDEX('Policy Characteristics'!G:G,MATCH($C135,'Policy Characteristics'!$C:$C,0))),"",INDEX('Policy Characteristics'!G:G,MATCH($C135,'Policy Characteristics'!$C:$C,0)))</f>
        <v>35000</v>
      </c>
      <c r="N135" s="151">
        <f>IF(ISBLANK(INDEX('Policy Characteristics'!H:H,MATCH($C135,'Policy Characteristics'!$C:$C,0))),"",INDEX('Policy Characteristics'!H:H,MATCH($C135,'Policy Characteristics'!$C:$C,0)))</f>
        <v>100</v>
      </c>
      <c r="O135" s="144" t="str">
        <f>IF(ISBLANK(INDEX('Policy Characteristics'!I:I,MATCH($C135,'Policy Characteristics'!$C:$C,0))),"",INDEX('Policy Characteristics'!I:I,MATCH($C135,'Policy Characteristics'!$C:$C,0)))</f>
        <v>€/ vehicle</v>
      </c>
      <c r="P135" s="144"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44" t="str">
        <f>IF(ISBLANK(INDEX('Policy Characteristics'!K:K,MATCH($C135,'Policy Characteristics'!$C:$C,0))),"",INDEX('Policy Characteristics'!K:K,MATCH($C135,'Policy Characteristics'!$C:$C,0)))</f>
        <v>transportation-sector-main.html#ev-subsidy</v>
      </c>
      <c r="R135" s="144" t="str">
        <f>IF(ISBLANK(INDEX('Policy Characteristics'!L:L,MATCH($C135,'Policy Characteristics'!$C:$C,0))),"",INDEX('Policy Characteristics'!L:L,MATCH($C135,'Policy Characteristics'!$C:$C,0)))</f>
        <v>ev-subsidy.html</v>
      </c>
    </row>
    <row r="136" spans="1:18" x14ac:dyDescent="0.25">
      <c r="A136" s="144" t="str">
        <f>IF(ISBLANK(INDEX('Policy Characteristics'!A:A,MATCH($C136,'Policy Characteristics'!$C:$C,0))),"",INDEX('Policy Characteristics'!A:A,MATCH($C136,'Policy Characteristics'!$C:$C,0)))</f>
        <v>Transportation</v>
      </c>
      <c r="B136" s="152" t="str">
        <f>IF(ISBLANK(INDEX('Policy Characteristics'!B:B,MATCH($C136,'Policy Characteristics'!$C:$C,0))),"",INDEX('Policy Characteristics'!B:B,MATCH($C136,'Policy Characteristics'!$C:$C,0)))</f>
        <v>Freight Vehicle Subsidy</v>
      </c>
      <c r="C136" s="144" t="str">
        <f t="shared" si="4"/>
        <v>Additional Freight Vehicle Subsidy</v>
      </c>
      <c r="D136" s="45" t="s">
        <v>41</v>
      </c>
      <c r="E136" s="2" t="s">
        <v>1144</v>
      </c>
      <c r="F136" s="2" t="s">
        <v>2148</v>
      </c>
      <c r="G136" s="2" t="s">
        <v>2284</v>
      </c>
      <c r="H136" s="43">
        <v>1717</v>
      </c>
      <c r="I136" t="s">
        <v>44</v>
      </c>
      <c r="J136" s="145" t="str">
        <f>IF(ISBLANK(INDEX('Policy Characteristics'!D:D,MATCH($C136,'Policy Characteristics'!$C:$C,0))),"",INDEX('Policy Characteristics'!D:D,MATCH($C136,'Policy Characteristics'!$C:$C,0)))</f>
        <v>Vehicle Subsidy</v>
      </c>
      <c r="K136" s="144" t="str">
        <f>IF(ISBLANK(INDEX('Policy Characteristics'!E:E,MATCH($C136,'Policy Characteristics'!$C:$C,0))),"",INDEX('Policy Characteristics'!E:E,MATCH($C136,'Policy Characteristics'!$C:$C,0)))</f>
        <v>trans frgt subsidy</v>
      </c>
      <c r="L136" s="151">
        <f>IF(ISBLANK(INDEX('Policy Characteristics'!F:F,MATCH($C136,'Policy Characteristics'!$C:$C,0))),"",INDEX('Policy Characteristics'!F:F,MATCH($C136,'Policy Characteristics'!$C:$C,0)))</f>
        <v>0</v>
      </c>
      <c r="M136" s="151">
        <f>IF(ISBLANK(INDEX('Policy Characteristics'!G:G,MATCH($C136,'Policy Characteristics'!$C:$C,0))),"",INDEX('Policy Characteristics'!G:G,MATCH($C136,'Policy Characteristics'!$C:$C,0)))</f>
        <v>35000</v>
      </c>
      <c r="N136" s="151">
        <f>IF(ISBLANK(INDEX('Policy Characteristics'!H:H,MATCH($C136,'Policy Characteristics'!$C:$C,0))),"",INDEX('Policy Characteristics'!H:H,MATCH($C136,'Policy Characteristics'!$C:$C,0)))</f>
        <v>100</v>
      </c>
      <c r="O136" s="144" t="str">
        <f>IF(ISBLANK(INDEX('Policy Characteristics'!I:I,MATCH($C136,'Policy Characteristics'!$C:$C,0))),"",INDEX('Policy Characteristics'!I:I,MATCH($C136,'Policy Characteristics'!$C:$C,0)))</f>
        <v>€/ vehicle</v>
      </c>
      <c r="P136" s="144"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44" t="str">
        <f>IF(ISBLANK(INDEX('Policy Characteristics'!K:K,MATCH($C136,'Policy Characteristics'!$C:$C,0))),"",INDEX('Policy Characteristics'!K:K,MATCH($C136,'Policy Characteristics'!$C:$C,0)))</f>
        <v>transportation-sector-main.html#ev-subsidy</v>
      </c>
      <c r="R136" s="144" t="str">
        <f>IF(ISBLANK(INDEX('Policy Characteristics'!L:L,MATCH($C136,'Policy Characteristics'!$C:$C,0))),"",INDEX('Policy Characteristics'!L:L,MATCH($C136,'Policy Characteristics'!$C:$C,0)))</f>
        <v>ev-subsidy.html</v>
      </c>
    </row>
    <row r="137" spans="1:18" x14ac:dyDescent="0.25">
      <c r="A137" s="144" t="str">
        <f>IF(ISBLANK(INDEX('Policy Characteristics'!A:A,MATCH($C137,'Policy Characteristics'!$C:$C,0))),"",INDEX('Policy Characteristics'!A:A,MATCH($C137,'Policy Characteristics'!$C:$C,0)))</f>
        <v>Transportation</v>
      </c>
      <c r="B137" s="152" t="str">
        <f>IF(ISBLANK(INDEX('Policy Characteristics'!B:B,MATCH($C137,'Policy Characteristics'!$C:$C,0))),"",INDEX('Policy Characteristics'!B:B,MATCH($C137,'Policy Characteristics'!$C:$C,0)))</f>
        <v>Freight Vehicle Subsidy</v>
      </c>
      <c r="C137" s="144" t="str">
        <f t="shared" si="4"/>
        <v>Additional Freight Vehicle Subsidy</v>
      </c>
      <c r="D137" s="45" t="s">
        <v>41</v>
      </c>
      <c r="E137" s="2" t="s">
        <v>1145</v>
      </c>
      <c r="F137" s="2" t="s">
        <v>2148</v>
      </c>
      <c r="G137" s="2" t="s">
        <v>2285</v>
      </c>
      <c r="H137" s="43">
        <v>1718</v>
      </c>
      <c r="I137" t="s">
        <v>44</v>
      </c>
      <c r="J137" s="145" t="str">
        <f>IF(ISBLANK(INDEX('Policy Characteristics'!D:D,MATCH($C137,'Policy Characteristics'!$C:$C,0))),"",INDEX('Policy Characteristics'!D:D,MATCH($C137,'Policy Characteristics'!$C:$C,0)))</f>
        <v>Vehicle Subsidy</v>
      </c>
      <c r="K137" s="144" t="str">
        <f>IF(ISBLANK(INDEX('Policy Characteristics'!E:E,MATCH($C137,'Policy Characteristics'!$C:$C,0))),"",INDEX('Policy Characteristics'!E:E,MATCH($C137,'Policy Characteristics'!$C:$C,0)))</f>
        <v>trans frgt subsidy</v>
      </c>
      <c r="L137" s="151">
        <f>IF(ISBLANK(INDEX('Policy Characteristics'!F:F,MATCH($C137,'Policy Characteristics'!$C:$C,0))),"",INDEX('Policy Characteristics'!F:F,MATCH($C137,'Policy Characteristics'!$C:$C,0)))</f>
        <v>0</v>
      </c>
      <c r="M137" s="151">
        <f>IF(ISBLANK(INDEX('Policy Characteristics'!G:G,MATCH($C137,'Policy Characteristics'!$C:$C,0))),"",INDEX('Policy Characteristics'!G:G,MATCH($C137,'Policy Characteristics'!$C:$C,0)))</f>
        <v>35000</v>
      </c>
      <c r="N137" s="151">
        <f>IF(ISBLANK(INDEX('Policy Characteristics'!H:H,MATCH($C137,'Policy Characteristics'!$C:$C,0))),"",INDEX('Policy Characteristics'!H:H,MATCH($C137,'Policy Characteristics'!$C:$C,0)))</f>
        <v>100</v>
      </c>
      <c r="O137" s="144" t="str">
        <f>IF(ISBLANK(INDEX('Policy Characteristics'!I:I,MATCH($C137,'Policy Characteristics'!$C:$C,0))),"",INDEX('Policy Characteristics'!I:I,MATCH($C137,'Policy Characteristics'!$C:$C,0)))</f>
        <v>€/ vehicle</v>
      </c>
      <c r="P137" s="144"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44" t="str">
        <f>IF(ISBLANK(INDEX('Policy Characteristics'!K:K,MATCH($C137,'Policy Characteristics'!$C:$C,0))),"",INDEX('Policy Characteristics'!K:K,MATCH($C137,'Policy Characteristics'!$C:$C,0)))</f>
        <v>transportation-sector-main.html#ev-subsidy</v>
      </c>
      <c r="R137" s="144" t="str">
        <f>IF(ISBLANK(INDEX('Policy Characteristics'!L:L,MATCH($C137,'Policy Characteristics'!$C:$C,0))),"",INDEX('Policy Characteristics'!L:L,MATCH($C137,'Policy Characteristics'!$C:$C,0)))</f>
        <v>ev-subsidy.html</v>
      </c>
    </row>
    <row r="138" spans="1:18" x14ac:dyDescent="0.25">
      <c r="A138" s="144" t="str">
        <f>IF(ISBLANK(INDEX('Policy Characteristics'!A:A,MATCH($C138,'Policy Characteristics'!$C:$C,0))),"",INDEX('Policy Characteristics'!A:A,MATCH($C138,'Policy Characteristics'!$C:$C,0)))</f>
        <v>Transportation</v>
      </c>
      <c r="B138" s="152" t="str">
        <f>IF(ISBLANK(INDEX('Policy Characteristics'!B:B,MATCH($C138,'Policy Characteristics'!$C:$C,0))),"",INDEX('Policy Characteristics'!B:B,MATCH($C138,'Policy Characteristics'!$C:$C,0)))</f>
        <v>Freight Vehicle Subsidy</v>
      </c>
      <c r="C138" s="144" t="str">
        <f t="shared" si="4"/>
        <v>Additional Freight Vehicle Subsidy</v>
      </c>
      <c r="D138" s="45" t="s">
        <v>41</v>
      </c>
      <c r="E138" s="2" t="s">
        <v>1401</v>
      </c>
      <c r="F138" s="2" t="s">
        <v>2148</v>
      </c>
      <c r="G138" s="2" t="s">
        <v>1401</v>
      </c>
      <c r="H138" s="43">
        <v>1719</v>
      </c>
      <c r="I138" t="s">
        <v>44</v>
      </c>
      <c r="J138" s="145" t="str">
        <f>IF(ISBLANK(INDEX('Policy Characteristics'!D:D,MATCH($C138,'Policy Characteristics'!$C:$C,0))),"",INDEX('Policy Characteristics'!D:D,MATCH($C138,'Policy Characteristics'!$C:$C,0)))</f>
        <v>Vehicle Subsidy</v>
      </c>
      <c r="K138" s="144" t="str">
        <f>IF(ISBLANK(INDEX('Policy Characteristics'!E:E,MATCH($C138,'Policy Characteristics'!$C:$C,0))),"",INDEX('Policy Characteristics'!E:E,MATCH($C138,'Policy Characteristics'!$C:$C,0)))</f>
        <v>trans frgt subsidy</v>
      </c>
      <c r="L138" s="151">
        <f>IF(ISBLANK(INDEX('Policy Characteristics'!F:F,MATCH($C138,'Policy Characteristics'!$C:$C,0))),"",INDEX('Policy Characteristics'!F:F,MATCH($C138,'Policy Characteristics'!$C:$C,0)))</f>
        <v>0</v>
      </c>
      <c r="M138" s="151">
        <f>IF(ISBLANK(INDEX('Policy Characteristics'!G:G,MATCH($C138,'Policy Characteristics'!$C:$C,0))),"",INDEX('Policy Characteristics'!G:G,MATCH($C138,'Policy Characteristics'!$C:$C,0)))</f>
        <v>35000</v>
      </c>
      <c r="N138" s="151">
        <f>IF(ISBLANK(INDEX('Policy Characteristics'!H:H,MATCH($C138,'Policy Characteristics'!$C:$C,0))),"",INDEX('Policy Characteristics'!H:H,MATCH($C138,'Policy Characteristics'!$C:$C,0)))</f>
        <v>100</v>
      </c>
      <c r="O138" s="144" t="str">
        <f>IF(ISBLANK(INDEX('Policy Characteristics'!I:I,MATCH($C138,'Policy Characteristics'!$C:$C,0))),"",INDEX('Policy Characteristics'!I:I,MATCH($C138,'Policy Characteristics'!$C:$C,0)))</f>
        <v>€/ vehicle</v>
      </c>
      <c r="P138" s="144"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44" t="str">
        <f>IF(ISBLANK(INDEX('Policy Characteristics'!K:K,MATCH($C138,'Policy Characteristics'!$C:$C,0))),"",INDEX('Policy Characteristics'!K:K,MATCH($C138,'Policy Characteristics'!$C:$C,0)))</f>
        <v>transportation-sector-main.html#ev-subsidy</v>
      </c>
      <c r="R138" s="144" t="str">
        <f>IF(ISBLANK(INDEX('Policy Characteristics'!L:L,MATCH($C138,'Policy Characteristics'!$C:$C,0))),"",INDEX('Policy Characteristics'!L:L,MATCH($C138,'Policy Characteristics'!$C:$C,0)))</f>
        <v>ev-subsidy.html</v>
      </c>
    </row>
    <row r="139" spans="1:18" x14ac:dyDescent="0.25">
      <c r="A139" s="144" t="str">
        <f>IF(ISBLANK(INDEX('Policy Characteristics'!A:A,MATCH($C139,'Policy Characteristics'!$C:$C,0))),"",INDEX('Policy Characteristics'!A:A,MATCH($C139,'Policy Characteristics'!$C:$C,0)))</f>
        <v>Transportation</v>
      </c>
      <c r="B139" s="152" t="str">
        <f>IF(ISBLANK(INDEX('Policy Characteristics'!B:B,MATCH($C139,'Policy Characteristics'!$C:$C,0))),"",INDEX('Policy Characteristics'!B:B,MATCH($C139,'Policy Characteristics'!$C:$C,0)))</f>
        <v>Freight Vehicle Subsidy</v>
      </c>
      <c r="C139" s="144" t="str">
        <f t="shared" si="4"/>
        <v>Additional Freight Vehicle Subsidy</v>
      </c>
      <c r="D139" s="45" t="s">
        <v>41</v>
      </c>
      <c r="E139" s="2" t="s">
        <v>1400</v>
      </c>
      <c r="F139" s="2" t="s">
        <v>2148</v>
      </c>
      <c r="G139" s="2" t="s">
        <v>2286</v>
      </c>
      <c r="H139" s="43">
        <v>1720</v>
      </c>
      <c r="I139" t="s">
        <v>44</v>
      </c>
      <c r="J139" s="145" t="str">
        <f>IF(ISBLANK(INDEX('Policy Characteristics'!D:D,MATCH($C139,'Policy Characteristics'!$C:$C,0))),"",INDEX('Policy Characteristics'!D:D,MATCH($C139,'Policy Characteristics'!$C:$C,0)))</f>
        <v>Vehicle Subsidy</v>
      </c>
      <c r="K139" s="144" t="str">
        <f>IF(ISBLANK(INDEX('Policy Characteristics'!E:E,MATCH($C139,'Policy Characteristics'!$C:$C,0))),"",INDEX('Policy Characteristics'!E:E,MATCH($C139,'Policy Characteristics'!$C:$C,0)))</f>
        <v>trans frgt subsidy</v>
      </c>
      <c r="L139" s="151">
        <f>IF(ISBLANK(INDEX('Policy Characteristics'!F:F,MATCH($C139,'Policy Characteristics'!$C:$C,0))),"",INDEX('Policy Characteristics'!F:F,MATCH($C139,'Policy Characteristics'!$C:$C,0)))</f>
        <v>0</v>
      </c>
      <c r="M139" s="151">
        <f>IF(ISBLANK(INDEX('Policy Characteristics'!G:G,MATCH($C139,'Policy Characteristics'!$C:$C,0))),"",INDEX('Policy Characteristics'!G:G,MATCH($C139,'Policy Characteristics'!$C:$C,0)))</f>
        <v>35000</v>
      </c>
      <c r="N139" s="151">
        <f>IF(ISBLANK(INDEX('Policy Characteristics'!H:H,MATCH($C139,'Policy Characteristics'!$C:$C,0))),"",INDEX('Policy Characteristics'!H:H,MATCH($C139,'Policy Characteristics'!$C:$C,0)))</f>
        <v>100</v>
      </c>
      <c r="O139" s="144" t="str">
        <f>IF(ISBLANK(INDEX('Policy Characteristics'!I:I,MATCH($C139,'Policy Characteristics'!$C:$C,0))),"",INDEX('Policy Characteristics'!I:I,MATCH($C139,'Policy Characteristics'!$C:$C,0)))</f>
        <v>€/ vehicle</v>
      </c>
      <c r="P139" s="144"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44" t="str">
        <f>IF(ISBLANK(INDEX('Policy Characteristics'!K:K,MATCH($C139,'Policy Characteristics'!$C:$C,0))),"",INDEX('Policy Characteristics'!K:K,MATCH($C139,'Policy Characteristics'!$C:$C,0)))</f>
        <v>transportation-sector-main.html#ev-subsidy</v>
      </c>
      <c r="R139" s="144" t="str">
        <f>IF(ISBLANK(INDEX('Policy Characteristics'!L:L,MATCH($C139,'Policy Characteristics'!$C:$C,0))),"",INDEX('Policy Characteristics'!L:L,MATCH($C139,'Policy Characteristics'!$C:$C,0)))</f>
        <v>ev-subsidy.html</v>
      </c>
    </row>
    <row r="140" spans="1:18" x14ac:dyDescent="0.25">
      <c r="A140" s="144" t="str">
        <f>IF(ISBLANK(INDEX('Policy Characteristics'!A:A,MATCH($C140,'Policy Characteristics'!$C:$C,0))),"",INDEX('Policy Characteristics'!A:A,MATCH($C140,'Policy Characteristics'!$C:$C,0)))</f>
        <v>Transportation</v>
      </c>
      <c r="B140" s="152" t="str">
        <f>IF(ISBLANK(INDEX('Policy Characteristics'!B:B,MATCH($C140,'Policy Characteristics'!$C:$C,0))),"",INDEX('Policy Characteristics'!B:B,MATCH($C140,'Policy Characteristics'!$C:$C,0)))</f>
        <v>Freight Vehicle Subsidy</v>
      </c>
      <c r="C140" s="144" t="str">
        <f t="shared" si="4"/>
        <v>Additional Freight Vehicle Subsidy</v>
      </c>
      <c r="D140" s="45" t="s">
        <v>113</v>
      </c>
      <c r="E140" s="45" t="s">
        <v>1141</v>
      </c>
      <c r="F140" s="2" t="s">
        <v>143</v>
      </c>
      <c r="G140" s="45" t="s">
        <v>2281</v>
      </c>
      <c r="H140" s="43">
        <v>1721</v>
      </c>
      <c r="I140" t="s">
        <v>43</v>
      </c>
      <c r="J140" s="145" t="str">
        <f>IF(ISBLANK(INDEX('Policy Characteristics'!D:D,MATCH($C140,'Policy Characteristics'!$C:$C,0))),"",INDEX('Policy Characteristics'!D:D,MATCH($C140,'Policy Characteristics'!$C:$C,0)))</f>
        <v>Vehicle Subsidy</v>
      </c>
      <c r="K140" s="144" t="str">
        <f>IF(ISBLANK(INDEX('Policy Characteristics'!E:E,MATCH($C140,'Policy Characteristics'!$C:$C,0))),"",INDEX('Policy Characteristics'!E:E,MATCH($C140,'Policy Characteristics'!$C:$C,0)))</f>
        <v>trans frgt subsidy</v>
      </c>
      <c r="L140" s="151">
        <f>IF(ISBLANK(INDEX('Policy Characteristics'!F:F,MATCH($C140,'Policy Characteristics'!$C:$C,0))),"",INDEX('Policy Characteristics'!F:F,MATCH($C140,'Policy Characteristics'!$C:$C,0)))</f>
        <v>0</v>
      </c>
      <c r="M140" s="151">
        <f>IF(ISBLANK(INDEX('Policy Characteristics'!G:G,MATCH($C140,'Policy Characteristics'!$C:$C,0))),"",INDEX('Policy Characteristics'!G:G,MATCH($C140,'Policy Characteristics'!$C:$C,0)))</f>
        <v>35000</v>
      </c>
      <c r="N140" s="151">
        <f>IF(ISBLANK(INDEX('Policy Characteristics'!H:H,MATCH($C140,'Policy Characteristics'!$C:$C,0))),"",INDEX('Policy Characteristics'!H:H,MATCH($C140,'Policy Characteristics'!$C:$C,0)))</f>
        <v>100</v>
      </c>
      <c r="O140" s="144" t="str">
        <f>IF(ISBLANK(INDEX('Policy Characteristics'!I:I,MATCH($C140,'Policy Characteristics'!$C:$C,0))),"",INDEX('Policy Characteristics'!I:I,MATCH($C140,'Policy Characteristics'!$C:$C,0)))</f>
        <v>€/ vehicle</v>
      </c>
      <c r="P140" s="144"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44" t="str">
        <f>IF(ISBLANK(INDEX('Policy Characteristics'!K:K,MATCH($C140,'Policy Characteristics'!$C:$C,0))),"",INDEX('Policy Characteristics'!K:K,MATCH($C140,'Policy Characteristics'!$C:$C,0)))</f>
        <v>transportation-sector-main.html#ev-subsidy</v>
      </c>
      <c r="R140" s="144" t="str">
        <f>IF(ISBLANK(INDEX('Policy Characteristics'!L:L,MATCH($C140,'Policy Characteristics'!$C:$C,0))),"",INDEX('Policy Characteristics'!L:L,MATCH($C140,'Policy Characteristics'!$C:$C,0)))</f>
        <v>ev-subsidy.html</v>
      </c>
    </row>
    <row r="141" spans="1:18" x14ac:dyDescent="0.25">
      <c r="A141" s="144" t="str">
        <f>IF(ISBLANK(INDEX('Policy Characteristics'!A:A,MATCH($C141,'Policy Characteristics'!$C:$C,0))),"",INDEX('Policy Characteristics'!A:A,MATCH($C141,'Policy Characteristics'!$C:$C,0)))</f>
        <v>Transportation</v>
      </c>
      <c r="B141" s="152" t="str">
        <f>IF(ISBLANK(INDEX('Policy Characteristics'!B:B,MATCH($C141,'Policy Characteristics'!$C:$C,0))),"",INDEX('Policy Characteristics'!B:B,MATCH($C141,'Policy Characteristics'!$C:$C,0)))</f>
        <v>Freight Vehicle Subsidy</v>
      </c>
      <c r="C141" s="144" t="str">
        <f t="shared" si="4"/>
        <v>Additional Freight Vehicle Subsidy</v>
      </c>
      <c r="D141" s="45" t="s">
        <v>113</v>
      </c>
      <c r="E141" s="2" t="s">
        <v>1142</v>
      </c>
      <c r="F141" s="2" t="s">
        <v>143</v>
      </c>
      <c r="G141" s="2" t="s">
        <v>2282</v>
      </c>
      <c r="H141" s="43">
        <v>1722</v>
      </c>
      <c r="I141" t="s">
        <v>44</v>
      </c>
      <c r="J141" s="145" t="str">
        <f>IF(ISBLANK(INDEX('Policy Characteristics'!D:D,MATCH($C141,'Policy Characteristics'!$C:$C,0))),"",INDEX('Policy Characteristics'!D:D,MATCH($C141,'Policy Characteristics'!$C:$C,0)))</f>
        <v>Vehicle Subsidy</v>
      </c>
      <c r="K141" s="144" t="str">
        <f>IF(ISBLANK(INDEX('Policy Characteristics'!E:E,MATCH($C141,'Policy Characteristics'!$C:$C,0))),"",INDEX('Policy Characteristics'!E:E,MATCH($C141,'Policy Characteristics'!$C:$C,0)))</f>
        <v>trans frgt subsidy</v>
      </c>
      <c r="L141" s="151">
        <f>IF(ISBLANK(INDEX('Policy Characteristics'!F:F,MATCH($C141,'Policy Characteristics'!$C:$C,0))),"",INDEX('Policy Characteristics'!F:F,MATCH($C141,'Policy Characteristics'!$C:$C,0)))</f>
        <v>0</v>
      </c>
      <c r="M141" s="151">
        <f>IF(ISBLANK(INDEX('Policy Characteristics'!G:G,MATCH($C141,'Policy Characteristics'!$C:$C,0))),"",INDEX('Policy Characteristics'!G:G,MATCH($C141,'Policy Characteristics'!$C:$C,0)))</f>
        <v>35000</v>
      </c>
      <c r="N141" s="151">
        <f>IF(ISBLANK(INDEX('Policy Characteristics'!H:H,MATCH($C141,'Policy Characteristics'!$C:$C,0))),"",INDEX('Policy Characteristics'!H:H,MATCH($C141,'Policy Characteristics'!$C:$C,0)))</f>
        <v>100</v>
      </c>
      <c r="O141" s="144" t="str">
        <f>IF(ISBLANK(INDEX('Policy Characteristics'!I:I,MATCH($C141,'Policy Characteristics'!$C:$C,0))),"",INDEX('Policy Characteristics'!I:I,MATCH($C141,'Policy Characteristics'!$C:$C,0)))</f>
        <v>€/ vehicle</v>
      </c>
      <c r="P141" s="144"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44" t="str">
        <f>IF(ISBLANK(INDEX('Policy Characteristics'!K:K,MATCH($C141,'Policy Characteristics'!$C:$C,0))),"",INDEX('Policy Characteristics'!K:K,MATCH($C141,'Policy Characteristics'!$C:$C,0)))</f>
        <v>transportation-sector-main.html#ev-subsidy</v>
      </c>
      <c r="R141" s="144" t="str">
        <f>IF(ISBLANK(INDEX('Policy Characteristics'!L:L,MATCH($C141,'Policy Characteristics'!$C:$C,0))),"",INDEX('Policy Characteristics'!L:L,MATCH($C141,'Policy Characteristics'!$C:$C,0)))</f>
        <v>ev-subsidy.html</v>
      </c>
    </row>
    <row r="142" spans="1:18" x14ac:dyDescent="0.25">
      <c r="A142" s="144" t="str">
        <f>IF(ISBLANK(INDEX('Policy Characteristics'!A:A,MATCH($C142,'Policy Characteristics'!$C:$C,0))),"",INDEX('Policy Characteristics'!A:A,MATCH($C142,'Policy Characteristics'!$C:$C,0)))</f>
        <v>Transportation</v>
      </c>
      <c r="B142" s="152" t="str">
        <f>IF(ISBLANK(INDEX('Policy Characteristics'!B:B,MATCH($C142,'Policy Characteristics'!$C:$C,0))),"",INDEX('Policy Characteristics'!B:B,MATCH($C142,'Policy Characteristics'!$C:$C,0)))</f>
        <v>Freight Vehicle Subsidy</v>
      </c>
      <c r="C142" s="144" t="str">
        <f t="shared" si="4"/>
        <v>Additional Freight Vehicle Subsidy</v>
      </c>
      <c r="D142" s="45" t="s">
        <v>113</v>
      </c>
      <c r="E142" s="2" t="s">
        <v>1143</v>
      </c>
      <c r="F142" s="2" t="s">
        <v>143</v>
      </c>
      <c r="G142" s="2" t="s">
        <v>2283</v>
      </c>
      <c r="H142" s="43">
        <v>1723</v>
      </c>
      <c r="I142" t="s">
        <v>44</v>
      </c>
      <c r="J142" s="145" t="str">
        <f>IF(ISBLANK(INDEX('Policy Characteristics'!D:D,MATCH($C142,'Policy Characteristics'!$C:$C,0))),"",INDEX('Policy Characteristics'!D:D,MATCH($C142,'Policy Characteristics'!$C:$C,0)))</f>
        <v>Vehicle Subsidy</v>
      </c>
      <c r="K142" s="144" t="str">
        <f>IF(ISBLANK(INDEX('Policy Characteristics'!E:E,MATCH($C142,'Policy Characteristics'!$C:$C,0))),"",INDEX('Policy Characteristics'!E:E,MATCH($C142,'Policy Characteristics'!$C:$C,0)))</f>
        <v>trans frgt subsidy</v>
      </c>
      <c r="L142" s="151">
        <f>IF(ISBLANK(INDEX('Policy Characteristics'!F:F,MATCH($C142,'Policy Characteristics'!$C:$C,0))),"",INDEX('Policy Characteristics'!F:F,MATCH($C142,'Policy Characteristics'!$C:$C,0)))</f>
        <v>0</v>
      </c>
      <c r="M142" s="151">
        <f>IF(ISBLANK(INDEX('Policy Characteristics'!G:G,MATCH($C142,'Policy Characteristics'!$C:$C,0))),"",INDEX('Policy Characteristics'!G:G,MATCH($C142,'Policy Characteristics'!$C:$C,0)))</f>
        <v>35000</v>
      </c>
      <c r="N142" s="151">
        <f>IF(ISBLANK(INDEX('Policy Characteristics'!H:H,MATCH($C142,'Policy Characteristics'!$C:$C,0))),"",INDEX('Policy Characteristics'!H:H,MATCH($C142,'Policy Characteristics'!$C:$C,0)))</f>
        <v>100</v>
      </c>
      <c r="O142" s="144" t="str">
        <f>IF(ISBLANK(INDEX('Policy Characteristics'!I:I,MATCH($C142,'Policy Characteristics'!$C:$C,0))),"",INDEX('Policy Characteristics'!I:I,MATCH($C142,'Policy Characteristics'!$C:$C,0)))</f>
        <v>€/ vehicle</v>
      </c>
      <c r="P142" s="144"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44" t="str">
        <f>IF(ISBLANK(INDEX('Policy Characteristics'!K:K,MATCH($C142,'Policy Characteristics'!$C:$C,0))),"",INDEX('Policy Characteristics'!K:K,MATCH($C142,'Policy Characteristics'!$C:$C,0)))</f>
        <v>transportation-sector-main.html#ev-subsidy</v>
      </c>
      <c r="R142" s="144" t="str">
        <f>IF(ISBLANK(INDEX('Policy Characteristics'!L:L,MATCH($C142,'Policy Characteristics'!$C:$C,0))),"",INDEX('Policy Characteristics'!L:L,MATCH($C142,'Policy Characteristics'!$C:$C,0)))</f>
        <v>ev-subsidy.html</v>
      </c>
    </row>
    <row r="143" spans="1:18" x14ac:dyDescent="0.25">
      <c r="A143" s="144" t="str">
        <f>IF(ISBLANK(INDEX('Policy Characteristics'!A:A,MATCH($C143,'Policy Characteristics'!$C:$C,0))),"",INDEX('Policy Characteristics'!A:A,MATCH($C143,'Policy Characteristics'!$C:$C,0)))</f>
        <v>Transportation</v>
      </c>
      <c r="B143" s="152" t="str">
        <f>IF(ISBLANK(INDEX('Policy Characteristics'!B:B,MATCH($C143,'Policy Characteristics'!$C:$C,0))),"",INDEX('Policy Characteristics'!B:B,MATCH($C143,'Policy Characteristics'!$C:$C,0)))</f>
        <v>Freight Vehicle Subsidy</v>
      </c>
      <c r="C143" s="144" t="str">
        <f t="shared" si="4"/>
        <v>Additional Freight Vehicle Subsidy</v>
      </c>
      <c r="D143" s="45" t="s">
        <v>113</v>
      </c>
      <c r="E143" s="2" t="s">
        <v>1144</v>
      </c>
      <c r="F143" s="2" t="s">
        <v>143</v>
      </c>
      <c r="G143" s="2" t="s">
        <v>2284</v>
      </c>
      <c r="H143" s="43">
        <v>1724</v>
      </c>
      <c r="I143" t="s">
        <v>44</v>
      </c>
      <c r="J143" s="145" t="str">
        <f>IF(ISBLANK(INDEX('Policy Characteristics'!D:D,MATCH($C143,'Policy Characteristics'!$C:$C,0))),"",INDEX('Policy Characteristics'!D:D,MATCH($C143,'Policy Characteristics'!$C:$C,0)))</f>
        <v>Vehicle Subsidy</v>
      </c>
      <c r="K143" s="144" t="str">
        <f>IF(ISBLANK(INDEX('Policy Characteristics'!E:E,MATCH($C143,'Policy Characteristics'!$C:$C,0))),"",INDEX('Policy Characteristics'!E:E,MATCH($C143,'Policy Characteristics'!$C:$C,0)))</f>
        <v>trans frgt subsidy</v>
      </c>
      <c r="L143" s="151">
        <f>IF(ISBLANK(INDEX('Policy Characteristics'!F:F,MATCH($C143,'Policy Characteristics'!$C:$C,0))),"",INDEX('Policy Characteristics'!F:F,MATCH($C143,'Policy Characteristics'!$C:$C,0)))</f>
        <v>0</v>
      </c>
      <c r="M143" s="151">
        <f>IF(ISBLANK(INDEX('Policy Characteristics'!G:G,MATCH($C143,'Policy Characteristics'!$C:$C,0))),"",INDEX('Policy Characteristics'!G:G,MATCH($C143,'Policy Characteristics'!$C:$C,0)))</f>
        <v>35000</v>
      </c>
      <c r="N143" s="151">
        <f>IF(ISBLANK(INDEX('Policy Characteristics'!H:H,MATCH($C143,'Policy Characteristics'!$C:$C,0))),"",INDEX('Policy Characteristics'!H:H,MATCH($C143,'Policy Characteristics'!$C:$C,0)))</f>
        <v>100</v>
      </c>
      <c r="O143" s="144" t="str">
        <f>IF(ISBLANK(INDEX('Policy Characteristics'!I:I,MATCH($C143,'Policy Characteristics'!$C:$C,0))),"",INDEX('Policy Characteristics'!I:I,MATCH($C143,'Policy Characteristics'!$C:$C,0)))</f>
        <v>€/ vehicle</v>
      </c>
      <c r="P143" s="144"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44" t="str">
        <f>IF(ISBLANK(INDEX('Policy Characteristics'!K:K,MATCH($C143,'Policy Characteristics'!$C:$C,0))),"",INDEX('Policy Characteristics'!K:K,MATCH($C143,'Policy Characteristics'!$C:$C,0)))</f>
        <v>transportation-sector-main.html#ev-subsidy</v>
      </c>
      <c r="R143" s="144" t="str">
        <f>IF(ISBLANK(INDEX('Policy Characteristics'!L:L,MATCH($C143,'Policy Characteristics'!$C:$C,0))),"",INDEX('Policy Characteristics'!L:L,MATCH($C143,'Policy Characteristics'!$C:$C,0)))</f>
        <v>ev-subsidy.html</v>
      </c>
    </row>
    <row r="144" spans="1:18" x14ac:dyDescent="0.25">
      <c r="A144" s="144" t="str">
        <f>IF(ISBLANK(INDEX('Policy Characteristics'!A:A,MATCH($C144,'Policy Characteristics'!$C:$C,0))),"",INDEX('Policy Characteristics'!A:A,MATCH($C144,'Policy Characteristics'!$C:$C,0)))</f>
        <v>Transportation</v>
      </c>
      <c r="B144" s="152" t="str">
        <f>IF(ISBLANK(INDEX('Policy Characteristics'!B:B,MATCH($C144,'Policy Characteristics'!$C:$C,0))),"",INDEX('Policy Characteristics'!B:B,MATCH($C144,'Policy Characteristics'!$C:$C,0)))</f>
        <v>Freight Vehicle Subsidy</v>
      </c>
      <c r="C144" s="144" t="str">
        <f t="shared" si="4"/>
        <v>Additional Freight Vehicle Subsidy</v>
      </c>
      <c r="D144" s="45" t="s">
        <v>113</v>
      </c>
      <c r="E144" s="2" t="s">
        <v>1145</v>
      </c>
      <c r="F144" s="2" t="s">
        <v>143</v>
      </c>
      <c r="G144" s="2" t="s">
        <v>2285</v>
      </c>
      <c r="H144" s="43">
        <v>1725</v>
      </c>
      <c r="I144" t="s">
        <v>44</v>
      </c>
      <c r="J144" s="145" t="str">
        <f>IF(ISBLANK(INDEX('Policy Characteristics'!D:D,MATCH($C144,'Policy Characteristics'!$C:$C,0))),"",INDEX('Policy Characteristics'!D:D,MATCH($C144,'Policy Characteristics'!$C:$C,0)))</f>
        <v>Vehicle Subsidy</v>
      </c>
      <c r="K144" s="144" t="str">
        <f>IF(ISBLANK(INDEX('Policy Characteristics'!E:E,MATCH($C144,'Policy Characteristics'!$C:$C,0))),"",INDEX('Policy Characteristics'!E:E,MATCH($C144,'Policy Characteristics'!$C:$C,0)))</f>
        <v>trans frgt subsidy</v>
      </c>
      <c r="L144" s="151">
        <f>IF(ISBLANK(INDEX('Policy Characteristics'!F:F,MATCH($C144,'Policy Characteristics'!$C:$C,0))),"",INDEX('Policy Characteristics'!F:F,MATCH($C144,'Policy Characteristics'!$C:$C,0)))</f>
        <v>0</v>
      </c>
      <c r="M144" s="151">
        <f>IF(ISBLANK(INDEX('Policy Characteristics'!G:G,MATCH($C144,'Policy Characteristics'!$C:$C,0))),"",INDEX('Policy Characteristics'!G:G,MATCH($C144,'Policy Characteristics'!$C:$C,0)))</f>
        <v>35000</v>
      </c>
      <c r="N144" s="151">
        <f>IF(ISBLANK(INDEX('Policy Characteristics'!H:H,MATCH($C144,'Policy Characteristics'!$C:$C,0))),"",INDEX('Policy Characteristics'!H:H,MATCH($C144,'Policy Characteristics'!$C:$C,0)))</f>
        <v>100</v>
      </c>
      <c r="O144" s="144" t="str">
        <f>IF(ISBLANK(INDEX('Policy Characteristics'!I:I,MATCH($C144,'Policy Characteristics'!$C:$C,0))),"",INDEX('Policy Characteristics'!I:I,MATCH($C144,'Policy Characteristics'!$C:$C,0)))</f>
        <v>€/ vehicle</v>
      </c>
      <c r="P144" s="144"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44" t="str">
        <f>IF(ISBLANK(INDEX('Policy Characteristics'!K:K,MATCH($C144,'Policy Characteristics'!$C:$C,0))),"",INDEX('Policy Characteristics'!K:K,MATCH($C144,'Policy Characteristics'!$C:$C,0)))</f>
        <v>transportation-sector-main.html#ev-subsidy</v>
      </c>
      <c r="R144" s="144" t="str">
        <f>IF(ISBLANK(INDEX('Policy Characteristics'!L:L,MATCH($C144,'Policy Characteristics'!$C:$C,0))),"",INDEX('Policy Characteristics'!L:L,MATCH($C144,'Policy Characteristics'!$C:$C,0)))</f>
        <v>ev-subsidy.html</v>
      </c>
    </row>
    <row r="145" spans="1:18" x14ac:dyDescent="0.25">
      <c r="A145" s="144" t="str">
        <f>IF(ISBLANK(INDEX('Policy Characteristics'!A:A,MATCH($C145,'Policy Characteristics'!$C:$C,0))),"",INDEX('Policy Characteristics'!A:A,MATCH($C145,'Policy Characteristics'!$C:$C,0)))</f>
        <v>Transportation</v>
      </c>
      <c r="B145" s="152" t="str">
        <f>IF(ISBLANK(INDEX('Policy Characteristics'!B:B,MATCH($C145,'Policy Characteristics'!$C:$C,0))),"",INDEX('Policy Characteristics'!B:B,MATCH($C145,'Policy Characteristics'!$C:$C,0)))</f>
        <v>Freight Vehicle Subsidy</v>
      </c>
      <c r="C145" s="144" t="str">
        <f t="shared" si="4"/>
        <v>Additional Freight Vehicle Subsidy</v>
      </c>
      <c r="D145" s="45" t="s">
        <v>113</v>
      </c>
      <c r="E145" s="2" t="s">
        <v>1401</v>
      </c>
      <c r="F145" s="2" t="s">
        <v>143</v>
      </c>
      <c r="G145" s="2" t="s">
        <v>1401</v>
      </c>
      <c r="H145" s="43">
        <v>1726</v>
      </c>
      <c r="I145" t="s">
        <v>44</v>
      </c>
      <c r="J145" s="145" t="str">
        <f>IF(ISBLANK(INDEX('Policy Characteristics'!D:D,MATCH($C145,'Policy Characteristics'!$C:$C,0))),"",INDEX('Policy Characteristics'!D:D,MATCH($C145,'Policy Characteristics'!$C:$C,0)))</f>
        <v>Vehicle Subsidy</v>
      </c>
      <c r="K145" s="144" t="str">
        <f>IF(ISBLANK(INDEX('Policy Characteristics'!E:E,MATCH($C145,'Policy Characteristics'!$C:$C,0))),"",INDEX('Policy Characteristics'!E:E,MATCH($C145,'Policy Characteristics'!$C:$C,0)))</f>
        <v>trans frgt subsidy</v>
      </c>
      <c r="L145" s="151">
        <f>IF(ISBLANK(INDEX('Policy Characteristics'!F:F,MATCH($C145,'Policy Characteristics'!$C:$C,0))),"",INDEX('Policy Characteristics'!F:F,MATCH($C145,'Policy Characteristics'!$C:$C,0)))</f>
        <v>0</v>
      </c>
      <c r="M145" s="151">
        <f>IF(ISBLANK(INDEX('Policy Characteristics'!G:G,MATCH($C145,'Policy Characteristics'!$C:$C,0))),"",INDEX('Policy Characteristics'!G:G,MATCH($C145,'Policy Characteristics'!$C:$C,0)))</f>
        <v>35000</v>
      </c>
      <c r="N145" s="151">
        <f>IF(ISBLANK(INDEX('Policy Characteristics'!H:H,MATCH($C145,'Policy Characteristics'!$C:$C,0))),"",INDEX('Policy Characteristics'!H:H,MATCH($C145,'Policy Characteristics'!$C:$C,0)))</f>
        <v>100</v>
      </c>
      <c r="O145" s="144" t="str">
        <f>IF(ISBLANK(INDEX('Policy Characteristics'!I:I,MATCH($C145,'Policy Characteristics'!$C:$C,0))),"",INDEX('Policy Characteristics'!I:I,MATCH($C145,'Policy Characteristics'!$C:$C,0)))</f>
        <v>€/ vehicle</v>
      </c>
      <c r="P145" s="144"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44" t="str">
        <f>IF(ISBLANK(INDEX('Policy Characteristics'!K:K,MATCH($C145,'Policy Characteristics'!$C:$C,0))),"",INDEX('Policy Characteristics'!K:K,MATCH($C145,'Policy Characteristics'!$C:$C,0)))</f>
        <v>transportation-sector-main.html#ev-subsidy</v>
      </c>
      <c r="R145" s="144" t="str">
        <f>IF(ISBLANK(INDEX('Policy Characteristics'!L:L,MATCH($C145,'Policy Characteristics'!$C:$C,0))),"",INDEX('Policy Characteristics'!L:L,MATCH($C145,'Policy Characteristics'!$C:$C,0)))</f>
        <v>ev-subsidy.html</v>
      </c>
    </row>
    <row r="146" spans="1:18" x14ac:dyDescent="0.25">
      <c r="A146" s="144" t="str">
        <f>IF(ISBLANK(INDEX('Policy Characteristics'!A:A,MATCH($C146,'Policy Characteristics'!$C:$C,0))),"",INDEX('Policy Characteristics'!A:A,MATCH($C146,'Policy Characteristics'!$C:$C,0)))</f>
        <v>Transportation</v>
      </c>
      <c r="B146" s="152" t="str">
        <f>IF(ISBLANK(INDEX('Policy Characteristics'!B:B,MATCH($C146,'Policy Characteristics'!$C:$C,0))),"",INDEX('Policy Characteristics'!B:B,MATCH($C146,'Policy Characteristics'!$C:$C,0)))</f>
        <v>Freight Vehicle Subsidy</v>
      </c>
      <c r="C146" s="144" t="str">
        <f t="shared" si="4"/>
        <v>Additional Freight Vehicle Subsidy</v>
      </c>
      <c r="D146" s="45" t="s">
        <v>113</v>
      </c>
      <c r="E146" s="2" t="s">
        <v>1400</v>
      </c>
      <c r="F146" s="2" t="s">
        <v>143</v>
      </c>
      <c r="G146" s="2" t="s">
        <v>2286</v>
      </c>
      <c r="H146" s="43">
        <v>1727</v>
      </c>
      <c r="I146" t="s">
        <v>44</v>
      </c>
      <c r="J146" s="145" t="str">
        <f>IF(ISBLANK(INDEX('Policy Characteristics'!D:D,MATCH($C146,'Policy Characteristics'!$C:$C,0))),"",INDEX('Policy Characteristics'!D:D,MATCH($C146,'Policy Characteristics'!$C:$C,0)))</f>
        <v>Vehicle Subsidy</v>
      </c>
      <c r="K146" s="144" t="str">
        <f>IF(ISBLANK(INDEX('Policy Characteristics'!E:E,MATCH($C146,'Policy Characteristics'!$C:$C,0))),"",INDEX('Policy Characteristics'!E:E,MATCH($C146,'Policy Characteristics'!$C:$C,0)))</f>
        <v>trans frgt subsidy</v>
      </c>
      <c r="L146" s="151">
        <f>IF(ISBLANK(INDEX('Policy Characteristics'!F:F,MATCH($C146,'Policy Characteristics'!$C:$C,0))),"",INDEX('Policy Characteristics'!F:F,MATCH($C146,'Policy Characteristics'!$C:$C,0)))</f>
        <v>0</v>
      </c>
      <c r="M146" s="151">
        <f>IF(ISBLANK(INDEX('Policy Characteristics'!G:G,MATCH($C146,'Policy Characteristics'!$C:$C,0))),"",INDEX('Policy Characteristics'!G:G,MATCH($C146,'Policy Characteristics'!$C:$C,0)))</f>
        <v>35000</v>
      </c>
      <c r="N146" s="151">
        <f>IF(ISBLANK(INDEX('Policy Characteristics'!H:H,MATCH($C146,'Policy Characteristics'!$C:$C,0))),"",INDEX('Policy Characteristics'!H:H,MATCH($C146,'Policy Characteristics'!$C:$C,0)))</f>
        <v>100</v>
      </c>
      <c r="O146" s="144" t="str">
        <f>IF(ISBLANK(INDEX('Policy Characteristics'!I:I,MATCH($C146,'Policy Characteristics'!$C:$C,0))),"",INDEX('Policy Characteristics'!I:I,MATCH($C146,'Policy Characteristics'!$C:$C,0)))</f>
        <v>€/ vehicle</v>
      </c>
      <c r="P146" s="144"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44" t="str">
        <f>IF(ISBLANK(INDEX('Policy Characteristics'!K:K,MATCH($C146,'Policy Characteristics'!$C:$C,0))),"",INDEX('Policy Characteristics'!K:K,MATCH($C146,'Policy Characteristics'!$C:$C,0)))</f>
        <v>transportation-sector-main.html#ev-subsidy</v>
      </c>
      <c r="R146" s="144" t="str">
        <f>IF(ISBLANK(INDEX('Policy Characteristics'!L:L,MATCH($C146,'Policy Characteristics'!$C:$C,0))),"",INDEX('Policy Characteristics'!L:L,MATCH($C146,'Policy Characteristics'!$C:$C,0)))</f>
        <v>ev-subsidy.html</v>
      </c>
    </row>
    <row r="147" spans="1:18" x14ac:dyDescent="0.25">
      <c r="A147" s="144" t="str">
        <f>IF(ISBLANK(INDEX('Policy Characteristics'!A:A,MATCH($C147,'Policy Characteristics'!$C:$C,0))),"",INDEX('Policy Characteristics'!A:A,MATCH($C147,'Policy Characteristics'!$C:$C,0)))</f>
        <v>Transportation</v>
      </c>
      <c r="B147" s="152" t="str">
        <f>IF(ISBLANK(INDEX('Policy Characteristics'!B:B,MATCH($C147,'Policy Characteristics'!$C:$C,0))),"",INDEX('Policy Characteristics'!B:B,MATCH($C147,'Policy Characteristics'!$C:$C,0)))</f>
        <v>Feebate</v>
      </c>
      <c r="C147" t="s">
        <v>111</v>
      </c>
      <c r="D147" s="45"/>
      <c r="E147" s="45"/>
      <c r="F147" s="45"/>
      <c r="G147" s="45"/>
      <c r="H147" s="43">
        <v>1</v>
      </c>
      <c r="I147" t="s">
        <v>43</v>
      </c>
      <c r="J147" s="145" t="str">
        <f>IF(ISBLANK(INDEX('Policy Characteristics'!D:D,MATCH($C147,'Policy Characteristics'!$C:$C,0))),"",INDEX('Policy Characteristics'!D:D,MATCH($C147,'Policy Characteristics'!$C:$C,0)))</f>
        <v>Feebate</v>
      </c>
      <c r="K147" s="144" t="str">
        <f>IF(ISBLANK(INDEX('Policy Characteristics'!E:E,MATCH($C147,'Policy Characteristics'!$C:$C,0))),"",INDEX('Policy Characteristics'!E:E,MATCH($C147,'Policy Characteristics'!$C:$C,0)))</f>
        <v>trans LDVs feebate</v>
      </c>
      <c r="L147" s="151">
        <f>IF(ISBLANK(INDEX('Policy Characteristics'!F:F,MATCH($C147,'Policy Characteristics'!$C:$C,0))),"",INDEX('Policy Characteristics'!F:F,MATCH($C147,'Policy Characteristics'!$C:$C,0)))</f>
        <v>0</v>
      </c>
      <c r="M147" s="151">
        <f>IF(ISBLANK(INDEX('Policy Characteristics'!G:G,MATCH($C147,'Policy Characteristics'!$C:$C,0))),"",INDEX('Policy Characteristics'!G:G,MATCH($C147,'Policy Characteristics'!$C:$C,0)))</f>
        <v>1</v>
      </c>
      <c r="N147" s="151">
        <f>IF(ISBLANK(INDEX('Policy Characteristics'!H:H,MATCH($C147,'Policy Characteristics'!$C:$C,0))),"",INDEX('Policy Characteristics'!H:H,MATCH($C147,'Policy Characteristics'!$C:$C,0)))</f>
        <v>0.02</v>
      </c>
      <c r="O147" s="144" t="str">
        <f>IF(ISBLANK(INDEX('Policy Characteristics'!I:I,MATCH($C147,'Policy Characteristics'!$C:$C,0))),"",INDEX('Policy Characteristics'!I:I,MATCH($C147,'Policy Characteristics'!$C:$C,0)))</f>
        <v>% of global best practice rate</v>
      </c>
      <c r="P147" s="14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44" t="str">
        <f>IF(ISBLANK(INDEX('Policy Characteristics'!K:K,MATCH($C147,'Policy Characteristics'!$C:$C,0))),"",INDEX('Policy Characteristics'!K:K,MATCH($C147,'Policy Characteristics'!$C:$C,0)))</f>
        <v>transportation-sector-main.html#feebate</v>
      </c>
      <c r="R147" s="144" t="str">
        <f>IF(ISBLANK(INDEX('Policy Characteristics'!L:L,MATCH($C147,'Policy Characteristics'!$C:$C,0))),"",INDEX('Policy Characteristics'!L:L,MATCH($C147,'Policy Characteristics'!$C:$C,0)))</f>
        <v>feebate.html</v>
      </c>
    </row>
    <row r="148" spans="1:18" x14ac:dyDescent="0.25">
      <c r="A148" s="144" t="str">
        <f>IF(ISBLANK(INDEX('Policy Characteristics'!A:A,MATCH($C148,'Policy Characteristics'!$C:$C,0))),"",INDEX('Policy Characteristics'!A:A,MATCH($C148,'Policy Characteristics'!$C:$C,0)))</f>
        <v>Transportation</v>
      </c>
      <c r="B148" s="152" t="str">
        <f>IF(ISBLANK(INDEX('Policy Characteristics'!B:B,MATCH($C148,'Policy Characteristics'!$C:$C,0))),"",INDEX('Policy Characteristics'!B:B,MATCH($C148,'Policy Characteristics'!$C:$C,0)))</f>
        <v>Fuel Economy Standard</v>
      </c>
      <c r="C148" t="s">
        <v>294</v>
      </c>
      <c r="D148" s="45" t="s">
        <v>45</v>
      </c>
      <c r="E148" s="45" t="s">
        <v>37</v>
      </c>
      <c r="F148" s="45" t="s">
        <v>84</v>
      </c>
      <c r="G148" s="2" t="s">
        <v>2149</v>
      </c>
      <c r="H148" s="43">
        <v>362</v>
      </c>
      <c r="I148" t="s">
        <v>44</v>
      </c>
      <c r="J148" s="145" t="str">
        <f>IF(ISBLANK(INDEX('Policy Characteristics'!D:D,MATCH($C148,'Policy Characteristics'!$C:$C,0))),"",INDEX('Policy Characteristics'!D:D,MATCH($C148,'Policy Characteristics'!$C:$C,0)))</f>
        <v>Vehicle Fuel Economy Standards</v>
      </c>
      <c r="K148" s="144" t="str">
        <f>IF(ISBLANK(INDEX('Policy Characteristics'!E:E,MATCH($C148,'Policy Characteristics'!$C:$C,0))),"",INDEX('Policy Characteristics'!E:E,MATCH($C148,'Policy Characteristics'!$C:$C,0)))</f>
        <v>trans fuel economy standards</v>
      </c>
      <c r="L148" s="151">
        <f>IF(ISBLANK(INDEX('Policy Characteristics'!F:F,MATCH($C148,'Policy Characteristics'!$C:$C,0))),"",INDEX('Policy Characteristics'!F:F,MATCH($C148,'Policy Characteristics'!$C:$C,0)))</f>
        <v>0</v>
      </c>
      <c r="M148" s="151">
        <f>IF(ISBLANK(INDEX('Policy Characteristics'!G:G,MATCH($C148,'Policy Characteristics'!$C:$C,0))),"",INDEX('Policy Characteristics'!G:G,MATCH($C148,'Policy Characteristics'!$C:$C,0)))</f>
        <v>1</v>
      </c>
      <c r="N148" s="151">
        <f>IF(ISBLANK(INDEX('Policy Characteristics'!H:H,MATCH($C148,'Policy Characteristics'!$C:$C,0))),"",INDEX('Policy Characteristics'!H:H,MATCH($C148,'Policy Characteristics'!$C:$C,0)))</f>
        <v>0.01</v>
      </c>
      <c r="O148" s="144" t="str">
        <f>IF(ISBLANK(INDEX('Policy Characteristics'!I:I,MATCH($C148,'Policy Characteristics'!$C:$C,0))),"",INDEX('Policy Characteristics'!I:I,MATCH($C148,'Policy Characteristics'!$C:$C,0)))</f>
        <v>% increase in miles/gal</v>
      </c>
      <c r="P148" s="14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44" t="str">
        <f>IF(ISBLANK(INDEX('Policy Characteristics'!K:K,MATCH($C148,'Policy Characteristics'!$C:$C,0))),"",INDEX('Policy Characteristics'!K:K,MATCH($C148,'Policy Characteristics'!$C:$C,0)))</f>
        <v>transportation-sector-main.html#fuel-econ-std</v>
      </c>
      <c r="R148" s="144" t="str">
        <f>IF(ISBLANK(INDEX('Policy Characteristics'!L:L,MATCH($C148,'Policy Characteristics'!$C:$C,0))),"",INDEX('Policy Characteristics'!L:L,MATCH($C148,'Policy Characteristics'!$C:$C,0)))</f>
        <v>fuel-economy-standard.html</v>
      </c>
    </row>
    <row r="149" spans="1:18" x14ac:dyDescent="0.25">
      <c r="A149" s="144" t="str">
        <f>IF(ISBLANK(INDEX('Policy Characteristics'!A:A,MATCH($C149,'Policy Characteristics'!$C:$C,0))),"",INDEX('Policy Characteristics'!A:A,MATCH($C149,'Policy Characteristics'!$C:$C,0)))</f>
        <v>Transportation</v>
      </c>
      <c r="B149" s="152" t="str">
        <f>IF(ISBLANK(INDEX('Policy Characteristics'!B:B,MATCH($C149,'Policy Characteristics'!$C:$C,0))),"",INDEX('Policy Characteristics'!B:B,MATCH($C149,'Policy Characteristics'!$C:$C,0)))</f>
        <v>Fuel Economy Standard</v>
      </c>
      <c r="C149" s="144" t="str">
        <f t="shared" ref="C149:C152" si="5">C$148</f>
        <v>Percentage Additional Improvement of Fuel Economy Std</v>
      </c>
      <c r="D149" s="45" t="s">
        <v>42</v>
      </c>
      <c r="E149" s="45" t="s">
        <v>37</v>
      </c>
      <c r="F149" s="45" t="s">
        <v>85</v>
      </c>
      <c r="G149" s="2" t="s">
        <v>2290</v>
      </c>
      <c r="H149" s="43">
        <v>363</v>
      </c>
      <c r="I149" t="s">
        <v>44</v>
      </c>
      <c r="J149" s="145" t="str">
        <f>IF(ISBLANK(INDEX('Policy Characteristics'!D:D,MATCH($C149,'Policy Characteristics'!$C:$C,0))),"",INDEX('Policy Characteristics'!D:D,MATCH($C149,'Policy Characteristics'!$C:$C,0)))</f>
        <v>Vehicle Fuel Economy Standards</v>
      </c>
      <c r="K149" s="144" t="str">
        <f>IF(ISBLANK(INDEX('Policy Characteristics'!E:E,MATCH($C149,'Policy Characteristics'!$C:$C,0))),"",INDEX('Policy Characteristics'!E:E,MATCH($C149,'Policy Characteristics'!$C:$C,0)))</f>
        <v>trans fuel economy standards</v>
      </c>
      <c r="L149" s="151">
        <f>IF(ISBLANK(INDEX('Policy Characteristics'!F:F,MATCH($C149,'Policy Characteristics'!$C:$C,0))),"",INDEX('Policy Characteristics'!F:F,MATCH($C149,'Policy Characteristics'!$C:$C,0)))</f>
        <v>0</v>
      </c>
      <c r="M149" s="151">
        <f>IF(ISBLANK(INDEX('Policy Characteristics'!G:G,MATCH($C149,'Policy Characteristics'!$C:$C,0))),"",INDEX('Policy Characteristics'!G:G,MATCH($C149,'Policy Characteristics'!$C:$C,0)))</f>
        <v>1</v>
      </c>
      <c r="N149" s="151">
        <f>IF(ISBLANK(INDEX('Policy Characteristics'!H:H,MATCH($C149,'Policy Characteristics'!$C:$C,0))),"",INDEX('Policy Characteristics'!H:H,MATCH($C149,'Policy Characteristics'!$C:$C,0)))</f>
        <v>0.01</v>
      </c>
      <c r="O149" s="144" t="str">
        <f>IF(ISBLANK(INDEX('Policy Characteristics'!I:I,MATCH($C149,'Policy Characteristics'!$C:$C,0))),"",INDEX('Policy Characteristics'!I:I,MATCH($C149,'Policy Characteristics'!$C:$C,0)))</f>
        <v>% increase in miles/gal</v>
      </c>
      <c r="P149" s="14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44" t="str">
        <f>IF(ISBLANK(INDEX('Policy Characteristics'!K:K,MATCH($C149,'Policy Characteristics'!$C:$C,0))),"",INDEX('Policy Characteristics'!K:K,MATCH($C149,'Policy Characteristics'!$C:$C,0)))</f>
        <v>transportation-sector-main.html#fuel-econ-std</v>
      </c>
      <c r="R149" s="144" t="str">
        <f>IF(ISBLANK(INDEX('Policy Characteristics'!L:L,MATCH($C149,'Policy Characteristics'!$C:$C,0))),"",INDEX('Policy Characteristics'!L:L,MATCH($C149,'Policy Characteristics'!$C:$C,0)))</f>
        <v>fuel-economy-standard.html</v>
      </c>
    </row>
    <row r="150" spans="1:18" x14ac:dyDescent="0.25">
      <c r="A150" s="144" t="str">
        <f>IF(ISBLANK(INDEX('Policy Characteristics'!A:A,MATCH($C150,'Policy Characteristics'!$C:$C,0))),"",INDEX('Policy Characteristics'!A:A,MATCH($C150,'Policy Characteristics'!$C:$C,0)))</f>
        <v>Transportation</v>
      </c>
      <c r="B150" s="152" t="str">
        <f>IF(ISBLANK(INDEX('Policy Characteristics'!B:B,MATCH($C150,'Policy Characteristics'!$C:$C,0))),"",INDEX('Policy Characteristics'!B:B,MATCH($C150,'Policy Characteristics'!$C:$C,0)))</f>
        <v>Fuel Economy Standard</v>
      </c>
      <c r="C150" s="144" t="str">
        <f t="shared" ref="C150:C153" si="6">C$148</f>
        <v>Percentage Additional Improvement of Fuel Economy Std</v>
      </c>
      <c r="D150" s="45" t="s">
        <v>45</v>
      </c>
      <c r="E150" s="45" t="s">
        <v>38</v>
      </c>
      <c r="F150" s="45" t="s">
        <v>84</v>
      </c>
      <c r="G150" s="2" t="s">
        <v>1239</v>
      </c>
      <c r="H150" s="43">
        <v>364</v>
      </c>
      <c r="I150" t="s">
        <v>44</v>
      </c>
      <c r="J150" s="145" t="str">
        <f>IF(ISBLANK(INDEX('Policy Characteristics'!D:D,MATCH($C150,'Policy Characteristics'!$C:$C,0))),"",INDEX('Policy Characteristics'!D:D,MATCH($C150,'Policy Characteristics'!$C:$C,0)))</f>
        <v>Vehicle Fuel Economy Standards</v>
      </c>
      <c r="K150" s="144" t="str">
        <f>IF(ISBLANK(INDEX('Policy Characteristics'!E:E,MATCH($C150,'Policy Characteristics'!$C:$C,0))),"",INDEX('Policy Characteristics'!E:E,MATCH($C150,'Policy Characteristics'!$C:$C,0)))</f>
        <v>trans fuel economy standards</v>
      </c>
      <c r="L150" s="151">
        <f>IF(ISBLANK(INDEX('Policy Characteristics'!F:F,MATCH($C150,'Policy Characteristics'!$C:$C,0))),"",INDEX('Policy Characteristics'!F:F,MATCH($C150,'Policy Characteristics'!$C:$C,0)))</f>
        <v>0</v>
      </c>
      <c r="M150" s="151">
        <f>IF(ISBLANK(INDEX('Policy Characteristics'!G:G,MATCH($C150,'Policy Characteristics'!$C:$C,0))),"",INDEX('Policy Characteristics'!G:G,MATCH($C150,'Policy Characteristics'!$C:$C,0)))</f>
        <v>1</v>
      </c>
      <c r="N150" s="151">
        <f>IF(ISBLANK(INDEX('Policy Characteristics'!H:H,MATCH($C150,'Policy Characteristics'!$C:$C,0))),"",INDEX('Policy Characteristics'!H:H,MATCH($C150,'Policy Characteristics'!$C:$C,0)))</f>
        <v>0.01</v>
      </c>
      <c r="O150" s="144" t="str">
        <f>IF(ISBLANK(INDEX('Policy Characteristics'!I:I,MATCH($C150,'Policy Characteristics'!$C:$C,0))),"",INDEX('Policy Characteristics'!I:I,MATCH($C150,'Policy Characteristics'!$C:$C,0)))</f>
        <v>% increase in miles/gal</v>
      </c>
      <c r="P150" s="14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44" t="str">
        <f>IF(ISBLANK(INDEX('Policy Characteristics'!K:K,MATCH($C150,'Policy Characteristics'!$C:$C,0))),"",INDEX('Policy Characteristics'!K:K,MATCH($C150,'Policy Characteristics'!$C:$C,0)))</f>
        <v>transportation-sector-main.html#fuel-econ-std</v>
      </c>
      <c r="R150" s="144" t="str">
        <f>IF(ISBLANK(INDEX('Policy Characteristics'!L:L,MATCH($C150,'Policy Characteristics'!$C:$C,0))),"",INDEX('Policy Characteristics'!L:L,MATCH($C150,'Policy Characteristics'!$C:$C,0)))</f>
        <v>fuel-economy-standard.html</v>
      </c>
    </row>
    <row r="151" spans="1:18" x14ac:dyDescent="0.25">
      <c r="A151" s="144" t="str">
        <f>IF(ISBLANK(INDEX('Policy Characteristics'!A:A,MATCH($C151,'Policy Characteristics'!$C:$C,0))),"",INDEX('Policy Characteristics'!A:A,MATCH($C151,'Policy Characteristics'!$C:$C,0)))</f>
        <v>Transportation</v>
      </c>
      <c r="B151" s="152" t="str">
        <f>IF(ISBLANK(INDEX('Policy Characteristics'!B:B,MATCH($C151,'Policy Characteristics'!$C:$C,0))),"",INDEX('Policy Characteristics'!B:B,MATCH($C151,'Policy Characteristics'!$C:$C,0)))</f>
        <v>Fuel Economy Standard</v>
      </c>
      <c r="C151" s="144" t="str">
        <f t="shared" si="5"/>
        <v>Percentage Additional Improvement of Fuel Economy Std</v>
      </c>
      <c r="D151" s="45" t="s">
        <v>42</v>
      </c>
      <c r="E151" s="45" t="s">
        <v>38</v>
      </c>
      <c r="F151" s="45" t="s">
        <v>85</v>
      </c>
      <c r="G151" s="2" t="s">
        <v>2288</v>
      </c>
      <c r="H151" s="43">
        <v>365</v>
      </c>
      <c r="I151" t="s">
        <v>44</v>
      </c>
      <c r="J151" s="145" t="str">
        <f>IF(ISBLANK(INDEX('Policy Characteristics'!D:D,MATCH($C151,'Policy Characteristics'!$C:$C,0))),"",INDEX('Policy Characteristics'!D:D,MATCH($C151,'Policy Characteristics'!$C:$C,0)))</f>
        <v>Vehicle Fuel Economy Standards</v>
      </c>
      <c r="K151" s="144" t="str">
        <f>IF(ISBLANK(INDEX('Policy Characteristics'!E:E,MATCH($C151,'Policy Characteristics'!$C:$C,0))),"",INDEX('Policy Characteristics'!E:E,MATCH($C151,'Policy Characteristics'!$C:$C,0)))</f>
        <v>trans fuel economy standards</v>
      </c>
      <c r="L151" s="151">
        <f>IF(ISBLANK(INDEX('Policy Characteristics'!F:F,MATCH($C151,'Policy Characteristics'!$C:$C,0))),"",INDEX('Policy Characteristics'!F:F,MATCH($C151,'Policy Characteristics'!$C:$C,0)))</f>
        <v>0</v>
      </c>
      <c r="M151" s="151">
        <f>IF(ISBLANK(INDEX('Policy Characteristics'!G:G,MATCH($C151,'Policy Characteristics'!$C:$C,0))),"",INDEX('Policy Characteristics'!G:G,MATCH($C151,'Policy Characteristics'!$C:$C,0)))</f>
        <v>1</v>
      </c>
      <c r="N151" s="151">
        <f>IF(ISBLANK(INDEX('Policy Characteristics'!H:H,MATCH($C151,'Policy Characteristics'!$C:$C,0))),"",INDEX('Policy Characteristics'!H:H,MATCH($C151,'Policy Characteristics'!$C:$C,0)))</f>
        <v>0.01</v>
      </c>
      <c r="O151" s="144" t="str">
        <f>IF(ISBLANK(INDEX('Policy Characteristics'!I:I,MATCH($C151,'Policy Characteristics'!$C:$C,0))),"",INDEX('Policy Characteristics'!I:I,MATCH($C151,'Policy Characteristics'!$C:$C,0)))</f>
        <v>% increase in miles/gal</v>
      </c>
      <c r="P151" s="14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44" t="str">
        <f>IF(ISBLANK(INDEX('Policy Characteristics'!K:K,MATCH($C151,'Policy Characteristics'!$C:$C,0))),"",INDEX('Policy Characteristics'!K:K,MATCH($C151,'Policy Characteristics'!$C:$C,0)))</f>
        <v>transportation-sector-main.html#fuel-econ-std</v>
      </c>
      <c r="R151" s="144" t="str">
        <f>IF(ISBLANK(INDEX('Policy Characteristics'!L:L,MATCH($C151,'Policy Characteristics'!$C:$C,0))),"",INDEX('Policy Characteristics'!L:L,MATCH($C151,'Policy Characteristics'!$C:$C,0)))</f>
        <v>fuel-economy-standard.html</v>
      </c>
    </row>
    <row r="152" spans="1:18" x14ac:dyDescent="0.25">
      <c r="A152" s="144" t="str">
        <f>IF(ISBLANK(INDEX('Policy Characteristics'!A:A,MATCH($C152,'Policy Characteristics'!$C:$C,0))),"",INDEX('Policy Characteristics'!A:A,MATCH($C152,'Policy Characteristics'!$C:$C,0)))</f>
        <v>Transportation</v>
      </c>
      <c r="B152" s="152" t="str">
        <f>IF(ISBLANK(INDEX('Policy Characteristics'!B:B,MATCH($C152,'Policy Characteristics'!$C:$C,0))),"",INDEX('Policy Characteristics'!B:B,MATCH($C152,'Policy Characteristics'!$C:$C,0)))</f>
        <v>Fuel Economy Standard</v>
      </c>
      <c r="C152" s="144" t="str">
        <f t="shared" si="5"/>
        <v>Percentage Additional Improvement of Fuel Economy Std</v>
      </c>
      <c r="D152" s="45" t="s">
        <v>45</v>
      </c>
      <c r="E152" s="45" t="s">
        <v>39</v>
      </c>
      <c r="F152" s="45" t="s">
        <v>84</v>
      </c>
      <c r="G152" s="2" t="s">
        <v>2146</v>
      </c>
      <c r="H152" s="43">
        <v>366</v>
      </c>
      <c r="I152" t="s">
        <v>44</v>
      </c>
      <c r="J152" s="145" t="str">
        <f>IF(ISBLANK(INDEX('Policy Characteristics'!D:D,MATCH($C152,'Policy Characteristics'!$C:$C,0))),"",INDEX('Policy Characteristics'!D:D,MATCH($C152,'Policy Characteristics'!$C:$C,0)))</f>
        <v>Vehicle Fuel Economy Standards</v>
      </c>
      <c r="K152" s="144" t="str">
        <f>IF(ISBLANK(INDEX('Policy Characteristics'!E:E,MATCH($C152,'Policy Characteristics'!$C:$C,0))),"",INDEX('Policy Characteristics'!E:E,MATCH($C152,'Policy Characteristics'!$C:$C,0)))</f>
        <v>trans fuel economy standards</v>
      </c>
      <c r="L152" s="151">
        <f>IF(ISBLANK(INDEX('Policy Characteristics'!F:F,MATCH($C152,'Policy Characteristics'!$C:$C,0))),"",INDEX('Policy Characteristics'!F:F,MATCH($C152,'Policy Characteristics'!$C:$C,0)))</f>
        <v>0</v>
      </c>
      <c r="M152" s="151">
        <f>IF(ISBLANK(INDEX('Policy Characteristics'!G:G,MATCH($C152,'Policy Characteristics'!$C:$C,0))),"",INDEX('Policy Characteristics'!G:G,MATCH($C152,'Policy Characteristics'!$C:$C,0)))</f>
        <v>1</v>
      </c>
      <c r="N152" s="151">
        <f>IF(ISBLANK(INDEX('Policy Characteristics'!H:H,MATCH($C152,'Policy Characteristics'!$C:$C,0))),"",INDEX('Policy Characteristics'!H:H,MATCH($C152,'Policy Characteristics'!$C:$C,0)))</f>
        <v>0.01</v>
      </c>
      <c r="O152" s="144" t="str">
        <f>IF(ISBLANK(INDEX('Policy Characteristics'!I:I,MATCH($C152,'Policy Characteristics'!$C:$C,0))),"",INDEX('Policy Characteristics'!I:I,MATCH($C152,'Policy Characteristics'!$C:$C,0)))</f>
        <v>% increase in miles/gal</v>
      </c>
      <c r="P152" s="14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44" t="str">
        <f>IF(ISBLANK(INDEX('Policy Characteristics'!K:K,MATCH($C152,'Policy Characteristics'!$C:$C,0))),"",INDEX('Policy Characteristics'!K:K,MATCH($C152,'Policy Characteristics'!$C:$C,0)))</f>
        <v>transportation-sector-main.html#fuel-econ-std</v>
      </c>
      <c r="R152" s="144" t="str">
        <f>IF(ISBLANK(INDEX('Policy Characteristics'!L:L,MATCH($C152,'Policy Characteristics'!$C:$C,0))),"",INDEX('Policy Characteristics'!L:L,MATCH($C152,'Policy Characteristics'!$C:$C,0)))</f>
        <v>fuel-economy-standard.html</v>
      </c>
    </row>
    <row r="153" spans="1:18" x14ac:dyDescent="0.25">
      <c r="A153" s="144" t="str">
        <f>IF(ISBLANK(INDEX('Policy Characteristics'!A:A,MATCH($C153,'Policy Characteristics'!$C:$C,0))),"",INDEX('Policy Characteristics'!A:A,MATCH($C153,'Policy Characteristics'!$C:$C,0)))</f>
        <v>Transportation</v>
      </c>
      <c r="B153" s="152" t="str">
        <f>IF(ISBLANK(INDEX('Policy Characteristics'!B:B,MATCH($C153,'Policy Characteristics'!$C:$C,0))),"",INDEX('Policy Characteristics'!B:B,MATCH($C153,'Policy Characteristics'!$C:$C,0)))</f>
        <v>Fuel Economy Standard</v>
      </c>
      <c r="C153" s="144" t="str">
        <f t="shared" si="6"/>
        <v>Percentage Additional Improvement of Fuel Economy Std</v>
      </c>
      <c r="D153" s="45" t="s">
        <v>42</v>
      </c>
      <c r="E153" s="45" t="s">
        <v>39</v>
      </c>
      <c r="F153" s="45" t="s">
        <v>85</v>
      </c>
      <c r="G153" s="2" t="s">
        <v>2146</v>
      </c>
      <c r="H153" s="43">
        <v>367</v>
      </c>
      <c r="I153" t="s">
        <v>44</v>
      </c>
      <c r="J153" s="145" t="str">
        <f>IF(ISBLANK(INDEX('Policy Characteristics'!D:D,MATCH($C153,'Policy Characteristics'!$C:$C,0))),"",INDEX('Policy Characteristics'!D:D,MATCH($C153,'Policy Characteristics'!$C:$C,0)))</f>
        <v>Vehicle Fuel Economy Standards</v>
      </c>
      <c r="K153" s="144" t="str">
        <f>IF(ISBLANK(INDEX('Policy Characteristics'!E:E,MATCH($C153,'Policy Characteristics'!$C:$C,0))),"",INDEX('Policy Characteristics'!E:E,MATCH($C153,'Policy Characteristics'!$C:$C,0)))</f>
        <v>trans fuel economy standards</v>
      </c>
      <c r="L153" s="151">
        <f>IF(ISBLANK(INDEX('Policy Characteristics'!F:F,MATCH($C153,'Policy Characteristics'!$C:$C,0))),"",INDEX('Policy Characteristics'!F:F,MATCH($C153,'Policy Characteristics'!$C:$C,0)))</f>
        <v>0</v>
      </c>
      <c r="M153" s="151">
        <f>IF(ISBLANK(INDEX('Policy Characteristics'!G:G,MATCH($C153,'Policy Characteristics'!$C:$C,0))),"",INDEX('Policy Characteristics'!G:G,MATCH($C153,'Policy Characteristics'!$C:$C,0)))</f>
        <v>1</v>
      </c>
      <c r="N153" s="151">
        <f>IF(ISBLANK(INDEX('Policy Characteristics'!H:H,MATCH($C153,'Policy Characteristics'!$C:$C,0))),"",INDEX('Policy Characteristics'!H:H,MATCH($C153,'Policy Characteristics'!$C:$C,0)))</f>
        <v>0.01</v>
      </c>
      <c r="O153" s="144" t="str">
        <f>IF(ISBLANK(INDEX('Policy Characteristics'!I:I,MATCH($C153,'Policy Characteristics'!$C:$C,0))),"",INDEX('Policy Characteristics'!I:I,MATCH($C153,'Policy Characteristics'!$C:$C,0)))</f>
        <v>% increase in miles/gal</v>
      </c>
      <c r="P153" s="14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44" t="str">
        <f>IF(ISBLANK(INDEX('Policy Characteristics'!K:K,MATCH($C153,'Policy Characteristics'!$C:$C,0))),"",INDEX('Policy Characteristics'!K:K,MATCH($C153,'Policy Characteristics'!$C:$C,0)))</f>
        <v>transportation-sector-main.html#fuel-econ-std</v>
      </c>
      <c r="R153" s="144" t="str">
        <f>IF(ISBLANK(INDEX('Policy Characteristics'!L:L,MATCH($C153,'Policy Characteristics'!$C:$C,0))),"",INDEX('Policy Characteristics'!L:L,MATCH($C153,'Policy Characteristics'!$C:$C,0)))</f>
        <v>fuel-economy-standard.html</v>
      </c>
    </row>
    <row r="154" spans="1:18" x14ac:dyDescent="0.25">
      <c r="A154" s="144" t="str">
        <f>IF(ISBLANK(INDEX('Policy Characteristics'!A:A,MATCH($C154,'Policy Characteristics'!$C:$C,0))),"",INDEX('Policy Characteristics'!A:A,MATCH($C154,'Policy Characteristics'!$C:$C,0)))</f>
        <v>Transportation</v>
      </c>
      <c r="B154" s="152" t="str">
        <f>IF(ISBLANK(INDEX('Policy Characteristics'!B:B,MATCH($C154,'Policy Characteristics'!$C:$C,0))),"",INDEX('Policy Characteristics'!B:B,MATCH($C154,'Policy Characteristics'!$C:$C,0)))</f>
        <v>Fuel Economy Standard</v>
      </c>
      <c r="C154" s="144" t="str">
        <f t="shared" ref="C154:C159" si="7">C$148</f>
        <v>Percentage Additional Improvement of Fuel Economy Std</v>
      </c>
      <c r="D154" s="45" t="s">
        <v>45</v>
      </c>
      <c r="E154" s="45" t="s">
        <v>40</v>
      </c>
      <c r="F154" s="45" t="s">
        <v>84</v>
      </c>
      <c r="G154" s="2" t="s">
        <v>86</v>
      </c>
      <c r="H154" s="43">
        <v>368</v>
      </c>
      <c r="I154" t="s">
        <v>44</v>
      </c>
      <c r="J154" s="145" t="str">
        <f>IF(ISBLANK(INDEX('Policy Characteristics'!D:D,MATCH($C154,'Policy Characteristics'!$C:$C,0))),"",INDEX('Policy Characteristics'!D:D,MATCH($C154,'Policy Characteristics'!$C:$C,0)))</f>
        <v>Vehicle Fuel Economy Standards</v>
      </c>
      <c r="K154" s="144" t="str">
        <f>IF(ISBLANK(INDEX('Policy Characteristics'!E:E,MATCH($C154,'Policy Characteristics'!$C:$C,0))),"",INDEX('Policy Characteristics'!E:E,MATCH($C154,'Policy Characteristics'!$C:$C,0)))</f>
        <v>trans fuel economy standards</v>
      </c>
      <c r="L154" s="151">
        <f>IF(ISBLANK(INDEX('Policy Characteristics'!F:F,MATCH($C154,'Policy Characteristics'!$C:$C,0))),"",INDEX('Policy Characteristics'!F:F,MATCH($C154,'Policy Characteristics'!$C:$C,0)))</f>
        <v>0</v>
      </c>
      <c r="M154" s="151">
        <f>IF(ISBLANK(INDEX('Policy Characteristics'!G:G,MATCH($C154,'Policy Characteristics'!$C:$C,0))),"",INDEX('Policy Characteristics'!G:G,MATCH($C154,'Policy Characteristics'!$C:$C,0)))</f>
        <v>1</v>
      </c>
      <c r="N154" s="151">
        <f>IF(ISBLANK(INDEX('Policy Characteristics'!H:H,MATCH($C154,'Policy Characteristics'!$C:$C,0))),"",INDEX('Policy Characteristics'!H:H,MATCH($C154,'Policy Characteristics'!$C:$C,0)))</f>
        <v>0.01</v>
      </c>
      <c r="O154" s="144" t="str">
        <f>IF(ISBLANK(INDEX('Policy Characteristics'!I:I,MATCH($C154,'Policy Characteristics'!$C:$C,0))),"",INDEX('Policy Characteristics'!I:I,MATCH($C154,'Policy Characteristics'!$C:$C,0)))</f>
        <v>% increase in miles/gal</v>
      </c>
      <c r="P154" s="14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44" t="str">
        <f>IF(ISBLANK(INDEX('Policy Characteristics'!K:K,MATCH($C154,'Policy Characteristics'!$C:$C,0))),"",INDEX('Policy Characteristics'!K:K,MATCH($C154,'Policy Characteristics'!$C:$C,0)))</f>
        <v>transportation-sector-main.html#fuel-econ-std</v>
      </c>
      <c r="R154" s="144" t="str">
        <f>IF(ISBLANK(INDEX('Policy Characteristics'!L:L,MATCH($C154,'Policy Characteristics'!$C:$C,0))),"",INDEX('Policy Characteristics'!L:L,MATCH($C154,'Policy Characteristics'!$C:$C,0)))</f>
        <v>fuel-economy-standard.html</v>
      </c>
    </row>
    <row r="155" spans="1:18" x14ac:dyDescent="0.25">
      <c r="A155" s="144" t="str">
        <f>IF(ISBLANK(INDEX('Policy Characteristics'!A:A,MATCH($C155,'Policy Characteristics'!$C:$C,0))),"",INDEX('Policy Characteristics'!A:A,MATCH($C155,'Policy Characteristics'!$C:$C,0)))</f>
        <v>Transportation</v>
      </c>
      <c r="B155" s="152" t="str">
        <f>IF(ISBLANK(INDEX('Policy Characteristics'!B:B,MATCH($C155,'Policy Characteristics'!$C:$C,0))),"",INDEX('Policy Characteristics'!B:B,MATCH($C155,'Policy Characteristics'!$C:$C,0)))</f>
        <v>Fuel Economy Standard</v>
      </c>
      <c r="C155" s="144" t="str">
        <f t="shared" si="7"/>
        <v>Percentage Additional Improvement of Fuel Economy Std</v>
      </c>
      <c r="D155" s="45" t="s">
        <v>42</v>
      </c>
      <c r="E155" s="45" t="s">
        <v>40</v>
      </c>
      <c r="F155" s="45" t="s">
        <v>85</v>
      </c>
      <c r="G155" s="2" t="s">
        <v>86</v>
      </c>
      <c r="H155" s="43">
        <v>369</v>
      </c>
      <c r="I155" t="s">
        <v>44</v>
      </c>
      <c r="J155" s="145" t="str">
        <f>IF(ISBLANK(INDEX('Policy Characteristics'!D:D,MATCH($C155,'Policy Characteristics'!$C:$C,0))),"",INDEX('Policy Characteristics'!D:D,MATCH($C155,'Policy Characteristics'!$C:$C,0)))</f>
        <v>Vehicle Fuel Economy Standards</v>
      </c>
      <c r="K155" s="144" t="str">
        <f>IF(ISBLANK(INDEX('Policy Characteristics'!E:E,MATCH($C155,'Policy Characteristics'!$C:$C,0))),"",INDEX('Policy Characteristics'!E:E,MATCH($C155,'Policy Characteristics'!$C:$C,0)))</f>
        <v>trans fuel economy standards</v>
      </c>
      <c r="L155" s="151">
        <f>IF(ISBLANK(INDEX('Policy Characteristics'!F:F,MATCH($C155,'Policy Characteristics'!$C:$C,0))),"",INDEX('Policy Characteristics'!F:F,MATCH($C155,'Policy Characteristics'!$C:$C,0)))</f>
        <v>0</v>
      </c>
      <c r="M155" s="151">
        <f>IF(ISBLANK(INDEX('Policy Characteristics'!G:G,MATCH($C155,'Policy Characteristics'!$C:$C,0))),"",INDEX('Policy Characteristics'!G:G,MATCH($C155,'Policy Characteristics'!$C:$C,0)))</f>
        <v>1</v>
      </c>
      <c r="N155" s="151">
        <f>IF(ISBLANK(INDEX('Policy Characteristics'!H:H,MATCH($C155,'Policy Characteristics'!$C:$C,0))),"",INDEX('Policy Characteristics'!H:H,MATCH($C155,'Policy Characteristics'!$C:$C,0)))</f>
        <v>0.01</v>
      </c>
      <c r="O155" s="144" t="str">
        <f>IF(ISBLANK(INDEX('Policy Characteristics'!I:I,MATCH($C155,'Policy Characteristics'!$C:$C,0))),"",INDEX('Policy Characteristics'!I:I,MATCH($C155,'Policy Characteristics'!$C:$C,0)))</f>
        <v>% increase in miles/gal</v>
      </c>
      <c r="P155" s="14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44" t="str">
        <f>IF(ISBLANK(INDEX('Policy Characteristics'!K:K,MATCH($C155,'Policy Characteristics'!$C:$C,0))),"",INDEX('Policy Characteristics'!K:K,MATCH($C155,'Policy Characteristics'!$C:$C,0)))</f>
        <v>transportation-sector-main.html#fuel-econ-std</v>
      </c>
      <c r="R155" s="144" t="str">
        <f>IF(ISBLANK(INDEX('Policy Characteristics'!L:L,MATCH($C155,'Policy Characteristics'!$C:$C,0))),"",INDEX('Policy Characteristics'!L:L,MATCH($C155,'Policy Characteristics'!$C:$C,0)))</f>
        <v>fuel-economy-standard.html</v>
      </c>
    </row>
    <row r="156" spans="1:18" x14ac:dyDescent="0.25">
      <c r="A156" s="144" t="str">
        <f>IF(ISBLANK(INDEX('Policy Characteristics'!A:A,MATCH($C156,'Policy Characteristics'!$C:$C,0))),"",INDEX('Policy Characteristics'!A:A,MATCH($C156,'Policy Characteristics'!$C:$C,0)))</f>
        <v>Transportation</v>
      </c>
      <c r="B156" s="152" t="str">
        <f>IF(ISBLANK(INDEX('Policy Characteristics'!B:B,MATCH($C156,'Policy Characteristics'!$C:$C,0))),"",INDEX('Policy Characteristics'!B:B,MATCH($C156,'Policy Characteristics'!$C:$C,0)))</f>
        <v>Fuel Economy Standard</v>
      </c>
      <c r="C156" s="144" t="str">
        <f t="shared" si="7"/>
        <v>Percentage Additional Improvement of Fuel Economy Std</v>
      </c>
      <c r="D156" s="45" t="s">
        <v>45</v>
      </c>
      <c r="E156" s="45" t="s">
        <v>41</v>
      </c>
      <c r="F156" s="45" t="s">
        <v>84</v>
      </c>
      <c r="G156" s="2" t="s">
        <v>2147</v>
      </c>
      <c r="H156" s="43">
        <v>370</v>
      </c>
      <c r="I156" t="s">
        <v>44</v>
      </c>
      <c r="J156" s="145" t="str">
        <f>IF(ISBLANK(INDEX('Policy Characteristics'!D:D,MATCH($C156,'Policy Characteristics'!$C:$C,0))),"",INDEX('Policy Characteristics'!D:D,MATCH($C156,'Policy Characteristics'!$C:$C,0)))</f>
        <v>Vehicle Fuel Economy Standards</v>
      </c>
      <c r="K156" s="144" t="str">
        <f>IF(ISBLANK(INDEX('Policy Characteristics'!E:E,MATCH($C156,'Policy Characteristics'!$C:$C,0))),"",INDEX('Policy Characteristics'!E:E,MATCH($C156,'Policy Characteristics'!$C:$C,0)))</f>
        <v>trans fuel economy standards</v>
      </c>
      <c r="L156" s="151">
        <f>IF(ISBLANK(INDEX('Policy Characteristics'!F:F,MATCH($C156,'Policy Characteristics'!$C:$C,0))),"",INDEX('Policy Characteristics'!F:F,MATCH($C156,'Policy Characteristics'!$C:$C,0)))</f>
        <v>0</v>
      </c>
      <c r="M156" s="151">
        <f>IF(ISBLANK(INDEX('Policy Characteristics'!G:G,MATCH($C156,'Policy Characteristics'!$C:$C,0))),"",INDEX('Policy Characteristics'!G:G,MATCH($C156,'Policy Characteristics'!$C:$C,0)))</f>
        <v>1</v>
      </c>
      <c r="N156" s="151">
        <f>IF(ISBLANK(INDEX('Policy Characteristics'!H:H,MATCH($C156,'Policy Characteristics'!$C:$C,0))),"",INDEX('Policy Characteristics'!H:H,MATCH($C156,'Policy Characteristics'!$C:$C,0)))</f>
        <v>0.01</v>
      </c>
      <c r="O156" s="144" t="str">
        <f>IF(ISBLANK(INDEX('Policy Characteristics'!I:I,MATCH($C156,'Policy Characteristics'!$C:$C,0))),"",INDEX('Policy Characteristics'!I:I,MATCH($C156,'Policy Characteristics'!$C:$C,0)))</f>
        <v>% increase in miles/gal</v>
      </c>
      <c r="P156" s="14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44" t="str">
        <f>IF(ISBLANK(INDEX('Policy Characteristics'!K:K,MATCH($C156,'Policy Characteristics'!$C:$C,0))),"",INDEX('Policy Characteristics'!K:K,MATCH($C156,'Policy Characteristics'!$C:$C,0)))</f>
        <v>transportation-sector-main.html#fuel-econ-std</v>
      </c>
      <c r="R156" s="144" t="str">
        <f>IF(ISBLANK(INDEX('Policy Characteristics'!L:L,MATCH($C156,'Policy Characteristics'!$C:$C,0))),"",INDEX('Policy Characteristics'!L:L,MATCH($C156,'Policy Characteristics'!$C:$C,0)))</f>
        <v>fuel-economy-standard.html</v>
      </c>
    </row>
    <row r="157" spans="1:18" x14ac:dyDescent="0.25">
      <c r="A157" s="144" t="str">
        <f>IF(ISBLANK(INDEX('Policy Characteristics'!A:A,MATCH($C157,'Policy Characteristics'!$C:$C,0))),"",INDEX('Policy Characteristics'!A:A,MATCH($C157,'Policy Characteristics'!$C:$C,0)))</f>
        <v>Transportation</v>
      </c>
      <c r="B157" s="152" t="str">
        <f>IF(ISBLANK(INDEX('Policy Characteristics'!B:B,MATCH($C157,'Policy Characteristics'!$C:$C,0))),"",INDEX('Policy Characteristics'!B:B,MATCH($C157,'Policy Characteristics'!$C:$C,0)))</f>
        <v>Fuel Economy Standard</v>
      </c>
      <c r="C157" s="144" t="str">
        <f t="shared" si="7"/>
        <v>Percentage Additional Improvement of Fuel Economy Std</v>
      </c>
      <c r="D157" s="45" t="s">
        <v>42</v>
      </c>
      <c r="E157" s="45" t="s">
        <v>41</v>
      </c>
      <c r="F157" s="45" t="s">
        <v>85</v>
      </c>
      <c r="G157" s="2" t="s">
        <v>2148</v>
      </c>
      <c r="H157" s="43">
        <v>371</v>
      </c>
      <c r="I157" t="s">
        <v>44</v>
      </c>
      <c r="J157" s="145" t="str">
        <f>IF(ISBLANK(INDEX('Policy Characteristics'!D:D,MATCH($C157,'Policy Characteristics'!$C:$C,0))),"",INDEX('Policy Characteristics'!D:D,MATCH($C157,'Policy Characteristics'!$C:$C,0)))</f>
        <v>Vehicle Fuel Economy Standards</v>
      </c>
      <c r="K157" s="144" t="str">
        <f>IF(ISBLANK(INDEX('Policy Characteristics'!E:E,MATCH($C157,'Policy Characteristics'!$C:$C,0))),"",INDEX('Policy Characteristics'!E:E,MATCH($C157,'Policy Characteristics'!$C:$C,0)))</f>
        <v>trans fuel economy standards</v>
      </c>
      <c r="L157" s="151">
        <f>IF(ISBLANK(INDEX('Policy Characteristics'!F:F,MATCH($C157,'Policy Characteristics'!$C:$C,0))),"",INDEX('Policy Characteristics'!F:F,MATCH($C157,'Policy Characteristics'!$C:$C,0)))</f>
        <v>0</v>
      </c>
      <c r="M157" s="151">
        <f>IF(ISBLANK(INDEX('Policy Characteristics'!G:G,MATCH($C157,'Policy Characteristics'!$C:$C,0))),"",INDEX('Policy Characteristics'!G:G,MATCH($C157,'Policy Characteristics'!$C:$C,0)))</f>
        <v>1</v>
      </c>
      <c r="N157" s="151">
        <f>IF(ISBLANK(INDEX('Policy Characteristics'!H:H,MATCH($C157,'Policy Characteristics'!$C:$C,0))),"",INDEX('Policy Characteristics'!H:H,MATCH($C157,'Policy Characteristics'!$C:$C,0)))</f>
        <v>0.01</v>
      </c>
      <c r="O157" s="144" t="str">
        <f>IF(ISBLANK(INDEX('Policy Characteristics'!I:I,MATCH($C157,'Policy Characteristics'!$C:$C,0))),"",INDEX('Policy Characteristics'!I:I,MATCH($C157,'Policy Characteristics'!$C:$C,0)))</f>
        <v>% increase in miles/gal</v>
      </c>
      <c r="P157" s="14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44" t="str">
        <f>IF(ISBLANK(INDEX('Policy Characteristics'!K:K,MATCH($C157,'Policy Characteristics'!$C:$C,0))),"",INDEX('Policy Characteristics'!K:K,MATCH($C157,'Policy Characteristics'!$C:$C,0)))</f>
        <v>transportation-sector-main.html#fuel-econ-std</v>
      </c>
      <c r="R157" s="144" t="str">
        <f>IF(ISBLANK(INDEX('Policy Characteristics'!L:L,MATCH($C157,'Policy Characteristics'!$C:$C,0))),"",INDEX('Policy Characteristics'!L:L,MATCH($C157,'Policy Characteristics'!$C:$C,0)))</f>
        <v>fuel-economy-standard.html</v>
      </c>
    </row>
    <row r="158" spans="1:18" x14ac:dyDescent="0.25">
      <c r="A158" s="144" t="str">
        <f>IF(ISBLANK(INDEX('Policy Characteristics'!A:A,MATCH($C158,'Policy Characteristics'!$C:$C,0))),"",INDEX('Policy Characteristics'!A:A,MATCH($C158,'Policy Characteristics'!$C:$C,0)))</f>
        <v>Transportation</v>
      </c>
      <c r="B158" s="152" t="str">
        <f>IF(ISBLANK(INDEX('Policy Characteristics'!B:B,MATCH($C158,'Policy Characteristics'!$C:$C,0))),"",INDEX('Policy Characteristics'!B:B,MATCH($C158,'Policy Characteristics'!$C:$C,0)))</f>
        <v>Fuel Economy Standard</v>
      </c>
      <c r="C158" s="144" t="str">
        <f t="shared" si="7"/>
        <v>Percentage Additional Improvement of Fuel Economy Std</v>
      </c>
      <c r="D158" s="45" t="s">
        <v>45</v>
      </c>
      <c r="E158" s="45" t="s">
        <v>113</v>
      </c>
      <c r="F158" s="45" t="s">
        <v>84</v>
      </c>
      <c r="G158" s="2" t="s">
        <v>143</v>
      </c>
      <c r="H158" s="43">
        <v>372</v>
      </c>
      <c r="I158" t="s">
        <v>44</v>
      </c>
      <c r="J158" s="145" t="str">
        <f>IF(ISBLANK(INDEX('Policy Characteristics'!D:D,MATCH($C158,'Policy Characteristics'!$C:$C,0))),"",INDEX('Policy Characteristics'!D:D,MATCH($C158,'Policy Characteristics'!$C:$C,0)))</f>
        <v>Vehicle Fuel Economy Standards</v>
      </c>
      <c r="K158" s="144" t="str">
        <f>IF(ISBLANK(INDEX('Policy Characteristics'!E:E,MATCH($C158,'Policy Characteristics'!$C:$C,0))),"",INDEX('Policy Characteristics'!E:E,MATCH($C158,'Policy Characteristics'!$C:$C,0)))</f>
        <v>trans fuel economy standards</v>
      </c>
      <c r="L158" s="151">
        <f>IF(ISBLANK(INDEX('Policy Characteristics'!F:F,MATCH($C158,'Policy Characteristics'!$C:$C,0))),"",INDEX('Policy Characteristics'!F:F,MATCH($C158,'Policy Characteristics'!$C:$C,0)))</f>
        <v>0</v>
      </c>
      <c r="M158" s="151">
        <f>IF(ISBLANK(INDEX('Policy Characteristics'!G:G,MATCH($C158,'Policy Characteristics'!$C:$C,0))),"",INDEX('Policy Characteristics'!G:G,MATCH($C158,'Policy Characteristics'!$C:$C,0)))</f>
        <v>1</v>
      </c>
      <c r="N158" s="151">
        <f>IF(ISBLANK(INDEX('Policy Characteristics'!H:H,MATCH($C158,'Policy Characteristics'!$C:$C,0))),"",INDEX('Policy Characteristics'!H:H,MATCH($C158,'Policy Characteristics'!$C:$C,0)))</f>
        <v>0.01</v>
      </c>
      <c r="O158" s="144" t="str">
        <f>IF(ISBLANK(INDEX('Policy Characteristics'!I:I,MATCH($C158,'Policy Characteristics'!$C:$C,0))),"",INDEX('Policy Characteristics'!I:I,MATCH($C158,'Policy Characteristics'!$C:$C,0)))</f>
        <v>% increase in miles/gal</v>
      </c>
      <c r="P158" s="14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44" t="str">
        <f>IF(ISBLANK(INDEX('Policy Characteristics'!K:K,MATCH($C158,'Policy Characteristics'!$C:$C,0))),"",INDEX('Policy Characteristics'!K:K,MATCH($C158,'Policy Characteristics'!$C:$C,0)))</f>
        <v>transportation-sector-main.html#fuel-econ-std</v>
      </c>
      <c r="R158" s="144" t="str">
        <f>IF(ISBLANK(INDEX('Policy Characteristics'!L:L,MATCH($C158,'Policy Characteristics'!$C:$C,0))),"",INDEX('Policy Characteristics'!L:L,MATCH($C158,'Policy Characteristics'!$C:$C,0)))</f>
        <v>fuel-economy-standard.html</v>
      </c>
    </row>
    <row r="159" spans="1:18" x14ac:dyDescent="0.25">
      <c r="A159" s="144" t="str">
        <f>IF(ISBLANK(INDEX('Policy Characteristics'!A:A,MATCH($C159,'Policy Characteristics'!$C:$C,0))),"",INDEX('Policy Characteristics'!A:A,MATCH($C159,'Policy Characteristics'!$C:$C,0)))</f>
        <v>Transportation</v>
      </c>
      <c r="B159" s="152" t="str">
        <f>IF(ISBLANK(INDEX('Policy Characteristics'!B:B,MATCH($C159,'Policy Characteristics'!$C:$C,0))),"",INDEX('Policy Characteristics'!B:B,MATCH($C159,'Policy Characteristics'!$C:$C,0)))</f>
        <v>Fuel Economy Standard</v>
      </c>
      <c r="C159" s="144" t="str">
        <f t="shared" si="7"/>
        <v>Percentage Additional Improvement of Fuel Economy Std</v>
      </c>
      <c r="D159" s="45" t="s">
        <v>42</v>
      </c>
      <c r="E159" s="45" t="s">
        <v>113</v>
      </c>
      <c r="F159" s="45" t="s">
        <v>85</v>
      </c>
      <c r="G159" s="2" t="s">
        <v>143</v>
      </c>
      <c r="H159" s="43">
        <v>373</v>
      </c>
      <c r="I159" t="s">
        <v>44</v>
      </c>
      <c r="J159" s="145" t="str">
        <f>IF(ISBLANK(INDEX('Policy Characteristics'!D:D,MATCH($C159,'Policy Characteristics'!$C:$C,0))),"",INDEX('Policy Characteristics'!D:D,MATCH($C159,'Policy Characteristics'!$C:$C,0)))</f>
        <v>Vehicle Fuel Economy Standards</v>
      </c>
      <c r="K159" s="144" t="str">
        <f>IF(ISBLANK(INDEX('Policy Characteristics'!E:E,MATCH($C159,'Policy Characteristics'!$C:$C,0))),"",INDEX('Policy Characteristics'!E:E,MATCH($C159,'Policy Characteristics'!$C:$C,0)))</f>
        <v>trans fuel economy standards</v>
      </c>
      <c r="L159" s="151">
        <f>IF(ISBLANK(INDEX('Policy Characteristics'!F:F,MATCH($C159,'Policy Characteristics'!$C:$C,0))),"",INDEX('Policy Characteristics'!F:F,MATCH($C159,'Policy Characteristics'!$C:$C,0)))</f>
        <v>0</v>
      </c>
      <c r="M159" s="151">
        <f>IF(ISBLANK(INDEX('Policy Characteristics'!G:G,MATCH($C159,'Policy Characteristics'!$C:$C,0))),"",INDEX('Policy Characteristics'!G:G,MATCH($C159,'Policy Characteristics'!$C:$C,0)))</f>
        <v>1</v>
      </c>
      <c r="N159" s="151">
        <f>IF(ISBLANK(INDEX('Policy Characteristics'!H:H,MATCH($C159,'Policy Characteristics'!$C:$C,0))),"",INDEX('Policy Characteristics'!H:H,MATCH($C159,'Policy Characteristics'!$C:$C,0)))</f>
        <v>0.01</v>
      </c>
      <c r="O159" s="144" t="str">
        <f>IF(ISBLANK(INDEX('Policy Characteristics'!I:I,MATCH($C159,'Policy Characteristics'!$C:$C,0))),"",INDEX('Policy Characteristics'!I:I,MATCH($C159,'Policy Characteristics'!$C:$C,0)))</f>
        <v>% increase in miles/gal</v>
      </c>
      <c r="P159" s="14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44" t="str">
        <f>IF(ISBLANK(INDEX('Policy Characteristics'!K:K,MATCH($C159,'Policy Characteristics'!$C:$C,0))),"",INDEX('Policy Characteristics'!K:K,MATCH($C159,'Policy Characteristics'!$C:$C,0)))</f>
        <v>transportation-sector-main.html#fuel-econ-std</v>
      </c>
      <c r="R159" s="144" t="str">
        <f>IF(ISBLANK(INDEX('Policy Characteristics'!L:L,MATCH($C159,'Policy Characteristics'!$C:$C,0))),"",INDEX('Policy Characteristics'!L:L,MATCH($C159,'Policy Characteristics'!$C:$C,0)))</f>
        <v>fuel-economy-standard.html</v>
      </c>
    </row>
    <row r="160" spans="1:18" s="2" customFormat="1" x14ac:dyDescent="0.25">
      <c r="A160" s="144" t="str">
        <f>IF(ISBLANK(INDEX('Policy Characteristics'!A:A,MATCH($C160,'Policy Characteristics'!$C:$C,0))),"",INDEX('Policy Characteristics'!A:A,MATCH($C160,'Policy Characteristics'!$C:$C,0)))</f>
        <v>Transportation</v>
      </c>
      <c r="B160" s="152" t="str">
        <f>IF(ISBLANK(INDEX('Policy Characteristics'!B:B,MATCH($C160,'Policy Characteristics'!$C:$C,0))),"",INDEX('Policy Characteristics'!B:B,MATCH($C160,'Policy Characteristics'!$C:$C,0)))</f>
        <v>Low Carbon Fuel Standard</v>
      </c>
      <c r="C160" s="159" t="s">
        <v>461</v>
      </c>
      <c r="D160" s="45"/>
      <c r="E160" s="45"/>
      <c r="F160" s="45"/>
      <c r="G160" s="45"/>
      <c r="H160" s="47">
        <v>190</v>
      </c>
      <c r="I160" t="s">
        <v>44</v>
      </c>
      <c r="J160" s="145" t="str">
        <f>IF(ISBLANK(INDEX('Policy Characteristics'!D:D,MATCH($C160,'Policy Characteristics'!$C:$C,0))),"",INDEX('Policy Characteristics'!D:D,MATCH($C160,'Policy Characteristics'!$C:$C,0)))</f>
        <v>Low Carbon Fuel Standard</v>
      </c>
      <c r="K160" s="144" t="str">
        <f>IF(ISBLANK(INDEX('Policy Characteristics'!E:E,MATCH($C160,'Policy Characteristics'!$C:$C,0))),"",INDEX('Policy Characteristics'!E:E,MATCH($C160,'Policy Characteristics'!$C:$C,0)))</f>
        <v>trans LCFS</v>
      </c>
      <c r="L160" s="151">
        <f>IF(ISBLANK(INDEX('Policy Characteristics'!F:F,MATCH($C160,'Policy Characteristics'!$C:$C,0))),"",INDEX('Policy Characteristics'!F:F,MATCH($C160,'Policy Characteristics'!$C:$C,0)))</f>
        <v>0</v>
      </c>
      <c r="M160" s="151">
        <f>IF(ISBLANK(INDEX('Policy Characteristics'!G:G,MATCH($C160,'Policy Characteristics'!$C:$C,0))),"",INDEX('Policy Characteristics'!G:G,MATCH($C160,'Policy Characteristics'!$C:$C,0)))</f>
        <v>1</v>
      </c>
      <c r="N160" s="151">
        <f>IF(ISBLANK(INDEX('Policy Characteristics'!H:H,MATCH($C160,'Policy Characteristics'!$C:$C,0))),"",INDEX('Policy Characteristics'!H:H,MATCH($C160,'Policy Characteristics'!$C:$C,0)))</f>
        <v>0.01</v>
      </c>
      <c r="O160" s="144" t="str">
        <f>IF(ISBLANK(INDEX('Policy Characteristics'!I:I,MATCH($C160,'Policy Characteristics'!$C:$C,0))),"",INDEX('Policy Characteristics'!I:I,MATCH($C160,'Policy Characteristics'!$C:$C,0)))</f>
        <v>% reduction in carbon emissions</v>
      </c>
      <c r="P160" s="14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44" t="str">
        <f>IF(ISBLANK(INDEX('Policy Characteristics'!K:K,MATCH($C160,'Policy Characteristics'!$C:$C,0))),"",INDEX('Policy Characteristics'!K:K,MATCH($C160,'Policy Characteristics'!$C:$C,0)))</f>
        <v>transportation-sector-main.html#lcfs</v>
      </c>
      <c r="R160" s="144" t="str">
        <f>IF(ISBLANK(INDEX('Policy Characteristics'!L:L,MATCH($C160,'Policy Characteristics'!$C:$C,0))),"",INDEX('Policy Characteristics'!L:L,MATCH($C160,'Policy Characteristics'!$C:$C,0)))</f>
        <v>low-carbon-fuel-standard.html</v>
      </c>
    </row>
    <row r="161" spans="1:18" s="2" customFormat="1" x14ac:dyDescent="0.25">
      <c r="A161" s="144" t="str">
        <f>IF(ISBLANK(INDEX('Policy Characteristics'!A:A,MATCH($C161,'Policy Characteristics'!$C:$C,0))),"",INDEX('Policy Characteristics'!A:A,MATCH($C161,'Policy Characteristics'!$C:$C,0)))</f>
        <v>Transportation</v>
      </c>
      <c r="B161" s="152" t="str">
        <f>IF(ISBLANK(INDEX('Policy Characteristics'!B:B,MATCH($C161,'Policy Characteristics'!$C:$C,0))),"",INDEX('Policy Characteristics'!B:B,MATCH($C161,'Policy Characteristics'!$C:$C,0)))</f>
        <v>Non-BAU LCFS-Qualifying Vehicles</v>
      </c>
      <c r="C161" s="1" t="s">
        <v>2503</v>
      </c>
      <c r="D161" s="45"/>
      <c r="E161" s="45"/>
      <c r="F161" s="45"/>
      <c r="G161" s="45"/>
      <c r="H161" s="47">
        <v>2284</v>
      </c>
      <c r="I161" t="s">
        <v>43</v>
      </c>
      <c r="J161" s="145" t="str">
        <f>IF(ISBLANK(INDEX('Policy Characteristics'!D:D,MATCH($C161,'Policy Characteristics'!$C:$C,0))),"",INDEX('Policy Characteristics'!D:D,MATCH($C161,'Policy Characteristics'!$C:$C,0)))</f>
        <v>Low Carbon Fuel Standard</v>
      </c>
      <c r="K161" s="144" t="str">
        <f>IF(ISBLANK(INDEX('Policy Characteristics'!E:E,MATCH($C161,'Policy Characteristics'!$C:$C,0))),"",INDEX('Policy Characteristics'!E:E,MATCH($C161,'Policy Characteristics'!$C:$C,0)))</f>
        <v>trans LCFS vehicles</v>
      </c>
      <c r="L161" s="151">
        <f>IF(ISBLANK(INDEX('Policy Characteristics'!F:F,MATCH($C161,'Policy Characteristics'!$C:$C,0))),"",INDEX('Policy Characteristics'!F:F,MATCH($C161,'Policy Characteristics'!$C:$C,0)))</f>
        <v>0</v>
      </c>
      <c r="M161" s="151">
        <f>IF(ISBLANK(INDEX('Policy Characteristics'!G:G,MATCH($C161,'Policy Characteristics'!$C:$C,0))),"",INDEX('Policy Characteristics'!G:G,MATCH($C161,'Policy Characteristics'!$C:$C,0)))</f>
        <v>1</v>
      </c>
      <c r="N161" s="151">
        <f>IF(ISBLANK(INDEX('Policy Characteristics'!H:H,MATCH($C161,'Policy Characteristics'!$C:$C,0))),"",INDEX('Policy Characteristics'!H:H,MATCH($C161,'Policy Characteristics'!$C:$C,0)))</f>
        <v>1</v>
      </c>
      <c r="O161" s="144" t="str">
        <f>IF(ISBLANK(INDEX('Policy Characteristics'!I:I,MATCH($C161,'Policy Characteristics'!$C:$C,0))),"",INDEX('Policy Characteristics'!I:I,MATCH($C161,'Policy Characteristics'!$C:$C,0)))</f>
        <v>on/off</v>
      </c>
      <c r="P161" s="14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44" t="str">
        <f>IF(ISBLANK(INDEX('Policy Characteristics'!K:K,MATCH($C161,'Policy Characteristics'!$C:$C,0))),"",INDEX('Policy Characteristics'!K:K,MATCH($C161,'Policy Characteristics'!$C:$C,0)))</f>
        <v>transportation-sector-main.html#lcfs</v>
      </c>
      <c r="R161" s="144" t="str">
        <f>IF(ISBLANK(INDEX('Policy Characteristics'!L:L,MATCH($C161,'Policy Characteristics'!$C:$C,0))),"",INDEX('Policy Characteristics'!L:L,MATCH($C161,'Policy Characteristics'!$C:$C,0)))</f>
        <v>low-carbon-fuel-standard.html</v>
      </c>
    </row>
    <row r="162" spans="1:18" x14ac:dyDescent="0.25">
      <c r="A162" s="144" t="str">
        <f>IF(ISBLANK(INDEX('Policy Characteristics'!A:A,MATCH($C162,'Policy Characteristics'!$C:$C,0))),"",INDEX('Policy Characteristics'!A:A,MATCH($C162,'Policy Characteristics'!$C:$C,0)))</f>
        <v>Transportation</v>
      </c>
      <c r="B162" s="152" t="str">
        <f>IF(ISBLANK(INDEX('Policy Characteristics'!B:B,MATCH($C162,'Policy Characteristics'!$C:$C,0))),"",INDEX('Policy Characteristics'!B:B,MATCH($C162,'Policy Characteristics'!$C:$C,0)))</f>
        <v>Mode Shifting</v>
      </c>
      <c r="C162" t="s">
        <v>1881</v>
      </c>
      <c r="D162" s="45" t="s">
        <v>45</v>
      </c>
      <c r="E162" s="45" t="s">
        <v>37</v>
      </c>
      <c r="F162" s="45" t="s">
        <v>84</v>
      </c>
      <c r="G162" s="2" t="s">
        <v>2149</v>
      </c>
      <c r="H162" s="43">
        <v>848</v>
      </c>
      <c r="I162" t="s">
        <v>43</v>
      </c>
      <c r="J162" s="145" t="str">
        <f>IF(ISBLANK(INDEX('Policy Characteristics'!D:D,MATCH($C162,'Policy Characteristics'!$C:$C,0))),"",INDEX('Policy Characteristics'!D:D,MATCH($C162,'Policy Characteristics'!$C:$C,0)))</f>
        <v>Mode Shifting</v>
      </c>
      <c r="K162" s="144" t="str">
        <f>IF(ISBLANK(INDEX('Policy Characteristics'!E:E,MATCH($C162,'Policy Characteristics'!$C:$C,0))),"",INDEX('Policy Characteristics'!E:E,MATCH($C162,'Policy Characteristics'!$C:$C,0)))</f>
        <v>trans mode shifting</v>
      </c>
      <c r="L162" s="151">
        <f>IF(ISBLANK(INDEX('Policy Characteristics'!F:F,MATCH($C162,'Policy Characteristics'!$C:$C,0))),"",INDEX('Policy Characteristics'!F:F,MATCH($C162,'Policy Characteristics'!$C:$C,0)))</f>
        <v>0</v>
      </c>
      <c r="M162" s="151">
        <f>IF(ISBLANK(INDEX('Policy Characteristics'!G:G,MATCH($C162,'Policy Characteristics'!$C:$C,0))),"",INDEX('Policy Characteristics'!G:G,MATCH($C162,'Policy Characteristics'!$C:$C,0)))</f>
        <v>0.26</v>
      </c>
      <c r="N162" s="151">
        <f>IF(ISBLANK(INDEX('Policy Characteristics'!H:H,MATCH($C162,'Policy Characteristics'!$C:$C,0))),"",INDEX('Policy Characteristics'!H:H,MATCH($C162,'Policy Characteristics'!$C:$C,0)))</f>
        <v>0.01</v>
      </c>
      <c r="O162" s="144" t="str">
        <f>IF(ISBLANK(INDEX('Policy Characteristics'!I:I,MATCH($C162,'Policy Characteristics'!$C:$C,0))),"",INDEX('Policy Characteristics'!I:I,MATCH($C162,'Policy Characteristics'!$C:$C,0)))</f>
        <v>% of trips shifted</v>
      </c>
      <c r="P162" s="14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2" s="144" t="str">
        <f>IF(ISBLANK(INDEX('Policy Characteristics'!K:K,MATCH($C162,'Policy Characteristics'!$C:$C,0))),"",INDEX('Policy Characteristics'!K:K,MATCH($C162,'Policy Characteristics'!$C:$C,0)))</f>
        <v>transportation-sector-main.html#tdm</v>
      </c>
      <c r="R162" s="144" t="str">
        <f>IF(ISBLANK(INDEX('Policy Characteristics'!L:L,MATCH($C162,'Policy Characteristics'!$C:$C,0))),"",INDEX('Policy Characteristics'!L:L,MATCH($C162,'Policy Characteristics'!$C:$C,0)))</f>
        <v>transportation-demand-management.html</v>
      </c>
    </row>
    <row r="163" spans="1:18" x14ac:dyDescent="0.25">
      <c r="A163" s="144" t="str">
        <f>IF(ISBLANK(INDEX('Policy Characteristics'!A:A,MATCH($C163,'Policy Characteristics'!$C:$C,0))),"",INDEX('Policy Characteristics'!A:A,MATCH($C163,'Policy Characteristics'!$C:$C,0)))</f>
        <v>Transportation</v>
      </c>
      <c r="B163" s="152" t="str">
        <f>IF(ISBLANK(INDEX('Policy Characteristics'!B:B,MATCH($C163,'Policy Characteristics'!$C:$C,0))),"",INDEX('Policy Characteristics'!B:B,MATCH($C163,'Policy Characteristics'!$C:$C,0)))</f>
        <v>Mode Shifting</v>
      </c>
      <c r="C163" s="144" t="str">
        <f t="shared" ref="C163:C173" si="8">C$162</f>
        <v>Percent of Travel Demand Shifted to Other Modes or Eliminated</v>
      </c>
      <c r="D163" s="45" t="s">
        <v>45</v>
      </c>
      <c r="E163" s="45" t="s">
        <v>38</v>
      </c>
      <c r="F163" s="45" t="s">
        <v>84</v>
      </c>
      <c r="G163" s="2" t="s">
        <v>1239</v>
      </c>
      <c r="H163" s="43">
        <v>849</v>
      </c>
      <c r="I163" t="s">
        <v>44</v>
      </c>
      <c r="J163" s="145" t="str">
        <f>IF(ISBLANK(INDEX('Policy Characteristics'!D:D,MATCH($C163,'Policy Characteristics'!$C:$C,0))),"",INDEX('Policy Characteristics'!D:D,MATCH($C163,'Policy Characteristics'!$C:$C,0)))</f>
        <v>Mode Shifting</v>
      </c>
      <c r="K163" s="144" t="str">
        <f>IF(ISBLANK(INDEX('Policy Characteristics'!E:E,MATCH($C163,'Policy Characteristics'!$C:$C,0))),"",INDEX('Policy Characteristics'!E:E,MATCH($C163,'Policy Characteristics'!$C:$C,0)))</f>
        <v>trans mode shifting</v>
      </c>
      <c r="L163" s="151">
        <f>IF(ISBLANK(INDEX('Policy Characteristics'!F:F,MATCH($C163,'Policy Characteristics'!$C:$C,0))),"",INDEX('Policy Characteristics'!F:F,MATCH($C163,'Policy Characteristics'!$C:$C,0)))</f>
        <v>0</v>
      </c>
      <c r="M163" s="151">
        <f>IF(ISBLANK(INDEX('Policy Characteristics'!G:G,MATCH($C163,'Policy Characteristics'!$C:$C,0))),"",INDEX('Policy Characteristics'!G:G,MATCH($C163,'Policy Characteristics'!$C:$C,0)))</f>
        <v>0.26</v>
      </c>
      <c r="N163" s="151">
        <f>IF(ISBLANK(INDEX('Policy Characteristics'!H:H,MATCH($C163,'Policy Characteristics'!$C:$C,0))),"",INDEX('Policy Characteristics'!H:H,MATCH($C163,'Policy Characteristics'!$C:$C,0)))</f>
        <v>0.01</v>
      </c>
      <c r="O163" s="144" t="str">
        <f>IF(ISBLANK(INDEX('Policy Characteristics'!I:I,MATCH($C163,'Policy Characteristics'!$C:$C,0))),"",INDEX('Policy Characteristics'!I:I,MATCH($C163,'Policy Characteristics'!$C:$C,0)))</f>
        <v>% of trips shifted</v>
      </c>
      <c r="P163" s="14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3" s="144" t="str">
        <f>IF(ISBLANK(INDEX('Policy Characteristics'!K:K,MATCH($C163,'Policy Characteristics'!$C:$C,0))),"",INDEX('Policy Characteristics'!K:K,MATCH($C163,'Policy Characteristics'!$C:$C,0)))</f>
        <v>transportation-sector-main.html#tdm</v>
      </c>
      <c r="R163" s="144" t="str">
        <f>IF(ISBLANK(INDEX('Policy Characteristics'!L:L,MATCH($C163,'Policy Characteristics'!$C:$C,0))),"",INDEX('Policy Characteristics'!L:L,MATCH($C163,'Policy Characteristics'!$C:$C,0)))</f>
        <v>transportation-demand-management.html</v>
      </c>
    </row>
    <row r="164" spans="1:18" x14ac:dyDescent="0.25">
      <c r="A164" s="144" t="str">
        <f>IF(ISBLANK(INDEX('Policy Characteristics'!A:A,MATCH($C164,'Policy Characteristics'!$C:$C,0))),"",INDEX('Policy Characteristics'!A:A,MATCH($C164,'Policy Characteristics'!$C:$C,0)))</f>
        <v>Transportation</v>
      </c>
      <c r="B164" s="152" t="str">
        <f>IF(ISBLANK(INDEX('Policy Characteristics'!B:B,MATCH($C164,'Policy Characteristics'!$C:$C,0))),"",INDEX('Policy Characteristics'!B:B,MATCH($C164,'Policy Characteristics'!$C:$C,0)))</f>
        <v>Mode Shifting</v>
      </c>
      <c r="C164" s="144" t="str">
        <f t="shared" si="8"/>
        <v>Percent of Travel Demand Shifted to Other Modes or Eliminated</v>
      </c>
      <c r="D164" s="45" t="s">
        <v>45</v>
      </c>
      <c r="E164" s="45" t="s">
        <v>39</v>
      </c>
      <c r="F164" s="45" t="s">
        <v>84</v>
      </c>
      <c r="G164" s="2" t="s">
        <v>2146</v>
      </c>
      <c r="H164" s="43">
        <v>850</v>
      </c>
      <c r="I164" t="s">
        <v>43</v>
      </c>
      <c r="J164" s="145" t="str">
        <f>IF(ISBLANK(INDEX('Policy Characteristics'!D:D,MATCH($C164,'Policy Characteristics'!$C:$C,0))),"",INDEX('Policy Characteristics'!D:D,MATCH($C164,'Policy Characteristics'!$C:$C,0)))</f>
        <v>Mode Shifting</v>
      </c>
      <c r="K164" s="144" t="str">
        <f>IF(ISBLANK(INDEX('Policy Characteristics'!E:E,MATCH($C164,'Policy Characteristics'!$C:$C,0))),"",INDEX('Policy Characteristics'!E:E,MATCH($C164,'Policy Characteristics'!$C:$C,0)))</f>
        <v>trans mode shifting</v>
      </c>
      <c r="L164" s="151">
        <f>IF(ISBLANK(INDEX('Policy Characteristics'!F:F,MATCH($C164,'Policy Characteristics'!$C:$C,0))),"",INDEX('Policy Characteristics'!F:F,MATCH($C164,'Policy Characteristics'!$C:$C,0)))</f>
        <v>0</v>
      </c>
      <c r="M164" s="151">
        <f>IF(ISBLANK(INDEX('Policy Characteristics'!G:G,MATCH($C164,'Policy Characteristics'!$C:$C,0))),"",INDEX('Policy Characteristics'!G:G,MATCH($C164,'Policy Characteristics'!$C:$C,0)))</f>
        <v>0.26</v>
      </c>
      <c r="N164" s="151">
        <f>IF(ISBLANK(INDEX('Policy Characteristics'!H:H,MATCH($C164,'Policy Characteristics'!$C:$C,0))),"",INDEX('Policy Characteristics'!H:H,MATCH($C164,'Policy Characteristics'!$C:$C,0)))</f>
        <v>0.01</v>
      </c>
      <c r="O164" s="144" t="str">
        <f>IF(ISBLANK(INDEX('Policy Characteristics'!I:I,MATCH($C164,'Policy Characteristics'!$C:$C,0))),"",INDEX('Policy Characteristics'!I:I,MATCH($C164,'Policy Characteristics'!$C:$C,0)))</f>
        <v>% of trips shifted</v>
      </c>
      <c r="P164" s="14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4" s="144" t="str">
        <f>IF(ISBLANK(INDEX('Policy Characteristics'!K:K,MATCH($C164,'Policy Characteristics'!$C:$C,0))),"",INDEX('Policy Characteristics'!K:K,MATCH($C164,'Policy Characteristics'!$C:$C,0)))</f>
        <v>transportation-sector-main.html#tdm</v>
      </c>
      <c r="R164" s="144" t="str">
        <f>IF(ISBLANK(INDEX('Policy Characteristics'!L:L,MATCH($C164,'Policy Characteristics'!$C:$C,0))),"",INDEX('Policy Characteristics'!L:L,MATCH($C164,'Policy Characteristics'!$C:$C,0)))</f>
        <v>transportation-demand-management.html</v>
      </c>
    </row>
    <row r="165" spans="1:18" x14ac:dyDescent="0.25">
      <c r="A165" s="144" t="str">
        <f>IF(ISBLANK(INDEX('Policy Characteristics'!A:A,MATCH($C165,'Policy Characteristics'!$C:$C,0))),"",INDEX('Policy Characteristics'!A:A,MATCH($C165,'Policy Characteristics'!$C:$C,0)))</f>
        <v>Transportation</v>
      </c>
      <c r="B165" s="152" t="str">
        <f>IF(ISBLANK(INDEX('Policy Characteristics'!B:B,MATCH($C165,'Policy Characteristics'!$C:$C,0))),"",INDEX('Policy Characteristics'!B:B,MATCH($C165,'Policy Characteristics'!$C:$C,0)))</f>
        <v>Mode Shifting</v>
      </c>
      <c r="C165" s="144" t="str">
        <f t="shared" si="8"/>
        <v>Percent of Travel Demand Shifted to Other Modes or Eliminated</v>
      </c>
      <c r="D165" s="45" t="s">
        <v>45</v>
      </c>
      <c r="E165" s="45" t="s">
        <v>40</v>
      </c>
      <c r="F165" s="45" t="s">
        <v>84</v>
      </c>
      <c r="G165" s="45" t="s">
        <v>86</v>
      </c>
      <c r="H165" s="43">
        <v>851</v>
      </c>
      <c r="I165" t="s">
        <v>44</v>
      </c>
      <c r="J165" s="145" t="str">
        <f>IF(ISBLANK(INDEX('Policy Characteristics'!D:D,MATCH($C165,'Policy Characteristics'!$C:$C,0))),"",INDEX('Policy Characteristics'!D:D,MATCH($C165,'Policy Characteristics'!$C:$C,0)))</f>
        <v>Mode Shifting</v>
      </c>
      <c r="K165" s="144" t="str">
        <f>IF(ISBLANK(INDEX('Policy Characteristics'!E:E,MATCH($C165,'Policy Characteristics'!$C:$C,0))),"",INDEX('Policy Characteristics'!E:E,MATCH($C165,'Policy Characteristics'!$C:$C,0)))</f>
        <v>trans mode shifting</v>
      </c>
      <c r="L165" s="151">
        <f>IF(ISBLANK(INDEX('Policy Characteristics'!F:F,MATCH($C165,'Policy Characteristics'!$C:$C,0))),"",INDEX('Policy Characteristics'!F:F,MATCH($C165,'Policy Characteristics'!$C:$C,0)))</f>
        <v>0</v>
      </c>
      <c r="M165" s="151">
        <f>IF(ISBLANK(INDEX('Policy Characteristics'!G:G,MATCH($C165,'Policy Characteristics'!$C:$C,0))),"",INDEX('Policy Characteristics'!G:G,MATCH($C165,'Policy Characteristics'!$C:$C,0)))</f>
        <v>0.26</v>
      </c>
      <c r="N165" s="151">
        <f>IF(ISBLANK(INDEX('Policy Characteristics'!H:H,MATCH($C165,'Policy Characteristics'!$C:$C,0))),"",INDEX('Policy Characteristics'!H:H,MATCH($C165,'Policy Characteristics'!$C:$C,0)))</f>
        <v>0.01</v>
      </c>
      <c r="O165" s="144" t="str">
        <f>IF(ISBLANK(INDEX('Policy Characteristics'!I:I,MATCH($C165,'Policy Characteristics'!$C:$C,0))),"",INDEX('Policy Characteristics'!I:I,MATCH($C165,'Policy Characteristics'!$C:$C,0)))</f>
        <v>% of trips shifted</v>
      </c>
      <c r="P165" s="14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5" s="144" t="str">
        <f>IF(ISBLANK(INDEX('Policy Characteristics'!K:K,MATCH($C165,'Policy Characteristics'!$C:$C,0))),"",INDEX('Policy Characteristics'!K:K,MATCH($C165,'Policy Characteristics'!$C:$C,0)))</f>
        <v>transportation-sector-main.html#tdm</v>
      </c>
      <c r="R165" s="144" t="str">
        <f>IF(ISBLANK(INDEX('Policy Characteristics'!L:L,MATCH($C165,'Policy Characteristics'!$C:$C,0))),"",INDEX('Policy Characteristics'!L:L,MATCH($C165,'Policy Characteristics'!$C:$C,0)))</f>
        <v>transportation-demand-management.html</v>
      </c>
    </row>
    <row r="166" spans="1:18" x14ac:dyDescent="0.25">
      <c r="A166" s="144" t="str">
        <f>IF(ISBLANK(INDEX('Policy Characteristics'!A:A,MATCH($C166,'Policy Characteristics'!$C:$C,0))),"",INDEX('Policy Characteristics'!A:A,MATCH($C166,'Policy Characteristics'!$C:$C,0)))</f>
        <v>Transportation</v>
      </c>
      <c r="B166" s="152" t="str">
        <f>IF(ISBLANK(INDEX('Policy Characteristics'!B:B,MATCH($C166,'Policy Characteristics'!$C:$C,0))),"",INDEX('Policy Characteristics'!B:B,MATCH($C166,'Policy Characteristics'!$C:$C,0)))</f>
        <v>Mode Shifting</v>
      </c>
      <c r="C166" s="144" t="str">
        <f t="shared" si="8"/>
        <v>Percent of Travel Demand Shifted to Other Modes or Eliminated</v>
      </c>
      <c r="D166" s="45" t="s">
        <v>45</v>
      </c>
      <c r="E166" s="45" t="s">
        <v>41</v>
      </c>
      <c r="F166" s="45" t="s">
        <v>84</v>
      </c>
      <c r="G166" s="2" t="s">
        <v>2147</v>
      </c>
      <c r="H166" s="43">
        <v>852</v>
      </c>
      <c r="I166" t="s">
        <v>44</v>
      </c>
      <c r="J166" s="145" t="str">
        <f>IF(ISBLANK(INDEX('Policy Characteristics'!D:D,MATCH($C166,'Policy Characteristics'!$C:$C,0))),"",INDEX('Policy Characteristics'!D:D,MATCH($C166,'Policy Characteristics'!$C:$C,0)))</f>
        <v>Mode Shifting</v>
      </c>
      <c r="K166" s="144" t="str">
        <f>IF(ISBLANK(INDEX('Policy Characteristics'!E:E,MATCH($C166,'Policy Characteristics'!$C:$C,0))),"",INDEX('Policy Characteristics'!E:E,MATCH($C166,'Policy Characteristics'!$C:$C,0)))</f>
        <v>trans mode shifting</v>
      </c>
      <c r="L166" s="151">
        <f>IF(ISBLANK(INDEX('Policy Characteristics'!F:F,MATCH($C166,'Policy Characteristics'!$C:$C,0))),"",INDEX('Policy Characteristics'!F:F,MATCH($C166,'Policy Characteristics'!$C:$C,0)))</f>
        <v>0</v>
      </c>
      <c r="M166" s="151">
        <f>IF(ISBLANK(INDEX('Policy Characteristics'!G:G,MATCH($C166,'Policy Characteristics'!$C:$C,0))),"",INDEX('Policy Characteristics'!G:G,MATCH($C166,'Policy Characteristics'!$C:$C,0)))</f>
        <v>0.26</v>
      </c>
      <c r="N166" s="151">
        <f>IF(ISBLANK(INDEX('Policy Characteristics'!H:H,MATCH($C166,'Policy Characteristics'!$C:$C,0))),"",INDEX('Policy Characteristics'!H:H,MATCH($C166,'Policy Characteristics'!$C:$C,0)))</f>
        <v>0.01</v>
      </c>
      <c r="O166" s="144" t="str">
        <f>IF(ISBLANK(INDEX('Policy Characteristics'!I:I,MATCH($C166,'Policy Characteristics'!$C:$C,0))),"",INDEX('Policy Characteristics'!I:I,MATCH($C166,'Policy Characteristics'!$C:$C,0)))</f>
        <v>% of trips shifted</v>
      </c>
      <c r="P166" s="14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6" s="144" t="str">
        <f>IF(ISBLANK(INDEX('Policy Characteristics'!K:K,MATCH($C166,'Policy Characteristics'!$C:$C,0))),"",INDEX('Policy Characteristics'!K:K,MATCH($C166,'Policy Characteristics'!$C:$C,0)))</f>
        <v>transportation-sector-main.html#tdm</v>
      </c>
      <c r="R166" s="144" t="str">
        <f>IF(ISBLANK(INDEX('Policy Characteristics'!L:L,MATCH($C166,'Policy Characteristics'!$C:$C,0))),"",INDEX('Policy Characteristics'!L:L,MATCH($C166,'Policy Characteristics'!$C:$C,0)))</f>
        <v>transportation-demand-management.html</v>
      </c>
    </row>
    <row r="167" spans="1:18" x14ac:dyDescent="0.25">
      <c r="A167" s="144" t="str">
        <f>IF(ISBLANK(INDEX('Policy Characteristics'!A:A,MATCH($C167,'Policy Characteristics'!$C:$C,0))),"",INDEX('Policy Characteristics'!A:A,MATCH($C167,'Policy Characteristics'!$C:$C,0)))</f>
        <v>Transportation</v>
      </c>
      <c r="B167" s="152" t="str">
        <f>IF(ISBLANK(INDEX('Policy Characteristics'!B:B,MATCH($C167,'Policy Characteristics'!$C:$C,0))),"",INDEX('Policy Characteristics'!B:B,MATCH($C167,'Policy Characteristics'!$C:$C,0)))</f>
        <v>Mode Shifting</v>
      </c>
      <c r="C167" s="144" t="str">
        <f t="shared" si="8"/>
        <v>Percent of Travel Demand Shifted to Other Modes or Eliminated</v>
      </c>
      <c r="D167" s="45" t="s">
        <v>45</v>
      </c>
      <c r="E167" s="45" t="s">
        <v>113</v>
      </c>
      <c r="F167" s="45" t="s">
        <v>84</v>
      </c>
      <c r="G167" s="45" t="s">
        <v>143</v>
      </c>
      <c r="H167" s="43">
        <v>853</v>
      </c>
      <c r="I167" t="s">
        <v>44</v>
      </c>
      <c r="J167" s="145" t="str">
        <f>IF(ISBLANK(INDEX('Policy Characteristics'!D:D,MATCH($C167,'Policy Characteristics'!$C:$C,0))),"",INDEX('Policy Characteristics'!D:D,MATCH($C167,'Policy Characteristics'!$C:$C,0)))</f>
        <v>Mode Shifting</v>
      </c>
      <c r="K167" s="144" t="str">
        <f>IF(ISBLANK(INDEX('Policy Characteristics'!E:E,MATCH($C167,'Policy Characteristics'!$C:$C,0))),"",INDEX('Policy Characteristics'!E:E,MATCH($C167,'Policy Characteristics'!$C:$C,0)))</f>
        <v>trans mode shifting</v>
      </c>
      <c r="L167" s="151">
        <f>IF(ISBLANK(INDEX('Policy Characteristics'!F:F,MATCH($C167,'Policy Characteristics'!$C:$C,0))),"",INDEX('Policy Characteristics'!F:F,MATCH($C167,'Policy Characteristics'!$C:$C,0)))</f>
        <v>0</v>
      </c>
      <c r="M167" s="151">
        <f>IF(ISBLANK(INDEX('Policy Characteristics'!G:G,MATCH($C167,'Policy Characteristics'!$C:$C,0))),"",INDEX('Policy Characteristics'!G:G,MATCH($C167,'Policy Characteristics'!$C:$C,0)))</f>
        <v>0.26</v>
      </c>
      <c r="N167" s="151">
        <f>IF(ISBLANK(INDEX('Policy Characteristics'!H:H,MATCH($C167,'Policy Characteristics'!$C:$C,0))),"",INDEX('Policy Characteristics'!H:H,MATCH($C167,'Policy Characteristics'!$C:$C,0)))</f>
        <v>0.01</v>
      </c>
      <c r="O167" s="144" t="str">
        <f>IF(ISBLANK(INDEX('Policy Characteristics'!I:I,MATCH($C167,'Policy Characteristics'!$C:$C,0))),"",INDEX('Policy Characteristics'!I:I,MATCH($C167,'Policy Characteristics'!$C:$C,0)))</f>
        <v>% of trips shifted</v>
      </c>
      <c r="P167" s="14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7" s="144" t="str">
        <f>IF(ISBLANK(INDEX('Policy Characteristics'!K:K,MATCH($C167,'Policy Characteristics'!$C:$C,0))),"",INDEX('Policy Characteristics'!K:K,MATCH($C167,'Policy Characteristics'!$C:$C,0)))</f>
        <v>transportation-sector-main.html#tdm</v>
      </c>
      <c r="R167" s="144" t="str">
        <f>IF(ISBLANK(INDEX('Policy Characteristics'!L:L,MATCH($C167,'Policy Characteristics'!$C:$C,0))),"",INDEX('Policy Characteristics'!L:L,MATCH($C167,'Policy Characteristics'!$C:$C,0)))</f>
        <v>transportation-demand-management.html</v>
      </c>
    </row>
    <row r="168" spans="1:18" x14ac:dyDescent="0.25">
      <c r="A168" s="144" t="str">
        <f>IF(ISBLANK(INDEX('Policy Characteristics'!A:A,MATCH($C168,'Policy Characteristics'!$C:$C,0))),"",INDEX('Policy Characteristics'!A:A,MATCH($C168,'Policy Characteristics'!$C:$C,0)))</f>
        <v>Transportation</v>
      </c>
      <c r="B168" s="152" t="str">
        <f>IF(ISBLANK(INDEX('Policy Characteristics'!B:B,MATCH($C168,'Policy Characteristics'!$C:$C,0))),"",INDEX('Policy Characteristics'!B:B,MATCH($C168,'Policy Characteristics'!$C:$C,0)))</f>
        <v>Mode Shifting</v>
      </c>
      <c r="C168" s="144" t="str">
        <f t="shared" si="8"/>
        <v>Percent of Travel Demand Shifted to Other Modes or Eliminated</v>
      </c>
      <c r="D168" s="45" t="s">
        <v>42</v>
      </c>
      <c r="E168" s="45" t="s">
        <v>37</v>
      </c>
      <c r="F168" s="45" t="s">
        <v>85</v>
      </c>
      <c r="G168" s="2" t="s">
        <v>2290</v>
      </c>
      <c r="H168" s="43">
        <v>854</v>
      </c>
      <c r="I168" t="s">
        <v>43</v>
      </c>
      <c r="J168" s="145" t="str">
        <f>IF(ISBLANK(INDEX('Policy Characteristics'!D:D,MATCH($C168,'Policy Characteristics'!$C:$C,0))),"",INDEX('Policy Characteristics'!D:D,MATCH($C168,'Policy Characteristics'!$C:$C,0)))</f>
        <v>Mode Shifting</v>
      </c>
      <c r="K168" s="144" t="str">
        <f>IF(ISBLANK(INDEX('Policy Characteristics'!E:E,MATCH($C168,'Policy Characteristics'!$C:$C,0))),"",INDEX('Policy Characteristics'!E:E,MATCH($C168,'Policy Characteristics'!$C:$C,0)))</f>
        <v>trans mode shifting</v>
      </c>
      <c r="L168" s="151">
        <f>IF(ISBLANK(INDEX('Policy Characteristics'!F:F,MATCH($C168,'Policy Characteristics'!$C:$C,0))),"",INDEX('Policy Characteristics'!F:F,MATCH($C168,'Policy Characteristics'!$C:$C,0)))</f>
        <v>0</v>
      </c>
      <c r="M168" s="151">
        <f>IF(ISBLANK(INDEX('Policy Characteristics'!G:G,MATCH($C168,'Policy Characteristics'!$C:$C,0))),"",INDEX('Policy Characteristics'!G:G,MATCH($C168,'Policy Characteristics'!$C:$C,0)))</f>
        <v>0.26</v>
      </c>
      <c r="N168" s="151">
        <f>IF(ISBLANK(INDEX('Policy Characteristics'!H:H,MATCH($C168,'Policy Characteristics'!$C:$C,0))),"",INDEX('Policy Characteristics'!H:H,MATCH($C168,'Policy Characteristics'!$C:$C,0)))</f>
        <v>0.01</v>
      </c>
      <c r="O168" s="144" t="str">
        <f>IF(ISBLANK(INDEX('Policy Characteristics'!I:I,MATCH($C168,'Policy Characteristics'!$C:$C,0))),"",INDEX('Policy Characteristics'!I:I,MATCH($C168,'Policy Characteristics'!$C:$C,0)))</f>
        <v>% of trips shifted</v>
      </c>
      <c r="P168" s="14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8" s="144" t="str">
        <f>IF(ISBLANK(INDEX('Policy Characteristics'!K:K,MATCH($C168,'Policy Characteristics'!$C:$C,0))),"",INDEX('Policy Characteristics'!K:K,MATCH($C168,'Policy Characteristics'!$C:$C,0)))</f>
        <v>transportation-sector-main.html#tdm</v>
      </c>
      <c r="R168" s="144" t="str">
        <f>IF(ISBLANK(INDEX('Policy Characteristics'!L:L,MATCH($C168,'Policy Characteristics'!$C:$C,0))),"",INDEX('Policy Characteristics'!L:L,MATCH($C168,'Policy Characteristics'!$C:$C,0)))</f>
        <v>transportation-demand-management.html</v>
      </c>
    </row>
    <row r="169" spans="1:18" x14ac:dyDescent="0.25">
      <c r="A169" s="144" t="str">
        <f>IF(ISBLANK(INDEX('Policy Characteristics'!A:A,MATCH($C169,'Policy Characteristics'!$C:$C,0))),"",INDEX('Policy Characteristics'!A:A,MATCH($C169,'Policy Characteristics'!$C:$C,0)))</f>
        <v>Transportation</v>
      </c>
      <c r="B169" s="152" t="str">
        <f>IF(ISBLANK(INDEX('Policy Characteristics'!B:B,MATCH($C169,'Policy Characteristics'!$C:$C,0))),"",INDEX('Policy Characteristics'!B:B,MATCH($C169,'Policy Characteristics'!$C:$C,0)))</f>
        <v>Mode Shifting</v>
      </c>
      <c r="C169" s="144" t="str">
        <f t="shared" si="8"/>
        <v>Percent of Travel Demand Shifted to Other Modes or Eliminated</v>
      </c>
      <c r="D169" s="45" t="s">
        <v>42</v>
      </c>
      <c r="E169" s="45" t="s">
        <v>38</v>
      </c>
      <c r="F169" s="45" t="s">
        <v>85</v>
      </c>
      <c r="G169" s="2" t="s">
        <v>2288</v>
      </c>
      <c r="H169" s="43">
        <v>855</v>
      </c>
      <c r="I169" t="s">
        <v>43</v>
      </c>
      <c r="J169" s="145" t="str">
        <f>IF(ISBLANK(INDEX('Policy Characteristics'!D:D,MATCH($C169,'Policy Characteristics'!$C:$C,0))),"",INDEX('Policy Characteristics'!D:D,MATCH($C169,'Policy Characteristics'!$C:$C,0)))</f>
        <v>Mode Shifting</v>
      </c>
      <c r="K169" s="144" t="str">
        <f>IF(ISBLANK(INDEX('Policy Characteristics'!E:E,MATCH($C169,'Policy Characteristics'!$C:$C,0))),"",INDEX('Policy Characteristics'!E:E,MATCH($C169,'Policy Characteristics'!$C:$C,0)))</f>
        <v>trans mode shifting</v>
      </c>
      <c r="L169" s="151">
        <f>IF(ISBLANK(INDEX('Policy Characteristics'!F:F,MATCH($C169,'Policy Characteristics'!$C:$C,0))),"",INDEX('Policy Characteristics'!F:F,MATCH($C169,'Policy Characteristics'!$C:$C,0)))</f>
        <v>0</v>
      </c>
      <c r="M169" s="151">
        <f>IF(ISBLANK(INDEX('Policy Characteristics'!G:G,MATCH($C169,'Policy Characteristics'!$C:$C,0))),"",INDEX('Policy Characteristics'!G:G,MATCH($C169,'Policy Characteristics'!$C:$C,0)))</f>
        <v>0.26</v>
      </c>
      <c r="N169" s="151">
        <f>IF(ISBLANK(INDEX('Policy Characteristics'!H:H,MATCH($C169,'Policy Characteristics'!$C:$C,0))),"",INDEX('Policy Characteristics'!H:H,MATCH($C169,'Policy Characteristics'!$C:$C,0)))</f>
        <v>0.01</v>
      </c>
      <c r="O169" s="144" t="str">
        <f>IF(ISBLANK(INDEX('Policy Characteristics'!I:I,MATCH($C169,'Policy Characteristics'!$C:$C,0))),"",INDEX('Policy Characteristics'!I:I,MATCH($C169,'Policy Characteristics'!$C:$C,0)))</f>
        <v>% of trips shifted</v>
      </c>
      <c r="P169" s="14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69" s="144" t="str">
        <f>IF(ISBLANK(INDEX('Policy Characteristics'!K:K,MATCH($C169,'Policy Characteristics'!$C:$C,0))),"",INDEX('Policy Characteristics'!K:K,MATCH($C169,'Policy Characteristics'!$C:$C,0)))</f>
        <v>transportation-sector-main.html#tdm</v>
      </c>
      <c r="R169" s="144" t="str">
        <f>IF(ISBLANK(INDEX('Policy Characteristics'!L:L,MATCH($C169,'Policy Characteristics'!$C:$C,0))),"",INDEX('Policy Characteristics'!L:L,MATCH($C169,'Policy Characteristics'!$C:$C,0)))</f>
        <v>transportation-demand-management.html</v>
      </c>
    </row>
    <row r="170" spans="1:18" x14ac:dyDescent="0.25">
      <c r="A170" s="144" t="str">
        <f>IF(ISBLANK(INDEX('Policy Characteristics'!A:A,MATCH($C170,'Policy Characteristics'!$C:$C,0))),"",INDEX('Policy Characteristics'!A:A,MATCH($C170,'Policy Characteristics'!$C:$C,0)))</f>
        <v>Transportation</v>
      </c>
      <c r="B170" s="152" t="str">
        <f>IF(ISBLANK(INDEX('Policy Characteristics'!B:B,MATCH($C170,'Policy Characteristics'!$C:$C,0))),"",INDEX('Policy Characteristics'!B:B,MATCH($C170,'Policy Characteristics'!$C:$C,0)))</f>
        <v>Mode Shifting</v>
      </c>
      <c r="C170" s="144" t="str">
        <f t="shared" si="8"/>
        <v>Percent of Travel Demand Shifted to Other Modes or Eliminated</v>
      </c>
      <c r="D170" s="45" t="s">
        <v>42</v>
      </c>
      <c r="E170" s="45" t="s">
        <v>39</v>
      </c>
      <c r="F170" s="45" t="s">
        <v>85</v>
      </c>
      <c r="G170" s="2" t="s">
        <v>2146</v>
      </c>
      <c r="H170" s="43">
        <v>856</v>
      </c>
      <c r="I170" t="s">
        <v>44</v>
      </c>
      <c r="J170" s="145" t="str">
        <f>IF(ISBLANK(INDEX('Policy Characteristics'!D:D,MATCH($C170,'Policy Characteristics'!$C:$C,0))),"",INDEX('Policy Characteristics'!D:D,MATCH($C170,'Policy Characteristics'!$C:$C,0)))</f>
        <v>Mode Shifting</v>
      </c>
      <c r="K170" s="144" t="str">
        <f>IF(ISBLANK(INDEX('Policy Characteristics'!E:E,MATCH($C170,'Policy Characteristics'!$C:$C,0))),"",INDEX('Policy Characteristics'!E:E,MATCH($C170,'Policy Characteristics'!$C:$C,0)))</f>
        <v>trans mode shifting</v>
      </c>
      <c r="L170" s="151">
        <f>IF(ISBLANK(INDEX('Policy Characteristics'!F:F,MATCH($C170,'Policy Characteristics'!$C:$C,0))),"",INDEX('Policy Characteristics'!F:F,MATCH($C170,'Policy Characteristics'!$C:$C,0)))</f>
        <v>0</v>
      </c>
      <c r="M170" s="151">
        <f>IF(ISBLANK(INDEX('Policy Characteristics'!G:G,MATCH($C170,'Policy Characteristics'!$C:$C,0))),"",INDEX('Policy Characteristics'!G:G,MATCH($C170,'Policy Characteristics'!$C:$C,0)))</f>
        <v>0.26</v>
      </c>
      <c r="N170" s="151">
        <f>IF(ISBLANK(INDEX('Policy Characteristics'!H:H,MATCH($C170,'Policy Characteristics'!$C:$C,0))),"",INDEX('Policy Characteristics'!H:H,MATCH($C170,'Policy Characteristics'!$C:$C,0)))</f>
        <v>0.01</v>
      </c>
      <c r="O170" s="144" t="str">
        <f>IF(ISBLANK(INDEX('Policy Characteristics'!I:I,MATCH($C170,'Policy Characteristics'!$C:$C,0))),"",INDEX('Policy Characteristics'!I:I,MATCH($C170,'Policy Characteristics'!$C:$C,0)))</f>
        <v>% of trips shifted</v>
      </c>
      <c r="P170" s="14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0" s="144" t="str">
        <f>IF(ISBLANK(INDEX('Policy Characteristics'!K:K,MATCH($C170,'Policy Characteristics'!$C:$C,0))),"",INDEX('Policy Characteristics'!K:K,MATCH($C170,'Policy Characteristics'!$C:$C,0)))</f>
        <v>transportation-sector-main.html#tdm</v>
      </c>
      <c r="R170" s="144" t="str">
        <f>IF(ISBLANK(INDEX('Policy Characteristics'!L:L,MATCH($C170,'Policy Characteristics'!$C:$C,0))),"",INDEX('Policy Characteristics'!L:L,MATCH($C170,'Policy Characteristics'!$C:$C,0)))</f>
        <v>transportation-demand-management.html</v>
      </c>
    </row>
    <row r="171" spans="1:18" x14ac:dyDescent="0.25">
      <c r="A171" s="144" t="str">
        <f>IF(ISBLANK(INDEX('Policy Characteristics'!A:A,MATCH($C171,'Policy Characteristics'!$C:$C,0))),"",INDEX('Policy Characteristics'!A:A,MATCH($C171,'Policy Characteristics'!$C:$C,0)))</f>
        <v>Transportation</v>
      </c>
      <c r="B171" s="152" t="str">
        <f>IF(ISBLANK(INDEX('Policy Characteristics'!B:B,MATCH($C171,'Policy Characteristics'!$C:$C,0))),"",INDEX('Policy Characteristics'!B:B,MATCH($C171,'Policy Characteristics'!$C:$C,0)))</f>
        <v>Mode Shifting</v>
      </c>
      <c r="C171" s="144" t="str">
        <f t="shared" si="8"/>
        <v>Percent of Travel Demand Shifted to Other Modes or Eliminated</v>
      </c>
      <c r="D171" s="45" t="s">
        <v>42</v>
      </c>
      <c r="E171" s="45" t="s">
        <v>40</v>
      </c>
      <c r="F171" s="45" t="s">
        <v>85</v>
      </c>
      <c r="G171" s="45" t="s">
        <v>86</v>
      </c>
      <c r="H171" s="43">
        <v>857</v>
      </c>
      <c r="I171" t="s">
        <v>44</v>
      </c>
      <c r="J171" s="145" t="str">
        <f>IF(ISBLANK(INDEX('Policy Characteristics'!D:D,MATCH($C171,'Policy Characteristics'!$C:$C,0))),"",INDEX('Policy Characteristics'!D:D,MATCH($C171,'Policy Characteristics'!$C:$C,0)))</f>
        <v>Mode Shifting</v>
      </c>
      <c r="K171" s="144" t="str">
        <f>IF(ISBLANK(INDEX('Policy Characteristics'!E:E,MATCH($C171,'Policy Characteristics'!$C:$C,0))),"",INDEX('Policy Characteristics'!E:E,MATCH($C171,'Policy Characteristics'!$C:$C,0)))</f>
        <v>trans mode shifting</v>
      </c>
      <c r="L171" s="151">
        <f>IF(ISBLANK(INDEX('Policy Characteristics'!F:F,MATCH($C171,'Policy Characteristics'!$C:$C,0))),"",INDEX('Policy Characteristics'!F:F,MATCH($C171,'Policy Characteristics'!$C:$C,0)))</f>
        <v>0</v>
      </c>
      <c r="M171" s="151">
        <f>IF(ISBLANK(INDEX('Policy Characteristics'!G:G,MATCH($C171,'Policy Characteristics'!$C:$C,0))),"",INDEX('Policy Characteristics'!G:G,MATCH($C171,'Policy Characteristics'!$C:$C,0)))</f>
        <v>0.26</v>
      </c>
      <c r="N171" s="151">
        <f>IF(ISBLANK(INDEX('Policy Characteristics'!H:H,MATCH($C171,'Policy Characteristics'!$C:$C,0))),"",INDEX('Policy Characteristics'!H:H,MATCH($C171,'Policy Characteristics'!$C:$C,0)))</f>
        <v>0.01</v>
      </c>
      <c r="O171" s="144" t="str">
        <f>IF(ISBLANK(INDEX('Policy Characteristics'!I:I,MATCH($C171,'Policy Characteristics'!$C:$C,0))),"",INDEX('Policy Characteristics'!I:I,MATCH($C171,'Policy Characteristics'!$C:$C,0)))</f>
        <v>% of trips shifted</v>
      </c>
      <c r="P171" s="14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1" s="144" t="str">
        <f>IF(ISBLANK(INDEX('Policy Characteristics'!K:K,MATCH($C171,'Policy Characteristics'!$C:$C,0))),"",INDEX('Policy Characteristics'!K:K,MATCH($C171,'Policy Characteristics'!$C:$C,0)))</f>
        <v>transportation-sector-main.html#tdm</v>
      </c>
      <c r="R171" s="144" t="str">
        <f>IF(ISBLANK(INDEX('Policy Characteristics'!L:L,MATCH($C171,'Policy Characteristics'!$C:$C,0))),"",INDEX('Policy Characteristics'!L:L,MATCH($C171,'Policy Characteristics'!$C:$C,0)))</f>
        <v>transportation-demand-management.html</v>
      </c>
    </row>
    <row r="172" spans="1:18" x14ac:dyDescent="0.25">
      <c r="A172" s="144" t="str">
        <f>IF(ISBLANK(INDEX('Policy Characteristics'!A:A,MATCH($C172,'Policy Characteristics'!$C:$C,0))),"",INDEX('Policy Characteristics'!A:A,MATCH($C172,'Policy Characteristics'!$C:$C,0)))</f>
        <v>Transportation</v>
      </c>
      <c r="B172" s="152" t="str">
        <f>IF(ISBLANK(INDEX('Policy Characteristics'!B:B,MATCH($C172,'Policy Characteristics'!$C:$C,0))),"",INDEX('Policy Characteristics'!B:B,MATCH($C172,'Policy Characteristics'!$C:$C,0)))</f>
        <v>Mode Shifting</v>
      </c>
      <c r="C172" s="144" t="str">
        <f t="shared" si="8"/>
        <v>Percent of Travel Demand Shifted to Other Modes or Eliminated</v>
      </c>
      <c r="D172" s="45" t="s">
        <v>42</v>
      </c>
      <c r="E172" s="45" t="s">
        <v>41</v>
      </c>
      <c r="F172" s="45" t="s">
        <v>85</v>
      </c>
      <c r="G172" s="2" t="s">
        <v>2148</v>
      </c>
      <c r="H172" s="43">
        <v>858</v>
      </c>
      <c r="I172" t="s">
        <v>44</v>
      </c>
      <c r="J172" s="145" t="str">
        <f>IF(ISBLANK(INDEX('Policy Characteristics'!D:D,MATCH($C172,'Policy Characteristics'!$C:$C,0))),"",INDEX('Policy Characteristics'!D:D,MATCH($C172,'Policy Characteristics'!$C:$C,0)))</f>
        <v>Mode Shifting</v>
      </c>
      <c r="K172" s="144" t="str">
        <f>IF(ISBLANK(INDEX('Policy Characteristics'!E:E,MATCH($C172,'Policy Characteristics'!$C:$C,0))),"",INDEX('Policy Characteristics'!E:E,MATCH($C172,'Policy Characteristics'!$C:$C,0)))</f>
        <v>trans mode shifting</v>
      </c>
      <c r="L172" s="151">
        <f>IF(ISBLANK(INDEX('Policy Characteristics'!F:F,MATCH($C172,'Policy Characteristics'!$C:$C,0))),"",INDEX('Policy Characteristics'!F:F,MATCH($C172,'Policy Characteristics'!$C:$C,0)))</f>
        <v>0</v>
      </c>
      <c r="M172" s="151">
        <f>IF(ISBLANK(INDEX('Policy Characteristics'!G:G,MATCH($C172,'Policy Characteristics'!$C:$C,0))),"",INDEX('Policy Characteristics'!G:G,MATCH($C172,'Policy Characteristics'!$C:$C,0)))</f>
        <v>0.26</v>
      </c>
      <c r="N172" s="151">
        <f>IF(ISBLANK(INDEX('Policy Characteristics'!H:H,MATCH($C172,'Policy Characteristics'!$C:$C,0))),"",INDEX('Policy Characteristics'!H:H,MATCH($C172,'Policy Characteristics'!$C:$C,0)))</f>
        <v>0.01</v>
      </c>
      <c r="O172" s="144" t="str">
        <f>IF(ISBLANK(INDEX('Policy Characteristics'!I:I,MATCH($C172,'Policy Characteristics'!$C:$C,0))),"",INDEX('Policy Characteristics'!I:I,MATCH($C172,'Policy Characteristics'!$C:$C,0)))</f>
        <v>% of trips shifted</v>
      </c>
      <c r="P172" s="14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2" s="144" t="str">
        <f>IF(ISBLANK(INDEX('Policy Characteristics'!K:K,MATCH($C172,'Policy Characteristics'!$C:$C,0))),"",INDEX('Policy Characteristics'!K:K,MATCH($C172,'Policy Characteristics'!$C:$C,0)))</f>
        <v>transportation-sector-main.html#tdm</v>
      </c>
      <c r="R172" s="144" t="str">
        <f>IF(ISBLANK(INDEX('Policy Characteristics'!L:L,MATCH($C172,'Policy Characteristics'!$C:$C,0))),"",INDEX('Policy Characteristics'!L:L,MATCH($C172,'Policy Characteristics'!$C:$C,0)))</f>
        <v>transportation-demand-management.html</v>
      </c>
    </row>
    <row r="173" spans="1:18" x14ac:dyDescent="0.25">
      <c r="A173" s="144" t="str">
        <f>IF(ISBLANK(INDEX('Policy Characteristics'!A:A,MATCH($C173,'Policy Characteristics'!$C:$C,0))),"",INDEX('Policy Characteristics'!A:A,MATCH($C173,'Policy Characteristics'!$C:$C,0)))</f>
        <v>Transportation</v>
      </c>
      <c r="B173" s="152" t="str">
        <f>IF(ISBLANK(INDEX('Policy Characteristics'!B:B,MATCH($C173,'Policy Characteristics'!$C:$C,0))),"",INDEX('Policy Characteristics'!B:B,MATCH($C173,'Policy Characteristics'!$C:$C,0)))</f>
        <v>Mode Shifting</v>
      </c>
      <c r="C173" s="144" t="str">
        <f t="shared" si="8"/>
        <v>Percent of Travel Demand Shifted to Other Modes or Eliminated</v>
      </c>
      <c r="D173" s="45" t="s">
        <v>42</v>
      </c>
      <c r="E173" s="45" t="s">
        <v>113</v>
      </c>
      <c r="F173" s="45" t="s">
        <v>85</v>
      </c>
      <c r="G173" s="45" t="s">
        <v>143</v>
      </c>
      <c r="H173" s="43">
        <v>859</v>
      </c>
      <c r="I173" t="s">
        <v>44</v>
      </c>
      <c r="J173" s="145" t="str">
        <f>IF(ISBLANK(INDEX('Policy Characteristics'!D:D,MATCH($C173,'Policy Characteristics'!$C:$C,0))),"",INDEX('Policy Characteristics'!D:D,MATCH($C173,'Policy Characteristics'!$C:$C,0)))</f>
        <v>Mode Shifting</v>
      </c>
      <c r="K173" s="144" t="str">
        <f>IF(ISBLANK(INDEX('Policy Characteristics'!E:E,MATCH($C173,'Policy Characteristics'!$C:$C,0))),"",INDEX('Policy Characteristics'!E:E,MATCH($C173,'Policy Characteristics'!$C:$C,0)))</f>
        <v>trans mode shifting</v>
      </c>
      <c r="L173" s="151">
        <f>IF(ISBLANK(INDEX('Policy Characteristics'!F:F,MATCH($C173,'Policy Characteristics'!$C:$C,0))),"",INDEX('Policy Characteristics'!F:F,MATCH($C173,'Policy Characteristics'!$C:$C,0)))</f>
        <v>0</v>
      </c>
      <c r="M173" s="151">
        <f>IF(ISBLANK(INDEX('Policy Characteristics'!G:G,MATCH($C173,'Policy Characteristics'!$C:$C,0))),"",INDEX('Policy Characteristics'!G:G,MATCH($C173,'Policy Characteristics'!$C:$C,0)))</f>
        <v>0.26</v>
      </c>
      <c r="N173" s="151">
        <f>IF(ISBLANK(INDEX('Policy Characteristics'!H:H,MATCH($C173,'Policy Characteristics'!$C:$C,0))),"",INDEX('Policy Characteristics'!H:H,MATCH($C173,'Policy Characteristics'!$C:$C,0)))</f>
        <v>0.01</v>
      </c>
      <c r="O173" s="144" t="str">
        <f>IF(ISBLANK(INDEX('Policy Characteristics'!I:I,MATCH($C173,'Policy Characteristics'!$C:$C,0))),"",INDEX('Policy Characteristics'!I:I,MATCH($C173,'Policy Characteristics'!$C:$C,0)))</f>
        <v>% of trips shifted</v>
      </c>
      <c r="P173" s="14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73" s="144" t="str">
        <f>IF(ISBLANK(INDEX('Policy Characteristics'!K:K,MATCH($C173,'Policy Characteristics'!$C:$C,0))),"",INDEX('Policy Characteristics'!K:K,MATCH($C173,'Policy Characteristics'!$C:$C,0)))</f>
        <v>transportation-sector-main.html#tdm</v>
      </c>
      <c r="R173" s="144" t="str">
        <f>IF(ISBLANK(INDEX('Policy Characteristics'!L:L,MATCH($C173,'Policy Characteristics'!$C:$C,0))),"",INDEX('Policy Characteristics'!L:L,MATCH($C173,'Policy Characteristics'!$C:$C,0)))</f>
        <v>transportation-demand-management.html</v>
      </c>
    </row>
    <row r="174" spans="1:18" x14ac:dyDescent="0.25">
      <c r="A174" s="144" t="str">
        <f>IF(ISBLANK(INDEX('Policy Characteristics'!A:A,MATCH($C174,'Policy Characteristics'!$C:$C,0))),"",INDEX('Policy Characteristics'!A:A,MATCH($C174,'Policy Characteristics'!$C:$C,0)))</f>
        <v>Transportation</v>
      </c>
      <c r="B174" s="152" t="str">
        <f>IF(ISBLANK(INDEX('Policy Characteristics'!B:B,MATCH($C174,'Policy Characteristics'!$C:$C,0))),"",INDEX('Policy Characteristics'!B:B,MATCH($C174,'Policy Characteristics'!$C:$C,0)))</f>
        <v>Zero-Emission Vehicle Sales Standard</v>
      </c>
      <c r="C174" s="159" t="s">
        <v>2267</v>
      </c>
      <c r="D174" s="45" t="s">
        <v>45</v>
      </c>
      <c r="E174" s="45" t="s">
        <v>37</v>
      </c>
      <c r="F174" s="45" t="s">
        <v>84</v>
      </c>
      <c r="G174" s="2" t="s">
        <v>2149</v>
      </c>
      <c r="H174" s="47">
        <v>186</v>
      </c>
      <c r="I174" t="s">
        <v>43</v>
      </c>
      <c r="J174" s="145" t="str">
        <f>IF(ISBLANK(INDEX('Policy Characteristics'!D:D,MATCH($C174,'Policy Characteristics'!$C:$C,0))),"",INDEX('Policy Characteristics'!D:D,MATCH($C174,'Policy Characteristics'!$C:$C,0)))</f>
        <v>ZEV Sales Standard</v>
      </c>
      <c r="K174" s="144" t="str">
        <f>IF(ISBLANK(INDEX('Policy Characteristics'!E:E,MATCH($C174,'Policy Characteristics'!$C:$C,0))),"",INDEX('Policy Characteristics'!E:E,MATCH($C174,'Policy Characteristics'!$C:$C,0)))</f>
        <v>trans ZEV minimum</v>
      </c>
      <c r="L174" s="151">
        <f>IF(ISBLANK(INDEX('Policy Characteristics'!F:F,MATCH($C174,'Policy Characteristics'!$C:$C,0))),"",INDEX('Policy Characteristics'!F:F,MATCH($C174,'Policy Characteristics'!$C:$C,0)))</f>
        <v>0</v>
      </c>
      <c r="M174" s="151">
        <f>IF(ISBLANK(INDEX('Policy Characteristics'!G:G,MATCH($C174,'Policy Characteristics'!$C:$C,0))),"",INDEX('Policy Characteristics'!G:G,MATCH($C174,'Policy Characteristics'!$C:$C,0)))</f>
        <v>1</v>
      </c>
      <c r="N174" s="151">
        <f>IF(ISBLANK(INDEX('Policy Characteristics'!H:H,MATCH($C174,'Policy Characteristics'!$C:$C,0))),"",INDEX('Policy Characteristics'!H:H,MATCH($C174,'Policy Characteristics'!$C:$C,0)))</f>
        <v>0.01</v>
      </c>
      <c r="O174" s="144" t="str">
        <f>IF(ISBLANK(INDEX('Policy Characteristics'!I:I,MATCH($C174,'Policy Characteristics'!$C:$C,0))),"",INDEX('Policy Characteristics'!I:I,MATCH($C174,'Policy Characteristics'!$C:$C,0)))</f>
        <v>% of new vehicles sold</v>
      </c>
      <c r="P174" s="14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144" t="str">
        <f>IF(ISBLANK(INDEX('Policy Characteristics'!K:K,MATCH($C174,'Policy Characteristics'!$C:$C,0))),"",INDEX('Policy Characteristics'!K:K,MATCH($C174,'Policy Characteristics'!$C:$C,0)))</f>
        <v>transportation-sector-main.html#ev-mandate</v>
      </c>
      <c r="R174" s="144" t="str">
        <f>IF(ISBLANK(INDEX('Policy Characteristics'!L:L,MATCH($C174,'Policy Characteristics'!$C:$C,0))),"",INDEX('Policy Characteristics'!L:L,MATCH($C174,'Policy Characteristics'!$C:$C,0)))</f>
        <v>ev-mandate.html</v>
      </c>
    </row>
    <row r="175" spans="1:18" x14ac:dyDescent="0.25">
      <c r="A175" s="144" t="str">
        <f>IF(ISBLANK(INDEX('Policy Characteristics'!A:A,MATCH($C175,'Policy Characteristics'!$C:$C,0))),"",INDEX('Policy Characteristics'!A:A,MATCH($C175,'Policy Characteristics'!$C:$C,0)))</f>
        <v>Transportation</v>
      </c>
      <c r="B175" s="152" t="str">
        <f>IF(ISBLANK(INDEX('Policy Characteristics'!B:B,MATCH($C175,'Policy Characteristics'!$C:$C,0))),"",INDEX('Policy Characteristics'!B:B,MATCH($C175,'Policy Characteristics'!$C:$C,0)))</f>
        <v>Zero-Emission Vehicle Sales Standard</v>
      </c>
      <c r="C175" s="144" t="str">
        <f>C$174</f>
        <v>Minimum Required ZEV Sales Percentage</v>
      </c>
      <c r="D175" s="2" t="s">
        <v>42</v>
      </c>
      <c r="E175" s="2" t="s">
        <v>37</v>
      </c>
      <c r="F175" s="2" t="s">
        <v>85</v>
      </c>
      <c r="G175" s="2" t="s">
        <v>2290</v>
      </c>
      <c r="H175" s="47">
        <v>203</v>
      </c>
      <c r="I175" t="s">
        <v>43</v>
      </c>
      <c r="J175" s="145" t="str">
        <f>IF(ISBLANK(INDEX('Policy Characteristics'!D:D,MATCH($C175,'Policy Characteristics'!$C:$C,0))),"",INDEX('Policy Characteristics'!D:D,MATCH($C175,'Policy Characteristics'!$C:$C,0)))</f>
        <v>ZEV Sales Standard</v>
      </c>
      <c r="K175" s="144" t="str">
        <f>IF(ISBLANK(INDEX('Policy Characteristics'!E:E,MATCH($C175,'Policy Characteristics'!$C:$C,0))),"",INDEX('Policy Characteristics'!E:E,MATCH($C175,'Policy Characteristics'!$C:$C,0)))</f>
        <v>trans ZEV minimum</v>
      </c>
      <c r="L175" s="151">
        <f>IF(ISBLANK(INDEX('Policy Characteristics'!F:F,MATCH($C175,'Policy Characteristics'!$C:$C,0))),"",INDEX('Policy Characteristics'!F:F,MATCH($C175,'Policy Characteristics'!$C:$C,0)))</f>
        <v>0</v>
      </c>
      <c r="M175" s="151">
        <f>IF(ISBLANK(INDEX('Policy Characteristics'!G:G,MATCH($C175,'Policy Characteristics'!$C:$C,0))),"",INDEX('Policy Characteristics'!G:G,MATCH($C175,'Policy Characteristics'!$C:$C,0)))</f>
        <v>1</v>
      </c>
      <c r="N175" s="151">
        <f>IF(ISBLANK(INDEX('Policy Characteristics'!H:H,MATCH($C175,'Policy Characteristics'!$C:$C,0))),"",INDEX('Policy Characteristics'!H:H,MATCH($C175,'Policy Characteristics'!$C:$C,0)))</f>
        <v>0.01</v>
      </c>
      <c r="O175" s="144" t="str">
        <f>IF(ISBLANK(INDEX('Policy Characteristics'!I:I,MATCH($C175,'Policy Characteristics'!$C:$C,0))),"",INDEX('Policy Characteristics'!I:I,MATCH($C175,'Policy Characteristics'!$C:$C,0)))</f>
        <v>% of new vehicles sold</v>
      </c>
      <c r="P175" s="14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144" t="str">
        <f>IF(ISBLANK(INDEX('Policy Characteristics'!K:K,MATCH($C175,'Policy Characteristics'!$C:$C,0))),"",INDEX('Policy Characteristics'!K:K,MATCH($C175,'Policy Characteristics'!$C:$C,0)))</f>
        <v>transportation-sector-main.html#ev-mandate</v>
      </c>
      <c r="R175" s="144" t="str">
        <f>IF(ISBLANK(INDEX('Policy Characteristics'!L:L,MATCH($C175,'Policy Characteristics'!$C:$C,0))),"",INDEX('Policy Characteristics'!L:L,MATCH($C175,'Policy Characteristics'!$C:$C,0)))</f>
        <v>ev-mandate.html</v>
      </c>
    </row>
    <row r="176" spans="1:18" x14ac:dyDescent="0.25">
      <c r="A176" s="144" t="str">
        <f>IF(ISBLANK(INDEX('Policy Characteristics'!A:A,MATCH($C176,'Policy Characteristics'!$C:$C,0))),"",INDEX('Policy Characteristics'!A:A,MATCH($C176,'Policy Characteristics'!$C:$C,0)))</f>
        <v>Transportation</v>
      </c>
      <c r="B176" s="152" t="str">
        <f>IF(ISBLANK(INDEX('Policy Characteristics'!B:B,MATCH($C176,'Policy Characteristics'!$C:$C,0))),"",INDEX('Policy Characteristics'!B:B,MATCH($C176,'Policy Characteristics'!$C:$C,0)))</f>
        <v>Zero-Emission Vehicle Sales Standard</v>
      </c>
      <c r="C176" s="144" t="str">
        <f t="shared" ref="C176:C185" si="9">C$174</f>
        <v>Minimum Required ZEV Sales Percentage</v>
      </c>
      <c r="D176" s="2" t="s">
        <v>45</v>
      </c>
      <c r="E176" s="2" t="s">
        <v>38</v>
      </c>
      <c r="F176" s="2" t="s">
        <v>84</v>
      </c>
      <c r="G176" s="2" t="s">
        <v>1239</v>
      </c>
      <c r="H176" s="47">
        <v>187</v>
      </c>
      <c r="I176" t="s">
        <v>43</v>
      </c>
      <c r="J176" s="145" t="str">
        <f>IF(ISBLANK(INDEX('Policy Characteristics'!D:D,MATCH($C176,'Policy Characteristics'!$C:$C,0))),"",INDEX('Policy Characteristics'!D:D,MATCH($C176,'Policy Characteristics'!$C:$C,0)))</f>
        <v>ZEV Sales Standard</v>
      </c>
      <c r="K176" s="144" t="str">
        <f>IF(ISBLANK(INDEX('Policy Characteristics'!E:E,MATCH($C176,'Policy Characteristics'!$C:$C,0))),"",INDEX('Policy Characteristics'!E:E,MATCH($C176,'Policy Characteristics'!$C:$C,0)))</f>
        <v>trans ZEV minimum</v>
      </c>
      <c r="L176" s="151">
        <f>IF(ISBLANK(INDEX('Policy Characteristics'!F:F,MATCH($C176,'Policy Characteristics'!$C:$C,0))),"",INDEX('Policy Characteristics'!F:F,MATCH($C176,'Policy Characteristics'!$C:$C,0)))</f>
        <v>0</v>
      </c>
      <c r="M176" s="151">
        <f>IF(ISBLANK(INDEX('Policy Characteristics'!G:G,MATCH($C176,'Policy Characteristics'!$C:$C,0))),"",INDEX('Policy Characteristics'!G:G,MATCH($C176,'Policy Characteristics'!$C:$C,0)))</f>
        <v>1</v>
      </c>
      <c r="N176" s="151">
        <f>IF(ISBLANK(INDEX('Policy Characteristics'!H:H,MATCH($C176,'Policy Characteristics'!$C:$C,0))),"",INDEX('Policy Characteristics'!H:H,MATCH($C176,'Policy Characteristics'!$C:$C,0)))</f>
        <v>0.01</v>
      </c>
      <c r="O176" s="144" t="str">
        <f>IF(ISBLANK(INDEX('Policy Characteristics'!I:I,MATCH($C176,'Policy Characteristics'!$C:$C,0))),"",INDEX('Policy Characteristics'!I:I,MATCH($C176,'Policy Characteristics'!$C:$C,0)))</f>
        <v>% of new vehicles sold</v>
      </c>
      <c r="P176" s="14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144" t="str">
        <f>IF(ISBLANK(INDEX('Policy Characteristics'!K:K,MATCH($C176,'Policy Characteristics'!$C:$C,0))),"",INDEX('Policy Characteristics'!K:K,MATCH($C176,'Policy Characteristics'!$C:$C,0)))</f>
        <v>transportation-sector-main.html#ev-mandate</v>
      </c>
      <c r="R176" s="144" t="str">
        <f>IF(ISBLANK(INDEX('Policy Characteristics'!L:L,MATCH($C176,'Policy Characteristics'!$C:$C,0))),"",INDEX('Policy Characteristics'!L:L,MATCH($C176,'Policy Characteristics'!$C:$C,0)))</f>
        <v>ev-mandate.html</v>
      </c>
    </row>
    <row r="177" spans="1:18" x14ac:dyDescent="0.25">
      <c r="A177" s="144" t="str">
        <f>IF(ISBLANK(INDEX('Policy Characteristics'!A:A,MATCH($C177,'Policy Characteristics'!$C:$C,0))),"",INDEX('Policy Characteristics'!A:A,MATCH($C177,'Policy Characteristics'!$C:$C,0)))</f>
        <v>Transportation</v>
      </c>
      <c r="B177" s="152" t="str">
        <f>IF(ISBLANK(INDEX('Policy Characteristics'!B:B,MATCH($C177,'Policy Characteristics'!$C:$C,0))),"",INDEX('Policy Characteristics'!B:B,MATCH($C177,'Policy Characteristics'!$C:$C,0)))</f>
        <v>Zero-Emission Vehicle Sales Standard</v>
      </c>
      <c r="C177" s="144" t="str">
        <f t="shared" si="9"/>
        <v>Minimum Required ZEV Sales Percentage</v>
      </c>
      <c r="D177" s="2" t="s">
        <v>42</v>
      </c>
      <c r="E177" s="2" t="s">
        <v>38</v>
      </c>
      <c r="F177" s="2" t="s">
        <v>85</v>
      </c>
      <c r="G177" s="2" t="s">
        <v>2288</v>
      </c>
      <c r="H177" s="47">
        <v>191</v>
      </c>
      <c r="I177" t="s">
        <v>43</v>
      </c>
      <c r="J177" s="145" t="str">
        <f>IF(ISBLANK(INDEX('Policy Characteristics'!D:D,MATCH($C177,'Policy Characteristics'!$C:$C,0))),"",INDEX('Policy Characteristics'!D:D,MATCH($C177,'Policy Characteristics'!$C:$C,0)))</f>
        <v>ZEV Sales Standard</v>
      </c>
      <c r="K177" s="144" t="str">
        <f>IF(ISBLANK(INDEX('Policy Characteristics'!E:E,MATCH($C177,'Policy Characteristics'!$C:$C,0))),"",INDEX('Policy Characteristics'!E:E,MATCH($C177,'Policy Characteristics'!$C:$C,0)))</f>
        <v>trans ZEV minimum</v>
      </c>
      <c r="L177" s="151">
        <f>IF(ISBLANK(INDEX('Policy Characteristics'!F:F,MATCH($C177,'Policy Characteristics'!$C:$C,0))),"",INDEX('Policy Characteristics'!F:F,MATCH($C177,'Policy Characteristics'!$C:$C,0)))</f>
        <v>0</v>
      </c>
      <c r="M177" s="151">
        <f>IF(ISBLANK(INDEX('Policy Characteristics'!G:G,MATCH($C177,'Policy Characteristics'!$C:$C,0))),"",INDEX('Policy Characteristics'!G:G,MATCH($C177,'Policy Characteristics'!$C:$C,0)))</f>
        <v>1</v>
      </c>
      <c r="N177" s="151">
        <f>IF(ISBLANK(INDEX('Policy Characteristics'!H:H,MATCH($C177,'Policy Characteristics'!$C:$C,0))),"",INDEX('Policy Characteristics'!H:H,MATCH($C177,'Policy Characteristics'!$C:$C,0)))</f>
        <v>0.01</v>
      </c>
      <c r="O177" s="144" t="str">
        <f>IF(ISBLANK(INDEX('Policy Characteristics'!I:I,MATCH($C177,'Policy Characteristics'!$C:$C,0))),"",INDEX('Policy Characteristics'!I:I,MATCH($C177,'Policy Characteristics'!$C:$C,0)))</f>
        <v>% of new vehicles sold</v>
      </c>
      <c r="P177" s="14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144" t="str">
        <f>IF(ISBLANK(INDEX('Policy Characteristics'!K:K,MATCH($C177,'Policy Characteristics'!$C:$C,0))),"",INDEX('Policy Characteristics'!K:K,MATCH($C177,'Policy Characteristics'!$C:$C,0)))</f>
        <v>transportation-sector-main.html#ev-mandate</v>
      </c>
      <c r="R177" s="144" t="str">
        <f>IF(ISBLANK(INDEX('Policy Characteristics'!L:L,MATCH($C177,'Policy Characteristics'!$C:$C,0))),"",INDEX('Policy Characteristics'!L:L,MATCH($C177,'Policy Characteristics'!$C:$C,0)))</f>
        <v>ev-mandate.html</v>
      </c>
    </row>
    <row r="178" spans="1:18" x14ac:dyDescent="0.25">
      <c r="A178" s="144" t="str">
        <f>IF(ISBLANK(INDEX('Policy Characteristics'!A:A,MATCH($C178,'Policy Characteristics'!$C:$C,0))),"",INDEX('Policy Characteristics'!A:A,MATCH($C178,'Policy Characteristics'!$C:$C,0)))</f>
        <v>Transportation</v>
      </c>
      <c r="B178" s="152" t="str">
        <f>IF(ISBLANK(INDEX('Policy Characteristics'!B:B,MATCH($C178,'Policy Characteristics'!$C:$C,0))),"",INDEX('Policy Characteristics'!B:B,MATCH($C178,'Policy Characteristics'!$C:$C,0)))</f>
        <v>Zero-Emission Vehicle Sales Standard</v>
      </c>
      <c r="C178" s="144" t="str">
        <f t="shared" si="9"/>
        <v>Minimum Required ZEV Sales Percentage</v>
      </c>
      <c r="D178" s="2" t="s">
        <v>45</v>
      </c>
      <c r="E178" s="2" t="s">
        <v>39</v>
      </c>
      <c r="F178" s="2" t="s">
        <v>84</v>
      </c>
      <c r="G178" s="2" t="s">
        <v>2146</v>
      </c>
      <c r="H178" s="47">
        <v>496</v>
      </c>
      <c r="I178" t="s">
        <v>44</v>
      </c>
      <c r="J178" s="145" t="str">
        <f>IF(ISBLANK(INDEX('Policy Characteristics'!D:D,MATCH($C178,'Policy Characteristics'!$C:$C,0))),"",INDEX('Policy Characteristics'!D:D,MATCH($C178,'Policy Characteristics'!$C:$C,0)))</f>
        <v>ZEV Sales Standard</v>
      </c>
      <c r="K178" s="144" t="str">
        <f>IF(ISBLANK(INDEX('Policy Characteristics'!E:E,MATCH($C178,'Policy Characteristics'!$C:$C,0))),"",INDEX('Policy Characteristics'!E:E,MATCH($C178,'Policy Characteristics'!$C:$C,0)))</f>
        <v>trans ZEV minimum</v>
      </c>
      <c r="L178" s="151">
        <f>IF(ISBLANK(INDEX('Policy Characteristics'!F:F,MATCH($C178,'Policy Characteristics'!$C:$C,0))),"",INDEX('Policy Characteristics'!F:F,MATCH($C178,'Policy Characteristics'!$C:$C,0)))</f>
        <v>0</v>
      </c>
      <c r="M178" s="151">
        <f>IF(ISBLANK(INDEX('Policy Characteristics'!G:G,MATCH($C178,'Policy Characteristics'!$C:$C,0))),"",INDEX('Policy Characteristics'!G:G,MATCH($C178,'Policy Characteristics'!$C:$C,0)))</f>
        <v>1</v>
      </c>
      <c r="N178" s="151">
        <f>IF(ISBLANK(INDEX('Policy Characteristics'!H:H,MATCH($C178,'Policy Characteristics'!$C:$C,0))),"",INDEX('Policy Characteristics'!H:H,MATCH($C178,'Policy Characteristics'!$C:$C,0)))</f>
        <v>0.01</v>
      </c>
      <c r="O178" s="144" t="str">
        <f>IF(ISBLANK(INDEX('Policy Characteristics'!I:I,MATCH($C178,'Policy Characteristics'!$C:$C,0))),"",INDEX('Policy Characteristics'!I:I,MATCH($C178,'Policy Characteristics'!$C:$C,0)))</f>
        <v>% of new vehicles sold</v>
      </c>
      <c r="P178" s="14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144" t="str">
        <f>IF(ISBLANK(INDEX('Policy Characteristics'!K:K,MATCH($C178,'Policy Characteristics'!$C:$C,0))),"",INDEX('Policy Characteristics'!K:K,MATCH($C178,'Policy Characteristics'!$C:$C,0)))</f>
        <v>transportation-sector-main.html#ev-mandate</v>
      </c>
      <c r="R178" s="144" t="str">
        <f>IF(ISBLANK(INDEX('Policy Characteristics'!L:L,MATCH($C178,'Policy Characteristics'!$C:$C,0))),"",INDEX('Policy Characteristics'!L:L,MATCH($C178,'Policy Characteristics'!$C:$C,0)))</f>
        <v>ev-mandate.html</v>
      </c>
    </row>
    <row r="179" spans="1:18" x14ac:dyDescent="0.25">
      <c r="A179" s="144" t="str">
        <f>IF(ISBLANK(INDEX('Policy Characteristics'!A:A,MATCH($C179,'Policy Characteristics'!$C:$C,0))),"",INDEX('Policy Characteristics'!A:A,MATCH($C179,'Policy Characteristics'!$C:$C,0)))</f>
        <v>Transportation</v>
      </c>
      <c r="B179" s="152" t="str">
        <f>IF(ISBLANK(INDEX('Policy Characteristics'!B:B,MATCH($C179,'Policy Characteristics'!$C:$C,0))),"",INDEX('Policy Characteristics'!B:B,MATCH($C179,'Policy Characteristics'!$C:$C,0)))</f>
        <v>Zero-Emission Vehicle Sales Standard</v>
      </c>
      <c r="C179" s="144" t="str">
        <f t="shared" si="9"/>
        <v>Minimum Required ZEV Sales Percentage</v>
      </c>
      <c r="D179" s="2" t="s">
        <v>42</v>
      </c>
      <c r="E179" s="2" t="s">
        <v>39</v>
      </c>
      <c r="F179" s="2" t="s">
        <v>85</v>
      </c>
      <c r="G179" s="2" t="s">
        <v>2146</v>
      </c>
      <c r="H179" s="47">
        <v>497</v>
      </c>
      <c r="I179" t="s">
        <v>44</v>
      </c>
      <c r="J179" s="145" t="str">
        <f>IF(ISBLANK(INDEX('Policy Characteristics'!D:D,MATCH($C179,'Policy Characteristics'!$C:$C,0))),"",INDEX('Policy Characteristics'!D:D,MATCH($C179,'Policy Characteristics'!$C:$C,0)))</f>
        <v>ZEV Sales Standard</v>
      </c>
      <c r="K179" s="144" t="str">
        <f>IF(ISBLANK(INDEX('Policy Characteristics'!E:E,MATCH($C179,'Policy Characteristics'!$C:$C,0))),"",INDEX('Policy Characteristics'!E:E,MATCH($C179,'Policy Characteristics'!$C:$C,0)))</f>
        <v>trans ZEV minimum</v>
      </c>
      <c r="L179" s="151">
        <f>IF(ISBLANK(INDEX('Policy Characteristics'!F:F,MATCH($C179,'Policy Characteristics'!$C:$C,0))),"",INDEX('Policy Characteristics'!F:F,MATCH($C179,'Policy Characteristics'!$C:$C,0)))</f>
        <v>0</v>
      </c>
      <c r="M179" s="151">
        <f>IF(ISBLANK(INDEX('Policy Characteristics'!G:G,MATCH($C179,'Policy Characteristics'!$C:$C,0))),"",INDEX('Policy Characteristics'!G:G,MATCH($C179,'Policy Characteristics'!$C:$C,0)))</f>
        <v>1</v>
      </c>
      <c r="N179" s="151">
        <f>IF(ISBLANK(INDEX('Policy Characteristics'!H:H,MATCH($C179,'Policy Characteristics'!$C:$C,0))),"",INDEX('Policy Characteristics'!H:H,MATCH($C179,'Policy Characteristics'!$C:$C,0)))</f>
        <v>0.01</v>
      </c>
      <c r="O179" s="144" t="str">
        <f>IF(ISBLANK(INDEX('Policy Characteristics'!I:I,MATCH($C179,'Policy Characteristics'!$C:$C,0))),"",INDEX('Policy Characteristics'!I:I,MATCH($C179,'Policy Characteristics'!$C:$C,0)))</f>
        <v>% of new vehicles sold</v>
      </c>
      <c r="P179" s="14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144" t="str">
        <f>IF(ISBLANK(INDEX('Policy Characteristics'!K:K,MATCH($C179,'Policy Characteristics'!$C:$C,0))),"",INDEX('Policy Characteristics'!K:K,MATCH($C179,'Policy Characteristics'!$C:$C,0)))</f>
        <v>transportation-sector-main.html#ev-mandate</v>
      </c>
      <c r="R179" s="144" t="str">
        <f>IF(ISBLANK(INDEX('Policy Characteristics'!L:L,MATCH($C179,'Policy Characteristics'!$C:$C,0))),"",INDEX('Policy Characteristics'!L:L,MATCH($C179,'Policy Characteristics'!$C:$C,0)))</f>
        <v>ev-mandate.html</v>
      </c>
    </row>
    <row r="180" spans="1:18" x14ac:dyDescent="0.25">
      <c r="A180" s="144" t="str">
        <f>IF(ISBLANK(INDEX('Policy Characteristics'!A:A,MATCH($C180,'Policy Characteristics'!$C:$C,0))),"",INDEX('Policy Characteristics'!A:A,MATCH($C180,'Policy Characteristics'!$C:$C,0)))</f>
        <v>Transportation</v>
      </c>
      <c r="B180" s="152" t="str">
        <f>IF(ISBLANK(INDEX('Policy Characteristics'!B:B,MATCH($C180,'Policy Characteristics'!$C:$C,0))),"",INDEX('Policy Characteristics'!B:B,MATCH($C180,'Policy Characteristics'!$C:$C,0)))</f>
        <v>Zero-Emission Vehicle Sales Standard</v>
      </c>
      <c r="C180" s="144" t="str">
        <f t="shared" si="9"/>
        <v>Minimum Required ZEV Sales Percentage</v>
      </c>
      <c r="D180" s="2" t="s">
        <v>45</v>
      </c>
      <c r="E180" s="2" t="s">
        <v>40</v>
      </c>
      <c r="F180" s="2" t="s">
        <v>84</v>
      </c>
      <c r="G180" s="2" t="s">
        <v>86</v>
      </c>
      <c r="H180" s="47">
        <v>498</v>
      </c>
      <c r="I180" t="s">
        <v>44</v>
      </c>
      <c r="J180" s="145" t="str">
        <f>IF(ISBLANK(INDEX('Policy Characteristics'!D:D,MATCH($C180,'Policy Characteristics'!$C:$C,0))),"",INDEX('Policy Characteristics'!D:D,MATCH($C180,'Policy Characteristics'!$C:$C,0)))</f>
        <v>ZEV Sales Standard</v>
      </c>
      <c r="K180" s="144" t="str">
        <f>IF(ISBLANK(INDEX('Policy Characteristics'!E:E,MATCH($C180,'Policy Characteristics'!$C:$C,0))),"",INDEX('Policy Characteristics'!E:E,MATCH($C180,'Policy Characteristics'!$C:$C,0)))</f>
        <v>trans ZEV minimum</v>
      </c>
      <c r="L180" s="151">
        <f>IF(ISBLANK(INDEX('Policy Characteristics'!F:F,MATCH($C180,'Policy Characteristics'!$C:$C,0))),"",INDEX('Policy Characteristics'!F:F,MATCH($C180,'Policy Characteristics'!$C:$C,0)))</f>
        <v>0</v>
      </c>
      <c r="M180" s="151">
        <f>IF(ISBLANK(INDEX('Policy Characteristics'!G:G,MATCH($C180,'Policy Characteristics'!$C:$C,0))),"",INDEX('Policy Characteristics'!G:G,MATCH($C180,'Policy Characteristics'!$C:$C,0)))</f>
        <v>1</v>
      </c>
      <c r="N180" s="151">
        <f>IF(ISBLANK(INDEX('Policy Characteristics'!H:H,MATCH($C180,'Policy Characteristics'!$C:$C,0))),"",INDEX('Policy Characteristics'!H:H,MATCH($C180,'Policy Characteristics'!$C:$C,0)))</f>
        <v>0.01</v>
      </c>
      <c r="O180" s="144" t="str">
        <f>IF(ISBLANK(INDEX('Policy Characteristics'!I:I,MATCH($C180,'Policy Characteristics'!$C:$C,0))),"",INDEX('Policy Characteristics'!I:I,MATCH($C180,'Policy Characteristics'!$C:$C,0)))</f>
        <v>% of new vehicles sold</v>
      </c>
      <c r="P180" s="14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144" t="str">
        <f>IF(ISBLANK(INDEX('Policy Characteristics'!K:K,MATCH($C180,'Policy Characteristics'!$C:$C,0))),"",INDEX('Policy Characteristics'!K:K,MATCH($C180,'Policy Characteristics'!$C:$C,0)))</f>
        <v>transportation-sector-main.html#ev-mandate</v>
      </c>
      <c r="R180" s="144" t="str">
        <f>IF(ISBLANK(INDEX('Policy Characteristics'!L:L,MATCH($C180,'Policy Characteristics'!$C:$C,0))),"",INDEX('Policy Characteristics'!L:L,MATCH($C180,'Policy Characteristics'!$C:$C,0)))</f>
        <v>ev-mandate.html</v>
      </c>
    </row>
    <row r="181" spans="1:18" x14ac:dyDescent="0.25">
      <c r="A181" s="144" t="str">
        <f>IF(ISBLANK(INDEX('Policy Characteristics'!A:A,MATCH($C181,'Policy Characteristics'!$C:$C,0))),"",INDEX('Policy Characteristics'!A:A,MATCH($C181,'Policy Characteristics'!$C:$C,0)))</f>
        <v>Transportation</v>
      </c>
      <c r="B181" s="152" t="str">
        <f>IF(ISBLANK(INDEX('Policy Characteristics'!B:B,MATCH($C181,'Policy Characteristics'!$C:$C,0))),"",INDEX('Policy Characteristics'!B:B,MATCH($C181,'Policy Characteristics'!$C:$C,0)))</f>
        <v>Zero-Emission Vehicle Sales Standard</v>
      </c>
      <c r="C181" s="144" t="str">
        <f t="shared" si="9"/>
        <v>Minimum Required ZEV Sales Percentage</v>
      </c>
      <c r="D181" s="2" t="s">
        <v>42</v>
      </c>
      <c r="E181" s="2" t="s">
        <v>40</v>
      </c>
      <c r="F181" s="2" t="s">
        <v>85</v>
      </c>
      <c r="G181" s="2" t="s">
        <v>86</v>
      </c>
      <c r="H181" s="47">
        <v>499</v>
      </c>
      <c r="I181" t="s">
        <v>44</v>
      </c>
      <c r="J181" s="145" t="str">
        <f>IF(ISBLANK(INDEX('Policy Characteristics'!D:D,MATCH($C181,'Policy Characteristics'!$C:$C,0))),"",INDEX('Policy Characteristics'!D:D,MATCH($C181,'Policy Characteristics'!$C:$C,0)))</f>
        <v>ZEV Sales Standard</v>
      </c>
      <c r="K181" s="144" t="str">
        <f>IF(ISBLANK(INDEX('Policy Characteristics'!E:E,MATCH($C181,'Policy Characteristics'!$C:$C,0))),"",INDEX('Policy Characteristics'!E:E,MATCH($C181,'Policy Characteristics'!$C:$C,0)))</f>
        <v>trans ZEV minimum</v>
      </c>
      <c r="L181" s="151">
        <f>IF(ISBLANK(INDEX('Policy Characteristics'!F:F,MATCH($C181,'Policy Characteristics'!$C:$C,0))),"",INDEX('Policy Characteristics'!F:F,MATCH($C181,'Policy Characteristics'!$C:$C,0)))</f>
        <v>0</v>
      </c>
      <c r="M181" s="151">
        <f>IF(ISBLANK(INDEX('Policy Characteristics'!G:G,MATCH($C181,'Policy Characteristics'!$C:$C,0))),"",INDEX('Policy Characteristics'!G:G,MATCH($C181,'Policy Characteristics'!$C:$C,0)))</f>
        <v>1</v>
      </c>
      <c r="N181" s="151">
        <f>IF(ISBLANK(INDEX('Policy Characteristics'!H:H,MATCH($C181,'Policy Characteristics'!$C:$C,0))),"",INDEX('Policy Characteristics'!H:H,MATCH($C181,'Policy Characteristics'!$C:$C,0)))</f>
        <v>0.01</v>
      </c>
      <c r="O181" s="144" t="str">
        <f>IF(ISBLANK(INDEX('Policy Characteristics'!I:I,MATCH($C181,'Policy Characteristics'!$C:$C,0))),"",INDEX('Policy Characteristics'!I:I,MATCH($C181,'Policy Characteristics'!$C:$C,0)))</f>
        <v>% of new vehicles sold</v>
      </c>
      <c r="P181" s="14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144" t="str">
        <f>IF(ISBLANK(INDEX('Policy Characteristics'!K:K,MATCH($C181,'Policy Characteristics'!$C:$C,0))),"",INDEX('Policy Characteristics'!K:K,MATCH($C181,'Policy Characteristics'!$C:$C,0)))</f>
        <v>transportation-sector-main.html#ev-mandate</v>
      </c>
      <c r="R181" s="144" t="str">
        <f>IF(ISBLANK(INDEX('Policy Characteristics'!L:L,MATCH($C181,'Policy Characteristics'!$C:$C,0))),"",INDEX('Policy Characteristics'!L:L,MATCH($C181,'Policy Characteristics'!$C:$C,0)))</f>
        <v>ev-mandate.html</v>
      </c>
    </row>
    <row r="182" spans="1:18" x14ac:dyDescent="0.25">
      <c r="A182" s="144" t="str">
        <f>IF(ISBLANK(INDEX('Policy Characteristics'!A:A,MATCH($C182,'Policy Characteristics'!$C:$C,0))),"",INDEX('Policy Characteristics'!A:A,MATCH($C182,'Policy Characteristics'!$C:$C,0)))</f>
        <v>Transportation</v>
      </c>
      <c r="B182" s="152" t="str">
        <f>IF(ISBLANK(INDEX('Policy Characteristics'!B:B,MATCH($C182,'Policy Characteristics'!$C:$C,0))),"",INDEX('Policy Characteristics'!B:B,MATCH($C182,'Policy Characteristics'!$C:$C,0)))</f>
        <v>Zero-Emission Vehicle Sales Standard</v>
      </c>
      <c r="C182" s="144" t="str">
        <f t="shared" si="9"/>
        <v>Minimum Required ZEV Sales Percentage</v>
      </c>
      <c r="D182" s="2" t="s">
        <v>45</v>
      </c>
      <c r="E182" s="2" t="s">
        <v>41</v>
      </c>
      <c r="F182" s="2" t="s">
        <v>84</v>
      </c>
      <c r="G182" s="2" t="s">
        <v>2147</v>
      </c>
      <c r="H182" s="47">
        <v>500</v>
      </c>
      <c r="I182" t="s">
        <v>44</v>
      </c>
      <c r="J182" s="145" t="str">
        <f>IF(ISBLANK(INDEX('Policy Characteristics'!D:D,MATCH($C182,'Policy Characteristics'!$C:$C,0))),"",INDEX('Policy Characteristics'!D:D,MATCH($C182,'Policy Characteristics'!$C:$C,0)))</f>
        <v>ZEV Sales Standard</v>
      </c>
      <c r="K182" s="144" t="str">
        <f>IF(ISBLANK(INDEX('Policy Characteristics'!E:E,MATCH($C182,'Policy Characteristics'!$C:$C,0))),"",INDEX('Policy Characteristics'!E:E,MATCH($C182,'Policy Characteristics'!$C:$C,0)))</f>
        <v>trans ZEV minimum</v>
      </c>
      <c r="L182" s="151">
        <f>IF(ISBLANK(INDEX('Policy Characteristics'!F:F,MATCH($C182,'Policy Characteristics'!$C:$C,0))),"",INDEX('Policy Characteristics'!F:F,MATCH($C182,'Policy Characteristics'!$C:$C,0)))</f>
        <v>0</v>
      </c>
      <c r="M182" s="151">
        <f>IF(ISBLANK(INDEX('Policy Characteristics'!G:G,MATCH($C182,'Policy Characteristics'!$C:$C,0))),"",INDEX('Policy Characteristics'!G:G,MATCH($C182,'Policy Characteristics'!$C:$C,0)))</f>
        <v>1</v>
      </c>
      <c r="N182" s="151">
        <f>IF(ISBLANK(INDEX('Policy Characteristics'!H:H,MATCH($C182,'Policy Characteristics'!$C:$C,0))),"",INDEX('Policy Characteristics'!H:H,MATCH($C182,'Policy Characteristics'!$C:$C,0)))</f>
        <v>0.01</v>
      </c>
      <c r="O182" s="144" t="str">
        <f>IF(ISBLANK(INDEX('Policy Characteristics'!I:I,MATCH($C182,'Policy Characteristics'!$C:$C,0))),"",INDEX('Policy Characteristics'!I:I,MATCH($C182,'Policy Characteristics'!$C:$C,0)))</f>
        <v>% of new vehicles sold</v>
      </c>
      <c r="P182" s="14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144" t="str">
        <f>IF(ISBLANK(INDEX('Policy Characteristics'!K:K,MATCH($C182,'Policy Characteristics'!$C:$C,0))),"",INDEX('Policy Characteristics'!K:K,MATCH($C182,'Policy Characteristics'!$C:$C,0)))</f>
        <v>transportation-sector-main.html#ev-mandate</v>
      </c>
      <c r="R182" s="144" t="str">
        <f>IF(ISBLANK(INDEX('Policy Characteristics'!L:L,MATCH($C182,'Policy Characteristics'!$C:$C,0))),"",INDEX('Policy Characteristics'!L:L,MATCH($C182,'Policy Characteristics'!$C:$C,0)))</f>
        <v>ev-mandate.html</v>
      </c>
    </row>
    <row r="183" spans="1:18" x14ac:dyDescent="0.25">
      <c r="A183" s="144" t="str">
        <f>IF(ISBLANK(INDEX('Policy Characteristics'!A:A,MATCH($C183,'Policy Characteristics'!$C:$C,0))),"",INDEX('Policy Characteristics'!A:A,MATCH($C183,'Policy Characteristics'!$C:$C,0)))</f>
        <v>Transportation</v>
      </c>
      <c r="B183" s="152" t="str">
        <f>IF(ISBLANK(INDEX('Policy Characteristics'!B:B,MATCH($C183,'Policy Characteristics'!$C:$C,0))),"",INDEX('Policy Characteristics'!B:B,MATCH($C183,'Policy Characteristics'!$C:$C,0)))</f>
        <v>Zero-Emission Vehicle Sales Standard</v>
      </c>
      <c r="C183" s="144" t="str">
        <f t="shared" si="9"/>
        <v>Minimum Required ZEV Sales Percentage</v>
      </c>
      <c r="D183" s="2" t="s">
        <v>42</v>
      </c>
      <c r="E183" s="2" t="s">
        <v>41</v>
      </c>
      <c r="F183" s="2" t="s">
        <v>85</v>
      </c>
      <c r="G183" s="2" t="s">
        <v>2148</v>
      </c>
      <c r="H183" s="47">
        <v>501</v>
      </c>
      <c r="I183" t="s">
        <v>44</v>
      </c>
      <c r="J183" s="145" t="str">
        <f>IF(ISBLANK(INDEX('Policy Characteristics'!D:D,MATCH($C183,'Policy Characteristics'!$C:$C,0))),"",INDEX('Policy Characteristics'!D:D,MATCH($C183,'Policy Characteristics'!$C:$C,0)))</f>
        <v>ZEV Sales Standard</v>
      </c>
      <c r="K183" s="144" t="str">
        <f>IF(ISBLANK(INDEX('Policy Characteristics'!E:E,MATCH($C183,'Policy Characteristics'!$C:$C,0))),"",INDEX('Policy Characteristics'!E:E,MATCH($C183,'Policy Characteristics'!$C:$C,0)))</f>
        <v>trans ZEV minimum</v>
      </c>
      <c r="L183" s="151">
        <f>IF(ISBLANK(INDEX('Policy Characteristics'!F:F,MATCH($C183,'Policy Characteristics'!$C:$C,0))),"",INDEX('Policy Characteristics'!F:F,MATCH($C183,'Policy Characteristics'!$C:$C,0)))</f>
        <v>0</v>
      </c>
      <c r="M183" s="151">
        <f>IF(ISBLANK(INDEX('Policy Characteristics'!G:G,MATCH($C183,'Policy Characteristics'!$C:$C,0))),"",INDEX('Policy Characteristics'!G:G,MATCH($C183,'Policy Characteristics'!$C:$C,0)))</f>
        <v>1</v>
      </c>
      <c r="N183" s="151">
        <f>IF(ISBLANK(INDEX('Policy Characteristics'!H:H,MATCH($C183,'Policy Characteristics'!$C:$C,0))),"",INDEX('Policy Characteristics'!H:H,MATCH($C183,'Policy Characteristics'!$C:$C,0)))</f>
        <v>0.01</v>
      </c>
      <c r="O183" s="144" t="str">
        <f>IF(ISBLANK(INDEX('Policy Characteristics'!I:I,MATCH($C183,'Policy Characteristics'!$C:$C,0))),"",INDEX('Policy Characteristics'!I:I,MATCH($C183,'Policy Characteristics'!$C:$C,0)))</f>
        <v>% of new vehicles sold</v>
      </c>
      <c r="P183" s="14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144" t="str">
        <f>IF(ISBLANK(INDEX('Policy Characteristics'!K:K,MATCH($C183,'Policy Characteristics'!$C:$C,0))),"",INDEX('Policy Characteristics'!K:K,MATCH($C183,'Policy Characteristics'!$C:$C,0)))</f>
        <v>transportation-sector-main.html#ev-mandate</v>
      </c>
      <c r="R183" s="144" t="str">
        <f>IF(ISBLANK(INDEX('Policy Characteristics'!L:L,MATCH($C183,'Policy Characteristics'!$C:$C,0))),"",INDEX('Policy Characteristics'!L:L,MATCH($C183,'Policy Characteristics'!$C:$C,0)))</f>
        <v>ev-mandate.html</v>
      </c>
    </row>
    <row r="184" spans="1:18" x14ac:dyDescent="0.25">
      <c r="A184" s="144" t="str">
        <f>IF(ISBLANK(INDEX('Policy Characteristics'!A:A,MATCH($C184,'Policy Characteristics'!$C:$C,0))),"",INDEX('Policy Characteristics'!A:A,MATCH($C184,'Policy Characteristics'!$C:$C,0)))</f>
        <v>Transportation</v>
      </c>
      <c r="B184" s="152" t="str">
        <f>IF(ISBLANK(INDEX('Policy Characteristics'!B:B,MATCH($C184,'Policy Characteristics'!$C:$C,0))),"",INDEX('Policy Characteristics'!B:B,MATCH($C184,'Policy Characteristics'!$C:$C,0)))</f>
        <v>Zero-Emission Vehicle Sales Standard</v>
      </c>
      <c r="C184" s="144" t="str">
        <f t="shared" si="9"/>
        <v>Minimum Required ZEV Sales Percentage</v>
      </c>
      <c r="D184" s="2" t="s">
        <v>45</v>
      </c>
      <c r="E184" s="2" t="s">
        <v>113</v>
      </c>
      <c r="F184" s="2" t="s">
        <v>84</v>
      </c>
      <c r="G184" s="2" t="s">
        <v>143</v>
      </c>
      <c r="H184" s="47">
        <v>188</v>
      </c>
      <c r="I184" t="s">
        <v>43</v>
      </c>
      <c r="J184" s="145" t="str">
        <f>IF(ISBLANK(INDEX('Policy Characteristics'!D:D,MATCH($C184,'Policy Characteristics'!$C:$C,0))),"",INDEX('Policy Characteristics'!D:D,MATCH($C184,'Policy Characteristics'!$C:$C,0)))</f>
        <v>ZEV Sales Standard</v>
      </c>
      <c r="K184" s="144" t="str">
        <f>IF(ISBLANK(INDEX('Policy Characteristics'!E:E,MATCH($C184,'Policy Characteristics'!$C:$C,0))),"",INDEX('Policy Characteristics'!E:E,MATCH($C184,'Policy Characteristics'!$C:$C,0)))</f>
        <v>trans ZEV minimum</v>
      </c>
      <c r="L184" s="151">
        <f>IF(ISBLANK(INDEX('Policy Characteristics'!F:F,MATCH($C184,'Policy Characteristics'!$C:$C,0))),"",INDEX('Policy Characteristics'!F:F,MATCH($C184,'Policy Characteristics'!$C:$C,0)))</f>
        <v>0</v>
      </c>
      <c r="M184" s="151">
        <f>IF(ISBLANK(INDEX('Policy Characteristics'!G:G,MATCH($C184,'Policy Characteristics'!$C:$C,0))),"",INDEX('Policy Characteristics'!G:G,MATCH($C184,'Policy Characteristics'!$C:$C,0)))</f>
        <v>1</v>
      </c>
      <c r="N184" s="151">
        <f>IF(ISBLANK(INDEX('Policy Characteristics'!H:H,MATCH($C184,'Policy Characteristics'!$C:$C,0))),"",INDEX('Policy Characteristics'!H:H,MATCH($C184,'Policy Characteristics'!$C:$C,0)))</f>
        <v>0.01</v>
      </c>
      <c r="O184" s="144" t="str">
        <f>IF(ISBLANK(INDEX('Policy Characteristics'!I:I,MATCH($C184,'Policy Characteristics'!$C:$C,0))),"",INDEX('Policy Characteristics'!I:I,MATCH($C184,'Policy Characteristics'!$C:$C,0)))</f>
        <v>% of new vehicles sold</v>
      </c>
      <c r="P184" s="14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144" t="str">
        <f>IF(ISBLANK(INDEX('Policy Characteristics'!K:K,MATCH($C184,'Policy Characteristics'!$C:$C,0))),"",INDEX('Policy Characteristics'!K:K,MATCH($C184,'Policy Characteristics'!$C:$C,0)))</f>
        <v>transportation-sector-main.html#ev-mandate</v>
      </c>
      <c r="R184" s="144" t="str">
        <f>IF(ISBLANK(INDEX('Policy Characteristics'!L:L,MATCH($C184,'Policy Characteristics'!$C:$C,0))),"",INDEX('Policy Characteristics'!L:L,MATCH($C184,'Policy Characteristics'!$C:$C,0)))</f>
        <v>ev-mandate.html</v>
      </c>
    </row>
    <row r="185" spans="1:18" x14ac:dyDescent="0.25">
      <c r="A185" s="144" t="str">
        <f>IF(ISBLANK(INDEX('Policy Characteristics'!A:A,MATCH($C185,'Policy Characteristics'!$C:$C,0))),"",INDEX('Policy Characteristics'!A:A,MATCH($C185,'Policy Characteristics'!$C:$C,0)))</f>
        <v>Transportation</v>
      </c>
      <c r="B185" s="152" t="str">
        <f>IF(ISBLANK(INDEX('Policy Characteristics'!B:B,MATCH($C185,'Policy Characteristics'!$C:$C,0))),"",INDEX('Policy Characteristics'!B:B,MATCH($C185,'Policy Characteristics'!$C:$C,0)))</f>
        <v>Zero-Emission Vehicle Sales Standard</v>
      </c>
      <c r="C185" s="144" t="str">
        <f t="shared" si="9"/>
        <v>Minimum Required ZEV Sales Percentage</v>
      </c>
      <c r="D185" s="2" t="s">
        <v>42</v>
      </c>
      <c r="E185" s="2" t="s">
        <v>113</v>
      </c>
      <c r="F185" s="2" t="s">
        <v>85</v>
      </c>
      <c r="G185" s="2" t="s">
        <v>143</v>
      </c>
      <c r="H185" s="47">
        <v>591</v>
      </c>
      <c r="I185" t="s">
        <v>44</v>
      </c>
      <c r="J185" s="145" t="str">
        <f>IF(ISBLANK(INDEX('Policy Characteristics'!D:D,MATCH($C185,'Policy Characteristics'!$C:$C,0))),"",INDEX('Policy Characteristics'!D:D,MATCH($C185,'Policy Characteristics'!$C:$C,0)))</f>
        <v>ZEV Sales Standard</v>
      </c>
      <c r="K185" s="144" t="str">
        <f>IF(ISBLANK(INDEX('Policy Characteristics'!E:E,MATCH($C185,'Policy Characteristics'!$C:$C,0))),"",INDEX('Policy Characteristics'!E:E,MATCH($C185,'Policy Characteristics'!$C:$C,0)))</f>
        <v>trans ZEV minimum</v>
      </c>
      <c r="L185" s="151">
        <f>IF(ISBLANK(INDEX('Policy Characteristics'!F:F,MATCH($C185,'Policy Characteristics'!$C:$C,0))),"",INDEX('Policy Characteristics'!F:F,MATCH($C185,'Policy Characteristics'!$C:$C,0)))</f>
        <v>0</v>
      </c>
      <c r="M185" s="151">
        <f>IF(ISBLANK(INDEX('Policy Characteristics'!G:G,MATCH($C185,'Policy Characteristics'!$C:$C,0))),"",INDEX('Policy Characteristics'!G:G,MATCH($C185,'Policy Characteristics'!$C:$C,0)))</f>
        <v>1</v>
      </c>
      <c r="N185" s="151">
        <f>IF(ISBLANK(INDEX('Policy Characteristics'!H:H,MATCH($C185,'Policy Characteristics'!$C:$C,0))),"",INDEX('Policy Characteristics'!H:H,MATCH($C185,'Policy Characteristics'!$C:$C,0)))</f>
        <v>0.01</v>
      </c>
      <c r="O185" s="144" t="str">
        <f>IF(ISBLANK(INDEX('Policy Characteristics'!I:I,MATCH($C185,'Policy Characteristics'!$C:$C,0))),"",INDEX('Policy Characteristics'!I:I,MATCH($C185,'Policy Characteristics'!$C:$C,0)))</f>
        <v>% of new vehicles sold</v>
      </c>
      <c r="P185" s="14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144" t="str">
        <f>IF(ISBLANK(INDEX('Policy Characteristics'!K:K,MATCH($C185,'Policy Characteristics'!$C:$C,0))),"",INDEX('Policy Characteristics'!K:K,MATCH($C185,'Policy Characteristics'!$C:$C,0)))</f>
        <v>transportation-sector-main.html#ev-mandate</v>
      </c>
      <c r="R185" s="144" t="str">
        <f>IF(ISBLANK(INDEX('Policy Characteristics'!L:L,MATCH($C185,'Policy Characteristics'!$C:$C,0))),"",INDEX('Policy Characteristics'!L:L,MATCH($C185,'Policy Characteristics'!$C:$C,0)))</f>
        <v>ev-mandate.html</v>
      </c>
    </row>
    <row r="186" spans="1:18" x14ac:dyDescent="0.25">
      <c r="A186" s="144" t="str">
        <f>IF(ISBLANK(INDEX('Policy Characteristics'!A:A,MATCH($C186,'Policy Characteristics'!$C:$C,0))),"",INDEX('Policy Characteristics'!A:A,MATCH($C186,'Policy Characteristics'!$C:$C,0)))</f>
        <v>Transportation</v>
      </c>
      <c r="B186" s="152" t="str">
        <f>IF(ISBLANK(INDEX('Policy Characteristics'!B:B,MATCH($C186,'Policy Characteristics'!$C:$C,0))),"",INDEX('Policy Characteristics'!B:B,MATCH($C186,'Policy Characteristics'!$C:$C,0)))</f>
        <v>Non-BAU ZEV-Qualifying Vehicles</v>
      </c>
      <c r="C186" s="1" t="s">
        <v>2272</v>
      </c>
      <c r="D186" s="45"/>
      <c r="E186" s="45"/>
      <c r="F186" s="45"/>
      <c r="G186" s="45"/>
      <c r="H186" s="43">
        <v>1655</v>
      </c>
      <c r="I186" t="s">
        <v>43</v>
      </c>
      <c r="J186" s="145" t="str">
        <f>IF(ISBLANK(INDEX('Policy Characteristics'!D:D,MATCH($C186,'Policy Characteristics'!$C:$C,0))),"",INDEX('Policy Characteristics'!D:D,MATCH($C186,'Policy Characteristics'!$C:$C,0)))</f>
        <v>ZEV Sales Standard</v>
      </c>
      <c r="K186" s="144" t="str">
        <f>IF(ISBLANK(INDEX('Policy Characteristics'!E:E,MATCH($C186,'Policy Characteristics'!$C:$C,0))),"",INDEX('Policy Characteristics'!E:E,MATCH($C186,'Policy Characteristics'!$C:$C,0)))</f>
        <v>trans non BAU ZEV vehicle definitions</v>
      </c>
      <c r="L186" s="151">
        <f>IF(ISBLANK(INDEX('Policy Characteristics'!F:F,MATCH($C186,'Policy Characteristics'!$C:$C,0))),"",INDEX('Policy Characteristics'!F:F,MATCH($C186,'Policy Characteristics'!$C:$C,0)))</f>
        <v>0</v>
      </c>
      <c r="M186" s="151">
        <f>IF(ISBLANK(INDEX('Policy Characteristics'!G:G,MATCH($C186,'Policy Characteristics'!$C:$C,0))),"",INDEX('Policy Characteristics'!G:G,MATCH($C186,'Policy Characteristics'!$C:$C,0)))</f>
        <v>1</v>
      </c>
      <c r="N186" s="151">
        <f>IF(ISBLANK(INDEX('Policy Characteristics'!H:H,MATCH($C186,'Policy Characteristics'!$C:$C,0))),"",INDEX('Policy Characteristics'!H:H,MATCH($C186,'Policy Characteristics'!$C:$C,0)))</f>
        <v>1</v>
      </c>
      <c r="O186" s="144" t="str">
        <f>IF(ISBLANK(INDEX('Policy Characteristics'!I:I,MATCH($C186,'Policy Characteristics'!$C:$C,0))),"",INDEX('Policy Characteristics'!I:I,MATCH($C186,'Policy Characteristics'!$C:$C,0)))</f>
        <v>on/off</v>
      </c>
      <c r="P186" s="144"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44" t="str">
        <f>IF(ISBLANK(INDEX('Policy Characteristics'!K:K,MATCH($C186,'Policy Characteristics'!$C:$C,0))),"",INDEX('Policy Characteristics'!K:K,MATCH($C186,'Policy Characteristics'!$C:$C,0)))</f>
        <v/>
      </c>
      <c r="R186" s="144" t="str">
        <f>IF(ISBLANK(INDEX('Policy Characteristics'!L:L,MATCH($C186,'Policy Characteristics'!$C:$C,0))),"",INDEX('Policy Characteristics'!L:L,MATCH($C186,'Policy Characteristics'!$C:$C,0)))</f>
        <v/>
      </c>
    </row>
    <row r="187" spans="1:18" s="2" customFormat="1" x14ac:dyDescent="0.25">
      <c r="A187" s="144" t="str">
        <f>IF(ISBLANK(INDEX('Policy Characteristics'!A:A,MATCH($C187,'Policy Characteristics'!$C:$C,0))),"",INDEX('Policy Characteristics'!A:A,MATCH($C187,'Policy Characteristics'!$C:$C,0)))</f>
        <v>Transportation</v>
      </c>
      <c r="B187" s="152" t="str">
        <f>IF(ISBLANK(INDEX('Policy Characteristics'!B:B,MATCH($C187,'Policy Characteristics'!$C:$C,0))),"",INDEX('Policy Characteristics'!B:B,MATCH($C187,'Policy Characteristics'!$C:$C,0)))</f>
        <v>Subsidy for Vehicle Battery Production</v>
      </c>
      <c r="C187" s="1" t="s">
        <v>2456</v>
      </c>
      <c r="H187" s="43">
        <v>2257</v>
      </c>
      <c r="I187" t="s">
        <v>44</v>
      </c>
      <c r="J187" s="145" t="str">
        <f>IF(ISBLANK(INDEX('Policy Characteristics'!D:D,MATCH($C187,'Policy Characteristics'!$C:$C,0))),"",INDEX('Policy Characteristics'!D:D,MATCH($C187,'Policy Characteristics'!$C:$C,0)))</f>
        <v>Vehicle Battery Production Subsidy</v>
      </c>
      <c r="K187" s="144" t="str">
        <f>IF(ISBLANK(INDEX('Policy Characteristics'!E:E,MATCH($C187,'Policy Characteristics'!$C:$C,0))),"",INDEX('Policy Characteristics'!E:E,MATCH($C187,'Policy Characteristics'!$C:$C,0)))</f>
        <v>trans battery subsidy</v>
      </c>
      <c r="L187" s="171">
        <f>IF(ISBLANK(INDEX('Policy Characteristics'!F:F,MATCH($C187,'Policy Characteristics'!$C:$C,0))),"",INDEX('Policy Characteristics'!F:F,MATCH($C187,'Policy Characteristics'!$C:$C,0)))</f>
        <v>0</v>
      </c>
      <c r="M187" s="171">
        <f>IF(ISBLANK(INDEX('Policy Characteristics'!G:G,MATCH($C187,'Policy Characteristics'!$C:$C,0))),"",INDEX('Policy Characteristics'!G:G,MATCH($C187,'Policy Characteristics'!$C:$C,0)))</f>
        <v>1</v>
      </c>
      <c r="N187" s="171">
        <f>IF(ISBLANK(INDEX('Policy Characteristics'!H:H,MATCH($C187,'Policy Characteristics'!$C:$C,0))),"",INDEX('Policy Characteristics'!H:H,MATCH($C187,'Policy Characteristics'!$C:$C,0)))</f>
        <v>1</v>
      </c>
      <c r="O187" s="144" t="str">
        <f>IF(ISBLANK(INDEX('Policy Characteristics'!I:I,MATCH($C187,'Policy Characteristics'!$C:$C,0))),"",INDEX('Policy Characteristics'!I:I,MATCH($C187,'Policy Characteristics'!$C:$C,0)))</f>
        <v>on/off</v>
      </c>
      <c r="P187" s="144"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44" t="str">
        <f>IF(ISBLANK(INDEX('Policy Characteristics'!K:K,MATCH($C187,'Policy Characteristics'!$C:$C,0))),"",INDEX('Policy Characteristics'!K:K,MATCH($C187,'Policy Characteristics'!$C:$C,0)))</f>
        <v/>
      </c>
      <c r="R187" s="144" t="str">
        <f>IF(ISBLANK(INDEX('Policy Characteristics'!L:L,MATCH($C187,'Policy Characteristics'!$C:$C,0))),"",INDEX('Policy Characteristics'!L:L,MATCH($C187,'Policy Characteristics'!$C:$C,0)))</f>
        <v/>
      </c>
    </row>
    <row r="188" spans="1:18" x14ac:dyDescent="0.25">
      <c r="A188" s="144" t="str">
        <f>IF(ISBLANK(INDEX('Policy Characteristics'!A:A,MATCH($C188,'Policy Characteristics'!$C:$C,0))),"",INDEX('Policy Characteristics'!A:A,MATCH($C188,'Policy Characteristics'!$C:$C,0)))</f>
        <v>Buildings and Appliances</v>
      </c>
      <c r="B188" s="152" t="str">
        <f>IF(ISBLANK(INDEX('Policy Characteristics'!B:B,MATCH($C188,'Policy Characteristics'!$C:$C,0))),"",INDEX('Policy Characteristics'!B:B,MATCH($C188,'Policy Characteristics'!$C:$C,0)))</f>
        <v>Building Component Electrification</v>
      </c>
      <c r="C188" t="s">
        <v>1378</v>
      </c>
      <c r="D188" s="45" t="s">
        <v>114</v>
      </c>
      <c r="E188" s="45" t="s">
        <v>272</v>
      </c>
      <c r="F188" s="45" t="s">
        <v>120</v>
      </c>
      <c r="G188" s="45" t="s">
        <v>276</v>
      </c>
      <c r="H188" s="43">
        <v>435</v>
      </c>
      <c r="I188" t="s">
        <v>43</v>
      </c>
      <c r="J188" s="145" t="str">
        <f>IF(ISBLANK(INDEX('Policy Characteristics'!D:D,MATCH($C188,'Policy Characteristics'!$C:$C,0))),"",INDEX('Policy Characteristics'!D:D,MATCH($C188,'Policy Characteristics'!$C:$C,0)))</f>
        <v>Building Component Electrification</v>
      </c>
      <c r="K188" s="144" t="str">
        <f>IF(ISBLANK(INDEX('Policy Characteristics'!E:E,MATCH($C188,'Policy Characteristics'!$C:$C,0))),"",INDEX('Policy Characteristics'!E:E,MATCH($C188,'Policy Characteristics'!$C:$C,0)))</f>
        <v>bldgs new component fuel shifting</v>
      </c>
      <c r="L188" s="151">
        <f>IF(ISBLANK(INDEX('Policy Characteristics'!F:F,MATCH($C188,'Policy Characteristics'!$C:$C,0))),"",INDEX('Policy Characteristics'!F:F,MATCH($C188,'Policy Characteristics'!$C:$C,0)))</f>
        <v>1</v>
      </c>
      <c r="M188" s="151">
        <f>IF(ISBLANK(INDEX('Policy Characteristics'!G:G,MATCH($C188,'Policy Characteristics'!$C:$C,0))),"",INDEX('Policy Characteristics'!G:G,MATCH($C188,'Policy Characteristics'!$C:$C,0)))</f>
        <v>3</v>
      </c>
      <c r="N188" s="151">
        <f>IF(ISBLANK(INDEX('Policy Characteristics'!H:H,MATCH($C188,'Policy Characteristics'!$C:$C,0))),"",INDEX('Policy Characteristics'!H:H,MATCH($C188,'Policy Characteristics'!$C:$C,0)))</f>
        <v>0.1</v>
      </c>
      <c r="O188" s="144" t="str">
        <f>IF(ISBLANK(INDEX('Policy Characteristics'!I:I,MATCH($C188,'Policy Characteristics'!$C:$C,0))),"",INDEX('Policy Characteristics'!I:I,MATCH($C188,'Policy Characteristics'!$C:$C,0)))</f>
        <v>% increased diffusion of electric heating systems</v>
      </c>
      <c r="P188" s="144"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44" t="str">
        <f>IF(ISBLANK(INDEX('Policy Characteristics'!K:K,MATCH($C188,'Policy Characteristics'!$C:$C,0))),"",INDEX('Policy Characteristics'!K:K,MATCH($C188,'Policy Characteristics'!$C:$C,0)))</f>
        <v>buildings-sector-main.html#component-elec</v>
      </c>
      <c r="R188" s="144" t="str">
        <f>IF(ISBLANK(INDEX('Policy Characteristics'!L:L,MATCH($C188,'Policy Characteristics'!$C:$C,0))),"",INDEX('Policy Characteristics'!L:L,MATCH($C188,'Policy Characteristics'!$C:$C,0)))</f>
        <v>building-component-electrification.html</v>
      </c>
    </row>
    <row r="189" spans="1:18" x14ac:dyDescent="0.25">
      <c r="A189" s="144" t="str">
        <f>IF(ISBLANK(INDEX('Policy Characteristics'!A:A,MATCH($C189,'Policy Characteristics'!$C:$C,0))),"",INDEX('Policy Characteristics'!A:A,MATCH($C189,'Policy Characteristics'!$C:$C,0)))</f>
        <v>Buildings and Appliances</v>
      </c>
      <c r="B189" s="152" t="str">
        <f>IF(ISBLANK(INDEX('Policy Characteristics'!B:B,MATCH($C189,'Policy Characteristics'!$C:$C,0))),"",INDEX('Policy Characteristics'!B:B,MATCH($C189,'Policy Characteristics'!$C:$C,0)))</f>
        <v>Building Component Electrification</v>
      </c>
      <c r="C189" s="144" t="str">
        <f t="shared" ref="C189:C201" si="10">C$188</f>
        <v>Fraction of New Bldg Components Shifted to Other Fuels</v>
      </c>
      <c r="D189" s="45" t="s">
        <v>115</v>
      </c>
      <c r="E189" s="45" t="s">
        <v>272</v>
      </c>
      <c r="F189" s="45" t="s">
        <v>121</v>
      </c>
      <c r="G189" s="45" t="s">
        <v>276</v>
      </c>
      <c r="H189" s="43">
        <v>436</v>
      </c>
      <c r="I189" t="s">
        <v>44</v>
      </c>
      <c r="J189" s="145" t="str">
        <f>IF(ISBLANK(INDEX('Policy Characteristics'!D:D,MATCH($C189,'Policy Characteristics'!$C:$C,0))),"",INDEX('Policy Characteristics'!D:D,MATCH($C189,'Policy Characteristics'!$C:$C,0)))</f>
        <v>Building Component Electrification</v>
      </c>
      <c r="K189" s="144" t="str">
        <f>IF(ISBLANK(INDEX('Policy Characteristics'!E:E,MATCH($C189,'Policy Characteristics'!$C:$C,0))),"",INDEX('Policy Characteristics'!E:E,MATCH($C189,'Policy Characteristics'!$C:$C,0)))</f>
        <v>bldgs new component fuel shifting</v>
      </c>
      <c r="L189" s="151">
        <f>IF(ISBLANK(INDEX('Policy Characteristics'!F:F,MATCH($C189,'Policy Characteristics'!$C:$C,0))),"",INDEX('Policy Characteristics'!F:F,MATCH($C189,'Policy Characteristics'!$C:$C,0)))</f>
        <v>1</v>
      </c>
      <c r="M189" s="151">
        <f>IF(ISBLANK(INDEX('Policy Characteristics'!G:G,MATCH($C189,'Policy Characteristics'!$C:$C,0))),"",INDEX('Policy Characteristics'!G:G,MATCH($C189,'Policy Characteristics'!$C:$C,0)))</f>
        <v>3</v>
      </c>
      <c r="N189" s="151">
        <f>IF(ISBLANK(INDEX('Policy Characteristics'!H:H,MATCH($C189,'Policy Characteristics'!$C:$C,0))),"",INDEX('Policy Characteristics'!H:H,MATCH($C189,'Policy Characteristics'!$C:$C,0)))</f>
        <v>0.1</v>
      </c>
      <c r="O189" s="144" t="str">
        <f>IF(ISBLANK(INDEX('Policy Characteristics'!I:I,MATCH($C189,'Policy Characteristics'!$C:$C,0))),"",INDEX('Policy Characteristics'!I:I,MATCH($C189,'Policy Characteristics'!$C:$C,0)))</f>
        <v>% increased diffusion of electric heating systems</v>
      </c>
      <c r="P189" s="144"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44" t="str">
        <f>IF(ISBLANK(INDEX('Policy Characteristics'!K:K,MATCH($C189,'Policy Characteristics'!$C:$C,0))),"",INDEX('Policy Characteristics'!K:K,MATCH($C189,'Policy Characteristics'!$C:$C,0)))</f>
        <v>buildings-sector-main.html#component-elec</v>
      </c>
      <c r="R189" s="144" t="str">
        <f>IF(ISBLANK(INDEX('Policy Characteristics'!L:L,MATCH($C189,'Policy Characteristics'!$C:$C,0))),"",INDEX('Policy Characteristics'!L:L,MATCH($C189,'Policy Characteristics'!$C:$C,0)))</f>
        <v>building-component-electrification.html</v>
      </c>
    </row>
    <row r="190" spans="1:18" x14ac:dyDescent="0.25">
      <c r="A190" s="144" t="str">
        <f>IF(ISBLANK(INDEX('Policy Characteristics'!A:A,MATCH($C190,'Policy Characteristics'!$C:$C,0))),"",INDEX('Policy Characteristics'!A:A,MATCH($C190,'Policy Characteristics'!$C:$C,0)))</f>
        <v>Buildings and Appliances</v>
      </c>
      <c r="B190" s="152" t="str">
        <f>IF(ISBLANK(INDEX('Policy Characteristics'!B:B,MATCH($C190,'Policy Characteristics'!$C:$C,0))),"",INDEX('Policy Characteristics'!B:B,MATCH($C190,'Policy Characteristics'!$C:$C,0)))</f>
        <v>Building Component Electrification</v>
      </c>
      <c r="C190" s="144" t="str">
        <f t="shared" si="10"/>
        <v>Fraction of New Bldg Components Shifted to Other Fuels</v>
      </c>
      <c r="D190" s="45" t="s">
        <v>117</v>
      </c>
      <c r="E190" s="45" t="s">
        <v>272</v>
      </c>
      <c r="F190" s="45" t="s">
        <v>123</v>
      </c>
      <c r="G190" s="45" t="s">
        <v>276</v>
      </c>
      <c r="H190" s="43">
        <v>437</v>
      </c>
      <c r="I190" t="s">
        <v>44</v>
      </c>
      <c r="J190" s="145" t="str">
        <f>IF(ISBLANK(INDEX('Policy Characteristics'!D:D,MATCH($C190,'Policy Characteristics'!$C:$C,0))),"",INDEX('Policy Characteristics'!D:D,MATCH($C190,'Policy Characteristics'!$C:$C,0)))</f>
        <v>Building Component Electrification</v>
      </c>
      <c r="K190" s="144" t="str">
        <f>IF(ISBLANK(INDEX('Policy Characteristics'!E:E,MATCH($C190,'Policy Characteristics'!$C:$C,0))),"",INDEX('Policy Characteristics'!E:E,MATCH($C190,'Policy Characteristics'!$C:$C,0)))</f>
        <v>bldgs new component fuel shifting</v>
      </c>
      <c r="L190" s="151">
        <f>IF(ISBLANK(INDEX('Policy Characteristics'!F:F,MATCH($C190,'Policy Characteristics'!$C:$C,0))),"",INDEX('Policy Characteristics'!F:F,MATCH($C190,'Policy Characteristics'!$C:$C,0)))</f>
        <v>1</v>
      </c>
      <c r="M190" s="151">
        <f>IF(ISBLANK(INDEX('Policy Characteristics'!G:G,MATCH($C190,'Policy Characteristics'!$C:$C,0))),"",INDEX('Policy Characteristics'!G:G,MATCH($C190,'Policy Characteristics'!$C:$C,0)))</f>
        <v>3</v>
      </c>
      <c r="N190" s="151">
        <f>IF(ISBLANK(INDEX('Policy Characteristics'!H:H,MATCH($C190,'Policy Characteristics'!$C:$C,0))),"",INDEX('Policy Characteristics'!H:H,MATCH($C190,'Policy Characteristics'!$C:$C,0)))</f>
        <v>0.1</v>
      </c>
      <c r="O190" s="144" t="str">
        <f>IF(ISBLANK(INDEX('Policy Characteristics'!I:I,MATCH($C190,'Policy Characteristics'!$C:$C,0))),"",INDEX('Policy Characteristics'!I:I,MATCH($C190,'Policy Characteristics'!$C:$C,0)))</f>
        <v>% increased diffusion of electric heating systems</v>
      </c>
      <c r="P190" s="144"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44" t="str">
        <f>IF(ISBLANK(INDEX('Policy Characteristics'!K:K,MATCH($C190,'Policy Characteristics'!$C:$C,0))),"",INDEX('Policy Characteristics'!K:K,MATCH($C190,'Policy Characteristics'!$C:$C,0)))</f>
        <v>buildings-sector-main.html#component-elec</v>
      </c>
      <c r="R190" s="144" t="str">
        <f>IF(ISBLANK(INDEX('Policy Characteristics'!L:L,MATCH($C190,'Policy Characteristics'!$C:$C,0))),"",INDEX('Policy Characteristics'!L:L,MATCH($C190,'Policy Characteristics'!$C:$C,0)))</f>
        <v>building-component-electrification.html</v>
      </c>
    </row>
    <row r="191" spans="1:18" x14ac:dyDescent="0.25">
      <c r="A191" s="144" t="str">
        <f>IF(ISBLANK(INDEX('Policy Characteristics'!A:A,MATCH($C191,'Policy Characteristics'!$C:$C,0))),"",INDEX('Policy Characteristics'!A:A,MATCH($C191,'Policy Characteristics'!$C:$C,0)))</f>
        <v>Buildings and Appliances</v>
      </c>
      <c r="B191" s="152" t="str">
        <f>IF(ISBLANK(INDEX('Policy Characteristics'!B:B,MATCH($C191,'Policy Characteristics'!$C:$C,0))),"",INDEX('Policy Characteristics'!B:B,MATCH($C191,'Policy Characteristics'!$C:$C,0)))</f>
        <v>Building Component Electrification</v>
      </c>
      <c r="C191" s="144" t="str">
        <f t="shared" si="10"/>
        <v>Fraction of New Bldg Components Shifted to Other Fuels</v>
      </c>
      <c r="D191" s="45" t="s">
        <v>118</v>
      </c>
      <c r="E191" s="45" t="s">
        <v>272</v>
      </c>
      <c r="F191" s="45" t="s">
        <v>124</v>
      </c>
      <c r="G191" s="45" t="s">
        <v>276</v>
      </c>
      <c r="H191" s="43">
        <v>438</v>
      </c>
      <c r="I191" t="s">
        <v>43</v>
      </c>
      <c r="J191" s="145" t="str">
        <f>IF(ISBLANK(INDEX('Policy Characteristics'!D:D,MATCH($C191,'Policy Characteristics'!$C:$C,0))),"",INDEX('Policy Characteristics'!D:D,MATCH($C191,'Policy Characteristics'!$C:$C,0)))</f>
        <v>Building Component Electrification</v>
      </c>
      <c r="K191" s="144" t="str">
        <f>IF(ISBLANK(INDEX('Policy Characteristics'!E:E,MATCH($C191,'Policy Characteristics'!$C:$C,0))),"",INDEX('Policy Characteristics'!E:E,MATCH($C191,'Policy Characteristics'!$C:$C,0)))</f>
        <v>bldgs new component fuel shifting</v>
      </c>
      <c r="L191" s="151">
        <f>IF(ISBLANK(INDEX('Policy Characteristics'!F:F,MATCH($C191,'Policy Characteristics'!$C:$C,0))),"",INDEX('Policy Characteristics'!F:F,MATCH($C191,'Policy Characteristics'!$C:$C,0)))</f>
        <v>1</v>
      </c>
      <c r="M191" s="151">
        <f>IF(ISBLANK(INDEX('Policy Characteristics'!G:G,MATCH($C191,'Policy Characteristics'!$C:$C,0))),"",INDEX('Policy Characteristics'!G:G,MATCH($C191,'Policy Characteristics'!$C:$C,0)))</f>
        <v>3</v>
      </c>
      <c r="N191" s="151">
        <f>IF(ISBLANK(INDEX('Policy Characteristics'!H:H,MATCH($C191,'Policy Characteristics'!$C:$C,0))),"",INDEX('Policy Characteristics'!H:H,MATCH($C191,'Policy Characteristics'!$C:$C,0)))</f>
        <v>0.1</v>
      </c>
      <c r="O191" s="144" t="str">
        <f>IF(ISBLANK(INDEX('Policy Characteristics'!I:I,MATCH($C191,'Policy Characteristics'!$C:$C,0))),"",INDEX('Policy Characteristics'!I:I,MATCH($C191,'Policy Characteristics'!$C:$C,0)))</f>
        <v>% increased diffusion of electric heating systems</v>
      </c>
      <c r="P191" s="144"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44" t="str">
        <f>IF(ISBLANK(INDEX('Policy Characteristics'!K:K,MATCH($C191,'Policy Characteristics'!$C:$C,0))),"",INDEX('Policy Characteristics'!K:K,MATCH($C191,'Policy Characteristics'!$C:$C,0)))</f>
        <v>buildings-sector-main.html#component-elec</v>
      </c>
      <c r="R191" s="144" t="str">
        <f>IF(ISBLANK(INDEX('Policy Characteristics'!L:L,MATCH($C191,'Policy Characteristics'!$C:$C,0))),"",INDEX('Policy Characteristics'!L:L,MATCH($C191,'Policy Characteristics'!$C:$C,0)))</f>
        <v>building-component-electrification.html</v>
      </c>
    </row>
    <row r="192" spans="1:18" x14ac:dyDescent="0.25">
      <c r="A192" s="144" t="str">
        <f>IF(ISBLANK(INDEX('Policy Characteristics'!A:A,MATCH($C192,'Policy Characteristics'!$C:$C,0))),"",INDEX('Policy Characteristics'!A:A,MATCH($C192,'Policy Characteristics'!$C:$C,0)))</f>
        <v>Buildings and Appliances</v>
      </c>
      <c r="B192" s="152" t="str">
        <f>IF(ISBLANK(INDEX('Policy Characteristics'!B:B,MATCH($C192,'Policy Characteristics'!$C:$C,0))),"",INDEX('Policy Characteristics'!B:B,MATCH($C192,'Policy Characteristics'!$C:$C,0)))</f>
        <v>Building Component Electrification</v>
      </c>
      <c r="C192" s="144" t="str">
        <f t="shared" si="10"/>
        <v>Fraction of New Bldg Components Shifted to Other Fuels</v>
      </c>
      <c r="D192" s="45" t="s">
        <v>119</v>
      </c>
      <c r="E192" s="45" t="s">
        <v>272</v>
      </c>
      <c r="F192" s="45" t="s">
        <v>125</v>
      </c>
      <c r="G192" s="45" t="s">
        <v>276</v>
      </c>
      <c r="H192" s="43">
        <v>439</v>
      </c>
      <c r="I192" t="s">
        <v>43</v>
      </c>
      <c r="J192" s="145" t="str">
        <f>IF(ISBLANK(INDEX('Policy Characteristics'!D:D,MATCH($C192,'Policy Characteristics'!$C:$C,0))),"",INDEX('Policy Characteristics'!D:D,MATCH($C192,'Policy Characteristics'!$C:$C,0)))</f>
        <v>Building Component Electrification</v>
      </c>
      <c r="K192" s="144" t="str">
        <f>IF(ISBLANK(INDEX('Policy Characteristics'!E:E,MATCH($C192,'Policy Characteristics'!$C:$C,0))),"",INDEX('Policy Characteristics'!E:E,MATCH($C192,'Policy Characteristics'!$C:$C,0)))</f>
        <v>bldgs new component fuel shifting</v>
      </c>
      <c r="L192" s="151">
        <f>IF(ISBLANK(INDEX('Policy Characteristics'!F:F,MATCH($C192,'Policy Characteristics'!$C:$C,0))),"",INDEX('Policy Characteristics'!F:F,MATCH($C192,'Policy Characteristics'!$C:$C,0)))</f>
        <v>1</v>
      </c>
      <c r="M192" s="151">
        <f>IF(ISBLANK(INDEX('Policy Characteristics'!G:G,MATCH($C192,'Policy Characteristics'!$C:$C,0))),"",INDEX('Policy Characteristics'!G:G,MATCH($C192,'Policy Characteristics'!$C:$C,0)))</f>
        <v>3</v>
      </c>
      <c r="N192" s="151">
        <f>IF(ISBLANK(INDEX('Policy Characteristics'!H:H,MATCH($C192,'Policy Characteristics'!$C:$C,0))),"",INDEX('Policy Characteristics'!H:H,MATCH($C192,'Policy Characteristics'!$C:$C,0)))</f>
        <v>0.1</v>
      </c>
      <c r="O192" s="144" t="str">
        <f>IF(ISBLANK(INDEX('Policy Characteristics'!I:I,MATCH($C192,'Policy Characteristics'!$C:$C,0))),"",INDEX('Policy Characteristics'!I:I,MATCH($C192,'Policy Characteristics'!$C:$C,0)))</f>
        <v>% increased diffusion of electric heating systems</v>
      </c>
      <c r="P192" s="144"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44" t="str">
        <f>IF(ISBLANK(INDEX('Policy Characteristics'!K:K,MATCH($C192,'Policy Characteristics'!$C:$C,0))),"",INDEX('Policy Characteristics'!K:K,MATCH($C192,'Policy Characteristics'!$C:$C,0)))</f>
        <v>buildings-sector-main.html#component-elec</v>
      </c>
      <c r="R192" s="144" t="str">
        <f>IF(ISBLANK(INDEX('Policy Characteristics'!L:L,MATCH($C192,'Policy Characteristics'!$C:$C,0))),"",INDEX('Policy Characteristics'!L:L,MATCH($C192,'Policy Characteristics'!$C:$C,0)))</f>
        <v>building-component-electrification.html</v>
      </c>
    </row>
    <row r="193" spans="1:18" x14ac:dyDescent="0.25">
      <c r="A193" s="144" t="str">
        <f>IF(ISBLANK(INDEX('Policy Characteristics'!A:A,MATCH($C193,'Policy Characteristics'!$C:$C,0))),"",INDEX('Policy Characteristics'!A:A,MATCH($C193,'Policy Characteristics'!$C:$C,0)))</f>
        <v>Buildings and Appliances</v>
      </c>
      <c r="B193" s="152" t="str">
        <f>IF(ISBLANK(INDEX('Policy Characteristics'!B:B,MATCH($C193,'Policy Characteristics'!$C:$C,0))),"",INDEX('Policy Characteristics'!B:B,MATCH($C193,'Policy Characteristics'!$C:$C,0)))</f>
        <v>Building Component Electrification</v>
      </c>
      <c r="C193" s="144" t="str">
        <f t="shared" si="10"/>
        <v>Fraction of New Bldg Components Shifted to Other Fuels</v>
      </c>
      <c r="D193" s="45" t="s">
        <v>114</v>
      </c>
      <c r="E193" s="45" t="s">
        <v>273</v>
      </c>
      <c r="F193" s="45" t="s">
        <v>120</v>
      </c>
      <c r="G193" s="45" t="s">
        <v>275</v>
      </c>
      <c r="H193" s="43">
        <v>440</v>
      </c>
      <c r="I193" t="s">
        <v>43</v>
      </c>
      <c r="J193" s="145" t="str">
        <f>IF(ISBLANK(INDEX('Policy Characteristics'!D:D,MATCH($C193,'Policy Characteristics'!$C:$C,0))),"",INDEX('Policy Characteristics'!D:D,MATCH($C193,'Policy Characteristics'!$C:$C,0)))</f>
        <v>Building Component Electrification</v>
      </c>
      <c r="K193" s="144" t="str">
        <f>IF(ISBLANK(INDEX('Policy Characteristics'!E:E,MATCH($C193,'Policy Characteristics'!$C:$C,0))),"",INDEX('Policy Characteristics'!E:E,MATCH($C193,'Policy Characteristics'!$C:$C,0)))</f>
        <v>bldgs new component fuel shifting</v>
      </c>
      <c r="L193" s="151">
        <f>IF(ISBLANK(INDEX('Policy Characteristics'!F:F,MATCH($C193,'Policy Characteristics'!$C:$C,0))),"",INDEX('Policy Characteristics'!F:F,MATCH($C193,'Policy Characteristics'!$C:$C,0)))</f>
        <v>1</v>
      </c>
      <c r="M193" s="151">
        <f>IF(ISBLANK(INDEX('Policy Characteristics'!G:G,MATCH($C193,'Policy Characteristics'!$C:$C,0))),"",INDEX('Policy Characteristics'!G:G,MATCH($C193,'Policy Characteristics'!$C:$C,0)))</f>
        <v>3</v>
      </c>
      <c r="N193" s="151">
        <f>IF(ISBLANK(INDEX('Policy Characteristics'!H:H,MATCH($C193,'Policy Characteristics'!$C:$C,0))),"",INDEX('Policy Characteristics'!H:H,MATCH($C193,'Policy Characteristics'!$C:$C,0)))</f>
        <v>0.1</v>
      </c>
      <c r="O193" s="144" t="str">
        <f>IF(ISBLANK(INDEX('Policy Characteristics'!I:I,MATCH($C193,'Policy Characteristics'!$C:$C,0))),"",INDEX('Policy Characteristics'!I:I,MATCH($C193,'Policy Characteristics'!$C:$C,0)))</f>
        <v>% increased diffusion of electric heating systems</v>
      </c>
      <c r="P193" s="144"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44" t="str">
        <f>IF(ISBLANK(INDEX('Policy Characteristics'!K:K,MATCH($C193,'Policy Characteristics'!$C:$C,0))),"",INDEX('Policy Characteristics'!K:K,MATCH($C193,'Policy Characteristics'!$C:$C,0)))</f>
        <v>buildings-sector-main.html#component-elec</v>
      </c>
      <c r="R193" s="144" t="str">
        <f>IF(ISBLANK(INDEX('Policy Characteristics'!L:L,MATCH($C193,'Policy Characteristics'!$C:$C,0))),"",INDEX('Policy Characteristics'!L:L,MATCH($C193,'Policy Characteristics'!$C:$C,0)))</f>
        <v>building-component-electrification.html</v>
      </c>
    </row>
    <row r="194" spans="1:18" x14ac:dyDescent="0.25">
      <c r="A194" s="144" t="str">
        <f>IF(ISBLANK(INDEX('Policy Characteristics'!A:A,MATCH($C194,'Policy Characteristics'!$C:$C,0))),"",INDEX('Policy Characteristics'!A:A,MATCH($C194,'Policy Characteristics'!$C:$C,0)))</f>
        <v>Buildings and Appliances</v>
      </c>
      <c r="B194" s="152" t="str">
        <f>IF(ISBLANK(INDEX('Policy Characteristics'!B:B,MATCH($C194,'Policy Characteristics'!$C:$C,0))),"",INDEX('Policy Characteristics'!B:B,MATCH($C194,'Policy Characteristics'!$C:$C,0)))</f>
        <v>Building Component Electrification</v>
      </c>
      <c r="C194" s="144" t="str">
        <f t="shared" si="10"/>
        <v>Fraction of New Bldg Components Shifted to Other Fuels</v>
      </c>
      <c r="D194" s="45" t="s">
        <v>115</v>
      </c>
      <c r="E194" s="45" t="s">
        <v>273</v>
      </c>
      <c r="F194" s="45" t="s">
        <v>121</v>
      </c>
      <c r="G194" s="45" t="s">
        <v>275</v>
      </c>
      <c r="H194" s="43">
        <v>441</v>
      </c>
      <c r="I194" t="s">
        <v>43</v>
      </c>
      <c r="J194" s="145" t="str">
        <f>IF(ISBLANK(INDEX('Policy Characteristics'!D:D,MATCH($C194,'Policy Characteristics'!$C:$C,0))),"",INDEX('Policy Characteristics'!D:D,MATCH($C194,'Policy Characteristics'!$C:$C,0)))</f>
        <v>Building Component Electrification</v>
      </c>
      <c r="K194" s="144" t="str">
        <f>IF(ISBLANK(INDEX('Policy Characteristics'!E:E,MATCH($C194,'Policy Characteristics'!$C:$C,0))),"",INDEX('Policy Characteristics'!E:E,MATCH($C194,'Policy Characteristics'!$C:$C,0)))</f>
        <v>bldgs new component fuel shifting</v>
      </c>
      <c r="L194" s="151">
        <f>IF(ISBLANK(INDEX('Policy Characteristics'!F:F,MATCH($C194,'Policy Characteristics'!$C:$C,0))),"",INDEX('Policy Characteristics'!F:F,MATCH($C194,'Policy Characteristics'!$C:$C,0)))</f>
        <v>1</v>
      </c>
      <c r="M194" s="151">
        <f>IF(ISBLANK(INDEX('Policy Characteristics'!G:G,MATCH($C194,'Policy Characteristics'!$C:$C,0))),"",INDEX('Policy Characteristics'!G:G,MATCH($C194,'Policy Characteristics'!$C:$C,0)))</f>
        <v>3</v>
      </c>
      <c r="N194" s="151">
        <f>IF(ISBLANK(INDEX('Policy Characteristics'!H:H,MATCH($C194,'Policy Characteristics'!$C:$C,0))),"",INDEX('Policy Characteristics'!H:H,MATCH($C194,'Policy Characteristics'!$C:$C,0)))</f>
        <v>0.1</v>
      </c>
      <c r="O194" s="144" t="str">
        <f>IF(ISBLANK(INDEX('Policy Characteristics'!I:I,MATCH($C194,'Policy Characteristics'!$C:$C,0))),"",INDEX('Policy Characteristics'!I:I,MATCH($C194,'Policy Characteristics'!$C:$C,0)))</f>
        <v>% increased diffusion of electric heating systems</v>
      </c>
      <c r="P194" s="144"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44" t="str">
        <f>IF(ISBLANK(INDEX('Policy Characteristics'!K:K,MATCH($C194,'Policy Characteristics'!$C:$C,0))),"",INDEX('Policy Characteristics'!K:K,MATCH($C194,'Policy Characteristics'!$C:$C,0)))</f>
        <v>buildings-sector-main.html#component-elec</v>
      </c>
      <c r="R194" s="144" t="str">
        <f>IF(ISBLANK(INDEX('Policy Characteristics'!L:L,MATCH($C194,'Policy Characteristics'!$C:$C,0))),"",INDEX('Policy Characteristics'!L:L,MATCH($C194,'Policy Characteristics'!$C:$C,0)))</f>
        <v>building-component-electrification.html</v>
      </c>
    </row>
    <row r="195" spans="1:18" x14ac:dyDescent="0.25">
      <c r="A195" s="144" t="str">
        <f>IF(ISBLANK(INDEX('Policy Characteristics'!A:A,MATCH($C195,'Policy Characteristics'!$C:$C,0))),"",INDEX('Policy Characteristics'!A:A,MATCH($C195,'Policy Characteristics'!$C:$C,0)))</f>
        <v>Buildings and Appliances</v>
      </c>
      <c r="B195" s="152" t="str">
        <f>IF(ISBLANK(INDEX('Policy Characteristics'!B:B,MATCH($C195,'Policy Characteristics'!$C:$C,0))),"",INDEX('Policy Characteristics'!B:B,MATCH($C195,'Policy Characteristics'!$C:$C,0)))</f>
        <v>Building Component Electrification</v>
      </c>
      <c r="C195" s="144" t="str">
        <f t="shared" si="10"/>
        <v>Fraction of New Bldg Components Shifted to Other Fuels</v>
      </c>
      <c r="D195" s="45" t="s">
        <v>117</v>
      </c>
      <c r="E195" s="45" t="s">
        <v>273</v>
      </c>
      <c r="F195" s="45" t="s">
        <v>123</v>
      </c>
      <c r="G195" s="45" t="s">
        <v>275</v>
      </c>
      <c r="H195" s="43">
        <v>442</v>
      </c>
      <c r="I195" t="s">
        <v>43</v>
      </c>
      <c r="J195" s="145" t="str">
        <f>IF(ISBLANK(INDEX('Policy Characteristics'!D:D,MATCH($C195,'Policy Characteristics'!$C:$C,0))),"",INDEX('Policy Characteristics'!D:D,MATCH($C195,'Policy Characteristics'!$C:$C,0)))</f>
        <v>Building Component Electrification</v>
      </c>
      <c r="K195" s="144" t="str">
        <f>IF(ISBLANK(INDEX('Policy Characteristics'!E:E,MATCH($C195,'Policy Characteristics'!$C:$C,0))),"",INDEX('Policy Characteristics'!E:E,MATCH($C195,'Policy Characteristics'!$C:$C,0)))</f>
        <v>bldgs new component fuel shifting</v>
      </c>
      <c r="L195" s="151">
        <f>IF(ISBLANK(INDEX('Policy Characteristics'!F:F,MATCH($C195,'Policy Characteristics'!$C:$C,0))),"",INDEX('Policy Characteristics'!F:F,MATCH($C195,'Policy Characteristics'!$C:$C,0)))</f>
        <v>1</v>
      </c>
      <c r="M195" s="151">
        <f>IF(ISBLANK(INDEX('Policy Characteristics'!G:G,MATCH($C195,'Policy Characteristics'!$C:$C,0))),"",INDEX('Policy Characteristics'!G:G,MATCH($C195,'Policy Characteristics'!$C:$C,0)))</f>
        <v>3</v>
      </c>
      <c r="N195" s="151">
        <f>IF(ISBLANK(INDEX('Policy Characteristics'!H:H,MATCH($C195,'Policy Characteristics'!$C:$C,0))),"",INDEX('Policy Characteristics'!H:H,MATCH($C195,'Policy Characteristics'!$C:$C,0)))</f>
        <v>0.1</v>
      </c>
      <c r="O195" s="144" t="str">
        <f>IF(ISBLANK(INDEX('Policy Characteristics'!I:I,MATCH($C195,'Policy Characteristics'!$C:$C,0))),"",INDEX('Policy Characteristics'!I:I,MATCH($C195,'Policy Characteristics'!$C:$C,0)))</f>
        <v>% increased diffusion of electric heating systems</v>
      </c>
      <c r="P195" s="144"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44" t="str">
        <f>IF(ISBLANK(INDEX('Policy Characteristics'!K:K,MATCH($C195,'Policy Characteristics'!$C:$C,0))),"",INDEX('Policy Characteristics'!K:K,MATCH($C195,'Policy Characteristics'!$C:$C,0)))</f>
        <v>buildings-sector-main.html#component-elec</v>
      </c>
      <c r="R195" s="144" t="str">
        <f>IF(ISBLANK(INDEX('Policy Characteristics'!L:L,MATCH($C195,'Policy Characteristics'!$C:$C,0))),"",INDEX('Policy Characteristics'!L:L,MATCH($C195,'Policy Characteristics'!$C:$C,0)))</f>
        <v>building-component-electrification.html</v>
      </c>
    </row>
    <row r="196" spans="1:18" x14ac:dyDescent="0.25">
      <c r="A196" s="144" t="str">
        <f>IF(ISBLANK(INDEX('Policy Characteristics'!A:A,MATCH($C196,'Policy Characteristics'!$C:$C,0))),"",INDEX('Policy Characteristics'!A:A,MATCH($C196,'Policy Characteristics'!$C:$C,0)))</f>
        <v>Buildings and Appliances</v>
      </c>
      <c r="B196" s="152" t="str">
        <f>IF(ISBLANK(INDEX('Policy Characteristics'!B:B,MATCH($C196,'Policy Characteristics'!$C:$C,0))),"",INDEX('Policy Characteristics'!B:B,MATCH($C196,'Policy Characteristics'!$C:$C,0)))</f>
        <v>Building Component Electrification</v>
      </c>
      <c r="C196" s="144" t="str">
        <f t="shared" si="10"/>
        <v>Fraction of New Bldg Components Shifted to Other Fuels</v>
      </c>
      <c r="D196" s="45" t="s">
        <v>118</v>
      </c>
      <c r="E196" s="45" t="s">
        <v>273</v>
      </c>
      <c r="F196" s="45" t="s">
        <v>124</v>
      </c>
      <c r="G196" s="45" t="s">
        <v>275</v>
      </c>
      <c r="H196" s="43">
        <v>443</v>
      </c>
      <c r="I196" t="s">
        <v>43</v>
      </c>
      <c r="J196" s="145" t="str">
        <f>IF(ISBLANK(INDEX('Policy Characteristics'!D:D,MATCH($C196,'Policy Characteristics'!$C:$C,0))),"",INDEX('Policy Characteristics'!D:D,MATCH($C196,'Policy Characteristics'!$C:$C,0)))</f>
        <v>Building Component Electrification</v>
      </c>
      <c r="K196" s="144" t="str">
        <f>IF(ISBLANK(INDEX('Policy Characteristics'!E:E,MATCH($C196,'Policy Characteristics'!$C:$C,0))),"",INDEX('Policy Characteristics'!E:E,MATCH($C196,'Policy Characteristics'!$C:$C,0)))</f>
        <v>bldgs new component fuel shifting</v>
      </c>
      <c r="L196" s="151">
        <f>IF(ISBLANK(INDEX('Policy Characteristics'!F:F,MATCH($C196,'Policy Characteristics'!$C:$C,0))),"",INDEX('Policy Characteristics'!F:F,MATCH($C196,'Policy Characteristics'!$C:$C,0)))</f>
        <v>1</v>
      </c>
      <c r="M196" s="151">
        <f>IF(ISBLANK(INDEX('Policy Characteristics'!G:G,MATCH($C196,'Policy Characteristics'!$C:$C,0))),"",INDEX('Policy Characteristics'!G:G,MATCH($C196,'Policy Characteristics'!$C:$C,0)))</f>
        <v>3</v>
      </c>
      <c r="N196" s="151">
        <f>IF(ISBLANK(INDEX('Policy Characteristics'!H:H,MATCH($C196,'Policy Characteristics'!$C:$C,0))),"",INDEX('Policy Characteristics'!H:H,MATCH($C196,'Policy Characteristics'!$C:$C,0)))</f>
        <v>0.1</v>
      </c>
      <c r="O196" s="144" t="str">
        <f>IF(ISBLANK(INDEX('Policy Characteristics'!I:I,MATCH($C196,'Policy Characteristics'!$C:$C,0))),"",INDEX('Policy Characteristics'!I:I,MATCH($C196,'Policy Characteristics'!$C:$C,0)))</f>
        <v>% increased diffusion of electric heating systems</v>
      </c>
      <c r="P196" s="144"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44" t="str">
        <f>IF(ISBLANK(INDEX('Policy Characteristics'!K:K,MATCH($C196,'Policy Characteristics'!$C:$C,0))),"",INDEX('Policy Characteristics'!K:K,MATCH($C196,'Policy Characteristics'!$C:$C,0)))</f>
        <v>buildings-sector-main.html#component-elec</v>
      </c>
      <c r="R196" s="144" t="str">
        <f>IF(ISBLANK(INDEX('Policy Characteristics'!L:L,MATCH($C196,'Policy Characteristics'!$C:$C,0))),"",INDEX('Policy Characteristics'!L:L,MATCH($C196,'Policy Characteristics'!$C:$C,0)))</f>
        <v>building-component-electrification.html</v>
      </c>
    </row>
    <row r="197" spans="1:18" x14ac:dyDescent="0.25">
      <c r="A197" s="144" t="str">
        <f>IF(ISBLANK(INDEX('Policy Characteristics'!A:A,MATCH($C197,'Policy Characteristics'!$C:$C,0))),"",INDEX('Policy Characteristics'!A:A,MATCH($C197,'Policy Characteristics'!$C:$C,0)))</f>
        <v>Buildings and Appliances</v>
      </c>
      <c r="B197" s="152" t="str">
        <f>IF(ISBLANK(INDEX('Policy Characteristics'!B:B,MATCH($C197,'Policy Characteristics'!$C:$C,0))),"",INDEX('Policy Characteristics'!B:B,MATCH($C197,'Policy Characteristics'!$C:$C,0)))</f>
        <v>Building Component Electrification</v>
      </c>
      <c r="C197" s="144" t="str">
        <f t="shared" si="10"/>
        <v>Fraction of New Bldg Components Shifted to Other Fuels</v>
      </c>
      <c r="D197" s="45" t="s">
        <v>119</v>
      </c>
      <c r="E197" s="45" t="s">
        <v>273</v>
      </c>
      <c r="F197" s="45" t="s">
        <v>125</v>
      </c>
      <c r="G197" s="45" t="s">
        <v>275</v>
      </c>
      <c r="H197" s="43">
        <v>444</v>
      </c>
      <c r="I197" t="s">
        <v>43</v>
      </c>
      <c r="J197" s="145" t="str">
        <f>IF(ISBLANK(INDEX('Policy Characteristics'!D:D,MATCH($C197,'Policy Characteristics'!$C:$C,0))),"",INDEX('Policy Characteristics'!D:D,MATCH($C197,'Policy Characteristics'!$C:$C,0)))</f>
        <v>Building Component Electrification</v>
      </c>
      <c r="K197" s="144" t="str">
        <f>IF(ISBLANK(INDEX('Policy Characteristics'!E:E,MATCH($C197,'Policy Characteristics'!$C:$C,0))),"",INDEX('Policy Characteristics'!E:E,MATCH($C197,'Policy Characteristics'!$C:$C,0)))</f>
        <v>bldgs new component fuel shifting</v>
      </c>
      <c r="L197" s="151">
        <f>IF(ISBLANK(INDEX('Policy Characteristics'!F:F,MATCH($C197,'Policy Characteristics'!$C:$C,0))),"",INDEX('Policy Characteristics'!F:F,MATCH($C197,'Policy Characteristics'!$C:$C,0)))</f>
        <v>1</v>
      </c>
      <c r="M197" s="151">
        <f>IF(ISBLANK(INDEX('Policy Characteristics'!G:G,MATCH($C197,'Policy Characteristics'!$C:$C,0))),"",INDEX('Policy Characteristics'!G:G,MATCH($C197,'Policy Characteristics'!$C:$C,0)))</f>
        <v>3</v>
      </c>
      <c r="N197" s="151">
        <f>IF(ISBLANK(INDEX('Policy Characteristics'!H:H,MATCH($C197,'Policy Characteristics'!$C:$C,0))),"",INDEX('Policy Characteristics'!H:H,MATCH($C197,'Policy Characteristics'!$C:$C,0)))</f>
        <v>0.1</v>
      </c>
      <c r="O197" s="144" t="str">
        <f>IF(ISBLANK(INDEX('Policy Characteristics'!I:I,MATCH($C197,'Policy Characteristics'!$C:$C,0))),"",INDEX('Policy Characteristics'!I:I,MATCH($C197,'Policy Characteristics'!$C:$C,0)))</f>
        <v>% increased diffusion of electric heating systems</v>
      </c>
      <c r="P197" s="144"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44" t="str">
        <f>IF(ISBLANK(INDEX('Policy Characteristics'!K:K,MATCH($C197,'Policy Characteristics'!$C:$C,0))),"",INDEX('Policy Characteristics'!K:K,MATCH($C197,'Policy Characteristics'!$C:$C,0)))</f>
        <v>buildings-sector-main.html#component-elec</v>
      </c>
      <c r="R197" s="144" t="str">
        <f>IF(ISBLANK(INDEX('Policy Characteristics'!L:L,MATCH($C197,'Policy Characteristics'!$C:$C,0))),"",INDEX('Policy Characteristics'!L:L,MATCH($C197,'Policy Characteristics'!$C:$C,0)))</f>
        <v>building-component-electrification.html</v>
      </c>
    </row>
    <row r="198" spans="1:18" x14ac:dyDescent="0.25">
      <c r="A198" s="144" t="str">
        <f>IF(ISBLANK(INDEX('Policy Characteristics'!A:A,MATCH($C198,'Policy Characteristics'!$C:$C,0))),"",INDEX('Policy Characteristics'!A:A,MATCH($C198,'Policy Characteristics'!$C:$C,0)))</f>
        <v>Buildings and Appliances</v>
      </c>
      <c r="B198" s="152" t="str">
        <f>IF(ISBLANK(INDEX('Policy Characteristics'!B:B,MATCH($C198,'Policy Characteristics'!$C:$C,0))),"",INDEX('Policy Characteristics'!B:B,MATCH($C198,'Policy Characteristics'!$C:$C,0)))</f>
        <v>Building Component Electrification</v>
      </c>
      <c r="C198" s="144" t="str">
        <f t="shared" si="10"/>
        <v>Fraction of New Bldg Components Shifted to Other Fuels</v>
      </c>
      <c r="D198" s="45" t="s">
        <v>114</v>
      </c>
      <c r="E198" s="45" t="s">
        <v>274</v>
      </c>
      <c r="F198" s="45" t="s">
        <v>120</v>
      </c>
      <c r="G198" s="45" t="s">
        <v>162</v>
      </c>
      <c r="H198" s="43">
        <v>445</v>
      </c>
      <c r="I198" t="s">
        <v>43</v>
      </c>
      <c r="J198" s="145" t="str">
        <f>IF(ISBLANK(INDEX('Policy Characteristics'!D:D,MATCH($C198,'Policy Characteristics'!$C:$C,0))),"",INDEX('Policy Characteristics'!D:D,MATCH($C198,'Policy Characteristics'!$C:$C,0)))</f>
        <v>Building Component Electrification</v>
      </c>
      <c r="K198" s="144" t="str">
        <f>IF(ISBLANK(INDEX('Policy Characteristics'!E:E,MATCH($C198,'Policy Characteristics'!$C:$C,0))),"",INDEX('Policy Characteristics'!E:E,MATCH($C198,'Policy Characteristics'!$C:$C,0)))</f>
        <v>bldgs new component fuel shifting</v>
      </c>
      <c r="L198" s="151">
        <f>IF(ISBLANK(INDEX('Policy Characteristics'!F:F,MATCH($C198,'Policy Characteristics'!$C:$C,0))),"",INDEX('Policy Characteristics'!F:F,MATCH($C198,'Policy Characteristics'!$C:$C,0)))</f>
        <v>1</v>
      </c>
      <c r="M198" s="151">
        <f>IF(ISBLANK(INDEX('Policy Characteristics'!G:G,MATCH($C198,'Policy Characteristics'!$C:$C,0))),"",INDEX('Policy Characteristics'!G:G,MATCH($C198,'Policy Characteristics'!$C:$C,0)))</f>
        <v>3</v>
      </c>
      <c r="N198" s="151">
        <f>IF(ISBLANK(INDEX('Policy Characteristics'!H:H,MATCH($C198,'Policy Characteristics'!$C:$C,0))),"",INDEX('Policy Characteristics'!H:H,MATCH($C198,'Policy Characteristics'!$C:$C,0)))</f>
        <v>0.1</v>
      </c>
      <c r="O198" s="144" t="str">
        <f>IF(ISBLANK(INDEX('Policy Characteristics'!I:I,MATCH($C198,'Policy Characteristics'!$C:$C,0))),"",INDEX('Policy Characteristics'!I:I,MATCH($C198,'Policy Characteristics'!$C:$C,0)))</f>
        <v>% increased diffusion of electric heating systems</v>
      </c>
      <c r="P198" s="144"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44" t="str">
        <f>IF(ISBLANK(INDEX('Policy Characteristics'!K:K,MATCH($C198,'Policy Characteristics'!$C:$C,0))),"",INDEX('Policy Characteristics'!K:K,MATCH($C198,'Policy Characteristics'!$C:$C,0)))</f>
        <v>buildings-sector-main.html#component-elec</v>
      </c>
      <c r="R198" s="144" t="str">
        <f>IF(ISBLANK(INDEX('Policy Characteristics'!L:L,MATCH($C198,'Policy Characteristics'!$C:$C,0))),"",INDEX('Policy Characteristics'!L:L,MATCH($C198,'Policy Characteristics'!$C:$C,0)))</f>
        <v>building-component-electrification.html</v>
      </c>
    </row>
    <row r="199" spans="1:18" x14ac:dyDescent="0.25">
      <c r="A199" s="144" t="str">
        <f>IF(ISBLANK(INDEX('Policy Characteristics'!A:A,MATCH($C199,'Policy Characteristics'!$C:$C,0))),"",INDEX('Policy Characteristics'!A:A,MATCH($C199,'Policy Characteristics'!$C:$C,0)))</f>
        <v>Buildings and Appliances</v>
      </c>
      <c r="B199" s="152" t="str">
        <f>IF(ISBLANK(INDEX('Policy Characteristics'!B:B,MATCH($C199,'Policy Characteristics'!$C:$C,0))),"",INDEX('Policy Characteristics'!B:B,MATCH($C199,'Policy Characteristics'!$C:$C,0)))</f>
        <v>Building Component Electrification</v>
      </c>
      <c r="C199" s="144" t="str">
        <f t="shared" si="10"/>
        <v>Fraction of New Bldg Components Shifted to Other Fuels</v>
      </c>
      <c r="D199" s="45" t="s">
        <v>115</v>
      </c>
      <c r="E199" s="45" t="s">
        <v>274</v>
      </c>
      <c r="F199" s="45" t="s">
        <v>121</v>
      </c>
      <c r="G199" s="45" t="s">
        <v>162</v>
      </c>
      <c r="H199" s="43">
        <v>446</v>
      </c>
      <c r="I199" t="s">
        <v>44</v>
      </c>
      <c r="J199" s="145" t="str">
        <f>IF(ISBLANK(INDEX('Policy Characteristics'!D:D,MATCH($C199,'Policy Characteristics'!$C:$C,0))),"",INDEX('Policy Characteristics'!D:D,MATCH($C199,'Policy Characteristics'!$C:$C,0)))</f>
        <v>Building Component Electrification</v>
      </c>
      <c r="K199" s="144" t="str">
        <f>IF(ISBLANK(INDEX('Policy Characteristics'!E:E,MATCH($C199,'Policy Characteristics'!$C:$C,0))),"",INDEX('Policy Characteristics'!E:E,MATCH($C199,'Policy Characteristics'!$C:$C,0)))</f>
        <v>bldgs new component fuel shifting</v>
      </c>
      <c r="L199" s="151">
        <f>IF(ISBLANK(INDEX('Policy Characteristics'!F:F,MATCH($C199,'Policy Characteristics'!$C:$C,0))),"",INDEX('Policy Characteristics'!F:F,MATCH($C199,'Policy Characteristics'!$C:$C,0)))</f>
        <v>1</v>
      </c>
      <c r="M199" s="151">
        <f>IF(ISBLANK(INDEX('Policy Characteristics'!G:G,MATCH($C199,'Policy Characteristics'!$C:$C,0))),"",INDEX('Policy Characteristics'!G:G,MATCH($C199,'Policy Characteristics'!$C:$C,0)))</f>
        <v>3</v>
      </c>
      <c r="N199" s="151">
        <f>IF(ISBLANK(INDEX('Policy Characteristics'!H:H,MATCH($C199,'Policy Characteristics'!$C:$C,0))),"",INDEX('Policy Characteristics'!H:H,MATCH($C199,'Policy Characteristics'!$C:$C,0)))</f>
        <v>0.1</v>
      </c>
      <c r="O199" s="144" t="str">
        <f>IF(ISBLANK(INDEX('Policy Characteristics'!I:I,MATCH($C199,'Policy Characteristics'!$C:$C,0))),"",INDEX('Policy Characteristics'!I:I,MATCH($C199,'Policy Characteristics'!$C:$C,0)))</f>
        <v>% increased diffusion of electric heating systems</v>
      </c>
      <c r="P199" s="144"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44" t="str">
        <f>IF(ISBLANK(INDEX('Policy Characteristics'!K:K,MATCH($C199,'Policy Characteristics'!$C:$C,0))),"",INDEX('Policy Characteristics'!K:K,MATCH($C199,'Policy Characteristics'!$C:$C,0)))</f>
        <v>buildings-sector-main.html#component-elec</v>
      </c>
      <c r="R199" s="144" t="str">
        <f>IF(ISBLANK(INDEX('Policy Characteristics'!L:L,MATCH($C199,'Policy Characteristics'!$C:$C,0))),"",INDEX('Policy Characteristics'!L:L,MATCH($C199,'Policy Characteristics'!$C:$C,0)))</f>
        <v>building-component-electrification.html</v>
      </c>
    </row>
    <row r="200" spans="1:18" x14ac:dyDescent="0.25">
      <c r="A200" s="144" t="str">
        <f>IF(ISBLANK(INDEX('Policy Characteristics'!A:A,MATCH($C200,'Policy Characteristics'!$C:$C,0))),"",INDEX('Policy Characteristics'!A:A,MATCH($C200,'Policy Characteristics'!$C:$C,0)))</f>
        <v>Buildings and Appliances</v>
      </c>
      <c r="B200" s="152" t="str">
        <f>IF(ISBLANK(INDEX('Policy Characteristics'!B:B,MATCH($C200,'Policy Characteristics'!$C:$C,0))),"",INDEX('Policy Characteristics'!B:B,MATCH($C200,'Policy Characteristics'!$C:$C,0)))</f>
        <v>Building Component Electrification</v>
      </c>
      <c r="C200" s="144" t="str">
        <f t="shared" si="10"/>
        <v>Fraction of New Bldg Components Shifted to Other Fuels</v>
      </c>
      <c r="D200" s="45" t="s">
        <v>117</v>
      </c>
      <c r="E200" s="45" t="s">
        <v>274</v>
      </c>
      <c r="F200" s="45" t="s">
        <v>123</v>
      </c>
      <c r="G200" s="45" t="s">
        <v>162</v>
      </c>
      <c r="H200" s="43">
        <v>447</v>
      </c>
      <c r="I200" t="s">
        <v>44</v>
      </c>
      <c r="J200" s="145" t="str">
        <f>IF(ISBLANK(INDEX('Policy Characteristics'!D:D,MATCH($C200,'Policy Characteristics'!$C:$C,0))),"",INDEX('Policy Characteristics'!D:D,MATCH($C200,'Policy Characteristics'!$C:$C,0)))</f>
        <v>Building Component Electrification</v>
      </c>
      <c r="K200" s="144" t="str">
        <f>IF(ISBLANK(INDEX('Policy Characteristics'!E:E,MATCH($C200,'Policy Characteristics'!$C:$C,0))),"",INDEX('Policy Characteristics'!E:E,MATCH($C200,'Policy Characteristics'!$C:$C,0)))</f>
        <v>bldgs new component fuel shifting</v>
      </c>
      <c r="L200" s="151">
        <f>IF(ISBLANK(INDEX('Policy Characteristics'!F:F,MATCH($C200,'Policy Characteristics'!$C:$C,0))),"",INDEX('Policy Characteristics'!F:F,MATCH($C200,'Policy Characteristics'!$C:$C,0)))</f>
        <v>1</v>
      </c>
      <c r="M200" s="151">
        <f>IF(ISBLANK(INDEX('Policy Characteristics'!G:G,MATCH($C200,'Policy Characteristics'!$C:$C,0))),"",INDEX('Policy Characteristics'!G:G,MATCH($C200,'Policy Characteristics'!$C:$C,0)))</f>
        <v>3</v>
      </c>
      <c r="N200" s="151">
        <f>IF(ISBLANK(INDEX('Policy Characteristics'!H:H,MATCH($C200,'Policy Characteristics'!$C:$C,0))),"",INDEX('Policy Characteristics'!H:H,MATCH($C200,'Policy Characteristics'!$C:$C,0)))</f>
        <v>0.1</v>
      </c>
      <c r="O200" s="144" t="str">
        <f>IF(ISBLANK(INDEX('Policy Characteristics'!I:I,MATCH($C200,'Policy Characteristics'!$C:$C,0))),"",INDEX('Policy Characteristics'!I:I,MATCH($C200,'Policy Characteristics'!$C:$C,0)))</f>
        <v>% increased diffusion of electric heating systems</v>
      </c>
      <c r="P200" s="144"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44" t="str">
        <f>IF(ISBLANK(INDEX('Policy Characteristics'!K:K,MATCH($C200,'Policy Characteristics'!$C:$C,0))),"",INDEX('Policy Characteristics'!K:K,MATCH($C200,'Policy Characteristics'!$C:$C,0)))</f>
        <v>buildings-sector-main.html#component-elec</v>
      </c>
      <c r="R200" s="144" t="str">
        <f>IF(ISBLANK(INDEX('Policy Characteristics'!L:L,MATCH($C200,'Policy Characteristics'!$C:$C,0))),"",INDEX('Policy Characteristics'!L:L,MATCH($C200,'Policy Characteristics'!$C:$C,0)))</f>
        <v>building-component-electrification.html</v>
      </c>
    </row>
    <row r="201" spans="1:18" x14ac:dyDescent="0.25">
      <c r="A201" s="144" t="str">
        <f>IF(ISBLANK(INDEX('Policy Characteristics'!A:A,MATCH($C201,'Policy Characteristics'!$C:$C,0))),"",INDEX('Policy Characteristics'!A:A,MATCH($C201,'Policy Characteristics'!$C:$C,0)))</f>
        <v>Buildings and Appliances</v>
      </c>
      <c r="B201" s="152" t="str">
        <f>IF(ISBLANK(INDEX('Policy Characteristics'!B:B,MATCH($C201,'Policy Characteristics'!$C:$C,0))),"",INDEX('Policy Characteristics'!B:B,MATCH($C201,'Policy Characteristics'!$C:$C,0)))</f>
        <v>Building Component Electrification</v>
      </c>
      <c r="C201" s="144" t="str">
        <f t="shared" si="10"/>
        <v>Fraction of New Bldg Components Shifted to Other Fuels</v>
      </c>
      <c r="D201" s="45" t="s">
        <v>118</v>
      </c>
      <c r="E201" s="45" t="s">
        <v>274</v>
      </c>
      <c r="F201" s="45" t="s">
        <v>124</v>
      </c>
      <c r="G201" s="45" t="s">
        <v>162</v>
      </c>
      <c r="H201" s="43">
        <v>448</v>
      </c>
      <c r="I201" t="s">
        <v>43</v>
      </c>
      <c r="J201" s="145" t="str">
        <f>IF(ISBLANK(INDEX('Policy Characteristics'!D:D,MATCH($C201,'Policy Characteristics'!$C:$C,0))),"",INDEX('Policy Characteristics'!D:D,MATCH($C201,'Policy Characteristics'!$C:$C,0)))</f>
        <v>Building Component Electrification</v>
      </c>
      <c r="K201" s="144" t="str">
        <f>IF(ISBLANK(INDEX('Policy Characteristics'!E:E,MATCH($C201,'Policy Characteristics'!$C:$C,0))),"",INDEX('Policy Characteristics'!E:E,MATCH($C201,'Policy Characteristics'!$C:$C,0)))</f>
        <v>bldgs new component fuel shifting</v>
      </c>
      <c r="L201" s="151">
        <f>IF(ISBLANK(INDEX('Policy Characteristics'!F:F,MATCH($C201,'Policy Characteristics'!$C:$C,0))),"",INDEX('Policy Characteristics'!F:F,MATCH($C201,'Policy Characteristics'!$C:$C,0)))</f>
        <v>1</v>
      </c>
      <c r="M201" s="151">
        <f>IF(ISBLANK(INDEX('Policy Characteristics'!G:G,MATCH($C201,'Policy Characteristics'!$C:$C,0))),"",INDEX('Policy Characteristics'!G:G,MATCH($C201,'Policy Characteristics'!$C:$C,0)))</f>
        <v>3</v>
      </c>
      <c r="N201" s="151">
        <f>IF(ISBLANK(INDEX('Policy Characteristics'!H:H,MATCH($C201,'Policy Characteristics'!$C:$C,0))),"",INDEX('Policy Characteristics'!H:H,MATCH($C201,'Policy Characteristics'!$C:$C,0)))</f>
        <v>0.1</v>
      </c>
      <c r="O201" s="144" t="str">
        <f>IF(ISBLANK(INDEX('Policy Characteristics'!I:I,MATCH($C201,'Policy Characteristics'!$C:$C,0))),"",INDEX('Policy Characteristics'!I:I,MATCH($C201,'Policy Characteristics'!$C:$C,0)))</f>
        <v>% increased diffusion of electric heating systems</v>
      </c>
      <c r="P201" s="144"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44" t="str">
        <f>IF(ISBLANK(INDEX('Policy Characteristics'!K:K,MATCH($C201,'Policy Characteristics'!$C:$C,0))),"",INDEX('Policy Characteristics'!K:K,MATCH($C201,'Policy Characteristics'!$C:$C,0)))</f>
        <v>buildings-sector-main.html#component-elec</v>
      </c>
      <c r="R201" s="144" t="str">
        <f>IF(ISBLANK(INDEX('Policy Characteristics'!L:L,MATCH($C201,'Policy Characteristics'!$C:$C,0))),"",INDEX('Policy Characteristics'!L:L,MATCH($C201,'Policy Characteristics'!$C:$C,0)))</f>
        <v>building-component-electrification.html</v>
      </c>
    </row>
    <row r="202" spans="1:18" x14ac:dyDescent="0.25">
      <c r="A202" s="144" t="str">
        <f>IF(ISBLANK(INDEX('Policy Characteristics'!A:A,MATCH($C202,'Policy Characteristics'!$C:$C,0))),"",INDEX('Policy Characteristics'!A:A,MATCH($C202,'Policy Characteristics'!$C:$C,0)))</f>
        <v>Buildings and Appliances</v>
      </c>
      <c r="B202" s="152" t="str">
        <f>IF(ISBLANK(INDEX('Policy Characteristics'!B:B,MATCH($C202,'Policy Characteristics'!$C:$C,0))),"",INDEX('Policy Characteristics'!B:B,MATCH($C202,'Policy Characteristics'!$C:$C,0)))</f>
        <v>Building Component Electrification</v>
      </c>
      <c r="C202" s="144" t="str">
        <f t="shared" ref="C202" si="11">C$188</f>
        <v>Fraction of New Bldg Components Shifted to Other Fuels</v>
      </c>
      <c r="D202" s="45" t="s">
        <v>119</v>
      </c>
      <c r="E202" s="45" t="s">
        <v>274</v>
      </c>
      <c r="F202" s="45" t="s">
        <v>125</v>
      </c>
      <c r="G202" s="45" t="s">
        <v>162</v>
      </c>
      <c r="H202" s="43">
        <v>449</v>
      </c>
      <c r="I202" t="s">
        <v>43</v>
      </c>
      <c r="J202" s="145" t="str">
        <f>IF(ISBLANK(INDEX('Policy Characteristics'!D:D,MATCH($C202,'Policy Characteristics'!$C:$C,0))),"",INDEX('Policy Characteristics'!D:D,MATCH($C202,'Policy Characteristics'!$C:$C,0)))</f>
        <v>Building Component Electrification</v>
      </c>
      <c r="K202" s="144" t="str">
        <f>IF(ISBLANK(INDEX('Policy Characteristics'!E:E,MATCH($C202,'Policy Characteristics'!$C:$C,0))),"",INDEX('Policy Characteristics'!E:E,MATCH($C202,'Policy Characteristics'!$C:$C,0)))</f>
        <v>bldgs new component fuel shifting</v>
      </c>
      <c r="L202" s="151">
        <f>IF(ISBLANK(INDEX('Policy Characteristics'!F:F,MATCH($C202,'Policy Characteristics'!$C:$C,0))),"",INDEX('Policy Characteristics'!F:F,MATCH($C202,'Policy Characteristics'!$C:$C,0)))</f>
        <v>1</v>
      </c>
      <c r="M202" s="151">
        <f>IF(ISBLANK(INDEX('Policy Characteristics'!G:G,MATCH($C202,'Policy Characteristics'!$C:$C,0))),"",INDEX('Policy Characteristics'!G:G,MATCH($C202,'Policy Characteristics'!$C:$C,0)))</f>
        <v>3</v>
      </c>
      <c r="N202" s="151">
        <f>IF(ISBLANK(INDEX('Policy Characteristics'!H:H,MATCH($C202,'Policy Characteristics'!$C:$C,0))),"",INDEX('Policy Characteristics'!H:H,MATCH($C202,'Policy Characteristics'!$C:$C,0)))</f>
        <v>0.1</v>
      </c>
      <c r="O202" s="144" t="str">
        <f>IF(ISBLANK(INDEX('Policy Characteristics'!I:I,MATCH($C202,'Policy Characteristics'!$C:$C,0))),"",INDEX('Policy Characteristics'!I:I,MATCH($C202,'Policy Characteristics'!$C:$C,0)))</f>
        <v>% increased diffusion of electric heating systems</v>
      </c>
      <c r="P202" s="144"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44" t="str">
        <f>IF(ISBLANK(INDEX('Policy Characteristics'!K:K,MATCH($C202,'Policy Characteristics'!$C:$C,0))),"",INDEX('Policy Characteristics'!K:K,MATCH($C202,'Policy Characteristics'!$C:$C,0)))</f>
        <v>buildings-sector-main.html#component-elec</v>
      </c>
      <c r="R202" s="144" t="str">
        <f>IF(ISBLANK(INDEX('Policy Characteristics'!L:L,MATCH($C202,'Policy Characteristics'!$C:$C,0))),"",INDEX('Policy Characteristics'!L:L,MATCH($C202,'Policy Characteristics'!$C:$C,0)))</f>
        <v>building-component-electrification.html</v>
      </c>
    </row>
    <row r="203" spans="1:18" s="4" customFormat="1" x14ac:dyDescent="0.25">
      <c r="A203" s="144" t="str">
        <f>IF(ISBLANK(INDEX('Policy Characteristics'!A:A,MATCH($C203,'Policy Characteristics'!$C:$C,0))),"",INDEX('Policy Characteristics'!A:A,MATCH($C203,'Policy Characteristics'!$C:$C,0)))</f>
        <v>Buildings and Appliances</v>
      </c>
      <c r="B203" s="152" t="str">
        <f>IF(ISBLANK(INDEX('Policy Characteristics'!B:B,MATCH($C203,'Policy Characteristics'!$C:$C,0))),"",INDEX('Policy Characteristics'!B:B,MATCH($C203,'Policy Characteristics'!$C:$C,0)))</f>
        <v>Building Energy Efficiency Standards</v>
      </c>
      <c r="C203" t="s">
        <v>295</v>
      </c>
      <c r="D203" s="45" t="s">
        <v>114</v>
      </c>
      <c r="E203" s="45" t="s">
        <v>272</v>
      </c>
      <c r="F203" s="45" t="s">
        <v>120</v>
      </c>
      <c r="G203" s="45" t="s">
        <v>276</v>
      </c>
      <c r="H203" s="43">
        <v>13</v>
      </c>
      <c r="I203" t="s">
        <v>43</v>
      </c>
      <c r="J203" s="145" t="str">
        <f>IF(ISBLANK(INDEX('Policy Characteristics'!D:D,MATCH($C203,'Policy Characteristics'!$C:$C,0))),"",INDEX('Policy Characteristics'!D:D,MATCH($C203,'Policy Characteristics'!$C:$C,0)))</f>
        <v>Building Energy Efficiency Standards</v>
      </c>
      <c r="K203" s="144" t="str">
        <f>IF(ISBLANK(INDEX('Policy Characteristics'!E:E,MATCH($C203,'Policy Characteristics'!$C:$C,0))),"",INDEX('Policy Characteristics'!E:E,MATCH($C203,'Policy Characteristics'!$C:$C,0)))</f>
        <v>bldgs efficiency standards</v>
      </c>
      <c r="L203" s="151">
        <f>IF(ISBLANK(INDEX('Policy Characteristics'!F:F,MATCH($C203,'Policy Characteristics'!$C:$C,0))),"",INDEX('Policy Characteristics'!F:F,MATCH($C203,'Policy Characteristics'!$C:$C,0)))</f>
        <v>1</v>
      </c>
      <c r="M203" s="151">
        <f>IF(ISBLANK(INDEX('Policy Characteristics'!G:G,MATCH($C203,'Policy Characteristics'!$C:$C,0))),"",INDEX('Policy Characteristics'!G:G,MATCH($C203,'Policy Characteristics'!$C:$C,0)))</f>
        <v>2</v>
      </c>
      <c r="N203" s="151">
        <f>IF(ISBLANK(INDEX('Policy Characteristics'!H:H,MATCH($C203,'Policy Characteristics'!$C:$C,0))),"",INDEX('Policy Characteristics'!H:H,MATCH($C203,'Policy Characteristics'!$C:$C,0)))</f>
        <v>0.1</v>
      </c>
      <c r="O203" s="144" t="str">
        <f>IF(ISBLANK(INDEX('Policy Characteristics'!I:I,MATCH($C203,'Policy Characteristics'!$C:$C,0))),"",INDEX('Policy Characteristics'!I:I,MATCH($C203,'Policy Characteristics'!$C:$C,0)))</f>
        <v>% increased reduction rate</v>
      </c>
      <c r="P203" s="14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44" t="str">
        <f>IF(ISBLANK(INDEX('Policy Characteristics'!K:K,MATCH($C203,'Policy Characteristics'!$C:$C,0))),"",INDEX('Policy Characteristics'!K:K,MATCH($C203,'Policy Characteristics'!$C:$C,0)))</f>
        <v>buildings-sector-main.html#eff-stds</v>
      </c>
      <c r="R203" s="144" t="str">
        <f>IF(ISBLANK(INDEX('Policy Characteristics'!L:L,MATCH($C203,'Policy Characteristics'!$C:$C,0))),"",INDEX('Policy Characteristics'!L:L,MATCH($C203,'Policy Characteristics'!$C:$C,0)))</f>
        <v>building-energy-efficiency-standards.html</v>
      </c>
    </row>
    <row r="204" spans="1:18" s="4" customFormat="1" x14ac:dyDescent="0.25">
      <c r="A204" s="144" t="str">
        <f>IF(ISBLANK(INDEX('Policy Characteristics'!A:A,MATCH($C204,'Policy Characteristics'!$C:$C,0))),"",INDEX('Policy Characteristics'!A:A,MATCH($C204,'Policy Characteristics'!$C:$C,0)))</f>
        <v>Buildings and Appliances</v>
      </c>
      <c r="B204" s="152" t="str">
        <f>IF(ISBLANK(INDEX('Policy Characteristics'!B:B,MATCH($C204,'Policy Characteristics'!$C:$C,0))),"",INDEX('Policy Characteristics'!B:B,MATCH($C204,'Policy Characteristics'!$C:$C,0)))</f>
        <v>Building Energy Efficiency Standards</v>
      </c>
      <c r="C204" s="144" t="str">
        <f t="shared" ref="C204:C219" si="12">C$203</f>
        <v>Reduction in E Use Allowed by Component Eff Std</v>
      </c>
      <c r="D204" s="45" t="s">
        <v>115</v>
      </c>
      <c r="E204" s="45" t="s">
        <v>272</v>
      </c>
      <c r="F204" s="45" t="s">
        <v>121</v>
      </c>
      <c r="G204" s="45" t="s">
        <v>276</v>
      </c>
      <c r="H204" s="43">
        <v>14</v>
      </c>
      <c r="I204" t="s">
        <v>43</v>
      </c>
      <c r="J204" s="145" t="str">
        <f>IF(ISBLANK(INDEX('Policy Characteristics'!D:D,MATCH($C204,'Policy Characteristics'!$C:$C,0))),"",INDEX('Policy Characteristics'!D:D,MATCH($C204,'Policy Characteristics'!$C:$C,0)))</f>
        <v>Building Energy Efficiency Standards</v>
      </c>
      <c r="K204" s="144" t="str">
        <f>IF(ISBLANK(INDEX('Policy Characteristics'!E:E,MATCH($C204,'Policy Characteristics'!$C:$C,0))),"",INDEX('Policy Characteristics'!E:E,MATCH($C204,'Policy Characteristics'!$C:$C,0)))</f>
        <v>bldgs efficiency standards</v>
      </c>
      <c r="L204" s="151">
        <f>IF(ISBLANK(INDEX('Policy Characteristics'!F:F,MATCH($C204,'Policy Characteristics'!$C:$C,0))),"",INDEX('Policy Characteristics'!F:F,MATCH($C204,'Policy Characteristics'!$C:$C,0)))</f>
        <v>1</v>
      </c>
      <c r="M204" s="151">
        <f>IF(ISBLANK(INDEX('Policy Characteristics'!G:G,MATCH($C204,'Policy Characteristics'!$C:$C,0))),"",INDEX('Policy Characteristics'!G:G,MATCH($C204,'Policy Characteristics'!$C:$C,0)))</f>
        <v>2</v>
      </c>
      <c r="N204" s="151">
        <f>IF(ISBLANK(INDEX('Policy Characteristics'!H:H,MATCH($C204,'Policy Characteristics'!$C:$C,0))),"",INDEX('Policy Characteristics'!H:H,MATCH($C204,'Policy Characteristics'!$C:$C,0)))</f>
        <v>0.1</v>
      </c>
      <c r="O204" s="144" t="str">
        <f>IF(ISBLANK(INDEX('Policy Characteristics'!I:I,MATCH($C204,'Policy Characteristics'!$C:$C,0))),"",INDEX('Policy Characteristics'!I:I,MATCH($C204,'Policy Characteristics'!$C:$C,0)))</f>
        <v>% increased reduction rate</v>
      </c>
      <c r="P204" s="14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44" t="str">
        <f>IF(ISBLANK(INDEX('Policy Characteristics'!K:K,MATCH($C204,'Policy Characteristics'!$C:$C,0))),"",INDEX('Policy Characteristics'!K:K,MATCH($C204,'Policy Characteristics'!$C:$C,0)))</f>
        <v>buildings-sector-main.html#eff-stds</v>
      </c>
      <c r="R204" s="144" t="str">
        <f>IF(ISBLANK(INDEX('Policy Characteristics'!L:L,MATCH($C204,'Policy Characteristics'!$C:$C,0))),"",INDEX('Policy Characteristics'!L:L,MATCH($C204,'Policy Characteristics'!$C:$C,0)))</f>
        <v>building-energy-efficiency-standards.html</v>
      </c>
    </row>
    <row r="205" spans="1:18" s="4" customFormat="1" x14ac:dyDescent="0.25">
      <c r="A205" s="144" t="str">
        <f>IF(ISBLANK(INDEX('Policy Characteristics'!A:A,MATCH($C205,'Policy Characteristics'!$C:$C,0))),"",INDEX('Policy Characteristics'!A:A,MATCH($C205,'Policy Characteristics'!$C:$C,0)))</f>
        <v>Buildings and Appliances</v>
      </c>
      <c r="B205" s="152" t="str">
        <f>IF(ISBLANK(INDEX('Policy Characteristics'!B:B,MATCH($C205,'Policy Characteristics'!$C:$C,0))),"",INDEX('Policy Characteristics'!B:B,MATCH($C205,'Policy Characteristics'!$C:$C,0)))</f>
        <v>Building Energy Efficiency Standards</v>
      </c>
      <c r="C205" s="144" t="str">
        <f t="shared" si="12"/>
        <v>Reduction in E Use Allowed by Component Eff Std</v>
      </c>
      <c r="D205" s="45" t="s">
        <v>116</v>
      </c>
      <c r="E205" s="45" t="s">
        <v>272</v>
      </c>
      <c r="F205" s="45" t="s">
        <v>122</v>
      </c>
      <c r="G205" s="45" t="s">
        <v>276</v>
      </c>
      <c r="H205" s="43">
        <v>15</v>
      </c>
      <c r="I205" t="s">
        <v>43</v>
      </c>
      <c r="J205" s="145" t="str">
        <f>IF(ISBLANK(INDEX('Policy Characteristics'!D:D,MATCH($C205,'Policy Characteristics'!$C:$C,0))),"",INDEX('Policy Characteristics'!D:D,MATCH($C205,'Policy Characteristics'!$C:$C,0)))</f>
        <v>Building Energy Efficiency Standards</v>
      </c>
      <c r="K205" s="144" t="str">
        <f>IF(ISBLANK(INDEX('Policy Characteristics'!E:E,MATCH($C205,'Policy Characteristics'!$C:$C,0))),"",INDEX('Policy Characteristics'!E:E,MATCH($C205,'Policy Characteristics'!$C:$C,0)))</f>
        <v>bldgs efficiency standards</v>
      </c>
      <c r="L205" s="151">
        <f>IF(ISBLANK(INDEX('Policy Characteristics'!F:F,MATCH($C205,'Policy Characteristics'!$C:$C,0))),"",INDEX('Policy Characteristics'!F:F,MATCH($C205,'Policy Characteristics'!$C:$C,0)))</f>
        <v>1</v>
      </c>
      <c r="M205" s="151">
        <f>IF(ISBLANK(INDEX('Policy Characteristics'!G:G,MATCH($C205,'Policy Characteristics'!$C:$C,0))),"",INDEX('Policy Characteristics'!G:G,MATCH($C205,'Policy Characteristics'!$C:$C,0)))</f>
        <v>2</v>
      </c>
      <c r="N205" s="151">
        <f>IF(ISBLANK(INDEX('Policy Characteristics'!H:H,MATCH($C205,'Policy Characteristics'!$C:$C,0))),"",INDEX('Policy Characteristics'!H:H,MATCH($C205,'Policy Characteristics'!$C:$C,0)))</f>
        <v>0.1</v>
      </c>
      <c r="O205" s="144" t="str">
        <f>IF(ISBLANK(INDEX('Policy Characteristics'!I:I,MATCH($C205,'Policy Characteristics'!$C:$C,0))),"",INDEX('Policy Characteristics'!I:I,MATCH($C205,'Policy Characteristics'!$C:$C,0)))</f>
        <v>% increased reduction rate</v>
      </c>
      <c r="P205" s="14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44" t="str">
        <f>IF(ISBLANK(INDEX('Policy Characteristics'!K:K,MATCH($C205,'Policy Characteristics'!$C:$C,0))),"",INDEX('Policy Characteristics'!K:K,MATCH($C205,'Policy Characteristics'!$C:$C,0)))</f>
        <v>buildings-sector-main.html#eff-stds</v>
      </c>
      <c r="R205" s="144" t="str">
        <f>IF(ISBLANK(INDEX('Policy Characteristics'!L:L,MATCH($C205,'Policy Characteristics'!$C:$C,0))),"",INDEX('Policy Characteristics'!L:L,MATCH($C205,'Policy Characteristics'!$C:$C,0)))</f>
        <v>building-energy-efficiency-standards.html</v>
      </c>
    </row>
    <row r="206" spans="1:18" s="4" customFormat="1" x14ac:dyDescent="0.25">
      <c r="A206" s="144" t="str">
        <f>IF(ISBLANK(INDEX('Policy Characteristics'!A:A,MATCH($C206,'Policy Characteristics'!$C:$C,0))),"",INDEX('Policy Characteristics'!A:A,MATCH($C206,'Policy Characteristics'!$C:$C,0)))</f>
        <v>Buildings and Appliances</v>
      </c>
      <c r="B206" s="152" t="str">
        <f>IF(ISBLANK(INDEX('Policy Characteristics'!B:B,MATCH($C206,'Policy Characteristics'!$C:$C,0))),"",INDEX('Policy Characteristics'!B:B,MATCH($C206,'Policy Characteristics'!$C:$C,0)))</f>
        <v>Building Energy Efficiency Standards</v>
      </c>
      <c r="C206" s="144" t="str">
        <f t="shared" si="12"/>
        <v>Reduction in E Use Allowed by Component Eff Std</v>
      </c>
      <c r="D206" s="45" t="s">
        <v>117</v>
      </c>
      <c r="E206" s="45" t="s">
        <v>272</v>
      </c>
      <c r="F206" s="45" t="s">
        <v>123</v>
      </c>
      <c r="G206" s="45" t="s">
        <v>276</v>
      </c>
      <c r="H206" s="43">
        <v>16</v>
      </c>
      <c r="I206" t="s">
        <v>43</v>
      </c>
      <c r="J206" s="145" t="str">
        <f>IF(ISBLANK(INDEX('Policy Characteristics'!D:D,MATCH($C206,'Policy Characteristics'!$C:$C,0))),"",INDEX('Policy Characteristics'!D:D,MATCH($C206,'Policy Characteristics'!$C:$C,0)))</f>
        <v>Building Energy Efficiency Standards</v>
      </c>
      <c r="K206" s="144" t="str">
        <f>IF(ISBLANK(INDEX('Policy Characteristics'!E:E,MATCH($C206,'Policy Characteristics'!$C:$C,0))),"",INDEX('Policy Characteristics'!E:E,MATCH($C206,'Policy Characteristics'!$C:$C,0)))</f>
        <v>bldgs efficiency standards</v>
      </c>
      <c r="L206" s="151">
        <f>IF(ISBLANK(INDEX('Policy Characteristics'!F:F,MATCH($C206,'Policy Characteristics'!$C:$C,0))),"",INDEX('Policy Characteristics'!F:F,MATCH($C206,'Policy Characteristics'!$C:$C,0)))</f>
        <v>1</v>
      </c>
      <c r="M206" s="151">
        <f>IF(ISBLANK(INDEX('Policy Characteristics'!G:G,MATCH($C206,'Policy Characteristics'!$C:$C,0))),"",INDEX('Policy Characteristics'!G:G,MATCH($C206,'Policy Characteristics'!$C:$C,0)))</f>
        <v>2</v>
      </c>
      <c r="N206" s="151">
        <f>IF(ISBLANK(INDEX('Policy Characteristics'!H:H,MATCH($C206,'Policy Characteristics'!$C:$C,0))),"",INDEX('Policy Characteristics'!H:H,MATCH($C206,'Policy Characteristics'!$C:$C,0)))</f>
        <v>0.1</v>
      </c>
      <c r="O206" s="144" t="str">
        <f>IF(ISBLANK(INDEX('Policy Characteristics'!I:I,MATCH($C206,'Policy Characteristics'!$C:$C,0))),"",INDEX('Policy Characteristics'!I:I,MATCH($C206,'Policy Characteristics'!$C:$C,0)))</f>
        <v>% increased reduction rate</v>
      </c>
      <c r="P206" s="14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44" t="str">
        <f>IF(ISBLANK(INDEX('Policy Characteristics'!K:K,MATCH($C206,'Policy Characteristics'!$C:$C,0))),"",INDEX('Policy Characteristics'!K:K,MATCH($C206,'Policy Characteristics'!$C:$C,0)))</f>
        <v>buildings-sector-main.html#eff-stds</v>
      </c>
      <c r="R206" s="144" t="str">
        <f>IF(ISBLANK(INDEX('Policy Characteristics'!L:L,MATCH($C206,'Policy Characteristics'!$C:$C,0))),"",INDEX('Policy Characteristics'!L:L,MATCH($C206,'Policy Characteristics'!$C:$C,0)))</f>
        <v>building-energy-efficiency-standards.html</v>
      </c>
    </row>
    <row r="207" spans="1:18" s="4" customFormat="1" x14ac:dyDescent="0.25">
      <c r="A207" s="144" t="str">
        <f>IF(ISBLANK(INDEX('Policy Characteristics'!A:A,MATCH($C207,'Policy Characteristics'!$C:$C,0))),"",INDEX('Policy Characteristics'!A:A,MATCH($C207,'Policy Characteristics'!$C:$C,0)))</f>
        <v>Buildings and Appliances</v>
      </c>
      <c r="B207" s="152" t="str">
        <f>IF(ISBLANK(INDEX('Policy Characteristics'!B:B,MATCH($C207,'Policy Characteristics'!$C:$C,0))),"",INDEX('Policy Characteristics'!B:B,MATCH($C207,'Policy Characteristics'!$C:$C,0)))</f>
        <v>Building Energy Efficiency Standards</v>
      </c>
      <c r="C207" s="144" t="str">
        <f t="shared" si="12"/>
        <v>Reduction in E Use Allowed by Component Eff Std</v>
      </c>
      <c r="D207" s="45" t="s">
        <v>118</v>
      </c>
      <c r="E207" s="45" t="s">
        <v>272</v>
      </c>
      <c r="F207" s="45" t="s">
        <v>124</v>
      </c>
      <c r="G207" s="45" t="s">
        <v>276</v>
      </c>
      <c r="H207" s="43">
        <v>17</v>
      </c>
      <c r="I207" t="s">
        <v>43</v>
      </c>
      <c r="J207" s="145" t="str">
        <f>IF(ISBLANK(INDEX('Policy Characteristics'!D:D,MATCH($C207,'Policy Characteristics'!$C:$C,0))),"",INDEX('Policy Characteristics'!D:D,MATCH($C207,'Policy Characteristics'!$C:$C,0)))</f>
        <v>Building Energy Efficiency Standards</v>
      </c>
      <c r="K207" s="144" t="str">
        <f>IF(ISBLANK(INDEX('Policy Characteristics'!E:E,MATCH($C207,'Policy Characteristics'!$C:$C,0))),"",INDEX('Policy Characteristics'!E:E,MATCH($C207,'Policy Characteristics'!$C:$C,0)))</f>
        <v>bldgs efficiency standards</v>
      </c>
      <c r="L207" s="151">
        <f>IF(ISBLANK(INDEX('Policy Characteristics'!F:F,MATCH($C207,'Policy Characteristics'!$C:$C,0))),"",INDEX('Policy Characteristics'!F:F,MATCH($C207,'Policy Characteristics'!$C:$C,0)))</f>
        <v>1</v>
      </c>
      <c r="M207" s="151">
        <f>IF(ISBLANK(INDEX('Policy Characteristics'!G:G,MATCH($C207,'Policy Characteristics'!$C:$C,0))),"",INDEX('Policy Characteristics'!G:G,MATCH($C207,'Policy Characteristics'!$C:$C,0)))</f>
        <v>2</v>
      </c>
      <c r="N207" s="151">
        <f>IF(ISBLANK(INDEX('Policy Characteristics'!H:H,MATCH($C207,'Policy Characteristics'!$C:$C,0))),"",INDEX('Policy Characteristics'!H:H,MATCH($C207,'Policy Characteristics'!$C:$C,0)))</f>
        <v>0.1</v>
      </c>
      <c r="O207" s="144" t="str">
        <f>IF(ISBLANK(INDEX('Policy Characteristics'!I:I,MATCH($C207,'Policy Characteristics'!$C:$C,0))),"",INDEX('Policy Characteristics'!I:I,MATCH($C207,'Policy Characteristics'!$C:$C,0)))</f>
        <v>% increased reduction rate</v>
      </c>
      <c r="P207" s="14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44" t="str">
        <f>IF(ISBLANK(INDEX('Policy Characteristics'!K:K,MATCH($C207,'Policy Characteristics'!$C:$C,0))),"",INDEX('Policy Characteristics'!K:K,MATCH($C207,'Policy Characteristics'!$C:$C,0)))</f>
        <v>buildings-sector-main.html#eff-stds</v>
      </c>
      <c r="R207" s="144" t="str">
        <f>IF(ISBLANK(INDEX('Policy Characteristics'!L:L,MATCH($C207,'Policy Characteristics'!$C:$C,0))),"",INDEX('Policy Characteristics'!L:L,MATCH($C207,'Policy Characteristics'!$C:$C,0)))</f>
        <v>building-energy-efficiency-standards.html</v>
      </c>
    </row>
    <row r="208" spans="1:18" s="4" customFormat="1" x14ac:dyDescent="0.25">
      <c r="A208" s="144" t="str">
        <f>IF(ISBLANK(INDEX('Policy Characteristics'!A:A,MATCH($C208,'Policy Characteristics'!$C:$C,0))),"",INDEX('Policy Characteristics'!A:A,MATCH($C208,'Policy Characteristics'!$C:$C,0)))</f>
        <v>Buildings and Appliances</v>
      </c>
      <c r="B208" s="152" t="str">
        <f>IF(ISBLANK(INDEX('Policy Characteristics'!B:B,MATCH($C208,'Policy Characteristics'!$C:$C,0))),"",INDEX('Policy Characteristics'!B:B,MATCH($C208,'Policy Characteristics'!$C:$C,0)))</f>
        <v>Building Energy Efficiency Standards</v>
      </c>
      <c r="C208" s="144" t="str">
        <f t="shared" si="12"/>
        <v>Reduction in E Use Allowed by Component Eff Std</v>
      </c>
      <c r="D208" s="45" t="s">
        <v>119</v>
      </c>
      <c r="E208" s="45" t="s">
        <v>272</v>
      </c>
      <c r="F208" s="45" t="s">
        <v>125</v>
      </c>
      <c r="G208" s="45" t="s">
        <v>276</v>
      </c>
      <c r="H208" s="43">
        <v>18</v>
      </c>
      <c r="I208" t="s">
        <v>43</v>
      </c>
      <c r="J208" s="145" t="str">
        <f>IF(ISBLANK(INDEX('Policy Characteristics'!D:D,MATCH($C208,'Policy Characteristics'!$C:$C,0))),"",INDEX('Policy Characteristics'!D:D,MATCH($C208,'Policy Characteristics'!$C:$C,0)))</f>
        <v>Building Energy Efficiency Standards</v>
      </c>
      <c r="K208" s="144" t="str">
        <f>IF(ISBLANK(INDEX('Policy Characteristics'!E:E,MATCH($C208,'Policy Characteristics'!$C:$C,0))),"",INDEX('Policy Characteristics'!E:E,MATCH($C208,'Policy Characteristics'!$C:$C,0)))</f>
        <v>bldgs efficiency standards</v>
      </c>
      <c r="L208" s="151">
        <f>IF(ISBLANK(INDEX('Policy Characteristics'!F:F,MATCH($C208,'Policy Characteristics'!$C:$C,0))),"",INDEX('Policy Characteristics'!F:F,MATCH($C208,'Policy Characteristics'!$C:$C,0)))</f>
        <v>1</v>
      </c>
      <c r="M208" s="151">
        <f>IF(ISBLANK(INDEX('Policy Characteristics'!G:G,MATCH($C208,'Policy Characteristics'!$C:$C,0))),"",INDEX('Policy Characteristics'!G:G,MATCH($C208,'Policy Characteristics'!$C:$C,0)))</f>
        <v>2</v>
      </c>
      <c r="N208" s="151">
        <f>IF(ISBLANK(INDEX('Policy Characteristics'!H:H,MATCH($C208,'Policy Characteristics'!$C:$C,0))),"",INDEX('Policy Characteristics'!H:H,MATCH($C208,'Policy Characteristics'!$C:$C,0)))</f>
        <v>0.1</v>
      </c>
      <c r="O208" s="144" t="str">
        <f>IF(ISBLANK(INDEX('Policy Characteristics'!I:I,MATCH($C208,'Policy Characteristics'!$C:$C,0))),"",INDEX('Policy Characteristics'!I:I,MATCH($C208,'Policy Characteristics'!$C:$C,0)))</f>
        <v>% increased reduction rate</v>
      </c>
      <c r="P208" s="14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44" t="str">
        <f>IF(ISBLANK(INDEX('Policy Characteristics'!K:K,MATCH($C208,'Policy Characteristics'!$C:$C,0))),"",INDEX('Policy Characteristics'!K:K,MATCH($C208,'Policy Characteristics'!$C:$C,0)))</f>
        <v>buildings-sector-main.html#eff-stds</v>
      </c>
      <c r="R208" s="144" t="str">
        <f>IF(ISBLANK(INDEX('Policy Characteristics'!L:L,MATCH($C208,'Policy Characteristics'!$C:$C,0))),"",INDEX('Policy Characteristics'!L:L,MATCH($C208,'Policy Characteristics'!$C:$C,0)))</f>
        <v>building-energy-efficiency-standards.html</v>
      </c>
    </row>
    <row r="209" spans="1:18" s="4" customFormat="1" x14ac:dyDescent="0.25">
      <c r="A209" s="144" t="str">
        <f>IF(ISBLANK(INDEX('Policy Characteristics'!A:A,MATCH($C209,'Policy Characteristics'!$C:$C,0))),"",INDEX('Policy Characteristics'!A:A,MATCH($C209,'Policy Characteristics'!$C:$C,0)))</f>
        <v>Buildings and Appliances</v>
      </c>
      <c r="B209" s="152" t="str">
        <f>IF(ISBLANK(INDEX('Policy Characteristics'!B:B,MATCH($C209,'Policy Characteristics'!$C:$C,0))),"",INDEX('Policy Characteristics'!B:B,MATCH($C209,'Policy Characteristics'!$C:$C,0)))</f>
        <v>Building Energy Efficiency Standards</v>
      </c>
      <c r="C209" s="144" t="str">
        <f t="shared" si="12"/>
        <v>Reduction in E Use Allowed by Component Eff Std</v>
      </c>
      <c r="D209" s="45" t="s">
        <v>114</v>
      </c>
      <c r="E209" s="45" t="s">
        <v>273</v>
      </c>
      <c r="F209" s="45" t="s">
        <v>120</v>
      </c>
      <c r="G209" s="45" t="s">
        <v>275</v>
      </c>
      <c r="H209" s="43">
        <v>150</v>
      </c>
      <c r="I209" t="s">
        <v>43</v>
      </c>
      <c r="J209" s="145" t="str">
        <f>IF(ISBLANK(INDEX('Policy Characteristics'!D:D,MATCH($C209,'Policy Characteristics'!$C:$C,0))),"",INDEX('Policy Characteristics'!D:D,MATCH($C209,'Policy Characteristics'!$C:$C,0)))</f>
        <v>Building Energy Efficiency Standards</v>
      </c>
      <c r="K209" s="144" t="str">
        <f>IF(ISBLANK(INDEX('Policy Characteristics'!E:E,MATCH($C209,'Policy Characteristics'!$C:$C,0))),"",INDEX('Policy Characteristics'!E:E,MATCH($C209,'Policy Characteristics'!$C:$C,0)))</f>
        <v>bldgs efficiency standards</v>
      </c>
      <c r="L209" s="151">
        <f>IF(ISBLANK(INDEX('Policy Characteristics'!F:F,MATCH($C209,'Policy Characteristics'!$C:$C,0))),"",INDEX('Policy Characteristics'!F:F,MATCH($C209,'Policy Characteristics'!$C:$C,0)))</f>
        <v>1</v>
      </c>
      <c r="M209" s="151">
        <f>IF(ISBLANK(INDEX('Policy Characteristics'!G:G,MATCH($C209,'Policy Characteristics'!$C:$C,0))),"",INDEX('Policy Characteristics'!G:G,MATCH($C209,'Policy Characteristics'!$C:$C,0)))</f>
        <v>2</v>
      </c>
      <c r="N209" s="151">
        <f>IF(ISBLANK(INDEX('Policy Characteristics'!H:H,MATCH($C209,'Policy Characteristics'!$C:$C,0))),"",INDEX('Policy Characteristics'!H:H,MATCH($C209,'Policy Characteristics'!$C:$C,0)))</f>
        <v>0.1</v>
      </c>
      <c r="O209" s="144" t="str">
        <f>IF(ISBLANK(INDEX('Policy Characteristics'!I:I,MATCH($C209,'Policy Characteristics'!$C:$C,0))),"",INDEX('Policy Characteristics'!I:I,MATCH($C209,'Policy Characteristics'!$C:$C,0)))</f>
        <v>% increased reduction rate</v>
      </c>
      <c r="P209" s="14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44" t="str">
        <f>IF(ISBLANK(INDEX('Policy Characteristics'!K:K,MATCH($C209,'Policy Characteristics'!$C:$C,0))),"",INDEX('Policy Characteristics'!K:K,MATCH($C209,'Policy Characteristics'!$C:$C,0)))</f>
        <v>buildings-sector-main.html#eff-stds</v>
      </c>
      <c r="R209" s="144" t="str">
        <f>IF(ISBLANK(INDEX('Policy Characteristics'!L:L,MATCH($C209,'Policy Characteristics'!$C:$C,0))),"",INDEX('Policy Characteristics'!L:L,MATCH($C209,'Policy Characteristics'!$C:$C,0)))</f>
        <v>building-energy-efficiency-standards.html</v>
      </c>
    </row>
    <row r="210" spans="1:18" s="4" customFormat="1" x14ac:dyDescent="0.25">
      <c r="A210" s="144" t="str">
        <f>IF(ISBLANK(INDEX('Policy Characteristics'!A:A,MATCH($C210,'Policy Characteristics'!$C:$C,0))),"",INDEX('Policy Characteristics'!A:A,MATCH($C210,'Policy Characteristics'!$C:$C,0)))</f>
        <v>Buildings and Appliances</v>
      </c>
      <c r="B210" s="152" t="str">
        <f>IF(ISBLANK(INDEX('Policy Characteristics'!B:B,MATCH($C210,'Policy Characteristics'!$C:$C,0))),"",INDEX('Policy Characteristics'!B:B,MATCH($C210,'Policy Characteristics'!$C:$C,0)))</f>
        <v>Building Energy Efficiency Standards</v>
      </c>
      <c r="C210" s="144" t="str">
        <f t="shared" si="12"/>
        <v>Reduction in E Use Allowed by Component Eff Std</v>
      </c>
      <c r="D210" s="45" t="s">
        <v>115</v>
      </c>
      <c r="E210" s="45" t="s">
        <v>273</v>
      </c>
      <c r="F210" s="45" t="s">
        <v>121</v>
      </c>
      <c r="G210" s="45" t="s">
        <v>275</v>
      </c>
      <c r="H210" s="43">
        <v>151</v>
      </c>
      <c r="I210" t="s">
        <v>43</v>
      </c>
      <c r="J210" s="145" t="str">
        <f>IF(ISBLANK(INDEX('Policy Characteristics'!D:D,MATCH($C210,'Policy Characteristics'!$C:$C,0))),"",INDEX('Policy Characteristics'!D:D,MATCH($C210,'Policy Characteristics'!$C:$C,0)))</f>
        <v>Building Energy Efficiency Standards</v>
      </c>
      <c r="K210" s="144" t="str">
        <f>IF(ISBLANK(INDEX('Policy Characteristics'!E:E,MATCH($C210,'Policy Characteristics'!$C:$C,0))),"",INDEX('Policy Characteristics'!E:E,MATCH($C210,'Policy Characteristics'!$C:$C,0)))</f>
        <v>bldgs efficiency standards</v>
      </c>
      <c r="L210" s="151">
        <f>IF(ISBLANK(INDEX('Policy Characteristics'!F:F,MATCH($C210,'Policy Characteristics'!$C:$C,0))),"",INDEX('Policy Characteristics'!F:F,MATCH($C210,'Policy Characteristics'!$C:$C,0)))</f>
        <v>1</v>
      </c>
      <c r="M210" s="151">
        <f>IF(ISBLANK(INDEX('Policy Characteristics'!G:G,MATCH($C210,'Policy Characteristics'!$C:$C,0))),"",INDEX('Policy Characteristics'!G:G,MATCH($C210,'Policy Characteristics'!$C:$C,0)))</f>
        <v>2</v>
      </c>
      <c r="N210" s="151">
        <f>IF(ISBLANK(INDEX('Policy Characteristics'!H:H,MATCH($C210,'Policy Characteristics'!$C:$C,0))),"",INDEX('Policy Characteristics'!H:H,MATCH($C210,'Policy Characteristics'!$C:$C,0)))</f>
        <v>0.1</v>
      </c>
      <c r="O210" s="144" t="str">
        <f>IF(ISBLANK(INDEX('Policy Characteristics'!I:I,MATCH($C210,'Policy Characteristics'!$C:$C,0))),"",INDEX('Policy Characteristics'!I:I,MATCH($C210,'Policy Characteristics'!$C:$C,0)))</f>
        <v>% increased reduction rate</v>
      </c>
      <c r="P210" s="14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44" t="str">
        <f>IF(ISBLANK(INDEX('Policy Characteristics'!K:K,MATCH($C210,'Policy Characteristics'!$C:$C,0))),"",INDEX('Policy Characteristics'!K:K,MATCH($C210,'Policy Characteristics'!$C:$C,0)))</f>
        <v>buildings-sector-main.html#eff-stds</v>
      </c>
      <c r="R210" s="144" t="str">
        <f>IF(ISBLANK(INDEX('Policy Characteristics'!L:L,MATCH($C210,'Policy Characteristics'!$C:$C,0))),"",INDEX('Policy Characteristics'!L:L,MATCH($C210,'Policy Characteristics'!$C:$C,0)))</f>
        <v>building-energy-efficiency-standards.html</v>
      </c>
    </row>
    <row r="211" spans="1:18" s="4" customFormat="1" x14ac:dyDescent="0.25">
      <c r="A211" s="144" t="str">
        <f>IF(ISBLANK(INDEX('Policy Characteristics'!A:A,MATCH($C211,'Policy Characteristics'!$C:$C,0))),"",INDEX('Policy Characteristics'!A:A,MATCH($C211,'Policy Characteristics'!$C:$C,0)))</f>
        <v>Buildings and Appliances</v>
      </c>
      <c r="B211" s="152" t="str">
        <f>IF(ISBLANK(INDEX('Policy Characteristics'!B:B,MATCH($C211,'Policy Characteristics'!$C:$C,0))),"",INDEX('Policy Characteristics'!B:B,MATCH($C211,'Policy Characteristics'!$C:$C,0)))</f>
        <v>Building Energy Efficiency Standards</v>
      </c>
      <c r="C211" s="144" t="str">
        <f t="shared" si="12"/>
        <v>Reduction in E Use Allowed by Component Eff Std</v>
      </c>
      <c r="D211" s="45" t="s">
        <v>116</v>
      </c>
      <c r="E211" s="45" t="s">
        <v>273</v>
      </c>
      <c r="F211" s="45" t="s">
        <v>122</v>
      </c>
      <c r="G211" s="45" t="s">
        <v>275</v>
      </c>
      <c r="H211" s="43">
        <v>152</v>
      </c>
      <c r="I211" t="s">
        <v>43</v>
      </c>
      <c r="J211" s="145" t="str">
        <f>IF(ISBLANK(INDEX('Policy Characteristics'!D:D,MATCH($C211,'Policy Characteristics'!$C:$C,0))),"",INDEX('Policy Characteristics'!D:D,MATCH($C211,'Policy Characteristics'!$C:$C,0)))</f>
        <v>Building Energy Efficiency Standards</v>
      </c>
      <c r="K211" s="144" t="str">
        <f>IF(ISBLANK(INDEX('Policy Characteristics'!E:E,MATCH($C211,'Policy Characteristics'!$C:$C,0))),"",INDEX('Policy Characteristics'!E:E,MATCH($C211,'Policy Characteristics'!$C:$C,0)))</f>
        <v>bldgs efficiency standards</v>
      </c>
      <c r="L211" s="151">
        <f>IF(ISBLANK(INDEX('Policy Characteristics'!F:F,MATCH($C211,'Policy Characteristics'!$C:$C,0))),"",INDEX('Policy Characteristics'!F:F,MATCH($C211,'Policy Characteristics'!$C:$C,0)))</f>
        <v>1</v>
      </c>
      <c r="M211" s="151">
        <f>IF(ISBLANK(INDEX('Policy Characteristics'!G:G,MATCH($C211,'Policy Characteristics'!$C:$C,0))),"",INDEX('Policy Characteristics'!G:G,MATCH($C211,'Policy Characteristics'!$C:$C,0)))</f>
        <v>2</v>
      </c>
      <c r="N211" s="151">
        <f>IF(ISBLANK(INDEX('Policy Characteristics'!H:H,MATCH($C211,'Policy Characteristics'!$C:$C,0))),"",INDEX('Policy Characteristics'!H:H,MATCH($C211,'Policy Characteristics'!$C:$C,0)))</f>
        <v>0.1</v>
      </c>
      <c r="O211" s="144" t="str">
        <f>IF(ISBLANK(INDEX('Policy Characteristics'!I:I,MATCH($C211,'Policy Characteristics'!$C:$C,0))),"",INDEX('Policy Characteristics'!I:I,MATCH($C211,'Policy Characteristics'!$C:$C,0)))</f>
        <v>% increased reduction rate</v>
      </c>
      <c r="P211" s="14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44" t="str">
        <f>IF(ISBLANK(INDEX('Policy Characteristics'!K:K,MATCH($C211,'Policy Characteristics'!$C:$C,0))),"",INDEX('Policy Characteristics'!K:K,MATCH($C211,'Policy Characteristics'!$C:$C,0)))</f>
        <v>buildings-sector-main.html#eff-stds</v>
      </c>
      <c r="R211" s="144" t="str">
        <f>IF(ISBLANK(INDEX('Policy Characteristics'!L:L,MATCH($C211,'Policy Characteristics'!$C:$C,0))),"",INDEX('Policy Characteristics'!L:L,MATCH($C211,'Policy Characteristics'!$C:$C,0)))</f>
        <v>building-energy-efficiency-standards.html</v>
      </c>
    </row>
    <row r="212" spans="1:18" s="4" customFormat="1" x14ac:dyDescent="0.25">
      <c r="A212" s="144" t="str">
        <f>IF(ISBLANK(INDEX('Policy Characteristics'!A:A,MATCH($C212,'Policy Characteristics'!$C:$C,0))),"",INDEX('Policy Characteristics'!A:A,MATCH($C212,'Policy Characteristics'!$C:$C,0)))</f>
        <v>Buildings and Appliances</v>
      </c>
      <c r="B212" s="152" t="str">
        <f>IF(ISBLANK(INDEX('Policy Characteristics'!B:B,MATCH($C212,'Policy Characteristics'!$C:$C,0))),"",INDEX('Policy Characteristics'!B:B,MATCH($C212,'Policy Characteristics'!$C:$C,0)))</f>
        <v>Building Energy Efficiency Standards</v>
      </c>
      <c r="C212" s="144" t="str">
        <f t="shared" si="12"/>
        <v>Reduction in E Use Allowed by Component Eff Std</v>
      </c>
      <c r="D212" s="45" t="s">
        <v>117</v>
      </c>
      <c r="E212" s="45" t="s">
        <v>273</v>
      </c>
      <c r="F212" s="45" t="s">
        <v>123</v>
      </c>
      <c r="G212" s="45" t="s">
        <v>275</v>
      </c>
      <c r="H212" s="43">
        <v>153</v>
      </c>
      <c r="I212" t="s">
        <v>43</v>
      </c>
      <c r="J212" s="145" t="str">
        <f>IF(ISBLANK(INDEX('Policy Characteristics'!D:D,MATCH($C212,'Policy Characteristics'!$C:$C,0))),"",INDEX('Policy Characteristics'!D:D,MATCH($C212,'Policy Characteristics'!$C:$C,0)))</f>
        <v>Building Energy Efficiency Standards</v>
      </c>
      <c r="K212" s="144" t="str">
        <f>IF(ISBLANK(INDEX('Policy Characteristics'!E:E,MATCH($C212,'Policy Characteristics'!$C:$C,0))),"",INDEX('Policy Characteristics'!E:E,MATCH($C212,'Policy Characteristics'!$C:$C,0)))</f>
        <v>bldgs efficiency standards</v>
      </c>
      <c r="L212" s="151">
        <f>IF(ISBLANK(INDEX('Policy Characteristics'!F:F,MATCH($C212,'Policy Characteristics'!$C:$C,0))),"",INDEX('Policy Characteristics'!F:F,MATCH($C212,'Policy Characteristics'!$C:$C,0)))</f>
        <v>1</v>
      </c>
      <c r="M212" s="151">
        <f>IF(ISBLANK(INDEX('Policy Characteristics'!G:G,MATCH($C212,'Policy Characteristics'!$C:$C,0))),"",INDEX('Policy Characteristics'!G:G,MATCH($C212,'Policy Characteristics'!$C:$C,0)))</f>
        <v>2</v>
      </c>
      <c r="N212" s="151">
        <f>IF(ISBLANK(INDEX('Policy Characteristics'!H:H,MATCH($C212,'Policy Characteristics'!$C:$C,0))),"",INDEX('Policy Characteristics'!H:H,MATCH($C212,'Policy Characteristics'!$C:$C,0)))</f>
        <v>0.1</v>
      </c>
      <c r="O212" s="144" t="str">
        <f>IF(ISBLANK(INDEX('Policy Characteristics'!I:I,MATCH($C212,'Policy Characteristics'!$C:$C,0))),"",INDEX('Policy Characteristics'!I:I,MATCH($C212,'Policy Characteristics'!$C:$C,0)))</f>
        <v>% increased reduction rate</v>
      </c>
      <c r="P212" s="14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44" t="str">
        <f>IF(ISBLANK(INDEX('Policy Characteristics'!K:K,MATCH($C212,'Policy Characteristics'!$C:$C,0))),"",INDEX('Policy Characteristics'!K:K,MATCH($C212,'Policy Characteristics'!$C:$C,0)))</f>
        <v>buildings-sector-main.html#eff-stds</v>
      </c>
      <c r="R212" s="144" t="str">
        <f>IF(ISBLANK(INDEX('Policy Characteristics'!L:L,MATCH($C212,'Policy Characteristics'!$C:$C,0))),"",INDEX('Policy Characteristics'!L:L,MATCH($C212,'Policy Characteristics'!$C:$C,0)))</f>
        <v>building-energy-efficiency-standards.html</v>
      </c>
    </row>
    <row r="213" spans="1:18" s="4" customFormat="1" x14ac:dyDescent="0.25">
      <c r="A213" s="144" t="str">
        <f>IF(ISBLANK(INDEX('Policy Characteristics'!A:A,MATCH($C213,'Policy Characteristics'!$C:$C,0))),"",INDEX('Policy Characteristics'!A:A,MATCH($C213,'Policy Characteristics'!$C:$C,0)))</f>
        <v>Buildings and Appliances</v>
      </c>
      <c r="B213" s="152" t="str">
        <f>IF(ISBLANK(INDEX('Policy Characteristics'!B:B,MATCH($C213,'Policy Characteristics'!$C:$C,0))),"",INDEX('Policy Characteristics'!B:B,MATCH($C213,'Policy Characteristics'!$C:$C,0)))</f>
        <v>Building Energy Efficiency Standards</v>
      </c>
      <c r="C213" s="144" t="str">
        <f t="shared" si="12"/>
        <v>Reduction in E Use Allowed by Component Eff Std</v>
      </c>
      <c r="D213" s="45" t="s">
        <v>118</v>
      </c>
      <c r="E213" s="45" t="s">
        <v>273</v>
      </c>
      <c r="F213" s="45" t="s">
        <v>124</v>
      </c>
      <c r="G213" s="45" t="s">
        <v>275</v>
      </c>
      <c r="H213" s="43">
        <v>154</v>
      </c>
      <c r="I213" t="s">
        <v>43</v>
      </c>
      <c r="J213" s="145" t="str">
        <f>IF(ISBLANK(INDEX('Policy Characteristics'!D:D,MATCH($C213,'Policy Characteristics'!$C:$C,0))),"",INDEX('Policy Characteristics'!D:D,MATCH($C213,'Policy Characteristics'!$C:$C,0)))</f>
        <v>Building Energy Efficiency Standards</v>
      </c>
      <c r="K213" s="144" t="str">
        <f>IF(ISBLANK(INDEX('Policy Characteristics'!E:E,MATCH($C213,'Policy Characteristics'!$C:$C,0))),"",INDEX('Policy Characteristics'!E:E,MATCH($C213,'Policy Characteristics'!$C:$C,0)))</f>
        <v>bldgs efficiency standards</v>
      </c>
      <c r="L213" s="151">
        <f>IF(ISBLANK(INDEX('Policy Characteristics'!F:F,MATCH($C213,'Policy Characteristics'!$C:$C,0))),"",INDEX('Policy Characteristics'!F:F,MATCH($C213,'Policy Characteristics'!$C:$C,0)))</f>
        <v>1</v>
      </c>
      <c r="M213" s="151">
        <f>IF(ISBLANK(INDEX('Policy Characteristics'!G:G,MATCH($C213,'Policy Characteristics'!$C:$C,0))),"",INDEX('Policy Characteristics'!G:G,MATCH($C213,'Policy Characteristics'!$C:$C,0)))</f>
        <v>2</v>
      </c>
      <c r="N213" s="151">
        <f>IF(ISBLANK(INDEX('Policy Characteristics'!H:H,MATCH($C213,'Policy Characteristics'!$C:$C,0))),"",INDEX('Policy Characteristics'!H:H,MATCH($C213,'Policy Characteristics'!$C:$C,0)))</f>
        <v>0.1</v>
      </c>
      <c r="O213" s="144" t="str">
        <f>IF(ISBLANK(INDEX('Policy Characteristics'!I:I,MATCH($C213,'Policy Characteristics'!$C:$C,0))),"",INDEX('Policy Characteristics'!I:I,MATCH($C213,'Policy Characteristics'!$C:$C,0)))</f>
        <v>% increased reduction rate</v>
      </c>
      <c r="P213" s="14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44" t="str">
        <f>IF(ISBLANK(INDEX('Policy Characteristics'!K:K,MATCH($C213,'Policy Characteristics'!$C:$C,0))),"",INDEX('Policy Characteristics'!K:K,MATCH($C213,'Policy Characteristics'!$C:$C,0)))</f>
        <v>buildings-sector-main.html#eff-stds</v>
      </c>
      <c r="R213" s="144" t="str">
        <f>IF(ISBLANK(INDEX('Policy Characteristics'!L:L,MATCH($C213,'Policy Characteristics'!$C:$C,0))),"",INDEX('Policy Characteristics'!L:L,MATCH($C213,'Policy Characteristics'!$C:$C,0)))</f>
        <v>building-energy-efficiency-standards.html</v>
      </c>
    </row>
    <row r="214" spans="1:18" s="4" customFormat="1" x14ac:dyDescent="0.25">
      <c r="A214" s="144" t="str">
        <f>IF(ISBLANK(INDEX('Policy Characteristics'!A:A,MATCH($C214,'Policy Characteristics'!$C:$C,0))),"",INDEX('Policy Characteristics'!A:A,MATCH($C214,'Policy Characteristics'!$C:$C,0)))</f>
        <v>Buildings and Appliances</v>
      </c>
      <c r="B214" s="152" t="str">
        <f>IF(ISBLANK(INDEX('Policy Characteristics'!B:B,MATCH($C214,'Policy Characteristics'!$C:$C,0))),"",INDEX('Policy Characteristics'!B:B,MATCH($C214,'Policy Characteristics'!$C:$C,0)))</f>
        <v>Building Energy Efficiency Standards</v>
      </c>
      <c r="C214" s="144" t="str">
        <f t="shared" si="12"/>
        <v>Reduction in E Use Allowed by Component Eff Std</v>
      </c>
      <c r="D214" s="45" t="s">
        <v>119</v>
      </c>
      <c r="E214" s="45" t="s">
        <v>273</v>
      </c>
      <c r="F214" s="45" t="s">
        <v>125</v>
      </c>
      <c r="G214" s="45" t="s">
        <v>275</v>
      </c>
      <c r="H214" s="43">
        <v>155</v>
      </c>
      <c r="I214" t="s">
        <v>43</v>
      </c>
      <c r="J214" s="145" t="str">
        <f>IF(ISBLANK(INDEX('Policy Characteristics'!D:D,MATCH($C214,'Policy Characteristics'!$C:$C,0))),"",INDEX('Policy Characteristics'!D:D,MATCH($C214,'Policy Characteristics'!$C:$C,0)))</f>
        <v>Building Energy Efficiency Standards</v>
      </c>
      <c r="K214" s="144" t="str">
        <f>IF(ISBLANK(INDEX('Policy Characteristics'!E:E,MATCH($C214,'Policy Characteristics'!$C:$C,0))),"",INDEX('Policy Characteristics'!E:E,MATCH($C214,'Policy Characteristics'!$C:$C,0)))</f>
        <v>bldgs efficiency standards</v>
      </c>
      <c r="L214" s="151">
        <f>IF(ISBLANK(INDEX('Policy Characteristics'!F:F,MATCH($C214,'Policy Characteristics'!$C:$C,0))),"",INDEX('Policy Characteristics'!F:F,MATCH($C214,'Policy Characteristics'!$C:$C,0)))</f>
        <v>1</v>
      </c>
      <c r="M214" s="151">
        <f>IF(ISBLANK(INDEX('Policy Characteristics'!G:G,MATCH($C214,'Policy Characteristics'!$C:$C,0))),"",INDEX('Policy Characteristics'!G:G,MATCH($C214,'Policy Characteristics'!$C:$C,0)))</f>
        <v>2</v>
      </c>
      <c r="N214" s="151">
        <f>IF(ISBLANK(INDEX('Policy Characteristics'!H:H,MATCH($C214,'Policy Characteristics'!$C:$C,0))),"",INDEX('Policy Characteristics'!H:H,MATCH($C214,'Policy Characteristics'!$C:$C,0)))</f>
        <v>0.1</v>
      </c>
      <c r="O214" s="144" t="str">
        <f>IF(ISBLANK(INDEX('Policy Characteristics'!I:I,MATCH($C214,'Policy Characteristics'!$C:$C,0))),"",INDEX('Policy Characteristics'!I:I,MATCH($C214,'Policy Characteristics'!$C:$C,0)))</f>
        <v>% increased reduction rate</v>
      </c>
      <c r="P214" s="14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44" t="str">
        <f>IF(ISBLANK(INDEX('Policy Characteristics'!K:K,MATCH($C214,'Policy Characteristics'!$C:$C,0))),"",INDEX('Policy Characteristics'!K:K,MATCH($C214,'Policy Characteristics'!$C:$C,0)))</f>
        <v>buildings-sector-main.html#eff-stds</v>
      </c>
      <c r="R214" s="144" t="str">
        <f>IF(ISBLANK(INDEX('Policy Characteristics'!L:L,MATCH($C214,'Policy Characteristics'!$C:$C,0))),"",INDEX('Policy Characteristics'!L:L,MATCH($C214,'Policy Characteristics'!$C:$C,0)))</f>
        <v>building-energy-efficiency-standards.html</v>
      </c>
    </row>
    <row r="215" spans="1:18" s="4" customFormat="1" x14ac:dyDescent="0.25">
      <c r="A215" s="144" t="str">
        <f>IF(ISBLANK(INDEX('Policy Characteristics'!A:A,MATCH($C215,'Policy Characteristics'!$C:$C,0))),"",INDEX('Policy Characteristics'!A:A,MATCH($C215,'Policy Characteristics'!$C:$C,0)))</f>
        <v>Buildings and Appliances</v>
      </c>
      <c r="B215" s="152" t="str">
        <f>IF(ISBLANK(INDEX('Policy Characteristics'!B:B,MATCH($C215,'Policy Characteristics'!$C:$C,0))),"",INDEX('Policy Characteristics'!B:B,MATCH($C215,'Policy Characteristics'!$C:$C,0)))</f>
        <v>Building Energy Efficiency Standards</v>
      </c>
      <c r="C215" s="144" t="str">
        <f t="shared" si="12"/>
        <v>Reduction in E Use Allowed by Component Eff Std</v>
      </c>
      <c r="D215" s="45" t="s">
        <v>114</v>
      </c>
      <c r="E215" s="45" t="s">
        <v>274</v>
      </c>
      <c r="F215" s="45" t="s">
        <v>120</v>
      </c>
      <c r="G215" s="45" t="s">
        <v>162</v>
      </c>
      <c r="H215" s="43">
        <v>156</v>
      </c>
      <c r="I215" t="s">
        <v>43</v>
      </c>
      <c r="J215" s="145" t="str">
        <f>IF(ISBLANK(INDEX('Policy Characteristics'!D:D,MATCH($C215,'Policy Characteristics'!$C:$C,0))),"",INDEX('Policy Characteristics'!D:D,MATCH($C215,'Policy Characteristics'!$C:$C,0)))</f>
        <v>Building Energy Efficiency Standards</v>
      </c>
      <c r="K215" s="144" t="str">
        <f>IF(ISBLANK(INDEX('Policy Characteristics'!E:E,MATCH($C215,'Policy Characteristics'!$C:$C,0))),"",INDEX('Policy Characteristics'!E:E,MATCH($C215,'Policy Characteristics'!$C:$C,0)))</f>
        <v>bldgs efficiency standards</v>
      </c>
      <c r="L215" s="151">
        <f>IF(ISBLANK(INDEX('Policy Characteristics'!F:F,MATCH($C215,'Policy Characteristics'!$C:$C,0))),"",INDEX('Policy Characteristics'!F:F,MATCH($C215,'Policy Characteristics'!$C:$C,0)))</f>
        <v>1</v>
      </c>
      <c r="M215" s="151">
        <f>IF(ISBLANK(INDEX('Policy Characteristics'!G:G,MATCH($C215,'Policy Characteristics'!$C:$C,0))),"",INDEX('Policy Characteristics'!G:G,MATCH($C215,'Policy Characteristics'!$C:$C,0)))</f>
        <v>2</v>
      </c>
      <c r="N215" s="151">
        <f>IF(ISBLANK(INDEX('Policy Characteristics'!H:H,MATCH($C215,'Policy Characteristics'!$C:$C,0))),"",INDEX('Policy Characteristics'!H:H,MATCH($C215,'Policy Characteristics'!$C:$C,0)))</f>
        <v>0.1</v>
      </c>
      <c r="O215" s="144" t="str">
        <f>IF(ISBLANK(INDEX('Policy Characteristics'!I:I,MATCH($C215,'Policy Characteristics'!$C:$C,0))),"",INDEX('Policy Characteristics'!I:I,MATCH($C215,'Policy Characteristics'!$C:$C,0)))</f>
        <v>% increased reduction rate</v>
      </c>
      <c r="P215" s="14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44" t="str">
        <f>IF(ISBLANK(INDEX('Policy Characteristics'!K:K,MATCH($C215,'Policy Characteristics'!$C:$C,0))),"",INDEX('Policy Characteristics'!K:K,MATCH($C215,'Policy Characteristics'!$C:$C,0)))</f>
        <v>buildings-sector-main.html#eff-stds</v>
      </c>
      <c r="R215" s="144" t="str">
        <f>IF(ISBLANK(INDEX('Policy Characteristics'!L:L,MATCH($C215,'Policy Characteristics'!$C:$C,0))),"",INDEX('Policy Characteristics'!L:L,MATCH($C215,'Policy Characteristics'!$C:$C,0)))</f>
        <v>building-energy-efficiency-standards.html</v>
      </c>
    </row>
    <row r="216" spans="1:18" s="4" customFormat="1" x14ac:dyDescent="0.25">
      <c r="A216" s="144" t="str">
        <f>IF(ISBLANK(INDEX('Policy Characteristics'!A:A,MATCH($C216,'Policy Characteristics'!$C:$C,0))),"",INDEX('Policy Characteristics'!A:A,MATCH($C216,'Policy Characteristics'!$C:$C,0)))</f>
        <v>Buildings and Appliances</v>
      </c>
      <c r="B216" s="152" t="str">
        <f>IF(ISBLANK(INDEX('Policy Characteristics'!B:B,MATCH($C216,'Policy Characteristics'!$C:$C,0))),"",INDEX('Policy Characteristics'!B:B,MATCH($C216,'Policy Characteristics'!$C:$C,0)))</f>
        <v>Building Energy Efficiency Standards</v>
      </c>
      <c r="C216" s="144" t="str">
        <f t="shared" si="12"/>
        <v>Reduction in E Use Allowed by Component Eff Std</v>
      </c>
      <c r="D216" s="45" t="s">
        <v>115</v>
      </c>
      <c r="E216" s="45" t="s">
        <v>274</v>
      </c>
      <c r="F216" s="45" t="s">
        <v>121</v>
      </c>
      <c r="G216" s="45" t="s">
        <v>162</v>
      </c>
      <c r="H216" s="43">
        <v>157</v>
      </c>
      <c r="I216" t="s">
        <v>43</v>
      </c>
      <c r="J216" s="145" t="str">
        <f>IF(ISBLANK(INDEX('Policy Characteristics'!D:D,MATCH($C216,'Policy Characteristics'!$C:$C,0))),"",INDEX('Policy Characteristics'!D:D,MATCH($C216,'Policy Characteristics'!$C:$C,0)))</f>
        <v>Building Energy Efficiency Standards</v>
      </c>
      <c r="K216" s="144" t="str">
        <f>IF(ISBLANK(INDEX('Policy Characteristics'!E:E,MATCH($C216,'Policy Characteristics'!$C:$C,0))),"",INDEX('Policy Characteristics'!E:E,MATCH($C216,'Policy Characteristics'!$C:$C,0)))</f>
        <v>bldgs efficiency standards</v>
      </c>
      <c r="L216" s="151">
        <f>IF(ISBLANK(INDEX('Policy Characteristics'!F:F,MATCH($C216,'Policy Characteristics'!$C:$C,0))),"",INDEX('Policy Characteristics'!F:F,MATCH($C216,'Policy Characteristics'!$C:$C,0)))</f>
        <v>1</v>
      </c>
      <c r="M216" s="151">
        <f>IF(ISBLANK(INDEX('Policy Characteristics'!G:G,MATCH($C216,'Policy Characteristics'!$C:$C,0))),"",INDEX('Policy Characteristics'!G:G,MATCH($C216,'Policy Characteristics'!$C:$C,0)))</f>
        <v>2</v>
      </c>
      <c r="N216" s="151">
        <f>IF(ISBLANK(INDEX('Policy Characteristics'!H:H,MATCH($C216,'Policy Characteristics'!$C:$C,0))),"",INDEX('Policy Characteristics'!H:H,MATCH($C216,'Policy Characteristics'!$C:$C,0)))</f>
        <v>0.1</v>
      </c>
      <c r="O216" s="144" t="str">
        <f>IF(ISBLANK(INDEX('Policy Characteristics'!I:I,MATCH($C216,'Policy Characteristics'!$C:$C,0))),"",INDEX('Policy Characteristics'!I:I,MATCH($C216,'Policy Characteristics'!$C:$C,0)))</f>
        <v>% increased reduction rate</v>
      </c>
      <c r="P216" s="14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44" t="str">
        <f>IF(ISBLANK(INDEX('Policy Characteristics'!K:K,MATCH($C216,'Policy Characteristics'!$C:$C,0))),"",INDEX('Policy Characteristics'!K:K,MATCH($C216,'Policy Characteristics'!$C:$C,0)))</f>
        <v>buildings-sector-main.html#eff-stds</v>
      </c>
      <c r="R216" s="144" t="str">
        <f>IF(ISBLANK(INDEX('Policy Characteristics'!L:L,MATCH($C216,'Policy Characteristics'!$C:$C,0))),"",INDEX('Policy Characteristics'!L:L,MATCH($C216,'Policy Characteristics'!$C:$C,0)))</f>
        <v>building-energy-efficiency-standards.html</v>
      </c>
    </row>
    <row r="217" spans="1:18" s="4" customFormat="1" x14ac:dyDescent="0.25">
      <c r="A217" s="144" t="str">
        <f>IF(ISBLANK(INDEX('Policy Characteristics'!A:A,MATCH($C217,'Policy Characteristics'!$C:$C,0))),"",INDEX('Policy Characteristics'!A:A,MATCH($C217,'Policy Characteristics'!$C:$C,0)))</f>
        <v>Buildings and Appliances</v>
      </c>
      <c r="B217" s="152" t="str">
        <f>IF(ISBLANK(INDEX('Policy Characteristics'!B:B,MATCH($C217,'Policy Characteristics'!$C:$C,0))),"",INDEX('Policy Characteristics'!B:B,MATCH($C217,'Policy Characteristics'!$C:$C,0)))</f>
        <v>Building Energy Efficiency Standards</v>
      </c>
      <c r="C217" s="144" t="str">
        <f t="shared" si="12"/>
        <v>Reduction in E Use Allowed by Component Eff Std</v>
      </c>
      <c r="D217" s="45" t="s">
        <v>116</v>
      </c>
      <c r="E217" s="45" t="s">
        <v>274</v>
      </c>
      <c r="F217" s="45" t="s">
        <v>122</v>
      </c>
      <c r="G217" s="45" t="s">
        <v>162</v>
      </c>
      <c r="H217" s="43">
        <v>158</v>
      </c>
      <c r="I217" t="s">
        <v>43</v>
      </c>
      <c r="J217" s="145" t="str">
        <f>IF(ISBLANK(INDEX('Policy Characteristics'!D:D,MATCH($C217,'Policy Characteristics'!$C:$C,0))),"",INDEX('Policy Characteristics'!D:D,MATCH($C217,'Policy Characteristics'!$C:$C,0)))</f>
        <v>Building Energy Efficiency Standards</v>
      </c>
      <c r="K217" s="144" t="str">
        <f>IF(ISBLANK(INDEX('Policy Characteristics'!E:E,MATCH($C217,'Policy Characteristics'!$C:$C,0))),"",INDEX('Policy Characteristics'!E:E,MATCH($C217,'Policy Characteristics'!$C:$C,0)))</f>
        <v>bldgs efficiency standards</v>
      </c>
      <c r="L217" s="151">
        <f>IF(ISBLANK(INDEX('Policy Characteristics'!F:F,MATCH($C217,'Policy Characteristics'!$C:$C,0))),"",INDEX('Policy Characteristics'!F:F,MATCH($C217,'Policy Characteristics'!$C:$C,0)))</f>
        <v>1</v>
      </c>
      <c r="M217" s="151">
        <f>IF(ISBLANK(INDEX('Policy Characteristics'!G:G,MATCH($C217,'Policy Characteristics'!$C:$C,0))),"",INDEX('Policy Characteristics'!G:G,MATCH($C217,'Policy Characteristics'!$C:$C,0)))</f>
        <v>2</v>
      </c>
      <c r="N217" s="151">
        <f>IF(ISBLANK(INDEX('Policy Characteristics'!H:H,MATCH($C217,'Policy Characteristics'!$C:$C,0))),"",INDEX('Policy Characteristics'!H:H,MATCH($C217,'Policy Characteristics'!$C:$C,0)))</f>
        <v>0.1</v>
      </c>
      <c r="O217" s="144" t="str">
        <f>IF(ISBLANK(INDEX('Policy Characteristics'!I:I,MATCH($C217,'Policy Characteristics'!$C:$C,0))),"",INDEX('Policy Characteristics'!I:I,MATCH($C217,'Policy Characteristics'!$C:$C,0)))</f>
        <v>% increased reduction rate</v>
      </c>
      <c r="P217" s="14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44" t="str">
        <f>IF(ISBLANK(INDEX('Policy Characteristics'!K:K,MATCH($C217,'Policy Characteristics'!$C:$C,0))),"",INDEX('Policy Characteristics'!K:K,MATCH($C217,'Policy Characteristics'!$C:$C,0)))</f>
        <v>buildings-sector-main.html#eff-stds</v>
      </c>
      <c r="R217" s="144" t="str">
        <f>IF(ISBLANK(INDEX('Policy Characteristics'!L:L,MATCH($C217,'Policy Characteristics'!$C:$C,0))),"",INDEX('Policy Characteristics'!L:L,MATCH($C217,'Policy Characteristics'!$C:$C,0)))</f>
        <v>building-energy-efficiency-standards.html</v>
      </c>
    </row>
    <row r="218" spans="1:18" s="4" customFormat="1" x14ac:dyDescent="0.25">
      <c r="A218" s="144" t="str">
        <f>IF(ISBLANK(INDEX('Policy Characteristics'!A:A,MATCH($C218,'Policy Characteristics'!$C:$C,0))),"",INDEX('Policy Characteristics'!A:A,MATCH($C218,'Policy Characteristics'!$C:$C,0)))</f>
        <v>Buildings and Appliances</v>
      </c>
      <c r="B218" s="152" t="str">
        <f>IF(ISBLANK(INDEX('Policy Characteristics'!B:B,MATCH($C218,'Policy Characteristics'!$C:$C,0))),"",INDEX('Policy Characteristics'!B:B,MATCH($C218,'Policy Characteristics'!$C:$C,0)))</f>
        <v>Building Energy Efficiency Standards</v>
      </c>
      <c r="C218" s="144" t="str">
        <f t="shared" si="12"/>
        <v>Reduction in E Use Allowed by Component Eff Std</v>
      </c>
      <c r="D218" s="45" t="s">
        <v>117</v>
      </c>
      <c r="E218" s="45" t="s">
        <v>274</v>
      </c>
      <c r="F218" s="45" t="s">
        <v>123</v>
      </c>
      <c r="G218" s="45" t="s">
        <v>162</v>
      </c>
      <c r="H218" s="43">
        <v>159</v>
      </c>
      <c r="I218" t="s">
        <v>43</v>
      </c>
      <c r="J218" s="145" t="str">
        <f>IF(ISBLANK(INDEX('Policy Characteristics'!D:D,MATCH($C218,'Policy Characteristics'!$C:$C,0))),"",INDEX('Policy Characteristics'!D:D,MATCH($C218,'Policy Characteristics'!$C:$C,0)))</f>
        <v>Building Energy Efficiency Standards</v>
      </c>
      <c r="K218" s="144" t="str">
        <f>IF(ISBLANK(INDEX('Policy Characteristics'!E:E,MATCH($C218,'Policy Characteristics'!$C:$C,0))),"",INDEX('Policy Characteristics'!E:E,MATCH($C218,'Policy Characteristics'!$C:$C,0)))</f>
        <v>bldgs efficiency standards</v>
      </c>
      <c r="L218" s="151">
        <f>IF(ISBLANK(INDEX('Policy Characteristics'!F:F,MATCH($C218,'Policy Characteristics'!$C:$C,0))),"",INDEX('Policy Characteristics'!F:F,MATCH($C218,'Policy Characteristics'!$C:$C,0)))</f>
        <v>1</v>
      </c>
      <c r="M218" s="151">
        <f>IF(ISBLANK(INDEX('Policy Characteristics'!G:G,MATCH($C218,'Policy Characteristics'!$C:$C,0))),"",INDEX('Policy Characteristics'!G:G,MATCH($C218,'Policy Characteristics'!$C:$C,0)))</f>
        <v>2</v>
      </c>
      <c r="N218" s="151">
        <f>IF(ISBLANK(INDEX('Policy Characteristics'!H:H,MATCH($C218,'Policy Characteristics'!$C:$C,0))),"",INDEX('Policy Characteristics'!H:H,MATCH($C218,'Policy Characteristics'!$C:$C,0)))</f>
        <v>0.1</v>
      </c>
      <c r="O218" s="144" t="str">
        <f>IF(ISBLANK(INDEX('Policy Characteristics'!I:I,MATCH($C218,'Policy Characteristics'!$C:$C,0))),"",INDEX('Policy Characteristics'!I:I,MATCH($C218,'Policy Characteristics'!$C:$C,0)))</f>
        <v>% increased reduction rate</v>
      </c>
      <c r="P218" s="14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44" t="str">
        <f>IF(ISBLANK(INDEX('Policy Characteristics'!K:K,MATCH($C218,'Policy Characteristics'!$C:$C,0))),"",INDEX('Policy Characteristics'!K:K,MATCH($C218,'Policy Characteristics'!$C:$C,0)))</f>
        <v>buildings-sector-main.html#eff-stds</v>
      </c>
      <c r="R218" s="144" t="str">
        <f>IF(ISBLANK(INDEX('Policy Characteristics'!L:L,MATCH($C218,'Policy Characteristics'!$C:$C,0))),"",INDEX('Policy Characteristics'!L:L,MATCH($C218,'Policy Characteristics'!$C:$C,0)))</f>
        <v>building-energy-efficiency-standards.html</v>
      </c>
    </row>
    <row r="219" spans="1:18" s="4" customFormat="1" x14ac:dyDescent="0.25">
      <c r="A219" s="144" t="str">
        <f>IF(ISBLANK(INDEX('Policy Characteristics'!A:A,MATCH($C219,'Policy Characteristics'!$C:$C,0))),"",INDEX('Policy Characteristics'!A:A,MATCH($C219,'Policy Characteristics'!$C:$C,0)))</f>
        <v>Buildings and Appliances</v>
      </c>
      <c r="B219" s="152" t="str">
        <f>IF(ISBLANK(INDEX('Policy Characteristics'!B:B,MATCH($C219,'Policy Characteristics'!$C:$C,0))),"",INDEX('Policy Characteristics'!B:B,MATCH($C219,'Policy Characteristics'!$C:$C,0)))</f>
        <v>Building Energy Efficiency Standards</v>
      </c>
      <c r="C219" s="144" t="str">
        <f t="shared" si="12"/>
        <v>Reduction in E Use Allowed by Component Eff Std</v>
      </c>
      <c r="D219" s="45" t="s">
        <v>118</v>
      </c>
      <c r="E219" s="45" t="s">
        <v>274</v>
      </c>
      <c r="F219" s="45" t="s">
        <v>124</v>
      </c>
      <c r="G219" s="45" t="s">
        <v>162</v>
      </c>
      <c r="H219" s="43">
        <v>160</v>
      </c>
      <c r="I219" t="s">
        <v>43</v>
      </c>
      <c r="J219" s="145" t="str">
        <f>IF(ISBLANK(INDEX('Policy Characteristics'!D:D,MATCH($C219,'Policy Characteristics'!$C:$C,0))),"",INDEX('Policy Characteristics'!D:D,MATCH($C219,'Policy Characteristics'!$C:$C,0)))</f>
        <v>Building Energy Efficiency Standards</v>
      </c>
      <c r="K219" s="144" t="str">
        <f>IF(ISBLANK(INDEX('Policy Characteristics'!E:E,MATCH($C219,'Policy Characteristics'!$C:$C,0))),"",INDEX('Policy Characteristics'!E:E,MATCH($C219,'Policy Characteristics'!$C:$C,0)))</f>
        <v>bldgs efficiency standards</v>
      </c>
      <c r="L219" s="151">
        <f>IF(ISBLANK(INDEX('Policy Characteristics'!F:F,MATCH($C219,'Policy Characteristics'!$C:$C,0))),"",INDEX('Policy Characteristics'!F:F,MATCH($C219,'Policy Characteristics'!$C:$C,0)))</f>
        <v>1</v>
      </c>
      <c r="M219" s="151">
        <f>IF(ISBLANK(INDEX('Policy Characteristics'!G:G,MATCH($C219,'Policy Characteristics'!$C:$C,0))),"",INDEX('Policy Characteristics'!G:G,MATCH($C219,'Policy Characteristics'!$C:$C,0)))</f>
        <v>2</v>
      </c>
      <c r="N219" s="151">
        <f>IF(ISBLANK(INDEX('Policy Characteristics'!H:H,MATCH($C219,'Policy Characteristics'!$C:$C,0))),"",INDEX('Policy Characteristics'!H:H,MATCH($C219,'Policy Characteristics'!$C:$C,0)))</f>
        <v>0.1</v>
      </c>
      <c r="O219" s="144" t="str">
        <f>IF(ISBLANK(INDEX('Policy Characteristics'!I:I,MATCH($C219,'Policy Characteristics'!$C:$C,0))),"",INDEX('Policy Characteristics'!I:I,MATCH($C219,'Policy Characteristics'!$C:$C,0)))</f>
        <v>% increased reduction rate</v>
      </c>
      <c r="P219" s="14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44" t="str">
        <f>IF(ISBLANK(INDEX('Policy Characteristics'!K:K,MATCH($C219,'Policy Characteristics'!$C:$C,0))),"",INDEX('Policy Characteristics'!K:K,MATCH($C219,'Policy Characteristics'!$C:$C,0)))</f>
        <v>buildings-sector-main.html#eff-stds</v>
      </c>
      <c r="R219" s="144" t="str">
        <f>IF(ISBLANK(INDEX('Policy Characteristics'!L:L,MATCH($C219,'Policy Characteristics'!$C:$C,0))),"",INDEX('Policy Characteristics'!L:L,MATCH($C219,'Policy Characteristics'!$C:$C,0)))</f>
        <v>building-energy-efficiency-standards.html</v>
      </c>
    </row>
    <row r="220" spans="1:18" s="4" customFormat="1" x14ac:dyDescent="0.25">
      <c r="A220" s="144" t="str">
        <f>IF(ISBLANK(INDEX('Policy Characteristics'!A:A,MATCH($C220,'Policy Characteristics'!$C:$C,0))),"",INDEX('Policy Characteristics'!A:A,MATCH($C220,'Policy Characteristics'!$C:$C,0)))</f>
        <v>Buildings and Appliances</v>
      </c>
      <c r="B220" s="152" t="str">
        <f>IF(ISBLANK(INDEX('Policy Characteristics'!B:B,MATCH($C220,'Policy Characteristics'!$C:$C,0))),"",INDEX('Policy Characteristics'!B:B,MATCH($C220,'Policy Characteristics'!$C:$C,0)))</f>
        <v>Building Energy Efficiency Standards</v>
      </c>
      <c r="C220" s="144" t="str">
        <f t="shared" ref="C220" si="13">C$203</f>
        <v>Reduction in E Use Allowed by Component Eff Std</v>
      </c>
      <c r="D220" s="45" t="s">
        <v>119</v>
      </c>
      <c r="E220" s="45" t="s">
        <v>274</v>
      </c>
      <c r="F220" s="45" t="s">
        <v>125</v>
      </c>
      <c r="G220" s="45" t="s">
        <v>162</v>
      </c>
      <c r="H220" s="43">
        <v>161</v>
      </c>
      <c r="I220" t="s">
        <v>43</v>
      </c>
      <c r="J220" s="145" t="str">
        <f>IF(ISBLANK(INDEX('Policy Characteristics'!D:D,MATCH($C220,'Policy Characteristics'!$C:$C,0))),"",INDEX('Policy Characteristics'!D:D,MATCH($C220,'Policy Characteristics'!$C:$C,0)))</f>
        <v>Building Energy Efficiency Standards</v>
      </c>
      <c r="K220" s="144" t="str">
        <f>IF(ISBLANK(INDEX('Policy Characteristics'!E:E,MATCH($C220,'Policy Characteristics'!$C:$C,0))),"",INDEX('Policy Characteristics'!E:E,MATCH($C220,'Policy Characteristics'!$C:$C,0)))</f>
        <v>bldgs efficiency standards</v>
      </c>
      <c r="L220" s="151">
        <f>IF(ISBLANK(INDEX('Policy Characteristics'!F:F,MATCH($C220,'Policy Characteristics'!$C:$C,0))),"",INDEX('Policy Characteristics'!F:F,MATCH($C220,'Policy Characteristics'!$C:$C,0)))</f>
        <v>1</v>
      </c>
      <c r="M220" s="151">
        <f>IF(ISBLANK(INDEX('Policy Characteristics'!G:G,MATCH($C220,'Policy Characteristics'!$C:$C,0))),"",INDEX('Policy Characteristics'!G:G,MATCH($C220,'Policy Characteristics'!$C:$C,0)))</f>
        <v>2</v>
      </c>
      <c r="N220" s="151">
        <f>IF(ISBLANK(INDEX('Policy Characteristics'!H:H,MATCH($C220,'Policy Characteristics'!$C:$C,0))),"",INDEX('Policy Characteristics'!H:H,MATCH($C220,'Policy Characteristics'!$C:$C,0)))</f>
        <v>0.1</v>
      </c>
      <c r="O220" s="144" t="str">
        <f>IF(ISBLANK(INDEX('Policy Characteristics'!I:I,MATCH($C220,'Policy Characteristics'!$C:$C,0))),"",INDEX('Policy Characteristics'!I:I,MATCH($C220,'Policy Characteristics'!$C:$C,0)))</f>
        <v>% increased reduction rate</v>
      </c>
      <c r="P220" s="14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44" t="str">
        <f>IF(ISBLANK(INDEX('Policy Characteristics'!K:K,MATCH($C220,'Policy Characteristics'!$C:$C,0))),"",INDEX('Policy Characteristics'!K:K,MATCH($C220,'Policy Characteristics'!$C:$C,0)))</f>
        <v>buildings-sector-main.html#eff-stds</v>
      </c>
      <c r="R220" s="144" t="str">
        <f>IF(ISBLANK(INDEX('Policy Characteristics'!L:L,MATCH($C220,'Policy Characteristics'!$C:$C,0))),"",INDEX('Policy Characteristics'!L:L,MATCH($C220,'Policy Characteristics'!$C:$C,0)))</f>
        <v>building-energy-efficiency-standards.html</v>
      </c>
    </row>
    <row r="221" spans="1:18" s="4" customFormat="1" x14ac:dyDescent="0.25">
      <c r="A221" s="144" t="str">
        <f>IF(ISBLANK(INDEX('Policy Characteristics'!A:A,MATCH($C221,'Policy Characteristics'!$C:$C,0))),"",INDEX('Policy Characteristics'!A:A,MATCH($C221,'Policy Characteristics'!$C:$C,0)))</f>
        <v>Buildings and Appliances</v>
      </c>
      <c r="B221" s="152" t="str">
        <f>IF(ISBLANK(INDEX('Policy Characteristics'!B:B,MATCH($C221,'Policy Characteristics'!$C:$C,0))),"",INDEX('Policy Characteristics'!B:B,MATCH($C221,'Policy Characteristics'!$C:$C,0)))</f>
        <v>Contractor Training</v>
      </c>
      <c r="C221" t="s">
        <v>7</v>
      </c>
      <c r="D221" s="45"/>
      <c r="E221" s="45"/>
      <c r="F221" s="45"/>
      <c r="G221" s="45"/>
      <c r="H221" s="43">
        <v>19</v>
      </c>
      <c r="I221" t="s">
        <v>43</v>
      </c>
      <c r="J221" s="145" t="str">
        <f>IF(ISBLANK(INDEX('Policy Characteristics'!D:D,MATCH($C221,'Policy Characteristics'!$C:$C,0))),"",INDEX('Policy Characteristics'!D:D,MATCH($C221,'Policy Characteristics'!$C:$C,0)))</f>
        <v>Contractor Training</v>
      </c>
      <c r="K221" s="144" t="str">
        <f>IF(ISBLANK(INDEX('Policy Characteristics'!E:E,MATCH($C221,'Policy Characteristics'!$C:$C,0))),"",INDEX('Policy Characteristics'!E:E,MATCH($C221,'Policy Characteristics'!$C:$C,0)))</f>
        <v>bldgs contractor training</v>
      </c>
      <c r="L221" s="144">
        <f>IF(ISBLANK(INDEX('Policy Characteristics'!F:F,MATCH($C221,'Policy Characteristics'!$C:$C,0))),"",INDEX('Policy Characteristics'!F:F,MATCH($C221,'Policy Characteristics'!$C:$C,0)))</f>
        <v>0</v>
      </c>
      <c r="M221" s="144">
        <f>IF(ISBLANK(INDEX('Policy Characteristics'!G:G,MATCH($C221,'Policy Characteristics'!$C:$C,0))),"",INDEX('Policy Characteristics'!G:G,MATCH($C221,'Policy Characteristics'!$C:$C,0)))</f>
        <v>1</v>
      </c>
      <c r="N221" s="144">
        <f>IF(ISBLANK(INDEX('Policy Characteristics'!H:H,MATCH($C221,'Policy Characteristics'!$C:$C,0))),"",INDEX('Policy Characteristics'!H:H,MATCH($C221,'Policy Characteristics'!$C:$C,0)))</f>
        <v>1</v>
      </c>
      <c r="O221" s="144" t="str">
        <f>IF(ISBLANK(INDEX('Policy Characteristics'!I:I,MATCH($C221,'Policy Characteristics'!$C:$C,0))),"",INDEX('Policy Characteristics'!I:I,MATCH($C221,'Policy Characteristics'!$C:$C,0)))</f>
        <v>on/off</v>
      </c>
      <c r="P221" s="14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44" t="str">
        <f>IF(ISBLANK(INDEX('Policy Characteristics'!K:K,MATCH($C221,'Policy Characteristics'!$C:$C,0))),"",INDEX('Policy Characteristics'!K:K,MATCH($C221,'Policy Characteristics'!$C:$C,0)))</f>
        <v>buildings-sector-main.html#solar-carve-out</v>
      </c>
      <c r="R221" s="144" t="str">
        <f>IF(ISBLANK(INDEX('Policy Characteristics'!L:L,MATCH($C221,'Policy Characteristics'!$C:$C,0))),"",INDEX('Policy Characteristics'!L:L,MATCH($C221,'Policy Characteristics'!$C:$C,0)))</f>
        <v>solar-carve-out.html</v>
      </c>
    </row>
    <row r="222" spans="1:18" s="4" customFormat="1" x14ac:dyDescent="0.25">
      <c r="A222" s="144" t="str">
        <f>IF(ISBLANK(INDEX('Policy Characteristics'!A:A,MATCH($C222,'Policy Characteristics'!$C:$C,0))),"",INDEX('Policy Characteristics'!A:A,MATCH($C222,'Policy Characteristics'!$C:$C,0)))</f>
        <v>Buildings and Appliances</v>
      </c>
      <c r="B222" s="152" t="str">
        <f>IF(ISBLANK(INDEX('Policy Characteristics'!B:B,MATCH($C222,'Policy Characteristics'!$C:$C,0))),"",INDEX('Policy Characteristics'!B:B,MATCH($C222,'Policy Characteristics'!$C:$C,0)))</f>
        <v>Distributed Solar Carve-Out</v>
      </c>
      <c r="C222" t="s">
        <v>296</v>
      </c>
      <c r="D222" s="45"/>
      <c r="E222" s="45"/>
      <c r="F222" s="45"/>
      <c r="G222" s="45"/>
      <c r="H222" s="43">
        <v>146</v>
      </c>
      <c r="I222" t="s">
        <v>43</v>
      </c>
      <c r="J222" s="145" t="str">
        <f>IF(ISBLANK(INDEX('Policy Characteristics'!D:D,MATCH($C222,'Policy Characteristics'!$C:$C,0))),"",INDEX('Policy Characteristics'!D:D,MATCH($C222,'Policy Characteristics'!$C:$C,0)))</f>
        <v>Distributed Solar Promotion</v>
      </c>
      <c r="K222" s="144" t="str">
        <f>IF(ISBLANK(INDEX('Policy Characteristics'!E:E,MATCH($C222,'Policy Characteristics'!$C:$C,0))),"",INDEX('Policy Characteristics'!E:E,MATCH($C222,'Policy Characteristics'!$C:$C,0)))</f>
        <v>bldgs min fraction distributed solar</v>
      </c>
      <c r="L222" s="151">
        <f>IF(ISBLANK(INDEX('Policy Characteristics'!F:F,MATCH($C222,'Policy Characteristics'!$C:$C,0))),"",INDEX('Policy Characteristics'!F:F,MATCH($C222,'Policy Characteristics'!$C:$C,0)))</f>
        <v>0</v>
      </c>
      <c r="M222" s="151">
        <f>IF(ISBLANK(INDEX('Policy Characteristics'!G:G,MATCH($C222,'Policy Characteristics'!$C:$C,0))),"",INDEX('Policy Characteristics'!G:G,MATCH($C222,'Policy Characteristics'!$C:$C,0)))</f>
        <v>0.24</v>
      </c>
      <c r="N222" s="151">
        <f>IF(ISBLANK(INDEX('Policy Characteristics'!H:H,MATCH($C222,'Policy Characteristics'!$C:$C,0))),"",INDEX('Policy Characteristics'!H:H,MATCH($C222,'Policy Characteristics'!$C:$C,0)))</f>
        <v>5.0000000000000001E-3</v>
      </c>
      <c r="O222" s="144" t="str">
        <f>IF(ISBLANK(INDEX('Policy Characteristics'!I:I,MATCH($C222,'Policy Characteristics'!$C:$C,0))),"",INDEX('Policy Characteristics'!I:I,MATCH($C222,'Policy Characteristics'!$C:$C,0)))</f>
        <v>minimum % elec from solar</v>
      </c>
      <c r="P222" s="14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44" t="str">
        <f>IF(ISBLANK(INDEX('Policy Characteristics'!K:K,MATCH($C222,'Policy Characteristics'!$C:$C,0))),"",INDEX('Policy Characteristics'!K:K,MATCH($C222,'Policy Characteristics'!$C:$C,0)))</f>
        <v>buildings-sector-main.html#solar-carve-out</v>
      </c>
      <c r="R222" s="144" t="str">
        <f>IF(ISBLANK(INDEX('Policy Characteristics'!L:L,MATCH($C222,'Policy Characteristics'!$C:$C,0))),"",INDEX('Policy Characteristics'!L:L,MATCH($C222,'Policy Characteristics'!$C:$C,0)))</f>
        <v>solar-carve-out.html</v>
      </c>
    </row>
    <row r="223" spans="1:18" s="4" customFormat="1" x14ac:dyDescent="0.25">
      <c r="A223" s="144" t="str">
        <f>IF(ISBLANK(INDEX('Policy Characteristics'!A:A,MATCH($C223,'Policy Characteristics'!$C:$C,0))),"",INDEX('Policy Characteristics'!A:A,MATCH($C223,'Policy Characteristics'!$C:$C,0)))</f>
        <v>Buildings and Appliances</v>
      </c>
      <c r="B223" s="152" t="str">
        <f>IF(ISBLANK(INDEX('Policy Characteristics'!B:B,MATCH($C223,'Policy Characteristics'!$C:$C,0))),"",INDEX('Policy Characteristics'!B:B,MATCH($C223,'Policy Characteristics'!$C:$C,0)))</f>
        <v>Distributed Solar Subsidy</v>
      </c>
      <c r="C223" s="1" t="s">
        <v>2291</v>
      </c>
      <c r="D223" s="45" t="s">
        <v>272</v>
      </c>
      <c r="E223" s="45"/>
      <c r="F223" s="45" t="s">
        <v>276</v>
      </c>
      <c r="G223" s="45"/>
      <c r="H223" s="43">
        <v>147</v>
      </c>
      <c r="I223" t="s">
        <v>43</v>
      </c>
      <c r="J223" s="145" t="str">
        <f>IF(ISBLANK(INDEX('Policy Characteristics'!D:D,MATCH($C223,'Policy Characteristics'!$C:$C,0))),"",INDEX('Policy Characteristics'!D:D,MATCH($C223,'Policy Characteristics'!$C:$C,0)))</f>
        <v>Distributed Solar Promotion</v>
      </c>
      <c r="K223" s="144" t="str">
        <f>IF(ISBLANK(INDEX('Policy Characteristics'!E:E,MATCH($C223,'Policy Characteristics'!$C:$C,0))),"",INDEX('Policy Characteristics'!E:E,MATCH($C223,'Policy Characteristics'!$C:$C,0)))</f>
        <v>bldgs distributed solar subsidy</v>
      </c>
      <c r="L223" s="151">
        <f>IF(ISBLANK(INDEX('Policy Characteristics'!F:F,MATCH($C223,'Policy Characteristics'!$C:$C,0))),"",INDEX('Policy Characteristics'!F:F,MATCH($C223,'Policy Characteristics'!$C:$C,0)))</f>
        <v>0</v>
      </c>
      <c r="M223" s="151">
        <f>IF(ISBLANK(INDEX('Policy Characteristics'!G:G,MATCH($C223,'Policy Characteristics'!$C:$C,0))),"",INDEX('Policy Characteristics'!G:G,MATCH($C223,'Policy Characteristics'!$C:$C,0)))</f>
        <v>0.5</v>
      </c>
      <c r="N223" s="151">
        <f>IF(ISBLANK(INDEX('Policy Characteristics'!H:H,MATCH($C223,'Policy Characteristics'!$C:$C,0))),"",INDEX('Policy Characteristics'!H:H,MATCH($C223,'Policy Characteristics'!$C:$C,0)))</f>
        <v>0.01</v>
      </c>
      <c r="O223" s="144" t="str">
        <f>IF(ISBLANK(INDEX('Policy Characteristics'!I:I,MATCH($C223,'Policy Characteristics'!$C:$C,0))),"",INDEX('Policy Characteristics'!I:I,MATCH($C223,'Policy Characteristics'!$C:$C,0)))</f>
        <v>% of PV system cost</v>
      </c>
      <c r="P223" s="144"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44" t="str">
        <f>IF(ISBLANK(INDEX('Policy Characteristics'!K:K,MATCH($C223,'Policy Characteristics'!$C:$C,0))),"",INDEX('Policy Characteristics'!K:K,MATCH($C223,'Policy Characteristics'!$C:$C,0)))</f>
        <v>buildings-sector-main.html#distributed-solar-subsidy</v>
      </c>
      <c r="R223" s="144" t="str">
        <f>IF(ISBLANK(INDEX('Policy Characteristics'!L:L,MATCH($C223,'Policy Characteristics'!$C:$C,0))),"",INDEX('Policy Characteristics'!L:L,MATCH($C223,'Policy Characteristics'!$C:$C,0)))</f>
        <v>distributed-solar-subsidy.html</v>
      </c>
    </row>
    <row r="224" spans="1:18" s="4" customFormat="1" x14ac:dyDescent="0.25">
      <c r="A224" s="144" t="str">
        <f>IF(ISBLANK(INDEX('Policy Characteristics'!A:A,MATCH($C224,'Policy Characteristics'!$C:$C,0))),"",INDEX('Policy Characteristics'!A:A,MATCH($C224,'Policy Characteristics'!$C:$C,0)))</f>
        <v>Buildings and Appliances</v>
      </c>
      <c r="B224" s="152" t="str">
        <f>IF(ISBLANK(INDEX('Policy Characteristics'!B:B,MATCH($C224,'Policy Characteristics'!$C:$C,0))),"",INDEX('Policy Characteristics'!B:B,MATCH($C224,'Policy Characteristics'!$C:$C,0)))</f>
        <v>Distributed Solar Subsidy</v>
      </c>
      <c r="C224" s="144" t="str">
        <f>$C$223</f>
        <v>Additional Perc Subsidy for Distributed Solar PV Capacity</v>
      </c>
      <c r="D224" s="45" t="s">
        <v>273</v>
      </c>
      <c r="E224" s="45"/>
      <c r="F224" s="45" t="s">
        <v>275</v>
      </c>
      <c r="G224" s="45"/>
      <c r="H224" s="43">
        <v>1728</v>
      </c>
      <c r="I224" t="s">
        <v>44</v>
      </c>
      <c r="J224" s="145" t="str">
        <f>IF(ISBLANK(INDEX('Policy Characteristics'!D:D,MATCH($C224,'Policy Characteristics'!$C:$C,0))),"",INDEX('Policy Characteristics'!D:D,MATCH($C224,'Policy Characteristics'!$C:$C,0)))</f>
        <v>Distributed Solar Promotion</v>
      </c>
      <c r="K224" s="144" t="str">
        <f>IF(ISBLANK(INDEX('Policy Characteristics'!E:E,MATCH($C224,'Policy Characteristics'!$C:$C,0))),"",INDEX('Policy Characteristics'!E:E,MATCH($C224,'Policy Characteristics'!$C:$C,0)))</f>
        <v>bldgs distributed solar subsidy</v>
      </c>
      <c r="L224" s="151">
        <f>IF(ISBLANK(INDEX('Policy Characteristics'!F:F,MATCH($C224,'Policy Characteristics'!$C:$C,0))),"",INDEX('Policy Characteristics'!F:F,MATCH($C224,'Policy Characteristics'!$C:$C,0)))</f>
        <v>0</v>
      </c>
      <c r="M224" s="151">
        <f>IF(ISBLANK(INDEX('Policy Characteristics'!G:G,MATCH($C224,'Policy Characteristics'!$C:$C,0))),"",INDEX('Policy Characteristics'!G:G,MATCH($C224,'Policy Characteristics'!$C:$C,0)))</f>
        <v>0.5</v>
      </c>
      <c r="N224" s="151">
        <f>IF(ISBLANK(INDEX('Policy Characteristics'!H:H,MATCH($C224,'Policy Characteristics'!$C:$C,0))),"",INDEX('Policy Characteristics'!H:H,MATCH($C224,'Policy Characteristics'!$C:$C,0)))</f>
        <v>0.01</v>
      </c>
      <c r="O224" s="144" t="str">
        <f>IF(ISBLANK(INDEX('Policy Characteristics'!I:I,MATCH($C224,'Policy Characteristics'!$C:$C,0))),"",INDEX('Policy Characteristics'!I:I,MATCH($C224,'Policy Characteristics'!$C:$C,0)))</f>
        <v>% of PV system cost</v>
      </c>
      <c r="P224" s="144"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44" t="str">
        <f>IF(ISBLANK(INDEX('Policy Characteristics'!K:K,MATCH($C224,'Policy Characteristics'!$C:$C,0))),"",INDEX('Policy Characteristics'!K:K,MATCH($C224,'Policy Characteristics'!$C:$C,0)))</f>
        <v>buildings-sector-main.html#distributed-solar-subsidy</v>
      </c>
      <c r="R224" s="144" t="str">
        <f>IF(ISBLANK(INDEX('Policy Characteristics'!L:L,MATCH($C224,'Policy Characteristics'!$C:$C,0))),"",INDEX('Policy Characteristics'!L:L,MATCH($C224,'Policy Characteristics'!$C:$C,0)))</f>
        <v>distributed-solar-subsidy.html</v>
      </c>
    </row>
    <row r="225" spans="1:18" s="4" customFormat="1" x14ac:dyDescent="0.25">
      <c r="A225" s="144" t="str">
        <f>IF(ISBLANK(INDEX('Policy Characteristics'!A:A,MATCH($C225,'Policy Characteristics'!$C:$C,0))),"",INDEX('Policy Characteristics'!A:A,MATCH($C225,'Policy Characteristics'!$C:$C,0)))</f>
        <v>Buildings and Appliances</v>
      </c>
      <c r="B225" s="152" t="str">
        <f>IF(ISBLANK(INDEX('Policy Characteristics'!B:B,MATCH($C225,'Policy Characteristics'!$C:$C,0))),"",INDEX('Policy Characteristics'!B:B,MATCH($C225,'Policy Characteristics'!$C:$C,0)))</f>
        <v>Distributed Solar Subsidy</v>
      </c>
      <c r="C225" s="144" t="str">
        <f>$C$223</f>
        <v>Additional Perc Subsidy for Distributed Solar PV Capacity</v>
      </c>
      <c r="D225" s="45" t="s">
        <v>274</v>
      </c>
      <c r="E225" s="45"/>
      <c r="F225" s="45" t="s">
        <v>162</v>
      </c>
      <c r="G225" s="45"/>
      <c r="H225" s="43">
        <v>1729</v>
      </c>
      <c r="I225" t="s">
        <v>43</v>
      </c>
      <c r="J225" s="145" t="str">
        <f>IF(ISBLANK(INDEX('Policy Characteristics'!D:D,MATCH($C225,'Policy Characteristics'!$C:$C,0))),"",INDEX('Policy Characteristics'!D:D,MATCH($C225,'Policy Characteristics'!$C:$C,0)))</f>
        <v>Distributed Solar Promotion</v>
      </c>
      <c r="K225" s="144" t="str">
        <f>IF(ISBLANK(INDEX('Policy Characteristics'!E:E,MATCH($C225,'Policy Characteristics'!$C:$C,0))),"",INDEX('Policy Characteristics'!E:E,MATCH($C225,'Policy Characteristics'!$C:$C,0)))</f>
        <v>bldgs distributed solar subsidy</v>
      </c>
      <c r="L225" s="151">
        <f>IF(ISBLANK(INDEX('Policy Characteristics'!F:F,MATCH($C225,'Policy Characteristics'!$C:$C,0))),"",INDEX('Policy Characteristics'!F:F,MATCH($C225,'Policy Characteristics'!$C:$C,0)))</f>
        <v>0</v>
      </c>
      <c r="M225" s="151">
        <f>IF(ISBLANK(INDEX('Policy Characteristics'!G:G,MATCH($C225,'Policy Characteristics'!$C:$C,0))),"",INDEX('Policy Characteristics'!G:G,MATCH($C225,'Policy Characteristics'!$C:$C,0)))</f>
        <v>0.5</v>
      </c>
      <c r="N225" s="151">
        <f>IF(ISBLANK(INDEX('Policy Characteristics'!H:H,MATCH($C225,'Policy Characteristics'!$C:$C,0))),"",INDEX('Policy Characteristics'!H:H,MATCH($C225,'Policy Characteristics'!$C:$C,0)))</f>
        <v>0.01</v>
      </c>
      <c r="O225" s="144" t="str">
        <f>IF(ISBLANK(INDEX('Policy Characteristics'!I:I,MATCH($C225,'Policy Characteristics'!$C:$C,0))),"",INDEX('Policy Characteristics'!I:I,MATCH($C225,'Policy Characteristics'!$C:$C,0)))</f>
        <v>% of PV system cost</v>
      </c>
      <c r="P225" s="144"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44" t="str">
        <f>IF(ISBLANK(INDEX('Policy Characteristics'!K:K,MATCH($C225,'Policy Characteristics'!$C:$C,0))),"",INDEX('Policy Characteristics'!K:K,MATCH($C225,'Policy Characteristics'!$C:$C,0)))</f>
        <v>buildings-sector-main.html#distributed-solar-subsidy</v>
      </c>
      <c r="R225" s="144" t="str">
        <f>IF(ISBLANK(INDEX('Policy Characteristics'!L:L,MATCH($C225,'Policy Characteristics'!$C:$C,0))),"",INDEX('Policy Characteristics'!L:L,MATCH($C225,'Policy Characteristics'!$C:$C,0)))</f>
        <v>distributed-solar-subsidy.html</v>
      </c>
    </row>
    <row r="226" spans="1:18" s="4" customFormat="1" x14ac:dyDescent="0.25">
      <c r="A226" s="144" t="str">
        <f>IF(ISBLANK(INDEX('Policy Characteristics'!A:A,MATCH($C226,'Policy Characteristics'!$C:$C,0))),"",INDEX('Policy Characteristics'!A:A,MATCH($C226,'Policy Characteristics'!$C:$C,0)))</f>
        <v>Buildings and Appliances</v>
      </c>
      <c r="B226" s="152" t="str">
        <f>IF(ISBLANK(INDEX('Policy Characteristics'!B:B,MATCH($C226,'Policy Characteristics'!$C:$C,0))),"",INDEX('Policy Characteristics'!B:B,MATCH($C226,'Policy Characteristics'!$C:$C,0)))</f>
        <v>Improved Labeling</v>
      </c>
      <c r="C226" t="s">
        <v>126</v>
      </c>
      <c r="D226" s="45"/>
      <c r="E226" s="45"/>
      <c r="F226" s="45"/>
      <c r="G226" s="45"/>
      <c r="H226" s="43">
        <v>20</v>
      </c>
      <c r="I226" t="s">
        <v>44</v>
      </c>
      <c r="J226" s="145" t="str">
        <f>IF(ISBLANK(INDEX('Policy Characteristics'!D:D,MATCH($C226,'Policy Characteristics'!$C:$C,0))),"",INDEX('Policy Characteristics'!D:D,MATCH($C226,'Policy Characteristics'!$C:$C,0)))</f>
        <v>Improved Labeling</v>
      </c>
      <c r="K226" s="144" t="str">
        <f>IF(ISBLANK(INDEX('Policy Characteristics'!E:E,MATCH($C226,'Policy Characteristics'!$C:$C,0))),"",INDEX('Policy Characteristics'!E:E,MATCH($C226,'Policy Characteristics'!$C:$C,0)))</f>
        <v>bldgs device labeling</v>
      </c>
      <c r="L226" s="144">
        <f>IF(ISBLANK(INDEX('Policy Characteristics'!F:F,MATCH($C226,'Policy Characteristics'!$C:$C,0))),"",INDEX('Policy Characteristics'!F:F,MATCH($C226,'Policy Characteristics'!$C:$C,0)))</f>
        <v>0</v>
      </c>
      <c r="M226" s="144">
        <f>IF(ISBLANK(INDEX('Policy Characteristics'!G:G,MATCH($C226,'Policy Characteristics'!$C:$C,0))),"",INDEX('Policy Characteristics'!G:G,MATCH($C226,'Policy Characteristics'!$C:$C,0)))</f>
        <v>1</v>
      </c>
      <c r="N226" s="144">
        <f>IF(ISBLANK(INDEX('Policy Characteristics'!H:H,MATCH($C226,'Policy Characteristics'!$C:$C,0))),"",INDEX('Policy Characteristics'!H:H,MATCH($C226,'Policy Characteristics'!$C:$C,0)))</f>
        <v>1</v>
      </c>
      <c r="O226" s="144" t="str">
        <f>IF(ISBLANK(INDEX('Policy Characteristics'!I:I,MATCH($C226,'Policy Characteristics'!$C:$C,0))),"",INDEX('Policy Characteristics'!I:I,MATCH($C226,'Policy Characteristics'!$C:$C,0)))</f>
        <v>on/off</v>
      </c>
      <c r="P226" s="14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44" t="str">
        <f>IF(ISBLANK(INDEX('Policy Characteristics'!K:K,MATCH($C226,'Policy Characteristics'!$C:$C,0))),"",INDEX('Policy Characteristics'!K:K,MATCH($C226,'Policy Characteristics'!$C:$C,0)))</f>
        <v>buildings-sector-main.html#device-labeling</v>
      </c>
      <c r="R226" s="144" t="str">
        <f>IF(ISBLANK(INDEX('Policy Characteristics'!L:L,MATCH($C226,'Policy Characteristics'!$C:$C,0))),"",INDEX('Policy Characteristics'!L:L,MATCH($C226,'Policy Characteristics'!$C:$C,0)))</f>
        <v>improved-labeling.html</v>
      </c>
    </row>
    <row r="227" spans="1:18" s="4" customFormat="1" x14ac:dyDescent="0.25">
      <c r="A227" s="144" t="str">
        <f>IF(ISBLANK(INDEX('Policy Characteristics'!A:A,MATCH($C227,'Policy Characteristics'!$C:$C,0))),"",INDEX('Policy Characteristics'!A:A,MATCH($C227,'Policy Characteristics'!$C:$C,0)))</f>
        <v>Buildings and Appliances</v>
      </c>
      <c r="B227" s="152" t="str">
        <f>IF(ISBLANK(INDEX('Policy Characteristics'!B:B,MATCH($C227,'Policy Characteristics'!$C:$C,0))),"",INDEX('Policy Characteristics'!B:B,MATCH($C227,'Policy Characteristics'!$C:$C,0)))</f>
        <v>Retrofit Existing Buildings</v>
      </c>
      <c r="C227" t="s">
        <v>1353</v>
      </c>
      <c r="D227" s="45" t="s">
        <v>272</v>
      </c>
      <c r="E227" s="45"/>
      <c r="F227" s="45" t="s">
        <v>276</v>
      </c>
      <c r="G227" s="45"/>
      <c r="H227" s="43">
        <v>378</v>
      </c>
      <c r="I227" t="s">
        <v>43</v>
      </c>
      <c r="J227" s="145" t="str">
        <f>IF(ISBLANK(INDEX('Policy Characteristics'!D:D,MATCH($C227,'Policy Characteristics'!$C:$C,0))),"",INDEX('Policy Characteristics'!D:D,MATCH($C227,'Policy Characteristics'!$C:$C,0)))</f>
        <v>Increased Retrofitting</v>
      </c>
      <c r="K227" s="144" t="str">
        <f>IF(ISBLANK(INDEX('Policy Characteristics'!E:E,MATCH($C227,'Policy Characteristics'!$C:$C,0))),"",INDEX('Policy Characteristics'!E:E,MATCH($C227,'Policy Characteristics'!$C:$C,0)))</f>
        <v>bldgs retrofitting</v>
      </c>
      <c r="L227" s="151">
        <f>IF(ISBLANK(INDEX('Policy Characteristics'!F:F,MATCH($C227,'Policy Characteristics'!$C:$C,0))),"",INDEX('Policy Characteristics'!F:F,MATCH($C227,'Policy Characteristics'!$C:$C,0)))</f>
        <v>0</v>
      </c>
      <c r="M227" s="151">
        <f>IF(ISBLANK(INDEX('Policy Characteristics'!G:G,MATCH($C227,'Policy Characteristics'!$C:$C,0))),"",INDEX('Policy Characteristics'!G:G,MATCH($C227,'Policy Characteristics'!$C:$C,0)))</f>
        <v>0.5</v>
      </c>
      <c r="N227" s="151">
        <f>IF(ISBLANK(INDEX('Policy Characteristics'!H:H,MATCH($C227,'Policy Characteristics'!$C:$C,0))),"",INDEX('Policy Characteristics'!H:H,MATCH($C227,'Policy Characteristics'!$C:$C,0)))</f>
        <v>0.1</v>
      </c>
      <c r="O227" s="144" t="str">
        <f>IF(ISBLANK(INDEX('Policy Characteristics'!I:I,MATCH($C227,'Policy Characteristics'!$C:$C,0))),"",INDEX('Policy Characteristics'!I:I,MATCH($C227,'Policy Characteristics'!$C:$C,0)))</f>
        <v>% increase of renovation rate of existing buildings</v>
      </c>
      <c r="P227" s="144"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44" t="str">
        <f>IF(ISBLANK(INDEX('Policy Characteristics'!K:K,MATCH($C227,'Policy Characteristics'!$C:$C,0))),"",INDEX('Policy Characteristics'!K:K,MATCH($C227,'Policy Characteristics'!$C:$C,0)))</f>
        <v>buildings-sector-main.html#retrofitting</v>
      </c>
      <c r="R227" s="144" t="str">
        <f>IF(ISBLANK(INDEX('Policy Characteristics'!L:L,MATCH($C227,'Policy Characteristics'!$C:$C,0))),"",INDEX('Policy Characteristics'!L:L,MATCH($C227,'Policy Characteristics'!$C:$C,0)))</f>
        <v>increased-retrofitting.html</v>
      </c>
    </row>
    <row r="228" spans="1:18" s="4" customFormat="1" x14ac:dyDescent="0.25">
      <c r="A228" s="144" t="str">
        <f>IF(ISBLANK(INDEX('Policy Characteristics'!A:A,MATCH($C228,'Policy Characteristics'!$C:$C,0))),"",INDEX('Policy Characteristics'!A:A,MATCH($C228,'Policy Characteristics'!$C:$C,0)))</f>
        <v>Buildings and Appliances</v>
      </c>
      <c r="B228" s="152" t="str">
        <f>IF(ISBLANK(INDEX('Policy Characteristics'!B:B,MATCH($C228,'Policy Characteristics'!$C:$C,0))),"",INDEX('Policy Characteristics'!B:B,MATCH($C228,'Policy Characteristics'!$C:$C,0)))</f>
        <v>Retrofit Existing Buildings</v>
      </c>
      <c r="C228" s="144" t="str">
        <f t="shared" ref="C228:C229" si="14">C$227</f>
        <v>Share of Preexisting Buildings Subject to Retrofitting</v>
      </c>
      <c r="D228" s="45" t="s">
        <v>273</v>
      </c>
      <c r="E228" s="45"/>
      <c r="F228" s="45" t="s">
        <v>275</v>
      </c>
      <c r="G228" s="45"/>
      <c r="H228" s="43">
        <v>379</v>
      </c>
      <c r="I228" t="s">
        <v>44</v>
      </c>
      <c r="J228" s="145" t="str">
        <f>IF(ISBLANK(INDEX('Policy Characteristics'!D:D,MATCH($C228,'Policy Characteristics'!$C:$C,0))),"",INDEX('Policy Characteristics'!D:D,MATCH($C228,'Policy Characteristics'!$C:$C,0)))</f>
        <v>Increased Retrofitting</v>
      </c>
      <c r="K228" s="144" t="str">
        <f>IF(ISBLANK(INDEX('Policy Characteristics'!E:E,MATCH($C228,'Policy Characteristics'!$C:$C,0))),"",INDEX('Policy Characteristics'!E:E,MATCH($C228,'Policy Characteristics'!$C:$C,0)))</f>
        <v>bldgs retrofitting</v>
      </c>
      <c r="L228" s="151">
        <f>IF(ISBLANK(INDEX('Policy Characteristics'!F:F,MATCH($C228,'Policy Characteristics'!$C:$C,0))),"",INDEX('Policy Characteristics'!F:F,MATCH($C228,'Policy Characteristics'!$C:$C,0)))</f>
        <v>0</v>
      </c>
      <c r="M228" s="151">
        <f>IF(ISBLANK(INDEX('Policy Characteristics'!G:G,MATCH($C228,'Policy Characteristics'!$C:$C,0))),"",INDEX('Policy Characteristics'!G:G,MATCH($C228,'Policy Characteristics'!$C:$C,0)))</f>
        <v>0.5</v>
      </c>
      <c r="N228" s="151">
        <f>IF(ISBLANK(INDEX('Policy Characteristics'!H:H,MATCH($C228,'Policy Characteristics'!$C:$C,0))),"",INDEX('Policy Characteristics'!H:H,MATCH($C228,'Policy Characteristics'!$C:$C,0)))</f>
        <v>0.1</v>
      </c>
      <c r="O228" s="144" t="str">
        <f>IF(ISBLANK(INDEX('Policy Characteristics'!I:I,MATCH($C228,'Policy Characteristics'!$C:$C,0))),"",INDEX('Policy Characteristics'!I:I,MATCH($C228,'Policy Characteristics'!$C:$C,0)))</f>
        <v>% increase of renovation rate of existing buildings</v>
      </c>
      <c r="P228" s="144"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44" t="str">
        <f>IF(ISBLANK(INDEX('Policy Characteristics'!K:K,MATCH($C228,'Policy Characteristics'!$C:$C,0))),"",INDEX('Policy Characteristics'!K:K,MATCH($C228,'Policy Characteristics'!$C:$C,0)))</f>
        <v>buildings-sector-main.html#retrofitting</v>
      </c>
      <c r="R228" s="144" t="str">
        <f>IF(ISBLANK(INDEX('Policy Characteristics'!L:L,MATCH($C228,'Policy Characteristics'!$C:$C,0))),"",INDEX('Policy Characteristics'!L:L,MATCH($C228,'Policy Characteristics'!$C:$C,0)))</f>
        <v>increased-retrofitting.html</v>
      </c>
    </row>
    <row r="229" spans="1:18" s="4" customFormat="1" x14ac:dyDescent="0.25">
      <c r="A229" s="144" t="str">
        <f>IF(ISBLANK(INDEX('Policy Characteristics'!A:A,MATCH($C229,'Policy Characteristics'!$C:$C,0))),"",INDEX('Policy Characteristics'!A:A,MATCH($C229,'Policy Characteristics'!$C:$C,0)))</f>
        <v>Buildings and Appliances</v>
      </c>
      <c r="B229" s="152" t="str">
        <f>IF(ISBLANK(INDEX('Policy Characteristics'!B:B,MATCH($C229,'Policy Characteristics'!$C:$C,0))),"",INDEX('Policy Characteristics'!B:B,MATCH($C229,'Policy Characteristics'!$C:$C,0)))</f>
        <v>Retrofit Existing Buildings</v>
      </c>
      <c r="C229" s="144" t="str">
        <f t="shared" si="14"/>
        <v>Share of Preexisting Buildings Subject to Retrofitting</v>
      </c>
      <c r="D229" s="45" t="s">
        <v>274</v>
      </c>
      <c r="E229" s="45"/>
      <c r="F229" s="45" t="s">
        <v>162</v>
      </c>
      <c r="G229" s="45"/>
      <c r="H229" s="43">
        <v>380</v>
      </c>
      <c r="I229" t="s">
        <v>43</v>
      </c>
      <c r="J229" s="145" t="str">
        <f>IF(ISBLANK(INDEX('Policy Characteristics'!D:D,MATCH($C229,'Policy Characteristics'!$C:$C,0))),"",INDEX('Policy Characteristics'!D:D,MATCH($C229,'Policy Characteristics'!$C:$C,0)))</f>
        <v>Increased Retrofitting</v>
      </c>
      <c r="K229" s="144" t="str">
        <f>IF(ISBLANK(INDEX('Policy Characteristics'!E:E,MATCH($C229,'Policy Characteristics'!$C:$C,0))),"",INDEX('Policy Characteristics'!E:E,MATCH($C229,'Policy Characteristics'!$C:$C,0)))</f>
        <v>bldgs retrofitting</v>
      </c>
      <c r="L229" s="151">
        <f>IF(ISBLANK(INDEX('Policy Characteristics'!F:F,MATCH($C229,'Policy Characteristics'!$C:$C,0))),"",INDEX('Policy Characteristics'!F:F,MATCH($C229,'Policy Characteristics'!$C:$C,0)))</f>
        <v>0</v>
      </c>
      <c r="M229" s="151">
        <f>IF(ISBLANK(INDEX('Policy Characteristics'!G:G,MATCH($C229,'Policy Characteristics'!$C:$C,0))),"",INDEX('Policy Characteristics'!G:G,MATCH($C229,'Policy Characteristics'!$C:$C,0)))</f>
        <v>0.5</v>
      </c>
      <c r="N229" s="151">
        <f>IF(ISBLANK(INDEX('Policy Characteristics'!H:H,MATCH($C229,'Policy Characteristics'!$C:$C,0))),"",INDEX('Policy Characteristics'!H:H,MATCH($C229,'Policy Characteristics'!$C:$C,0)))</f>
        <v>0.1</v>
      </c>
      <c r="O229" s="144" t="str">
        <f>IF(ISBLANK(INDEX('Policy Characteristics'!I:I,MATCH($C229,'Policy Characteristics'!$C:$C,0))),"",INDEX('Policy Characteristics'!I:I,MATCH($C229,'Policy Characteristics'!$C:$C,0)))</f>
        <v>% increase of renovation rate of existing buildings</v>
      </c>
      <c r="P229" s="144"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44" t="str">
        <f>IF(ISBLANK(INDEX('Policy Characteristics'!K:K,MATCH($C229,'Policy Characteristics'!$C:$C,0))),"",INDEX('Policy Characteristics'!K:K,MATCH($C229,'Policy Characteristics'!$C:$C,0)))</f>
        <v>buildings-sector-main.html#retrofitting</v>
      </c>
      <c r="R229" s="144" t="str">
        <f>IF(ISBLANK(INDEX('Policy Characteristics'!L:L,MATCH($C229,'Policy Characteristics'!$C:$C,0))),"",INDEX('Policy Characteristics'!L:L,MATCH($C229,'Policy Characteristics'!$C:$C,0)))</f>
        <v>increased-retrofitting.html</v>
      </c>
    </row>
    <row r="230" spans="1:18" s="4" customFormat="1" x14ac:dyDescent="0.25">
      <c r="A230" s="144" t="str">
        <f>IF(ISBLANK(INDEX('Policy Characteristics'!A:A,MATCH($C230,'Policy Characteristics'!$C:$C,0))),"",INDEX('Policy Characteristics'!A:A,MATCH($C230,'Policy Characteristics'!$C:$C,0)))</f>
        <v>Buildings and Appliances</v>
      </c>
      <c r="B230" s="152" t="str">
        <f>IF(ISBLANK(INDEX('Policy Characteristics'!B:B,MATCH($C230,'Policy Characteristics'!$C:$C,0))),"",INDEX('Policy Characteristics'!B:B,MATCH($C230,'Policy Characteristics'!$C:$C,0)))</f>
        <v>Rebate for Efficient Products</v>
      </c>
      <c r="C230" t="s">
        <v>6</v>
      </c>
      <c r="D230" s="45" t="s">
        <v>114</v>
      </c>
      <c r="E230" s="45"/>
      <c r="F230" s="45" t="s">
        <v>120</v>
      </c>
      <c r="G230" s="45"/>
      <c r="H230" s="43">
        <v>27</v>
      </c>
      <c r="I230" t="s">
        <v>43</v>
      </c>
      <c r="J230" s="145" t="str">
        <f>IF(ISBLANK(INDEX('Policy Characteristics'!D:D,MATCH($C230,'Policy Characteristics'!$C:$C,0))),"",INDEX('Policy Characteristics'!D:D,MATCH($C230,'Policy Characteristics'!$C:$C,0)))</f>
        <v>Rebate for Efficient Products</v>
      </c>
      <c r="K230" s="144" t="str">
        <f>IF(ISBLANK(INDEX('Policy Characteristics'!E:E,MATCH($C230,'Policy Characteristics'!$C:$C,0))),"",INDEX('Policy Characteristics'!E:E,MATCH($C230,'Policy Characteristics'!$C:$C,0)))</f>
        <v>bldgs rebate</v>
      </c>
      <c r="L230" s="144">
        <f>IF(ISBLANK(INDEX('Policy Characteristics'!F:F,MATCH($C230,'Policy Characteristics'!$C:$C,0))),"",INDEX('Policy Characteristics'!F:F,MATCH($C230,'Policy Characteristics'!$C:$C,0)))</f>
        <v>0</v>
      </c>
      <c r="M230" s="144">
        <f>IF(ISBLANK(INDEX('Policy Characteristics'!G:G,MATCH($C230,'Policy Characteristics'!$C:$C,0))),"",INDEX('Policy Characteristics'!G:G,MATCH($C230,'Policy Characteristics'!$C:$C,0)))</f>
        <v>1</v>
      </c>
      <c r="N230" s="144">
        <f>IF(ISBLANK(INDEX('Policy Characteristics'!H:H,MATCH($C230,'Policy Characteristics'!$C:$C,0))),"",INDEX('Policy Characteristics'!H:H,MATCH($C230,'Policy Characteristics'!$C:$C,0)))</f>
        <v>1</v>
      </c>
      <c r="O230" s="144" t="str">
        <f>IF(ISBLANK(INDEX('Policy Characteristics'!I:I,MATCH($C230,'Policy Characteristics'!$C:$C,0))),"",INDEX('Policy Characteristics'!I:I,MATCH($C230,'Policy Characteristics'!$C:$C,0)))</f>
        <v>on/off</v>
      </c>
      <c r="P230" s="14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44" t="str">
        <f>IF(ISBLANK(INDEX('Policy Characteristics'!K:K,MATCH($C230,'Policy Characteristics'!$C:$C,0))),"",INDEX('Policy Characteristics'!K:K,MATCH($C230,'Policy Characteristics'!$C:$C,0)))</f>
        <v>buildings-sector-main.html#rebate</v>
      </c>
      <c r="R230" s="144" t="str">
        <f>IF(ISBLANK(INDEX('Policy Characteristics'!L:L,MATCH($C230,'Policy Characteristics'!$C:$C,0))),"",INDEX('Policy Characteristics'!L:L,MATCH($C230,'Policy Characteristics'!$C:$C,0)))</f>
        <v>rebate-for-efficient-products.html</v>
      </c>
    </row>
    <row r="231" spans="1:18" s="4" customFormat="1" x14ac:dyDescent="0.25">
      <c r="A231" s="144" t="str">
        <f>IF(ISBLANK(INDEX('Policy Characteristics'!A:A,MATCH($C231,'Policy Characteristics'!$C:$C,0))),"",INDEX('Policy Characteristics'!A:A,MATCH($C231,'Policy Characteristics'!$C:$C,0)))</f>
        <v>Buildings and Appliances</v>
      </c>
      <c r="B231" s="152" t="str">
        <f>IF(ISBLANK(INDEX('Policy Characteristics'!B:B,MATCH($C231,'Policy Characteristics'!$C:$C,0))),"",INDEX('Policy Characteristics'!B:B,MATCH($C231,'Policy Characteristics'!$C:$C,0)))</f>
        <v>Rebate for Efficient Products</v>
      </c>
      <c r="C231" s="144" t="str">
        <f t="shared" ref="C231:C235" si="15">C$230</f>
        <v>Boolean Rebate Program for Efficient Components</v>
      </c>
      <c r="D231" s="45" t="s">
        <v>115</v>
      </c>
      <c r="E231" s="45"/>
      <c r="F231" s="45" t="s">
        <v>121</v>
      </c>
      <c r="G231" s="45"/>
      <c r="H231" s="43">
        <v>28</v>
      </c>
      <c r="I231" t="s">
        <v>43</v>
      </c>
      <c r="J231" s="145" t="str">
        <f>IF(ISBLANK(INDEX('Policy Characteristics'!D:D,MATCH($C231,'Policy Characteristics'!$C:$C,0))),"",INDEX('Policy Characteristics'!D:D,MATCH($C231,'Policy Characteristics'!$C:$C,0)))</f>
        <v>Rebate for Efficient Products</v>
      </c>
      <c r="K231" s="144" t="str">
        <f>IF(ISBLANK(INDEX('Policy Characteristics'!E:E,MATCH($C231,'Policy Characteristics'!$C:$C,0))),"",INDEX('Policy Characteristics'!E:E,MATCH($C231,'Policy Characteristics'!$C:$C,0)))</f>
        <v>bldgs rebate</v>
      </c>
      <c r="L231" s="144">
        <f>IF(ISBLANK(INDEX('Policy Characteristics'!F:F,MATCH($C231,'Policy Characteristics'!$C:$C,0))),"",INDEX('Policy Characteristics'!F:F,MATCH($C231,'Policy Characteristics'!$C:$C,0)))</f>
        <v>0</v>
      </c>
      <c r="M231" s="144">
        <f>IF(ISBLANK(INDEX('Policy Characteristics'!G:G,MATCH($C231,'Policy Characteristics'!$C:$C,0))),"",INDEX('Policy Characteristics'!G:G,MATCH($C231,'Policy Characteristics'!$C:$C,0)))</f>
        <v>1</v>
      </c>
      <c r="N231" s="144">
        <f>IF(ISBLANK(INDEX('Policy Characteristics'!H:H,MATCH($C231,'Policy Characteristics'!$C:$C,0))),"",INDEX('Policy Characteristics'!H:H,MATCH($C231,'Policy Characteristics'!$C:$C,0)))</f>
        <v>1</v>
      </c>
      <c r="O231" s="144" t="str">
        <f>IF(ISBLANK(INDEX('Policy Characteristics'!I:I,MATCH($C231,'Policy Characteristics'!$C:$C,0))),"",INDEX('Policy Characteristics'!I:I,MATCH($C231,'Policy Characteristics'!$C:$C,0)))</f>
        <v>on/off</v>
      </c>
      <c r="P231" s="14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44" t="str">
        <f>IF(ISBLANK(INDEX('Policy Characteristics'!K:K,MATCH($C231,'Policy Characteristics'!$C:$C,0))),"",INDEX('Policy Characteristics'!K:K,MATCH($C231,'Policy Characteristics'!$C:$C,0)))</f>
        <v>buildings-sector-main.html#rebate</v>
      </c>
      <c r="R231" s="144" t="str">
        <f>IF(ISBLANK(INDEX('Policy Characteristics'!L:L,MATCH($C231,'Policy Characteristics'!$C:$C,0))),"",INDEX('Policy Characteristics'!L:L,MATCH($C231,'Policy Characteristics'!$C:$C,0)))</f>
        <v>rebate-for-efficient-products.html</v>
      </c>
    </row>
    <row r="232" spans="1:18" s="4" customFormat="1" x14ac:dyDescent="0.25">
      <c r="A232" s="144" t="str">
        <f>IF(ISBLANK(INDEX('Policy Characteristics'!A:A,MATCH($C232,'Policy Characteristics'!$C:$C,0))),"",INDEX('Policy Characteristics'!A:A,MATCH($C232,'Policy Characteristics'!$C:$C,0)))</f>
        <v>Buildings and Appliances</v>
      </c>
      <c r="B232" s="152" t="str">
        <f>IF(ISBLANK(INDEX('Policy Characteristics'!B:B,MATCH($C232,'Policy Characteristics'!$C:$C,0))),"",INDEX('Policy Characteristics'!B:B,MATCH($C232,'Policy Characteristics'!$C:$C,0)))</f>
        <v>Rebate for Efficient Products</v>
      </c>
      <c r="C232" s="144" t="str">
        <f t="shared" si="15"/>
        <v>Boolean Rebate Program for Efficient Components</v>
      </c>
      <c r="D232" s="45" t="s">
        <v>116</v>
      </c>
      <c r="E232" s="45"/>
      <c r="F232" s="45" t="s">
        <v>122</v>
      </c>
      <c r="G232" s="45"/>
      <c r="H232" s="43">
        <v>605</v>
      </c>
      <c r="I232" t="s">
        <v>43</v>
      </c>
      <c r="J232" s="145" t="str">
        <f>IF(ISBLANK(INDEX('Policy Characteristics'!D:D,MATCH($C232,'Policy Characteristics'!$C:$C,0))),"",INDEX('Policy Characteristics'!D:D,MATCH($C232,'Policy Characteristics'!$C:$C,0)))</f>
        <v>Rebate for Efficient Products</v>
      </c>
      <c r="K232" s="144" t="str">
        <f>IF(ISBLANK(INDEX('Policy Characteristics'!E:E,MATCH($C232,'Policy Characteristics'!$C:$C,0))),"",INDEX('Policy Characteristics'!E:E,MATCH($C232,'Policy Characteristics'!$C:$C,0)))</f>
        <v>bldgs rebate</v>
      </c>
      <c r="L232" s="144">
        <f>IF(ISBLANK(INDEX('Policy Characteristics'!F:F,MATCH($C232,'Policy Characteristics'!$C:$C,0))),"",INDEX('Policy Characteristics'!F:F,MATCH($C232,'Policy Characteristics'!$C:$C,0)))</f>
        <v>0</v>
      </c>
      <c r="M232" s="144">
        <f>IF(ISBLANK(INDEX('Policy Characteristics'!G:G,MATCH($C232,'Policy Characteristics'!$C:$C,0))),"",INDEX('Policy Characteristics'!G:G,MATCH($C232,'Policy Characteristics'!$C:$C,0)))</f>
        <v>1</v>
      </c>
      <c r="N232" s="144">
        <f>IF(ISBLANK(INDEX('Policy Characteristics'!H:H,MATCH($C232,'Policy Characteristics'!$C:$C,0))),"",INDEX('Policy Characteristics'!H:H,MATCH($C232,'Policy Characteristics'!$C:$C,0)))</f>
        <v>1</v>
      </c>
      <c r="O232" s="144" t="str">
        <f>IF(ISBLANK(INDEX('Policy Characteristics'!I:I,MATCH($C232,'Policy Characteristics'!$C:$C,0))),"",INDEX('Policy Characteristics'!I:I,MATCH($C232,'Policy Characteristics'!$C:$C,0)))</f>
        <v>on/off</v>
      </c>
      <c r="P232" s="14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44" t="str">
        <f>IF(ISBLANK(INDEX('Policy Characteristics'!K:K,MATCH($C232,'Policy Characteristics'!$C:$C,0))),"",INDEX('Policy Characteristics'!K:K,MATCH($C232,'Policy Characteristics'!$C:$C,0)))</f>
        <v>buildings-sector-main.html#rebate</v>
      </c>
      <c r="R232" s="144" t="str">
        <f>IF(ISBLANK(INDEX('Policy Characteristics'!L:L,MATCH($C232,'Policy Characteristics'!$C:$C,0))),"",INDEX('Policy Characteristics'!L:L,MATCH($C232,'Policy Characteristics'!$C:$C,0)))</f>
        <v>rebate-for-efficient-products.html</v>
      </c>
    </row>
    <row r="233" spans="1:18" s="4" customFormat="1" x14ac:dyDescent="0.25">
      <c r="A233" s="144" t="str">
        <f>IF(ISBLANK(INDEX('Policy Characteristics'!A:A,MATCH($C233,'Policy Characteristics'!$C:$C,0))),"",INDEX('Policy Characteristics'!A:A,MATCH($C233,'Policy Characteristics'!$C:$C,0)))</f>
        <v>Buildings and Appliances</v>
      </c>
      <c r="B233" s="152" t="str">
        <f>IF(ISBLANK(INDEX('Policy Characteristics'!B:B,MATCH($C233,'Policy Characteristics'!$C:$C,0))),"",INDEX('Policy Characteristics'!B:B,MATCH($C233,'Policy Characteristics'!$C:$C,0)))</f>
        <v>Rebate for Efficient Products</v>
      </c>
      <c r="C233" s="144" t="str">
        <f t="shared" si="15"/>
        <v>Boolean Rebate Program for Efficient Components</v>
      </c>
      <c r="D233" s="45" t="s">
        <v>117</v>
      </c>
      <c r="E233" s="45"/>
      <c r="F233" s="45" t="s">
        <v>123</v>
      </c>
      <c r="G233" s="45"/>
      <c r="H233" s="43">
        <v>606</v>
      </c>
      <c r="I233" t="s">
        <v>43</v>
      </c>
      <c r="J233" s="145" t="str">
        <f>IF(ISBLANK(INDEX('Policy Characteristics'!D:D,MATCH($C233,'Policy Characteristics'!$C:$C,0))),"",INDEX('Policy Characteristics'!D:D,MATCH($C233,'Policy Characteristics'!$C:$C,0)))</f>
        <v>Rebate for Efficient Products</v>
      </c>
      <c r="K233" s="144" t="str">
        <f>IF(ISBLANK(INDEX('Policy Characteristics'!E:E,MATCH($C233,'Policy Characteristics'!$C:$C,0))),"",INDEX('Policy Characteristics'!E:E,MATCH($C233,'Policy Characteristics'!$C:$C,0)))</f>
        <v>bldgs rebate</v>
      </c>
      <c r="L233" s="144">
        <f>IF(ISBLANK(INDEX('Policy Characteristics'!F:F,MATCH($C233,'Policy Characteristics'!$C:$C,0))),"",INDEX('Policy Characteristics'!F:F,MATCH($C233,'Policy Characteristics'!$C:$C,0)))</f>
        <v>0</v>
      </c>
      <c r="M233" s="144">
        <f>IF(ISBLANK(INDEX('Policy Characteristics'!G:G,MATCH($C233,'Policy Characteristics'!$C:$C,0))),"",INDEX('Policy Characteristics'!G:G,MATCH($C233,'Policy Characteristics'!$C:$C,0)))</f>
        <v>1</v>
      </c>
      <c r="N233" s="144">
        <f>IF(ISBLANK(INDEX('Policy Characteristics'!H:H,MATCH($C233,'Policy Characteristics'!$C:$C,0))),"",INDEX('Policy Characteristics'!H:H,MATCH($C233,'Policy Characteristics'!$C:$C,0)))</f>
        <v>1</v>
      </c>
      <c r="O233" s="144" t="str">
        <f>IF(ISBLANK(INDEX('Policy Characteristics'!I:I,MATCH($C233,'Policy Characteristics'!$C:$C,0))),"",INDEX('Policy Characteristics'!I:I,MATCH($C233,'Policy Characteristics'!$C:$C,0)))</f>
        <v>on/off</v>
      </c>
      <c r="P233" s="14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44" t="str">
        <f>IF(ISBLANK(INDEX('Policy Characteristics'!K:K,MATCH($C233,'Policy Characteristics'!$C:$C,0))),"",INDEX('Policy Characteristics'!K:K,MATCH($C233,'Policy Characteristics'!$C:$C,0)))</f>
        <v>buildings-sector-main.html#rebate</v>
      </c>
      <c r="R233" s="144" t="str">
        <f>IF(ISBLANK(INDEX('Policy Characteristics'!L:L,MATCH($C233,'Policy Characteristics'!$C:$C,0))),"",INDEX('Policy Characteristics'!L:L,MATCH($C233,'Policy Characteristics'!$C:$C,0)))</f>
        <v>rebate-for-efficient-products.html</v>
      </c>
    </row>
    <row r="234" spans="1:18" s="4" customFormat="1" x14ac:dyDescent="0.25">
      <c r="A234" s="144" t="str">
        <f>IF(ISBLANK(INDEX('Policy Characteristics'!A:A,MATCH($C234,'Policy Characteristics'!$C:$C,0))),"",INDEX('Policy Characteristics'!A:A,MATCH($C234,'Policy Characteristics'!$C:$C,0)))</f>
        <v>Buildings and Appliances</v>
      </c>
      <c r="B234" s="152" t="str">
        <f>IF(ISBLANK(INDEX('Policy Characteristics'!B:B,MATCH($C234,'Policy Characteristics'!$C:$C,0))),"",INDEX('Policy Characteristics'!B:B,MATCH($C234,'Policy Characteristics'!$C:$C,0)))</f>
        <v>Rebate for Efficient Products</v>
      </c>
      <c r="C234" s="144" t="str">
        <f t="shared" si="15"/>
        <v>Boolean Rebate Program for Efficient Components</v>
      </c>
      <c r="D234" s="45" t="s">
        <v>118</v>
      </c>
      <c r="E234" s="45"/>
      <c r="F234" s="45" t="s">
        <v>124</v>
      </c>
      <c r="G234" s="45"/>
      <c r="H234" s="43">
        <v>29</v>
      </c>
      <c r="I234" t="s">
        <v>43</v>
      </c>
      <c r="J234" s="145" t="str">
        <f>IF(ISBLANK(INDEX('Policy Characteristics'!D:D,MATCH($C234,'Policy Characteristics'!$C:$C,0))),"",INDEX('Policy Characteristics'!D:D,MATCH($C234,'Policy Characteristics'!$C:$C,0)))</f>
        <v>Rebate for Efficient Products</v>
      </c>
      <c r="K234" s="144" t="str">
        <f>IF(ISBLANK(INDEX('Policy Characteristics'!E:E,MATCH($C234,'Policy Characteristics'!$C:$C,0))),"",INDEX('Policy Characteristics'!E:E,MATCH($C234,'Policy Characteristics'!$C:$C,0)))</f>
        <v>bldgs rebate</v>
      </c>
      <c r="L234" s="144">
        <f>IF(ISBLANK(INDEX('Policy Characteristics'!F:F,MATCH($C234,'Policy Characteristics'!$C:$C,0))),"",INDEX('Policy Characteristics'!F:F,MATCH($C234,'Policy Characteristics'!$C:$C,0)))</f>
        <v>0</v>
      </c>
      <c r="M234" s="144">
        <f>IF(ISBLANK(INDEX('Policy Characteristics'!G:G,MATCH($C234,'Policy Characteristics'!$C:$C,0))),"",INDEX('Policy Characteristics'!G:G,MATCH($C234,'Policy Characteristics'!$C:$C,0)))</f>
        <v>1</v>
      </c>
      <c r="N234" s="144">
        <f>IF(ISBLANK(INDEX('Policy Characteristics'!H:H,MATCH($C234,'Policy Characteristics'!$C:$C,0))),"",INDEX('Policy Characteristics'!H:H,MATCH($C234,'Policy Characteristics'!$C:$C,0)))</f>
        <v>1</v>
      </c>
      <c r="O234" s="144" t="str">
        <f>IF(ISBLANK(INDEX('Policy Characteristics'!I:I,MATCH($C234,'Policy Characteristics'!$C:$C,0))),"",INDEX('Policy Characteristics'!I:I,MATCH($C234,'Policy Characteristics'!$C:$C,0)))</f>
        <v>on/off</v>
      </c>
      <c r="P234" s="14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44" t="str">
        <f>IF(ISBLANK(INDEX('Policy Characteristics'!K:K,MATCH($C234,'Policy Characteristics'!$C:$C,0))),"",INDEX('Policy Characteristics'!K:K,MATCH($C234,'Policy Characteristics'!$C:$C,0)))</f>
        <v>buildings-sector-main.html#rebate</v>
      </c>
      <c r="R234" s="144" t="str">
        <f>IF(ISBLANK(INDEX('Policy Characteristics'!L:L,MATCH($C234,'Policy Characteristics'!$C:$C,0))),"",INDEX('Policy Characteristics'!L:L,MATCH($C234,'Policy Characteristics'!$C:$C,0)))</f>
        <v>rebate-for-efficient-products.html</v>
      </c>
    </row>
    <row r="235" spans="1:18" s="4" customFormat="1" x14ac:dyDescent="0.25">
      <c r="A235" s="144" t="str">
        <f>IF(ISBLANK(INDEX('Policy Characteristics'!A:A,MATCH($C235,'Policy Characteristics'!$C:$C,0))),"",INDEX('Policy Characteristics'!A:A,MATCH($C235,'Policy Characteristics'!$C:$C,0)))</f>
        <v>Buildings and Appliances</v>
      </c>
      <c r="B235" s="152" t="str">
        <f>IF(ISBLANK(INDEX('Policy Characteristics'!B:B,MATCH($C235,'Policy Characteristics'!$C:$C,0))),"",INDEX('Policy Characteristics'!B:B,MATCH($C235,'Policy Characteristics'!$C:$C,0)))</f>
        <v>Rebate for Efficient Products</v>
      </c>
      <c r="C235" s="144" t="str">
        <f t="shared" si="15"/>
        <v>Boolean Rebate Program for Efficient Components</v>
      </c>
      <c r="D235" s="45" t="s">
        <v>119</v>
      </c>
      <c r="E235" s="45"/>
      <c r="F235" s="45" t="s">
        <v>125</v>
      </c>
      <c r="G235" s="45"/>
      <c r="H235" s="43">
        <v>607</v>
      </c>
      <c r="I235" t="s">
        <v>44</v>
      </c>
      <c r="J235" s="145" t="str">
        <f>IF(ISBLANK(INDEX('Policy Characteristics'!D:D,MATCH($C235,'Policy Characteristics'!$C:$C,0))),"",INDEX('Policy Characteristics'!D:D,MATCH($C235,'Policy Characteristics'!$C:$C,0)))</f>
        <v>Rebate for Efficient Products</v>
      </c>
      <c r="K235" s="144" t="str">
        <f>IF(ISBLANK(INDEX('Policy Characteristics'!E:E,MATCH($C235,'Policy Characteristics'!$C:$C,0))),"",INDEX('Policy Characteristics'!E:E,MATCH($C235,'Policy Characteristics'!$C:$C,0)))</f>
        <v>bldgs rebate</v>
      </c>
      <c r="L235" s="144">
        <f>IF(ISBLANK(INDEX('Policy Characteristics'!F:F,MATCH($C235,'Policy Characteristics'!$C:$C,0))),"",INDEX('Policy Characteristics'!F:F,MATCH($C235,'Policy Characteristics'!$C:$C,0)))</f>
        <v>0</v>
      </c>
      <c r="M235" s="144">
        <f>IF(ISBLANK(INDEX('Policy Characteristics'!G:G,MATCH($C235,'Policy Characteristics'!$C:$C,0))),"",INDEX('Policy Characteristics'!G:G,MATCH($C235,'Policy Characteristics'!$C:$C,0)))</f>
        <v>1</v>
      </c>
      <c r="N235" s="144">
        <f>IF(ISBLANK(INDEX('Policy Characteristics'!H:H,MATCH($C235,'Policy Characteristics'!$C:$C,0))),"",INDEX('Policy Characteristics'!H:H,MATCH($C235,'Policy Characteristics'!$C:$C,0)))</f>
        <v>1</v>
      </c>
      <c r="O235" s="144" t="str">
        <f>IF(ISBLANK(INDEX('Policy Characteristics'!I:I,MATCH($C235,'Policy Characteristics'!$C:$C,0))),"",INDEX('Policy Characteristics'!I:I,MATCH($C235,'Policy Characteristics'!$C:$C,0)))</f>
        <v>on/off</v>
      </c>
      <c r="P235" s="14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44" t="str">
        <f>IF(ISBLANK(INDEX('Policy Characteristics'!K:K,MATCH($C235,'Policy Characteristics'!$C:$C,0))),"",INDEX('Policy Characteristics'!K:K,MATCH($C235,'Policy Characteristics'!$C:$C,0)))</f>
        <v>buildings-sector-main.html#rebate</v>
      </c>
      <c r="R235" s="144" t="str">
        <f>IF(ISBLANK(INDEX('Policy Characteristics'!L:L,MATCH($C235,'Policy Characteristics'!$C:$C,0))),"",INDEX('Policy Characteristics'!L:L,MATCH($C235,'Policy Characteristics'!$C:$C,0)))</f>
        <v>rebate-for-efficient-products.html</v>
      </c>
    </row>
    <row r="236" spans="1:18" s="2" customFormat="1" x14ac:dyDescent="0.25">
      <c r="A236" s="144" t="str">
        <f>IF(ISBLANK(INDEX('Policy Characteristics'!A:A,MATCH($C236,'Policy Characteristics'!$C:$C,0))),"",INDEX('Policy Characteristics'!A:A,MATCH($C236,'Policy Characteristics'!$C:$C,0)))</f>
        <v>Electricity Supply</v>
      </c>
      <c r="B236" s="152" t="str">
        <f>IF(ISBLANK(INDEX('Policy Characteristics'!B:B,MATCH($C236,'Policy Characteristics'!$C:$C,0))),"",INDEX('Policy Characteristics'!B:B,MATCH($C236,'Policy Characteristics'!$C:$C,0)))</f>
        <v>Ban New Power Plants</v>
      </c>
      <c r="C236" s="159" t="s">
        <v>325</v>
      </c>
      <c r="D236" s="45" t="s">
        <v>443</v>
      </c>
      <c r="E236" s="45"/>
      <c r="F236" s="45" t="s">
        <v>442</v>
      </c>
      <c r="G236" s="6"/>
      <c r="H236" s="47">
        <v>167</v>
      </c>
      <c r="I236" t="s">
        <v>43</v>
      </c>
      <c r="J236" s="145" t="str">
        <f>IF(ISBLANK(INDEX('Policy Characteristics'!D:D,MATCH($C236,'Policy Characteristics'!$C:$C,0))),"",INDEX('Policy Characteristics'!D:D,MATCH($C236,'Policy Characteristics'!$C:$C,0)))</f>
        <v>Ban New Power Plants</v>
      </c>
      <c r="K236" s="144" t="str">
        <f>IF(ISBLANK(INDEX('Policy Characteristics'!E:E,MATCH($C236,'Policy Characteristics'!$C:$C,0))),"",INDEX('Policy Characteristics'!E:E,MATCH($C236,'Policy Characteristics'!$C:$C,0)))</f>
        <v>elec ban new power plants</v>
      </c>
      <c r="L236" s="144">
        <f>IF(ISBLANK(INDEX('Policy Characteristics'!F:F,MATCH($C236,'Policy Characteristics'!$C:$C,0))),"",INDEX('Policy Characteristics'!F:F,MATCH($C236,'Policy Characteristics'!$C:$C,0)))</f>
        <v>0</v>
      </c>
      <c r="M236" s="144">
        <f>IF(ISBLANK(INDEX('Policy Characteristics'!G:G,MATCH($C236,'Policy Characteristics'!$C:$C,0))),"",INDEX('Policy Characteristics'!G:G,MATCH($C236,'Policy Characteristics'!$C:$C,0)))</f>
        <v>1</v>
      </c>
      <c r="N236" s="144">
        <f>IF(ISBLANK(INDEX('Policy Characteristics'!H:H,MATCH($C236,'Policy Characteristics'!$C:$C,0))),"",INDEX('Policy Characteristics'!H:H,MATCH($C236,'Policy Characteristics'!$C:$C,0)))</f>
        <v>1</v>
      </c>
      <c r="O236" s="144" t="str">
        <f>IF(ISBLANK(INDEX('Policy Characteristics'!I:I,MATCH($C236,'Policy Characteristics'!$C:$C,0))),"",INDEX('Policy Characteristics'!I:I,MATCH($C236,'Policy Characteristics'!$C:$C,0)))</f>
        <v>on/off</v>
      </c>
      <c r="P236" s="144" t="str">
        <f>IF(ISBLANK(INDEX('Policy Characteristics'!J:J,MATCH($C236,'Policy Characteristics'!$C:$C,0))),"",INDEX('Policy Characteristics'!J:J,MATCH($C236,'Policy Characteristics'!$C:$C,0)))</f>
        <v>**Description:** This policy prevents new capacity of the selected type(s) from being built or deployed.</v>
      </c>
      <c r="Q236" s="144" t="str">
        <f>IF(ISBLANK(INDEX('Policy Characteristics'!K:K,MATCH($C236,'Policy Characteristics'!$C:$C,0))),"",INDEX('Policy Characteristics'!K:K,MATCH($C236,'Policy Characteristics'!$C:$C,0)))</f>
        <v>electricity-sector-main.html#ban</v>
      </c>
      <c r="R236" s="144" t="str">
        <f>IF(ISBLANK(INDEX('Policy Characteristics'!L:L,MATCH($C236,'Policy Characteristics'!$C:$C,0))),"",INDEX('Policy Characteristics'!L:L,MATCH($C236,'Policy Characteristics'!$C:$C,0)))</f>
        <v>ban-new-capacity.html</v>
      </c>
    </row>
    <row r="237" spans="1:18" s="4" customFormat="1" x14ac:dyDescent="0.25">
      <c r="A237" s="144" t="str">
        <f>IF(ISBLANK(INDEX('Policy Characteristics'!A:A,MATCH($C237,'Policy Characteristics'!$C:$C,0))),"",INDEX('Policy Characteristics'!A:A,MATCH($C237,'Policy Characteristics'!$C:$C,0)))</f>
        <v>Electricity Supply</v>
      </c>
      <c r="B237" s="152" t="str">
        <f>IF(ISBLANK(INDEX('Policy Characteristics'!B:B,MATCH($C237,'Policy Characteristics'!$C:$C,0))),"",INDEX('Policy Characteristics'!B:B,MATCH($C237,'Policy Characteristics'!$C:$C,0)))</f>
        <v>Ban New Power Plants</v>
      </c>
      <c r="C237" s="144" t="str">
        <f t="shared" ref="C237:C248" si="16">C$236</f>
        <v>Boolean Ban New Power Plants</v>
      </c>
      <c r="D237" s="6" t="s">
        <v>2319</v>
      </c>
      <c r="E237" s="45"/>
      <c r="F237" s="6" t="s">
        <v>2262</v>
      </c>
      <c r="G237" s="45"/>
      <c r="H237" s="43">
        <v>168</v>
      </c>
      <c r="I237" t="s">
        <v>43</v>
      </c>
      <c r="J237" s="145" t="str">
        <f>IF(ISBLANK(INDEX('Policy Characteristics'!D:D,MATCH($C237,'Policy Characteristics'!$C:$C,0))),"",INDEX('Policy Characteristics'!D:D,MATCH($C237,'Policy Characteristics'!$C:$C,0)))</f>
        <v>Ban New Power Plants</v>
      </c>
      <c r="K237" s="144" t="str">
        <f>IF(ISBLANK(INDEX('Policy Characteristics'!E:E,MATCH($C237,'Policy Characteristics'!$C:$C,0))),"",INDEX('Policy Characteristics'!E:E,MATCH($C237,'Policy Characteristics'!$C:$C,0)))</f>
        <v>elec ban new power plants</v>
      </c>
      <c r="L237" s="144">
        <f>IF(ISBLANK(INDEX('Policy Characteristics'!F:F,MATCH($C237,'Policy Characteristics'!$C:$C,0))),"",INDEX('Policy Characteristics'!F:F,MATCH($C237,'Policy Characteristics'!$C:$C,0)))</f>
        <v>0</v>
      </c>
      <c r="M237" s="144">
        <f>IF(ISBLANK(INDEX('Policy Characteristics'!G:G,MATCH($C237,'Policy Characteristics'!$C:$C,0))),"",INDEX('Policy Characteristics'!G:G,MATCH($C237,'Policy Characteristics'!$C:$C,0)))</f>
        <v>1</v>
      </c>
      <c r="N237" s="144">
        <f>IF(ISBLANK(INDEX('Policy Characteristics'!H:H,MATCH($C237,'Policy Characteristics'!$C:$C,0))),"",INDEX('Policy Characteristics'!H:H,MATCH($C237,'Policy Characteristics'!$C:$C,0)))</f>
        <v>1</v>
      </c>
      <c r="O237" s="144" t="str">
        <f>IF(ISBLANK(INDEX('Policy Characteristics'!I:I,MATCH($C237,'Policy Characteristics'!$C:$C,0))),"",INDEX('Policy Characteristics'!I:I,MATCH($C237,'Policy Characteristics'!$C:$C,0)))</f>
        <v>on/off</v>
      </c>
      <c r="P237" s="144" t="str">
        <f>IF(ISBLANK(INDEX('Policy Characteristics'!J:J,MATCH($C237,'Policy Characteristics'!$C:$C,0))),"",INDEX('Policy Characteristics'!J:J,MATCH($C237,'Policy Characteristics'!$C:$C,0)))</f>
        <v>**Description:** This policy prevents new capacity of the selected type(s) from being built or deployed.</v>
      </c>
      <c r="Q237" s="144" t="str">
        <f>IF(ISBLANK(INDEX('Policy Characteristics'!K:K,MATCH($C237,'Policy Characteristics'!$C:$C,0))),"",INDEX('Policy Characteristics'!K:K,MATCH($C237,'Policy Characteristics'!$C:$C,0)))</f>
        <v>electricity-sector-main.html#ban</v>
      </c>
      <c r="R237" s="144" t="str">
        <f>IF(ISBLANK(INDEX('Policy Characteristics'!L:L,MATCH($C237,'Policy Characteristics'!$C:$C,0))),"",INDEX('Policy Characteristics'!L:L,MATCH($C237,'Policy Characteristics'!$C:$C,0)))</f>
        <v>ban-new-capacity.html</v>
      </c>
    </row>
    <row r="238" spans="1:18" s="4" customFormat="1" x14ac:dyDescent="0.25">
      <c r="A238" s="144" t="str">
        <f>IF(ISBLANK(INDEX('Policy Characteristics'!A:A,MATCH($C238,'Policy Characteristics'!$C:$C,0))),"",INDEX('Policy Characteristics'!A:A,MATCH($C238,'Policy Characteristics'!$C:$C,0)))</f>
        <v>Electricity Supply</v>
      </c>
      <c r="B238" s="152" t="str">
        <f>IF(ISBLANK(INDEX('Policy Characteristics'!B:B,MATCH($C238,'Policy Characteristics'!$C:$C,0))),"",INDEX('Policy Characteristics'!B:B,MATCH($C238,'Policy Characteristics'!$C:$C,0)))</f>
        <v>Ban New Power Plants</v>
      </c>
      <c r="C238" s="144" t="str">
        <f t="shared" si="16"/>
        <v>Boolean Ban New Power Plants</v>
      </c>
      <c r="D238" s="6" t="s">
        <v>2320</v>
      </c>
      <c r="E238" s="45"/>
      <c r="F238" s="6" t="s">
        <v>2263</v>
      </c>
      <c r="G238" s="45"/>
      <c r="H238" s="43">
        <v>1746</v>
      </c>
      <c r="I238" t="s">
        <v>43</v>
      </c>
      <c r="J238" s="145" t="str">
        <f>IF(ISBLANK(INDEX('Policy Characteristics'!D:D,MATCH($C238,'Policy Characteristics'!$C:$C,0))),"",INDEX('Policy Characteristics'!D:D,MATCH($C238,'Policy Characteristics'!$C:$C,0)))</f>
        <v>Ban New Power Plants</v>
      </c>
      <c r="K238" s="144" t="str">
        <f>IF(ISBLANK(INDEX('Policy Characteristics'!E:E,MATCH($C238,'Policy Characteristics'!$C:$C,0))),"",INDEX('Policy Characteristics'!E:E,MATCH($C238,'Policy Characteristics'!$C:$C,0)))</f>
        <v>elec ban new power plants</v>
      </c>
      <c r="L238" s="144">
        <f>IF(ISBLANK(INDEX('Policy Characteristics'!F:F,MATCH($C238,'Policy Characteristics'!$C:$C,0))),"",INDEX('Policy Characteristics'!F:F,MATCH($C238,'Policy Characteristics'!$C:$C,0)))</f>
        <v>0</v>
      </c>
      <c r="M238" s="144">
        <f>IF(ISBLANK(INDEX('Policy Characteristics'!G:G,MATCH($C238,'Policy Characteristics'!$C:$C,0))),"",INDEX('Policy Characteristics'!G:G,MATCH($C238,'Policy Characteristics'!$C:$C,0)))</f>
        <v>1</v>
      </c>
      <c r="N238" s="144">
        <f>IF(ISBLANK(INDEX('Policy Characteristics'!H:H,MATCH($C238,'Policy Characteristics'!$C:$C,0))),"",INDEX('Policy Characteristics'!H:H,MATCH($C238,'Policy Characteristics'!$C:$C,0)))</f>
        <v>1</v>
      </c>
      <c r="O238" s="144" t="str">
        <f>IF(ISBLANK(INDEX('Policy Characteristics'!I:I,MATCH($C238,'Policy Characteristics'!$C:$C,0))),"",INDEX('Policy Characteristics'!I:I,MATCH($C238,'Policy Characteristics'!$C:$C,0)))</f>
        <v>on/off</v>
      </c>
      <c r="P238" s="144" t="str">
        <f>IF(ISBLANK(INDEX('Policy Characteristics'!J:J,MATCH($C238,'Policy Characteristics'!$C:$C,0))),"",INDEX('Policy Characteristics'!J:J,MATCH($C238,'Policy Characteristics'!$C:$C,0)))</f>
        <v>**Description:** This policy prevents new capacity of the selected type(s) from being built or deployed.</v>
      </c>
      <c r="Q238" s="144" t="str">
        <f>IF(ISBLANK(INDEX('Policy Characteristics'!K:K,MATCH($C238,'Policy Characteristics'!$C:$C,0))),"",INDEX('Policy Characteristics'!K:K,MATCH($C238,'Policy Characteristics'!$C:$C,0)))</f>
        <v>electricity-sector-main.html#ban</v>
      </c>
      <c r="R238" s="144" t="str">
        <f>IF(ISBLANK(INDEX('Policy Characteristics'!L:L,MATCH($C238,'Policy Characteristics'!$C:$C,0))),"",INDEX('Policy Characteristics'!L:L,MATCH($C238,'Policy Characteristics'!$C:$C,0)))</f>
        <v>ban-new-capacity.html</v>
      </c>
    </row>
    <row r="239" spans="1:18" s="4" customFormat="1" x14ac:dyDescent="0.25">
      <c r="A239" s="144" t="str">
        <f>IF(ISBLANK(INDEX('Policy Characteristics'!A:A,MATCH($C239,'Policy Characteristics'!$C:$C,0))),"",INDEX('Policy Characteristics'!A:A,MATCH($C239,'Policy Characteristics'!$C:$C,0)))</f>
        <v>Electricity Supply</v>
      </c>
      <c r="B239" s="152" t="str">
        <f>IF(ISBLANK(INDEX('Policy Characteristics'!B:B,MATCH($C239,'Policy Characteristics'!$C:$C,0))),"",INDEX('Policy Characteristics'!B:B,MATCH($C239,'Policy Characteristics'!$C:$C,0)))</f>
        <v>Ban New Power Plants</v>
      </c>
      <c r="C239" s="144" t="str">
        <f t="shared" si="16"/>
        <v>Boolean Ban New Power Plants</v>
      </c>
      <c r="D239" s="6" t="s">
        <v>76</v>
      </c>
      <c r="E239" s="45"/>
      <c r="F239" s="6" t="s">
        <v>2330</v>
      </c>
      <c r="G239" s="45"/>
      <c r="H239" s="47">
        <v>169</v>
      </c>
      <c r="I239" t="s">
        <v>43</v>
      </c>
      <c r="J239" s="145" t="str">
        <f>IF(ISBLANK(INDEX('Policy Characteristics'!D:D,MATCH($C239,'Policy Characteristics'!$C:$C,0))),"",INDEX('Policy Characteristics'!D:D,MATCH($C239,'Policy Characteristics'!$C:$C,0)))</f>
        <v>Ban New Power Plants</v>
      </c>
      <c r="K239" s="144" t="str">
        <f>IF(ISBLANK(INDEX('Policy Characteristics'!E:E,MATCH($C239,'Policy Characteristics'!$C:$C,0))),"",INDEX('Policy Characteristics'!E:E,MATCH($C239,'Policy Characteristics'!$C:$C,0)))</f>
        <v>elec ban new power plants</v>
      </c>
      <c r="L239" s="144">
        <f>IF(ISBLANK(INDEX('Policy Characteristics'!F:F,MATCH($C239,'Policy Characteristics'!$C:$C,0))),"",INDEX('Policy Characteristics'!F:F,MATCH($C239,'Policy Characteristics'!$C:$C,0)))</f>
        <v>0</v>
      </c>
      <c r="M239" s="144">
        <f>IF(ISBLANK(INDEX('Policy Characteristics'!G:G,MATCH($C239,'Policy Characteristics'!$C:$C,0))),"",INDEX('Policy Characteristics'!G:G,MATCH($C239,'Policy Characteristics'!$C:$C,0)))</f>
        <v>1</v>
      </c>
      <c r="N239" s="144">
        <f>IF(ISBLANK(INDEX('Policy Characteristics'!H:H,MATCH($C239,'Policy Characteristics'!$C:$C,0))),"",INDEX('Policy Characteristics'!H:H,MATCH($C239,'Policy Characteristics'!$C:$C,0)))</f>
        <v>1</v>
      </c>
      <c r="O239" s="144" t="str">
        <f>IF(ISBLANK(INDEX('Policy Characteristics'!I:I,MATCH($C239,'Policy Characteristics'!$C:$C,0))),"",INDEX('Policy Characteristics'!I:I,MATCH($C239,'Policy Characteristics'!$C:$C,0)))</f>
        <v>on/off</v>
      </c>
      <c r="P239" s="144" t="str">
        <f>IF(ISBLANK(INDEX('Policy Characteristics'!J:J,MATCH($C239,'Policy Characteristics'!$C:$C,0))),"",INDEX('Policy Characteristics'!J:J,MATCH($C239,'Policy Characteristics'!$C:$C,0)))</f>
        <v>**Description:** This policy prevents new capacity of the selected type(s) from being built or deployed.</v>
      </c>
      <c r="Q239" s="144" t="str">
        <f>IF(ISBLANK(INDEX('Policy Characteristics'!K:K,MATCH($C239,'Policy Characteristics'!$C:$C,0))),"",INDEX('Policy Characteristics'!K:K,MATCH($C239,'Policy Characteristics'!$C:$C,0)))</f>
        <v>electricity-sector-main.html#ban</v>
      </c>
      <c r="R239" s="144" t="str">
        <f>IF(ISBLANK(INDEX('Policy Characteristics'!L:L,MATCH($C239,'Policy Characteristics'!$C:$C,0))),"",INDEX('Policy Characteristics'!L:L,MATCH($C239,'Policy Characteristics'!$C:$C,0)))</f>
        <v>ban-new-capacity.html</v>
      </c>
    </row>
    <row r="240" spans="1:18" s="4" customFormat="1" x14ac:dyDescent="0.25">
      <c r="A240" s="144" t="str">
        <f>IF(ISBLANK(INDEX('Policy Characteristics'!A:A,MATCH($C240,'Policy Characteristics'!$C:$C,0))),"",INDEX('Policy Characteristics'!A:A,MATCH($C240,'Policy Characteristics'!$C:$C,0)))</f>
        <v>Electricity Supply</v>
      </c>
      <c r="B240" s="152" t="str">
        <f>IF(ISBLANK(INDEX('Policy Characteristics'!B:B,MATCH($C240,'Policy Characteristics'!$C:$C,0))),"",INDEX('Policy Characteristics'!B:B,MATCH($C240,'Policy Characteristics'!$C:$C,0)))</f>
        <v>Ban New Power Plants</v>
      </c>
      <c r="C240" s="144" t="str">
        <f t="shared" si="16"/>
        <v>Boolean Ban New Power Plants</v>
      </c>
      <c r="D240" s="6" t="s">
        <v>77</v>
      </c>
      <c r="E240" s="45"/>
      <c r="F240" s="6" t="s">
        <v>89</v>
      </c>
      <c r="G240" s="45"/>
      <c r="H240" s="43">
        <v>170</v>
      </c>
      <c r="I240" t="s">
        <v>43</v>
      </c>
      <c r="J240" s="145" t="str">
        <f>IF(ISBLANK(INDEX('Policy Characteristics'!D:D,MATCH($C240,'Policy Characteristics'!$C:$C,0))),"",INDEX('Policy Characteristics'!D:D,MATCH($C240,'Policy Characteristics'!$C:$C,0)))</f>
        <v>Ban New Power Plants</v>
      </c>
      <c r="K240" s="144" t="str">
        <f>IF(ISBLANK(INDEX('Policy Characteristics'!E:E,MATCH($C240,'Policy Characteristics'!$C:$C,0))),"",INDEX('Policy Characteristics'!E:E,MATCH($C240,'Policy Characteristics'!$C:$C,0)))</f>
        <v>elec ban new power plants</v>
      </c>
      <c r="L240" s="144">
        <f>IF(ISBLANK(INDEX('Policy Characteristics'!F:F,MATCH($C240,'Policy Characteristics'!$C:$C,0))),"",INDEX('Policy Characteristics'!F:F,MATCH($C240,'Policy Characteristics'!$C:$C,0)))</f>
        <v>0</v>
      </c>
      <c r="M240" s="144">
        <f>IF(ISBLANK(INDEX('Policy Characteristics'!G:G,MATCH($C240,'Policy Characteristics'!$C:$C,0))),"",INDEX('Policy Characteristics'!G:G,MATCH($C240,'Policy Characteristics'!$C:$C,0)))</f>
        <v>1</v>
      </c>
      <c r="N240" s="144">
        <f>IF(ISBLANK(INDEX('Policy Characteristics'!H:H,MATCH($C240,'Policy Characteristics'!$C:$C,0))),"",INDEX('Policy Characteristics'!H:H,MATCH($C240,'Policy Characteristics'!$C:$C,0)))</f>
        <v>1</v>
      </c>
      <c r="O240" s="144" t="str">
        <f>IF(ISBLANK(INDEX('Policy Characteristics'!I:I,MATCH($C240,'Policy Characteristics'!$C:$C,0))),"",INDEX('Policy Characteristics'!I:I,MATCH($C240,'Policy Characteristics'!$C:$C,0)))</f>
        <v>on/off</v>
      </c>
      <c r="P240" s="144" t="str">
        <f>IF(ISBLANK(INDEX('Policy Characteristics'!J:J,MATCH($C240,'Policy Characteristics'!$C:$C,0))),"",INDEX('Policy Characteristics'!J:J,MATCH($C240,'Policy Characteristics'!$C:$C,0)))</f>
        <v>**Description:** This policy prevents new capacity of the selected type(s) from being built or deployed.</v>
      </c>
      <c r="Q240" s="144" t="str">
        <f>IF(ISBLANK(INDEX('Policy Characteristics'!K:K,MATCH($C240,'Policy Characteristics'!$C:$C,0))),"",INDEX('Policy Characteristics'!K:K,MATCH($C240,'Policy Characteristics'!$C:$C,0)))</f>
        <v>electricity-sector-main.html#ban</v>
      </c>
      <c r="R240" s="144" t="str">
        <f>IF(ISBLANK(INDEX('Policy Characteristics'!L:L,MATCH($C240,'Policy Characteristics'!$C:$C,0))),"",INDEX('Policy Characteristics'!L:L,MATCH($C240,'Policy Characteristics'!$C:$C,0)))</f>
        <v>ban-new-capacity.html</v>
      </c>
    </row>
    <row r="241" spans="1:18" s="4" customFormat="1" x14ac:dyDescent="0.25">
      <c r="A241" s="144" t="str">
        <f>IF(ISBLANK(INDEX('Policy Characteristics'!A:A,MATCH($C241,'Policy Characteristics'!$C:$C,0))),"",INDEX('Policy Characteristics'!A:A,MATCH($C241,'Policy Characteristics'!$C:$C,0)))</f>
        <v>Electricity Supply</v>
      </c>
      <c r="B241" s="152" t="str">
        <f>IF(ISBLANK(INDEX('Policy Characteristics'!B:B,MATCH($C241,'Policy Characteristics'!$C:$C,0))),"",INDEX('Policy Characteristics'!B:B,MATCH($C241,'Policy Characteristics'!$C:$C,0)))</f>
        <v>Ban New Power Plants</v>
      </c>
      <c r="C241" s="144" t="str">
        <f t="shared" si="16"/>
        <v>Boolean Ban New Power Plants</v>
      </c>
      <c r="D241" s="6" t="s">
        <v>444</v>
      </c>
      <c r="E241" s="45"/>
      <c r="F241" s="6" t="s">
        <v>447</v>
      </c>
      <c r="G241" s="45"/>
      <c r="H241" s="43">
        <v>608</v>
      </c>
      <c r="I241" t="s">
        <v>44</v>
      </c>
      <c r="J241" s="145" t="str">
        <f>IF(ISBLANK(INDEX('Policy Characteristics'!D:D,MATCH($C241,'Policy Characteristics'!$C:$C,0))),"",INDEX('Policy Characteristics'!D:D,MATCH($C241,'Policy Characteristics'!$C:$C,0)))</f>
        <v>Ban New Power Plants</v>
      </c>
      <c r="K241" s="144" t="str">
        <f>IF(ISBLANK(INDEX('Policy Characteristics'!E:E,MATCH($C241,'Policy Characteristics'!$C:$C,0))),"",INDEX('Policy Characteristics'!E:E,MATCH($C241,'Policy Characteristics'!$C:$C,0)))</f>
        <v>elec ban new power plants</v>
      </c>
      <c r="L241" s="144">
        <f>IF(ISBLANK(INDEX('Policy Characteristics'!F:F,MATCH($C241,'Policy Characteristics'!$C:$C,0))),"",INDEX('Policy Characteristics'!F:F,MATCH($C241,'Policy Characteristics'!$C:$C,0)))</f>
        <v>0</v>
      </c>
      <c r="M241" s="144">
        <f>IF(ISBLANK(INDEX('Policy Characteristics'!G:G,MATCH($C241,'Policy Characteristics'!$C:$C,0))),"",INDEX('Policy Characteristics'!G:G,MATCH($C241,'Policy Characteristics'!$C:$C,0)))</f>
        <v>1</v>
      </c>
      <c r="N241" s="144">
        <f>IF(ISBLANK(INDEX('Policy Characteristics'!H:H,MATCH($C241,'Policy Characteristics'!$C:$C,0))),"",INDEX('Policy Characteristics'!H:H,MATCH($C241,'Policy Characteristics'!$C:$C,0)))</f>
        <v>1</v>
      </c>
      <c r="O241" s="144" t="str">
        <f>IF(ISBLANK(INDEX('Policy Characteristics'!I:I,MATCH($C241,'Policy Characteristics'!$C:$C,0))),"",INDEX('Policy Characteristics'!I:I,MATCH($C241,'Policy Characteristics'!$C:$C,0)))</f>
        <v>on/off</v>
      </c>
      <c r="P241" s="144" t="str">
        <f>IF(ISBLANK(INDEX('Policy Characteristics'!J:J,MATCH($C241,'Policy Characteristics'!$C:$C,0))),"",INDEX('Policy Characteristics'!J:J,MATCH($C241,'Policy Characteristics'!$C:$C,0)))</f>
        <v>**Description:** This policy prevents new capacity of the selected type(s) from being built or deployed.</v>
      </c>
      <c r="Q241" s="144" t="str">
        <f>IF(ISBLANK(INDEX('Policy Characteristics'!K:K,MATCH($C241,'Policy Characteristics'!$C:$C,0))),"",INDEX('Policy Characteristics'!K:K,MATCH($C241,'Policy Characteristics'!$C:$C,0)))</f>
        <v>electricity-sector-main.html#ban</v>
      </c>
      <c r="R241" s="144" t="str">
        <f>IF(ISBLANK(INDEX('Policy Characteristics'!L:L,MATCH($C241,'Policy Characteristics'!$C:$C,0))),"",INDEX('Policy Characteristics'!L:L,MATCH($C241,'Policy Characteristics'!$C:$C,0)))</f>
        <v>ban-new-capacity.html</v>
      </c>
    </row>
    <row r="242" spans="1:18" s="4" customFormat="1" x14ac:dyDescent="0.25">
      <c r="A242" s="144" t="str">
        <f>IF(ISBLANK(INDEX('Policy Characteristics'!A:A,MATCH($C242,'Policy Characteristics'!$C:$C,0))),"",INDEX('Policy Characteristics'!A:A,MATCH($C242,'Policy Characteristics'!$C:$C,0)))</f>
        <v>Electricity Supply</v>
      </c>
      <c r="B242" s="152" t="str">
        <f>IF(ISBLANK(INDEX('Policy Characteristics'!B:B,MATCH($C242,'Policy Characteristics'!$C:$C,0))),"",INDEX('Policy Characteristics'!B:B,MATCH($C242,'Policy Characteristics'!$C:$C,0)))</f>
        <v>Ban New Power Plants</v>
      </c>
      <c r="C242" s="144" t="str">
        <f t="shared" si="16"/>
        <v>Boolean Ban New Power Plants</v>
      </c>
      <c r="D242" s="6" t="s">
        <v>78</v>
      </c>
      <c r="E242" s="45"/>
      <c r="F242" s="6" t="s">
        <v>90</v>
      </c>
      <c r="G242" s="45"/>
      <c r="H242" s="43">
        <v>609</v>
      </c>
      <c r="I242" t="s">
        <v>44</v>
      </c>
      <c r="J242" s="145" t="str">
        <f>IF(ISBLANK(INDEX('Policy Characteristics'!D:D,MATCH($C242,'Policy Characteristics'!$C:$C,0))),"",INDEX('Policy Characteristics'!D:D,MATCH($C242,'Policy Characteristics'!$C:$C,0)))</f>
        <v>Ban New Power Plants</v>
      </c>
      <c r="K242" s="144" t="str">
        <f>IF(ISBLANK(INDEX('Policy Characteristics'!E:E,MATCH($C242,'Policy Characteristics'!$C:$C,0))),"",INDEX('Policy Characteristics'!E:E,MATCH($C242,'Policy Characteristics'!$C:$C,0)))</f>
        <v>elec ban new power plants</v>
      </c>
      <c r="L242" s="144">
        <f>IF(ISBLANK(INDEX('Policy Characteristics'!F:F,MATCH($C242,'Policy Characteristics'!$C:$C,0))),"",INDEX('Policy Characteristics'!F:F,MATCH($C242,'Policy Characteristics'!$C:$C,0)))</f>
        <v>0</v>
      </c>
      <c r="M242" s="144">
        <f>IF(ISBLANK(INDEX('Policy Characteristics'!G:G,MATCH($C242,'Policy Characteristics'!$C:$C,0))),"",INDEX('Policy Characteristics'!G:G,MATCH($C242,'Policy Characteristics'!$C:$C,0)))</f>
        <v>1</v>
      </c>
      <c r="N242" s="144">
        <f>IF(ISBLANK(INDEX('Policy Characteristics'!H:H,MATCH($C242,'Policy Characteristics'!$C:$C,0))),"",INDEX('Policy Characteristics'!H:H,MATCH($C242,'Policy Characteristics'!$C:$C,0)))</f>
        <v>1</v>
      </c>
      <c r="O242" s="144" t="str">
        <f>IF(ISBLANK(INDEX('Policy Characteristics'!I:I,MATCH($C242,'Policy Characteristics'!$C:$C,0))),"",INDEX('Policy Characteristics'!I:I,MATCH($C242,'Policy Characteristics'!$C:$C,0)))</f>
        <v>on/off</v>
      </c>
      <c r="P242" s="144" t="str">
        <f>IF(ISBLANK(INDEX('Policy Characteristics'!J:J,MATCH($C242,'Policy Characteristics'!$C:$C,0))),"",INDEX('Policy Characteristics'!J:J,MATCH($C242,'Policy Characteristics'!$C:$C,0)))</f>
        <v>**Description:** This policy prevents new capacity of the selected type(s) from being built or deployed.</v>
      </c>
      <c r="Q242" s="144" t="str">
        <f>IF(ISBLANK(INDEX('Policy Characteristics'!K:K,MATCH($C242,'Policy Characteristics'!$C:$C,0))),"",INDEX('Policy Characteristics'!K:K,MATCH($C242,'Policy Characteristics'!$C:$C,0)))</f>
        <v>electricity-sector-main.html#ban</v>
      </c>
      <c r="R242" s="144" t="str">
        <f>IF(ISBLANK(INDEX('Policy Characteristics'!L:L,MATCH($C242,'Policy Characteristics'!$C:$C,0))),"",INDEX('Policy Characteristics'!L:L,MATCH($C242,'Policy Characteristics'!$C:$C,0)))</f>
        <v>ban-new-capacity.html</v>
      </c>
    </row>
    <row r="243" spans="1:18" s="4" customFormat="1" x14ac:dyDescent="0.25">
      <c r="A243" s="144" t="str">
        <f>IF(ISBLANK(INDEX('Policy Characteristics'!A:A,MATCH($C243,'Policy Characteristics'!$C:$C,0))),"",INDEX('Policy Characteristics'!A:A,MATCH($C243,'Policy Characteristics'!$C:$C,0)))</f>
        <v>Electricity Supply</v>
      </c>
      <c r="B243" s="152" t="str">
        <f>IF(ISBLANK(INDEX('Policy Characteristics'!B:B,MATCH($C243,'Policy Characteristics'!$C:$C,0))),"",INDEX('Policy Characteristics'!B:B,MATCH($C243,'Policy Characteristics'!$C:$C,0)))</f>
        <v>Ban New Power Plants</v>
      </c>
      <c r="C243" s="144" t="str">
        <f t="shared" si="16"/>
        <v>Boolean Ban New Power Plants</v>
      </c>
      <c r="D243" s="6" t="s">
        <v>79</v>
      </c>
      <c r="E243" s="45"/>
      <c r="F243" s="6" t="s">
        <v>91</v>
      </c>
      <c r="G243" s="45"/>
      <c r="H243" s="43">
        <v>610</v>
      </c>
      <c r="I243" t="s">
        <v>44</v>
      </c>
      <c r="J243" s="145" t="str">
        <f>IF(ISBLANK(INDEX('Policy Characteristics'!D:D,MATCH($C243,'Policy Characteristics'!$C:$C,0))),"",INDEX('Policy Characteristics'!D:D,MATCH($C243,'Policy Characteristics'!$C:$C,0)))</f>
        <v>Ban New Power Plants</v>
      </c>
      <c r="K243" s="144" t="str">
        <f>IF(ISBLANK(INDEX('Policy Characteristics'!E:E,MATCH($C243,'Policy Characteristics'!$C:$C,0))),"",INDEX('Policy Characteristics'!E:E,MATCH($C243,'Policy Characteristics'!$C:$C,0)))</f>
        <v>elec ban new power plants</v>
      </c>
      <c r="L243" s="144">
        <f>IF(ISBLANK(INDEX('Policy Characteristics'!F:F,MATCH($C243,'Policy Characteristics'!$C:$C,0))),"",INDEX('Policy Characteristics'!F:F,MATCH($C243,'Policy Characteristics'!$C:$C,0)))</f>
        <v>0</v>
      </c>
      <c r="M243" s="144">
        <f>IF(ISBLANK(INDEX('Policy Characteristics'!G:G,MATCH($C243,'Policy Characteristics'!$C:$C,0))),"",INDEX('Policy Characteristics'!G:G,MATCH($C243,'Policy Characteristics'!$C:$C,0)))</f>
        <v>1</v>
      </c>
      <c r="N243" s="144">
        <f>IF(ISBLANK(INDEX('Policy Characteristics'!H:H,MATCH($C243,'Policy Characteristics'!$C:$C,0))),"",INDEX('Policy Characteristics'!H:H,MATCH($C243,'Policy Characteristics'!$C:$C,0)))</f>
        <v>1</v>
      </c>
      <c r="O243" s="144" t="str">
        <f>IF(ISBLANK(INDEX('Policy Characteristics'!I:I,MATCH($C243,'Policy Characteristics'!$C:$C,0))),"",INDEX('Policy Characteristics'!I:I,MATCH($C243,'Policy Characteristics'!$C:$C,0)))</f>
        <v>on/off</v>
      </c>
      <c r="P243" s="144" t="str">
        <f>IF(ISBLANK(INDEX('Policy Characteristics'!J:J,MATCH($C243,'Policy Characteristics'!$C:$C,0))),"",INDEX('Policy Characteristics'!J:J,MATCH($C243,'Policy Characteristics'!$C:$C,0)))</f>
        <v>**Description:** This policy prevents new capacity of the selected type(s) from being built or deployed.</v>
      </c>
      <c r="Q243" s="144" t="str">
        <f>IF(ISBLANK(INDEX('Policy Characteristics'!K:K,MATCH($C243,'Policy Characteristics'!$C:$C,0))),"",INDEX('Policy Characteristics'!K:K,MATCH($C243,'Policy Characteristics'!$C:$C,0)))</f>
        <v>electricity-sector-main.html#ban</v>
      </c>
      <c r="R243" s="144" t="str">
        <f>IF(ISBLANK(INDEX('Policy Characteristics'!L:L,MATCH($C243,'Policy Characteristics'!$C:$C,0))),"",INDEX('Policy Characteristics'!L:L,MATCH($C243,'Policy Characteristics'!$C:$C,0)))</f>
        <v>ban-new-capacity.html</v>
      </c>
    </row>
    <row r="244" spans="1:18" s="4" customFormat="1" x14ac:dyDescent="0.25">
      <c r="A244" s="144" t="str">
        <f>IF(ISBLANK(INDEX('Policy Characteristics'!A:A,MATCH($C244,'Policy Characteristics'!$C:$C,0))),"",INDEX('Policy Characteristics'!A:A,MATCH($C244,'Policy Characteristics'!$C:$C,0)))</f>
        <v>Electricity Supply</v>
      </c>
      <c r="B244" s="152" t="str">
        <f>IF(ISBLANK(INDEX('Policy Characteristics'!B:B,MATCH($C244,'Policy Characteristics'!$C:$C,0))),"",INDEX('Policy Characteristics'!B:B,MATCH($C244,'Policy Characteristics'!$C:$C,0)))</f>
        <v>Ban New Power Plants</v>
      </c>
      <c r="C244" s="144" t="str">
        <f t="shared" si="16"/>
        <v>Boolean Ban New Power Plants</v>
      </c>
      <c r="D244" s="6" t="s">
        <v>80</v>
      </c>
      <c r="E244" s="45"/>
      <c r="F244" s="6" t="s">
        <v>92</v>
      </c>
      <c r="G244" s="45"/>
      <c r="H244" s="43">
        <v>611</v>
      </c>
      <c r="I244" t="s">
        <v>44</v>
      </c>
      <c r="J244" s="145" t="str">
        <f>IF(ISBLANK(INDEX('Policy Characteristics'!D:D,MATCH($C244,'Policy Characteristics'!$C:$C,0))),"",INDEX('Policy Characteristics'!D:D,MATCH($C244,'Policy Characteristics'!$C:$C,0)))</f>
        <v>Ban New Power Plants</v>
      </c>
      <c r="K244" s="144" t="str">
        <f>IF(ISBLANK(INDEX('Policy Characteristics'!E:E,MATCH($C244,'Policy Characteristics'!$C:$C,0))),"",INDEX('Policy Characteristics'!E:E,MATCH($C244,'Policy Characteristics'!$C:$C,0)))</f>
        <v>elec ban new power plants</v>
      </c>
      <c r="L244" s="144">
        <f>IF(ISBLANK(INDEX('Policy Characteristics'!F:F,MATCH($C244,'Policy Characteristics'!$C:$C,0))),"",INDEX('Policy Characteristics'!F:F,MATCH($C244,'Policy Characteristics'!$C:$C,0)))</f>
        <v>0</v>
      </c>
      <c r="M244" s="144">
        <f>IF(ISBLANK(INDEX('Policy Characteristics'!G:G,MATCH($C244,'Policy Characteristics'!$C:$C,0))),"",INDEX('Policy Characteristics'!G:G,MATCH($C244,'Policy Characteristics'!$C:$C,0)))</f>
        <v>1</v>
      </c>
      <c r="N244" s="144">
        <f>IF(ISBLANK(INDEX('Policy Characteristics'!H:H,MATCH($C244,'Policy Characteristics'!$C:$C,0))),"",INDEX('Policy Characteristics'!H:H,MATCH($C244,'Policy Characteristics'!$C:$C,0)))</f>
        <v>1</v>
      </c>
      <c r="O244" s="144" t="str">
        <f>IF(ISBLANK(INDEX('Policy Characteristics'!I:I,MATCH($C244,'Policy Characteristics'!$C:$C,0))),"",INDEX('Policy Characteristics'!I:I,MATCH($C244,'Policy Characteristics'!$C:$C,0)))</f>
        <v>on/off</v>
      </c>
      <c r="P244" s="144" t="str">
        <f>IF(ISBLANK(INDEX('Policy Characteristics'!J:J,MATCH($C244,'Policy Characteristics'!$C:$C,0))),"",INDEX('Policy Characteristics'!J:J,MATCH($C244,'Policy Characteristics'!$C:$C,0)))</f>
        <v>**Description:** This policy prevents new capacity of the selected type(s) from being built or deployed.</v>
      </c>
      <c r="Q244" s="144" t="str">
        <f>IF(ISBLANK(INDEX('Policy Characteristics'!K:K,MATCH($C244,'Policy Characteristics'!$C:$C,0))),"",INDEX('Policy Characteristics'!K:K,MATCH($C244,'Policy Characteristics'!$C:$C,0)))</f>
        <v>electricity-sector-main.html#ban</v>
      </c>
      <c r="R244" s="144" t="str">
        <f>IF(ISBLANK(INDEX('Policy Characteristics'!L:L,MATCH($C244,'Policy Characteristics'!$C:$C,0))),"",INDEX('Policy Characteristics'!L:L,MATCH($C244,'Policy Characteristics'!$C:$C,0)))</f>
        <v>ban-new-capacity.html</v>
      </c>
    </row>
    <row r="245" spans="1:18" s="4" customFormat="1" x14ac:dyDescent="0.25">
      <c r="A245" s="144" t="str">
        <f>IF(ISBLANK(INDEX('Policy Characteristics'!A:A,MATCH($C245,'Policy Characteristics'!$C:$C,0))),"",INDEX('Policy Characteristics'!A:A,MATCH($C245,'Policy Characteristics'!$C:$C,0)))</f>
        <v>Electricity Supply</v>
      </c>
      <c r="B245" s="152" t="str">
        <f>IF(ISBLANK(INDEX('Policy Characteristics'!B:B,MATCH($C245,'Policy Characteristics'!$C:$C,0))),"",INDEX('Policy Characteristics'!B:B,MATCH($C245,'Policy Characteristics'!$C:$C,0)))</f>
        <v>Ban New Power Plants</v>
      </c>
      <c r="C245" s="144" t="str">
        <f t="shared" ref="C245:C259" si="17">C$236</f>
        <v>Boolean Ban New Power Plants</v>
      </c>
      <c r="D245" s="6" t="s">
        <v>1318</v>
      </c>
      <c r="E245" s="45"/>
      <c r="F245" s="6" t="s">
        <v>432</v>
      </c>
      <c r="G245" s="45"/>
      <c r="H245" s="43">
        <v>612</v>
      </c>
      <c r="I245" t="s">
        <v>44</v>
      </c>
      <c r="J245" s="145" t="str">
        <f>IF(ISBLANK(INDEX('Policy Characteristics'!D:D,MATCH($C245,'Policy Characteristics'!$C:$C,0))),"",INDEX('Policy Characteristics'!D:D,MATCH($C245,'Policy Characteristics'!$C:$C,0)))</f>
        <v>Ban New Power Plants</v>
      </c>
      <c r="K245" s="144" t="str">
        <f>IF(ISBLANK(INDEX('Policy Characteristics'!E:E,MATCH($C245,'Policy Characteristics'!$C:$C,0))),"",INDEX('Policy Characteristics'!E:E,MATCH($C245,'Policy Characteristics'!$C:$C,0)))</f>
        <v>elec ban new power plants</v>
      </c>
      <c r="L245" s="144">
        <f>IF(ISBLANK(INDEX('Policy Characteristics'!F:F,MATCH($C245,'Policy Characteristics'!$C:$C,0))),"",INDEX('Policy Characteristics'!F:F,MATCH($C245,'Policy Characteristics'!$C:$C,0)))</f>
        <v>0</v>
      </c>
      <c r="M245" s="144">
        <f>IF(ISBLANK(INDEX('Policy Characteristics'!G:G,MATCH($C245,'Policy Characteristics'!$C:$C,0))),"",INDEX('Policy Characteristics'!G:G,MATCH($C245,'Policy Characteristics'!$C:$C,0)))</f>
        <v>1</v>
      </c>
      <c r="N245" s="144">
        <f>IF(ISBLANK(INDEX('Policy Characteristics'!H:H,MATCH($C245,'Policy Characteristics'!$C:$C,0))),"",INDEX('Policy Characteristics'!H:H,MATCH($C245,'Policy Characteristics'!$C:$C,0)))</f>
        <v>1</v>
      </c>
      <c r="O245" s="144" t="str">
        <f>IF(ISBLANK(INDEX('Policy Characteristics'!I:I,MATCH($C245,'Policy Characteristics'!$C:$C,0))),"",INDEX('Policy Characteristics'!I:I,MATCH($C245,'Policy Characteristics'!$C:$C,0)))</f>
        <v>on/off</v>
      </c>
      <c r="P245" s="144" t="str">
        <f>IF(ISBLANK(INDEX('Policy Characteristics'!J:J,MATCH($C245,'Policy Characteristics'!$C:$C,0))),"",INDEX('Policy Characteristics'!J:J,MATCH($C245,'Policy Characteristics'!$C:$C,0)))</f>
        <v>**Description:** This policy prevents new capacity of the selected type(s) from being built or deployed.</v>
      </c>
      <c r="Q245" s="144" t="str">
        <f>IF(ISBLANK(INDEX('Policy Characteristics'!K:K,MATCH($C245,'Policy Characteristics'!$C:$C,0))),"",INDEX('Policy Characteristics'!K:K,MATCH($C245,'Policy Characteristics'!$C:$C,0)))</f>
        <v>electricity-sector-main.html#ban</v>
      </c>
      <c r="R245" s="144" t="str">
        <f>IF(ISBLANK(INDEX('Policy Characteristics'!L:L,MATCH($C245,'Policy Characteristics'!$C:$C,0))),"",INDEX('Policy Characteristics'!L:L,MATCH($C245,'Policy Characteristics'!$C:$C,0)))</f>
        <v>ban-new-capacity.html</v>
      </c>
    </row>
    <row r="246" spans="1:18" s="4" customFormat="1" x14ac:dyDescent="0.25">
      <c r="A246" s="144" t="str">
        <f>IF(ISBLANK(INDEX('Policy Characteristics'!A:A,MATCH($C246,'Policy Characteristics'!$C:$C,0))),"",INDEX('Policy Characteristics'!A:A,MATCH($C246,'Policy Characteristics'!$C:$C,0)))</f>
        <v>Electricity Supply</v>
      </c>
      <c r="B246" s="152" t="str">
        <f>IF(ISBLANK(INDEX('Policy Characteristics'!B:B,MATCH($C246,'Policy Characteristics'!$C:$C,0))),"",INDEX('Policy Characteristics'!B:B,MATCH($C246,'Policy Characteristics'!$C:$C,0)))</f>
        <v>Ban New Power Plants</v>
      </c>
      <c r="C246" s="144" t="str">
        <f t="shared" si="16"/>
        <v>Boolean Ban New Power Plants</v>
      </c>
      <c r="D246" s="6" t="s">
        <v>304</v>
      </c>
      <c r="E246" s="45"/>
      <c r="F246" s="6" t="s">
        <v>306</v>
      </c>
      <c r="G246" s="45"/>
      <c r="H246" s="43">
        <v>613</v>
      </c>
      <c r="I246" t="s">
        <v>44</v>
      </c>
      <c r="J246" s="145" t="str">
        <f>IF(ISBLANK(INDEX('Policy Characteristics'!D:D,MATCH($C246,'Policy Characteristics'!$C:$C,0))),"",INDEX('Policy Characteristics'!D:D,MATCH($C246,'Policy Characteristics'!$C:$C,0)))</f>
        <v>Ban New Power Plants</v>
      </c>
      <c r="K246" s="144" t="str">
        <f>IF(ISBLANK(INDEX('Policy Characteristics'!E:E,MATCH($C246,'Policy Characteristics'!$C:$C,0))),"",INDEX('Policy Characteristics'!E:E,MATCH($C246,'Policy Characteristics'!$C:$C,0)))</f>
        <v>elec ban new power plants</v>
      </c>
      <c r="L246" s="144">
        <f>IF(ISBLANK(INDEX('Policy Characteristics'!F:F,MATCH($C246,'Policy Characteristics'!$C:$C,0))),"",INDEX('Policy Characteristics'!F:F,MATCH($C246,'Policy Characteristics'!$C:$C,0)))</f>
        <v>0</v>
      </c>
      <c r="M246" s="144">
        <f>IF(ISBLANK(INDEX('Policy Characteristics'!G:G,MATCH($C246,'Policy Characteristics'!$C:$C,0))),"",INDEX('Policy Characteristics'!G:G,MATCH($C246,'Policy Characteristics'!$C:$C,0)))</f>
        <v>1</v>
      </c>
      <c r="N246" s="144">
        <f>IF(ISBLANK(INDEX('Policy Characteristics'!H:H,MATCH($C246,'Policy Characteristics'!$C:$C,0))),"",INDEX('Policy Characteristics'!H:H,MATCH($C246,'Policy Characteristics'!$C:$C,0)))</f>
        <v>1</v>
      </c>
      <c r="O246" s="144" t="str">
        <f>IF(ISBLANK(INDEX('Policy Characteristics'!I:I,MATCH($C246,'Policy Characteristics'!$C:$C,0))),"",INDEX('Policy Characteristics'!I:I,MATCH($C246,'Policy Characteristics'!$C:$C,0)))</f>
        <v>on/off</v>
      </c>
      <c r="P246" s="144" t="str">
        <f>IF(ISBLANK(INDEX('Policy Characteristics'!J:J,MATCH($C246,'Policy Characteristics'!$C:$C,0))),"",INDEX('Policy Characteristics'!J:J,MATCH($C246,'Policy Characteristics'!$C:$C,0)))</f>
        <v>**Description:** This policy prevents new capacity of the selected type(s) from being built or deployed.</v>
      </c>
      <c r="Q246" s="144" t="str">
        <f>IF(ISBLANK(INDEX('Policy Characteristics'!K:K,MATCH($C246,'Policy Characteristics'!$C:$C,0))),"",INDEX('Policy Characteristics'!K:K,MATCH($C246,'Policy Characteristics'!$C:$C,0)))</f>
        <v>electricity-sector-main.html#ban</v>
      </c>
      <c r="R246" s="144" t="str">
        <f>IF(ISBLANK(INDEX('Policy Characteristics'!L:L,MATCH($C246,'Policy Characteristics'!$C:$C,0))),"",INDEX('Policy Characteristics'!L:L,MATCH($C246,'Policy Characteristics'!$C:$C,0)))</f>
        <v>ban-new-capacity.html</v>
      </c>
    </row>
    <row r="247" spans="1:18" s="4" customFormat="1" x14ac:dyDescent="0.25">
      <c r="A247" s="144" t="str">
        <f>IF(ISBLANK(INDEX('Policy Characteristics'!A:A,MATCH($C247,'Policy Characteristics'!$C:$C,0))),"",INDEX('Policy Characteristics'!A:A,MATCH($C247,'Policy Characteristics'!$C:$C,0)))</f>
        <v>Electricity Supply</v>
      </c>
      <c r="B247" s="152" t="str">
        <f>IF(ISBLANK(INDEX('Policy Characteristics'!B:B,MATCH($C247,'Policy Characteristics'!$C:$C,0))),"",INDEX('Policy Characteristics'!B:B,MATCH($C247,'Policy Characteristics'!$C:$C,0)))</f>
        <v>Ban New Power Plants</v>
      </c>
      <c r="C247" s="144" t="str">
        <f t="shared" si="16"/>
        <v>Boolean Ban New Power Plants</v>
      </c>
      <c r="D247" s="6" t="s">
        <v>305</v>
      </c>
      <c r="E247" s="45"/>
      <c r="F247" s="6" t="s">
        <v>307</v>
      </c>
      <c r="G247" s="45"/>
      <c r="H247" s="43">
        <v>614</v>
      </c>
      <c r="I247" t="s">
        <v>44</v>
      </c>
      <c r="J247" s="145" t="str">
        <f>IF(ISBLANK(INDEX('Policy Characteristics'!D:D,MATCH($C247,'Policy Characteristics'!$C:$C,0))),"",INDEX('Policy Characteristics'!D:D,MATCH($C247,'Policy Characteristics'!$C:$C,0)))</f>
        <v>Ban New Power Plants</v>
      </c>
      <c r="K247" s="144" t="str">
        <f>IF(ISBLANK(INDEX('Policy Characteristics'!E:E,MATCH($C247,'Policy Characteristics'!$C:$C,0))),"",INDEX('Policy Characteristics'!E:E,MATCH($C247,'Policy Characteristics'!$C:$C,0)))</f>
        <v>elec ban new power plants</v>
      </c>
      <c r="L247" s="144">
        <f>IF(ISBLANK(INDEX('Policy Characteristics'!F:F,MATCH($C247,'Policy Characteristics'!$C:$C,0))),"",INDEX('Policy Characteristics'!F:F,MATCH($C247,'Policy Characteristics'!$C:$C,0)))</f>
        <v>0</v>
      </c>
      <c r="M247" s="144">
        <f>IF(ISBLANK(INDEX('Policy Characteristics'!G:G,MATCH($C247,'Policy Characteristics'!$C:$C,0))),"",INDEX('Policy Characteristics'!G:G,MATCH($C247,'Policy Characteristics'!$C:$C,0)))</f>
        <v>1</v>
      </c>
      <c r="N247" s="144">
        <f>IF(ISBLANK(INDEX('Policy Characteristics'!H:H,MATCH($C247,'Policy Characteristics'!$C:$C,0))),"",INDEX('Policy Characteristics'!H:H,MATCH($C247,'Policy Characteristics'!$C:$C,0)))</f>
        <v>1</v>
      </c>
      <c r="O247" s="144" t="str">
        <f>IF(ISBLANK(INDEX('Policy Characteristics'!I:I,MATCH($C247,'Policy Characteristics'!$C:$C,0))),"",INDEX('Policy Characteristics'!I:I,MATCH($C247,'Policy Characteristics'!$C:$C,0)))</f>
        <v>on/off</v>
      </c>
      <c r="P247" s="144" t="str">
        <f>IF(ISBLANK(INDEX('Policy Characteristics'!J:J,MATCH($C247,'Policy Characteristics'!$C:$C,0))),"",INDEX('Policy Characteristics'!J:J,MATCH($C247,'Policy Characteristics'!$C:$C,0)))</f>
        <v>**Description:** This policy prevents new capacity of the selected type(s) from being built or deployed.</v>
      </c>
      <c r="Q247" s="144" t="str">
        <f>IF(ISBLANK(INDEX('Policy Characteristics'!K:K,MATCH($C247,'Policy Characteristics'!$C:$C,0))),"",INDEX('Policy Characteristics'!K:K,MATCH($C247,'Policy Characteristics'!$C:$C,0)))</f>
        <v>electricity-sector-main.html#ban</v>
      </c>
      <c r="R247" s="144" t="str">
        <f>IF(ISBLANK(INDEX('Policy Characteristics'!L:L,MATCH($C247,'Policy Characteristics'!$C:$C,0))),"",INDEX('Policy Characteristics'!L:L,MATCH($C247,'Policy Characteristics'!$C:$C,0)))</f>
        <v>ban-new-capacity.html</v>
      </c>
    </row>
    <row r="248" spans="1:18" s="4" customFormat="1" x14ac:dyDescent="0.25">
      <c r="A248" s="144" t="str">
        <f>IF(ISBLANK(INDEX('Policy Characteristics'!A:A,MATCH($C248,'Policy Characteristics'!$C:$C,0))),"",INDEX('Policy Characteristics'!A:A,MATCH($C248,'Policy Characteristics'!$C:$C,0)))</f>
        <v>Electricity Supply</v>
      </c>
      <c r="B248" s="152" t="str">
        <f>IF(ISBLANK(INDEX('Policy Characteristics'!B:B,MATCH($C248,'Policy Characteristics'!$C:$C,0))),"",INDEX('Policy Characteristics'!B:B,MATCH($C248,'Policy Characteristics'!$C:$C,0)))</f>
        <v>Ban New Power Plants</v>
      </c>
      <c r="C248" s="144" t="str">
        <f t="shared" si="16"/>
        <v>Boolean Ban New Power Plants</v>
      </c>
      <c r="D248" s="6" t="s">
        <v>440</v>
      </c>
      <c r="E248" s="45"/>
      <c r="F248" s="6" t="s">
        <v>439</v>
      </c>
      <c r="G248" s="45"/>
      <c r="H248" s="43">
        <v>116</v>
      </c>
      <c r="I248" t="s">
        <v>43</v>
      </c>
      <c r="J248" s="145" t="str">
        <f>IF(ISBLANK(INDEX('Policy Characteristics'!D:D,MATCH($C248,'Policy Characteristics'!$C:$C,0))),"",INDEX('Policy Characteristics'!D:D,MATCH($C248,'Policy Characteristics'!$C:$C,0)))</f>
        <v>Ban New Power Plants</v>
      </c>
      <c r="K248" s="144" t="str">
        <f>IF(ISBLANK(INDEX('Policy Characteristics'!E:E,MATCH($C248,'Policy Characteristics'!$C:$C,0))),"",INDEX('Policy Characteristics'!E:E,MATCH($C248,'Policy Characteristics'!$C:$C,0)))</f>
        <v>elec ban new power plants</v>
      </c>
      <c r="L248" s="144">
        <f>IF(ISBLANK(INDEX('Policy Characteristics'!F:F,MATCH($C248,'Policy Characteristics'!$C:$C,0))),"",INDEX('Policy Characteristics'!F:F,MATCH($C248,'Policy Characteristics'!$C:$C,0)))</f>
        <v>0</v>
      </c>
      <c r="M248" s="144">
        <f>IF(ISBLANK(INDEX('Policy Characteristics'!G:G,MATCH($C248,'Policy Characteristics'!$C:$C,0))),"",INDEX('Policy Characteristics'!G:G,MATCH($C248,'Policy Characteristics'!$C:$C,0)))</f>
        <v>1</v>
      </c>
      <c r="N248" s="144">
        <f>IF(ISBLANK(INDEX('Policy Characteristics'!H:H,MATCH($C248,'Policy Characteristics'!$C:$C,0))),"",INDEX('Policy Characteristics'!H:H,MATCH($C248,'Policy Characteristics'!$C:$C,0)))</f>
        <v>1</v>
      </c>
      <c r="O248" s="144" t="str">
        <f>IF(ISBLANK(INDEX('Policy Characteristics'!I:I,MATCH($C248,'Policy Characteristics'!$C:$C,0))),"",INDEX('Policy Characteristics'!I:I,MATCH($C248,'Policy Characteristics'!$C:$C,0)))</f>
        <v>on/off</v>
      </c>
      <c r="P248" s="144" t="str">
        <f>IF(ISBLANK(INDEX('Policy Characteristics'!J:J,MATCH($C248,'Policy Characteristics'!$C:$C,0))),"",INDEX('Policy Characteristics'!J:J,MATCH($C248,'Policy Characteristics'!$C:$C,0)))</f>
        <v>**Description:** This policy prevents new capacity of the selected type(s) from being built or deployed.</v>
      </c>
      <c r="Q248" s="144" t="str">
        <f>IF(ISBLANK(INDEX('Policy Characteristics'!K:K,MATCH($C248,'Policy Characteristics'!$C:$C,0))),"",INDEX('Policy Characteristics'!K:K,MATCH($C248,'Policy Characteristics'!$C:$C,0)))</f>
        <v>electricity-sector-main.html#ban</v>
      </c>
      <c r="R248" s="144" t="str">
        <f>IF(ISBLANK(INDEX('Policy Characteristics'!L:L,MATCH($C248,'Policy Characteristics'!$C:$C,0))),"",INDEX('Policy Characteristics'!L:L,MATCH($C248,'Policy Characteristics'!$C:$C,0)))</f>
        <v>ban-new-capacity.html</v>
      </c>
    </row>
    <row r="249" spans="1:18" s="4" customFormat="1" x14ac:dyDescent="0.25">
      <c r="A249" s="144" t="str">
        <f>IF(ISBLANK(INDEX('Policy Characteristics'!A:A,MATCH($C249,'Policy Characteristics'!$C:$C,0))),"",INDEX('Policy Characteristics'!A:A,MATCH($C249,'Policy Characteristics'!$C:$C,0)))</f>
        <v>Electricity Supply</v>
      </c>
      <c r="B249" s="152" t="str">
        <f>IF(ISBLANK(INDEX('Policy Characteristics'!B:B,MATCH($C249,'Policy Characteristics'!$C:$C,0))),"",INDEX('Policy Characteristics'!B:B,MATCH($C249,'Policy Characteristics'!$C:$C,0)))</f>
        <v>Ban New Power Plants</v>
      </c>
      <c r="C249" s="144" t="str">
        <f t="shared" si="17"/>
        <v>Boolean Ban New Power Plants</v>
      </c>
      <c r="D249" s="6" t="s">
        <v>449</v>
      </c>
      <c r="E249" s="45"/>
      <c r="F249" s="6" t="s">
        <v>450</v>
      </c>
      <c r="G249" s="45"/>
      <c r="H249" s="43">
        <v>615</v>
      </c>
      <c r="I249" t="s">
        <v>44</v>
      </c>
      <c r="J249" s="145" t="str">
        <f>IF(ISBLANK(INDEX('Policy Characteristics'!D:D,MATCH($C249,'Policy Characteristics'!$C:$C,0))),"",INDEX('Policy Characteristics'!D:D,MATCH($C249,'Policy Characteristics'!$C:$C,0)))</f>
        <v>Ban New Power Plants</v>
      </c>
      <c r="K249" s="144" t="str">
        <f>IF(ISBLANK(INDEX('Policy Characteristics'!E:E,MATCH($C249,'Policy Characteristics'!$C:$C,0))),"",INDEX('Policy Characteristics'!E:E,MATCH($C249,'Policy Characteristics'!$C:$C,0)))</f>
        <v>elec ban new power plants</v>
      </c>
      <c r="L249" s="144">
        <f>IF(ISBLANK(INDEX('Policy Characteristics'!F:F,MATCH($C249,'Policy Characteristics'!$C:$C,0))),"",INDEX('Policy Characteristics'!F:F,MATCH($C249,'Policy Characteristics'!$C:$C,0)))</f>
        <v>0</v>
      </c>
      <c r="M249" s="144">
        <f>IF(ISBLANK(INDEX('Policy Characteristics'!G:G,MATCH($C249,'Policy Characteristics'!$C:$C,0))),"",INDEX('Policy Characteristics'!G:G,MATCH($C249,'Policy Characteristics'!$C:$C,0)))</f>
        <v>1</v>
      </c>
      <c r="N249" s="144">
        <f>IF(ISBLANK(INDEX('Policy Characteristics'!H:H,MATCH($C249,'Policy Characteristics'!$C:$C,0))),"",INDEX('Policy Characteristics'!H:H,MATCH($C249,'Policy Characteristics'!$C:$C,0)))</f>
        <v>1</v>
      </c>
      <c r="O249" s="144" t="str">
        <f>IF(ISBLANK(INDEX('Policy Characteristics'!I:I,MATCH($C249,'Policy Characteristics'!$C:$C,0))),"",INDEX('Policy Characteristics'!I:I,MATCH($C249,'Policy Characteristics'!$C:$C,0)))</f>
        <v>on/off</v>
      </c>
      <c r="P249" s="144" t="str">
        <f>IF(ISBLANK(INDEX('Policy Characteristics'!J:J,MATCH($C249,'Policy Characteristics'!$C:$C,0))),"",INDEX('Policy Characteristics'!J:J,MATCH($C249,'Policy Characteristics'!$C:$C,0)))</f>
        <v>**Description:** This policy prevents new capacity of the selected type(s) from being built or deployed.</v>
      </c>
      <c r="Q249" s="144" t="str">
        <f>IF(ISBLANK(INDEX('Policy Characteristics'!K:K,MATCH($C249,'Policy Characteristics'!$C:$C,0))),"",INDEX('Policy Characteristics'!K:K,MATCH($C249,'Policy Characteristics'!$C:$C,0)))</f>
        <v>electricity-sector-main.html#ban</v>
      </c>
      <c r="R249" s="144" t="str">
        <f>IF(ISBLANK(INDEX('Policy Characteristics'!L:L,MATCH($C249,'Policy Characteristics'!$C:$C,0))),"",INDEX('Policy Characteristics'!L:L,MATCH($C249,'Policy Characteristics'!$C:$C,0)))</f>
        <v>ban-new-capacity.html</v>
      </c>
    </row>
    <row r="250" spans="1:18" s="4" customFormat="1" x14ac:dyDescent="0.25">
      <c r="A250" s="144" t="str">
        <f>IF(ISBLANK(INDEX('Policy Characteristics'!A:A,MATCH($C250,'Policy Characteristics'!$C:$C,0))),"",INDEX('Policy Characteristics'!A:A,MATCH($C250,'Policy Characteristics'!$C:$C,0)))</f>
        <v>Electricity Supply</v>
      </c>
      <c r="B250" s="152" t="str">
        <f>IF(ISBLANK(INDEX('Policy Characteristics'!B:B,MATCH($C250,'Policy Characteristics'!$C:$C,0))),"",INDEX('Policy Characteristics'!B:B,MATCH($C250,'Policy Characteristics'!$C:$C,0)))</f>
        <v>Ban New Power Plants</v>
      </c>
      <c r="C250" s="144" t="str">
        <f t="shared" si="17"/>
        <v>Boolean Ban New Power Plants</v>
      </c>
      <c r="D250" s="6" t="s">
        <v>1641</v>
      </c>
      <c r="E250" s="45"/>
      <c r="F250" s="6" t="s">
        <v>1361</v>
      </c>
      <c r="G250" s="45"/>
      <c r="H250" s="43">
        <v>616</v>
      </c>
      <c r="I250" t="s">
        <v>43</v>
      </c>
      <c r="J250" s="145" t="str">
        <f>IF(ISBLANK(INDEX('Policy Characteristics'!D:D,MATCH($C250,'Policy Characteristics'!$C:$C,0))),"",INDEX('Policy Characteristics'!D:D,MATCH($C250,'Policy Characteristics'!$C:$C,0)))</f>
        <v>Ban New Power Plants</v>
      </c>
      <c r="K250" s="144" t="str">
        <f>IF(ISBLANK(INDEX('Policy Characteristics'!E:E,MATCH($C250,'Policy Characteristics'!$C:$C,0))),"",INDEX('Policy Characteristics'!E:E,MATCH($C250,'Policy Characteristics'!$C:$C,0)))</f>
        <v>elec ban new power plants</v>
      </c>
      <c r="L250" s="144">
        <f>IF(ISBLANK(INDEX('Policy Characteristics'!F:F,MATCH($C250,'Policy Characteristics'!$C:$C,0))),"",INDEX('Policy Characteristics'!F:F,MATCH($C250,'Policy Characteristics'!$C:$C,0)))</f>
        <v>0</v>
      </c>
      <c r="M250" s="144">
        <f>IF(ISBLANK(INDEX('Policy Characteristics'!G:G,MATCH($C250,'Policy Characteristics'!$C:$C,0))),"",INDEX('Policy Characteristics'!G:G,MATCH($C250,'Policy Characteristics'!$C:$C,0)))</f>
        <v>1</v>
      </c>
      <c r="N250" s="144">
        <f>IF(ISBLANK(INDEX('Policy Characteristics'!H:H,MATCH($C250,'Policy Characteristics'!$C:$C,0))),"",INDEX('Policy Characteristics'!H:H,MATCH($C250,'Policy Characteristics'!$C:$C,0)))</f>
        <v>1</v>
      </c>
      <c r="O250" s="144" t="str">
        <f>IF(ISBLANK(INDEX('Policy Characteristics'!I:I,MATCH($C250,'Policy Characteristics'!$C:$C,0))),"",INDEX('Policy Characteristics'!I:I,MATCH($C250,'Policy Characteristics'!$C:$C,0)))</f>
        <v>on/off</v>
      </c>
      <c r="P250" s="144" t="str">
        <f>IF(ISBLANK(INDEX('Policy Characteristics'!J:J,MATCH($C250,'Policy Characteristics'!$C:$C,0))),"",INDEX('Policy Characteristics'!J:J,MATCH($C250,'Policy Characteristics'!$C:$C,0)))</f>
        <v>**Description:** This policy prevents new capacity of the selected type(s) from being built or deployed.</v>
      </c>
      <c r="Q250" s="144" t="str">
        <f>IF(ISBLANK(INDEX('Policy Characteristics'!K:K,MATCH($C250,'Policy Characteristics'!$C:$C,0))),"",INDEX('Policy Characteristics'!K:K,MATCH($C250,'Policy Characteristics'!$C:$C,0)))</f>
        <v>electricity-sector-main.html#ban</v>
      </c>
      <c r="R250" s="144" t="str">
        <f>IF(ISBLANK(INDEX('Policy Characteristics'!L:L,MATCH($C250,'Policy Characteristics'!$C:$C,0))),"",INDEX('Policy Characteristics'!L:L,MATCH($C250,'Policy Characteristics'!$C:$C,0)))</f>
        <v>ban-new-capacity.html</v>
      </c>
    </row>
    <row r="251" spans="1:18" s="4" customFormat="1" x14ac:dyDescent="0.25">
      <c r="A251" s="144" t="str">
        <f>IF(ISBLANK(INDEX('Policy Characteristics'!A:A,MATCH($C251,'Policy Characteristics'!$C:$C,0))),"",INDEX('Policy Characteristics'!A:A,MATCH($C251,'Policy Characteristics'!$C:$C,0)))</f>
        <v>Electricity Supply</v>
      </c>
      <c r="B251" s="152" t="str">
        <f>IF(ISBLANK(INDEX('Policy Characteristics'!B:B,MATCH($C251,'Policy Characteristics'!$C:$C,0))),"",INDEX('Policy Characteristics'!B:B,MATCH($C251,'Policy Characteristics'!$C:$C,0)))</f>
        <v>Ban New Power Plants</v>
      </c>
      <c r="C251" s="144" t="str">
        <f t="shared" si="17"/>
        <v>Boolean Ban New Power Plants</v>
      </c>
      <c r="D251" s="6" t="s">
        <v>1642</v>
      </c>
      <c r="E251" s="45"/>
      <c r="F251" s="6" t="s">
        <v>1484</v>
      </c>
      <c r="G251" s="45"/>
      <c r="H251" s="43">
        <v>617</v>
      </c>
      <c r="I251" t="s">
        <v>43</v>
      </c>
      <c r="J251" s="145" t="str">
        <f>IF(ISBLANK(INDEX('Policy Characteristics'!D:D,MATCH($C251,'Policy Characteristics'!$C:$C,0))),"",INDEX('Policy Characteristics'!D:D,MATCH($C251,'Policy Characteristics'!$C:$C,0)))</f>
        <v>Ban New Power Plants</v>
      </c>
      <c r="K251" s="144" t="str">
        <f>IF(ISBLANK(INDEX('Policy Characteristics'!E:E,MATCH($C251,'Policy Characteristics'!$C:$C,0))),"",INDEX('Policy Characteristics'!E:E,MATCH($C251,'Policy Characteristics'!$C:$C,0)))</f>
        <v>elec ban new power plants</v>
      </c>
      <c r="L251" s="144">
        <f>IF(ISBLANK(INDEX('Policy Characteristics'!F:F,MATCH($C251,'Policy Characteristics'!$C:$C,0))),"",INDEX('Policy Characteristics'!F:F,MATCH($C251,'Policy Characteristics'!$C:$C,0)))</f>
        <v>0</v>
      </c>
      <c r="M251" s="144">
        <f>IF(ISBLANK(INDEX('Policy Characteristics'!G:G,MATCH($C251,'Policy Characteristics'!$C:$C,0))),"",INDEX('Policy Characteristics'!G:G,MATCH($C251,'Policy Characteristics'!$C:$C,0)))</f>
        <v>1</v>
      </c>
      <c r="N251" s="144">
        <f>IF(ISBLANK(INDEX('Policy Characteristics'!H:H,MATCH($C251,'Policy Characteristics'!$C:$C,0))),"",INDEX('Policy Characteristics'!H:H,MATCH($C251,'Policy Characteristics'!$C:$C,0)))</f>
        <v>1</v>
      </c>
      <c r="O251" s="144" t="str">
        <f>IF(ISBLANK(INDEX('Policy Characteristics'!I:I,MATCH($C251,'Policy Characteristics'!$C:$C,0))),"",INDEX('Policy Characteristics'!I:I,MATCH($C251,'Policy Characteristics'!$C:$C,0)))</f>
        <v>on/off</v>
      </c>
      <c r="P251" s="144" t="str">
        <f>IF(ISBLANK(INDEX('Policy Characteristics'!J:J,MATCH($C251,'Policy Characteristics'!$C:$C,0))),"",INDEX('Policy Characteristics'!J:J,MATCH($C251,'Policy Characteristics'!$C:$C,0)))</f>
        <v>**Description:** This policy prevents new capacity of the selected type(s) from being built or deployed.</v>
      </c>
      <c r="Q251" s="144" t="str">
        <f>IF(ISBLANK(INDEX('Policy Characteristics'!K:K,MATCH($C251,'Policy Characteristics'!$C:$C,0))),"",INDEX('Policy Characteristics'!K:K,MATCH($C251,'Policy Characteristics'!$C:$C,0)))</f>
        <v>electricity-sector-main.html#ban</v>
      </c>
      <c r="R251" s="144" t="str">
        <f>IF(ISBLANK(INDEX('Policy Characteristics'!L:L,MATCH($C251,'Policy Characteristics'!$C:$C,0))),"",INDEX('Policy Characteristics'!L:L,MATCH($C251,'Policy Characteristics'!$C:$C,0)))</f>
        <v>ban-new-capacity.html</v>
      </c>
    </row>
    <row r="252" spans="1:18" s="4" customFormat="1" x14ac:dyDescent="0.25">
      <c r="A252" s="144" t="str">
        <f>IF(ISBLANK(INDEX('Policy Characteristics'!A:A,MATCH($C252,'Policy Characteristics'!$C:$C,0))),"",INDEX('Policy Characteristics'!A:A,MATCH($C252,'Policy Characteristics'!$C:$C,0)))</f>
        <v>Electricity Supply</v>
      </c>
      <c r="B252" s="152" t="str">
        <f>IF(ISBLANK(INDEX('Policy Characteristics'!B:B,MATCH($C252,'Policy Characteristics'!$C:$C,0))),"",INDEX('Policy Characteristics'!B:B,MATCH($C252,'Policy Characteristics'!$C:$C,0)))</f>
        <v>Ban New Power Plants</v>
      </c>
      <c r="C252" s="144" t="str">
        <f t="shared" si="17"/>
        <v>Boolean Ban New Power Plants</v>
      </c>
      <c r="D252" s="6" t="s">
        <v>1643</v>
      </c>
      <c r="E252" s="45"/>
      <c r="F252" s="6" t="s">
        <v>1363</v>
      </c>
      <c r="G252" s="45"/>
      <c r="H252" s="43">
        <v>618</v>
      </c>
      <c r="I252" t="s">
        <v>44</v>
      </c>
      <c r="J252" s="145" t="str">
        <f>IF(ISBLANK(INDEX('Policy Characteristics'!D:D,MATCH($C252,'Policy Characteristics'!$C:$C,0))),"",INDEX('Policy Characteristics'!D:D,MATCH($C252,'Policy Characteristics'!$C:$C,0)))</f>
        <v>Ban New Power Plants</v>
      </c>
      <c r="K252" s="144" t="str">
        <f>IF(ISBLANK(INDEX('Policy Characteristics'!E:E,MATCH($C252,'Policy Characteristics'!$C:$C,0))),"",INDEX('Policy Characteristics'!E:E,MATCH($C252,'Policy Characteristics'!$C:$C,0)))</f>
        <v>elec ban new power plants</v>
      </c>
      <c r="L252" s="144">
        <f>IF(ISBLANK(INDEX('Policy Characteristics'!F:F,MATCH($C252,'Policy Characteristics'!$C:$C,0))),"",INDEX('Policy Characteristics'!F:F,MATCH($C252,'Policy Characteristics'!$C:$C,0)))</f>
        <v>0</v>
      </c>
      <c r="M252" s="144">
        <f>IF(ISBLANK(INDEX('Policy Characteristics'!G:G,MATCH($C252,'Policy Characteristics'!$C:$C,0))),"",INDEX('Policy Characteristics'!G:G,MATCH($C252,'Policy Characteristics'!$C:$C,0)))</f>
        <v>1</v>
      </c>
      <c r="N252" s="144">
        <f>IF(ISBLANK(INDEX('Policy Characteristics'!H:H,MATCH($C252,'Policy Characteristics'!$C:$C,0))),"",INDEX('Policy Characteristics'!H:H,MATCH($C252,'Policy Characteristics'!$C:$C,0)))</f>
        <v>1</v>
      </c>
      <c r="O252" s="144" t="str">
        <f>IF(ISBLANK(INDEX('Policy Characteristics'!I:I,MATCH($C252,'Policy Characteristics'!$C:$C,0))),"",INDEX('Policy Characteristics'!I:I,MATCH($C252,'Policy Characteristics'!$C:$C,0)))</f>
        <v>on/off</v>
      </c>
      <c r="P252" s="144" t="str">
        <f>IF(ISBLANK(INDEX('Policy Characteristics'!J:J,MATCH($C252,'Policy Characteristics'!$C:$C,0))),"",INDEX('Policy Characteristics'!J:J,MATCH($C252,'Policy Characteristics'!$C:$C,0)))</f>
        <v>**Description:** This policy prevents new capacity of the selected type(s) from being built or deployed.</v>
      </c>
      <c r="Q252" s="144" t="str">
        <f>IF(ISBLANK(INDEX('Policy Characteristics'!K:K,MATCH($C252,'Policy Characteristics'!$C:$C,0))),"",INDEX('Policy Characteristics'!K:K,MATCH($C252,'Policy Characteristics'!$C:$C,0)))</f>
        <v>electricity-sector-main.html#ban</v>
      </c>
      <c r="R252" s="144" t="str">
        <f>IF(ISBLANK(INDEX('Policy Characteristics'!L:L,MATCH($C252,'Policy Characteristics'!$C:$C,0))),"",INDEX('Policy Characteristics'!L:L,MATCH($C252,'Policy Characteristics'!$C:$C,0)))</f>
        <v>ban-new-capacity.html</v>
      </c>
    </row>
    <row r="253" spans="1:18" s="4" customFormat="1" x14ac:dyDescent="0.25">
      <c r="A253" s="144" t="str">
        <f>IF(ISBLANK(INDEX('Policy Characteristics'!A:A,MATCH($C253,'Policy Characteristics'!$C:$C,0))),"",INDEX('Policy Characteristics'!A:A,MATCH($C253,'Policy Characteristics'!$C:$C,0)))</f>
        <v>Electricity Supply</v>
      </c>
      <c r="B253" s="152" t="str">
        <f>IF(ISBLANK(INDEX('Policy Characteristics'!B:B,MATCH($C253,'Policy Characteristics'!$C:$C,0))),"",INDEX('Policy Characteristics'!B:B,MATCH($C253,'Policy Characteristics'!$C:$C,0)))</f>
        <v>Ban New Power Plants</v>
      </c>
      <c r="C253" s="144" t="str">
        <f t="shared" si="17"/>
        <v>Boolean Ban New Power Plants</v>
      </c>
      <c r="D253" s="6" t="s">
        <v>2318</v>
      </c>
      <c r="E253" s="45"/>
      <c r="F253" s="6" t="s">
        <v>2325</v>
      </c>
      <c r="G253" s="45"/>
      <c r="H253" s="43">
        <v>1747</v>
      </c>
      <c r="I253" t="s">
        <v>43</v>
      </c>
      <c r="J253" s="145" t="str">
        <f>IF(ISBLANK(INDEX('Policy Characteristics'!D:D,MATCH($C253,'Policy Characteristics'!$C:$C,0))),"",INDEX('Policy Characteristics'!D:D,MATCH($C253,'Policy Characteristics'!$C:$C,0)))</f>
        <v>Ban New Power Plants</v>
      </c>
      <c r="K253" s="144" t="str">
        <f>IF(ISBLANK(INDEX('Policy Characteristics'!E:E,MATCH($C253,'Policy Characteristics'!$C:$C,0))),"",INDEX('Policy Characteristics'!E:E,MATCH($C253,'Policy Characteristics'!$C:$C,0)))</f>
        <v>elec ban new power plants</v>
      </c>
      <c r="L253" s="144">
        <f>IF(ISBLANK(INDEX('Policy Characteristics'!F:F,MATCH($C253,'Policy Characteristics'!$C:$C,0))),"",INDEX('Policy Characteristics'!F:F,MATCH($C253,'Policy Characteristics'!$C:$C,0)))</f>
        <v>0</v>
      </c>
      <c r="M253" s="144">
        <f>IF(ISBLANK(INDEX('Policy Characteristics'!G:G,MATCH($C253,'Policy Characteristics'!$C:$C,0))),"",INDEX('Policy Characteristics'!G:G,MATCH($C253,'Policy Characteristics'!$C:$C,0)))</f>
        <v>1</v>
      </c>
      <c r="N253" s="144">
        <f>IF(ISBLANK(INDEX('Policy Characteristics'!H:H,MATCH($C253,'Policy Characteristics'!$C:$C,0))),"",INDEX('Policy Characteristics'!H:H,MATCH($C253,'Policy Characteristics'!$C:$C,0)))</f>
        <v>1</v>
      </c>
      <c r="O253" s="144" t="str">
        <f>IF(ISBLANK(INDEX('Policy Characteristics'!I:I,MATCH($C253,'Policy Characteristics'!$C:$C,0))),"",INDEX('Policy Characteristics'!I:I,MATCH($C253,'Policy Characteristics'!$C:$C,0)))</f>
        <v>on/off</v>
      </c>
      <c r="P253" s="144" t="str">
        <f>IF(ISBLANK(INDEX('Policy Characteristics'!J:J,MATCH($C253,'Policy Characteristics'!$C:$C,0))),"",INDEX('Policy Characteristics'!J:J,MATCH($C253,'Policy Characteristics'!$C:$C,0)))</f>
        <v>**Description:** This policy prevents new capacity of the selected type(s) from being built or deployed.</v>
      </c>
      <c r="Q253" s="144" t="str">
        <f>IF(ISBLANK(INDEX('Policy Characteristics'!K:K,MATCH($C253,'Policy Characteristics'!$C:$C,0))),"",INDEX('Policy Characteristics'!K:K,MATCH($C253,'Policy Characteristics'!$C:$C,0)))</f>
        <v>electricity-sector-main.html#ban</v>
      </c>
      <c r="R253" s="144" t="str">
        <f>IF(ISBLANK(INDEX('Policy Characteristics'!L:L,MATCH($C253,'Policy Characteristics'!$C:$C,0))),"",INDEX('Policy Characteristics'!L:L,MATCH($C253,'Policy Characteristics'!$C:$C,0)))</f>
        <v>ban-new-capacity.html</v>
      </c>
    </row>
    <row r="254" spans="1:18" s="4" customFormat="1" x14ac:dyDescent="0.25">
      <c r="A254" s="144" t="str">
        <f>IF(ISBLANK(INDEX('Policy Characteristics'!A:A,MATCH($C254,'Policy Characteristics'!$C:$C,0))),"",INDEX('Policy Characteristics'!A:A,MATCH($C254,'Policy Characteristics'!$C:$C,0)))</f>
        <v>Electricity Supply</v>
      </c>
      <c r="B254" s="152" t="str">
        <f>IF(ISBLANK(INDEX('Policy Characteristics'!B:B,MATCH($C254,'Policy Characteristics'!$C:$C,0))),"",INDEX('Policy Characteristics'!B:B,MATCH($C254,'Policy Characteristics'!$C:$C,0)))</f>
        <v>Ban New Power Plants</v>
      </c>
      <c r="C254" s="144" t="str">
        <f t="shared" si="17"/>
        <v>Boolean Ban New Power Plants</v>
      </c>
      <c r="D254" s="6" t="s">
        <v>2321</v>
      </c>
      <c r="E254" s="45"/>
      <c r="F254" s="6" t="s">
        <v>2326</v>
      </c>
      <c r="G254" s="45"/>
      <c r="H254" s="43">
        <v>1748</v>
      </c>
      <c r="I254" t="s">
        <v>43</v>
      </c>
      <c r="J254" s="145" t="str">
        <f>IF(ISBLANK(INDEX('Policy Characteristics'!D:D,MATCH($C254,'Policy Characteristics'!$C:$C,0))),"",INDEX('Policy Characteristics'!D:D,MATCH($C254,'Policy Characteristics'!$C:$C,0)))</f>
        <v>Ban New Power Plants</v>
      </c>
      <c r="K254" s="144" t="str">
        <f>IF(ISBLANK(INDEX('Policy Characteristics'!E:E,MATCH($C254,'Policy Characteristics'!$C:$C,0))),"",INDEX('Policy Characteristics'!E:E,MATCH($C254,'Policy Characteristics'!$C:$C,0)))</f>
        <v>elec ban new power plants</v>
      </c>
      <c r="L254" s="144">
        <f>IF(ISBLANK(INDEX('Policy Characteristics'!F:F,MATCH($C254,'Policy Characteristics'!$C:$C,0))),"",INDEX('Policy Characteristics'!F:F,MATCH($C254,'Policy Characteristics'!$C:$C,0)))</f>
        <v>0</v>
      </c>
      <c r="M254" s="144">
        <f>IF(ISBLANK(INDEX('Policy Characteristics'!G:G,MATCH($C254,'Policy Characteristics'!$C:$C,0))),"",INDEX('Policy Characteristics'!G:G,MATCH($C254,'Policy Characteristics'!$C:$C,0)))</f>
        <v>1</v>
      </c>
      <c r="N254" s="144">
        <f>IF(ISBLANK(INDEX('Policy Characteristics'!H:H,MATCH($C254,'Policy Characteristics'!$C:$C,0))),"",INDEX('Policy Characteristics'!H:H,MATCH($C254,'Policy Characteristics'!$C:$C,0)))</f>
        <v>1</v>
      </c>
      <c r="O254" s="144" t="str">
        <f>IF(ISBLANK(INDEX('Policy Characteristics'!I:I,MATCH($C254,'Policy Characteristics'!$C:$C,0))),"",INDEX('Policy Characteristics'!I:I,MATCH($C254,'Policy Characteristics'!$C:$C,0)))</f>
        <v>on/off</v>
      </c>
      <c r="P254" s="144" t="str">
        <f>IF(ISBLANK(INDEX('Policy Characteristics'!J:J,MATCH($C254,'Policy Characteristics'!$C:$C,0))),"",INDEX('Policy Characteristics'!J:J,MATCH($C254,'Policy Characteristics'!$C:$C,0)))</f>
        <v>**Description:** This policy prevents new capacity of the selected type(s) from being built or deployed.</v>
      </c>
      <c r="Q254" s="144" t="str">
        <f>IF(ISBLANK(INDEX('Policy Characteristics'!K:K,MATCH($C254,'Policy Characteristics'!$C:$C,0))),"",INDEX('Policy Characteristics'!K:K,MATCH($C254,'Policy Characteristics'!$C:$C,0)))</f>
        <v>electricity-sector-main.html#ban</v>
      </c>
      <c r="R254" s="144" t="str">
        <f>IF(ISBLANK(INDEX('Policy Characteristics'!L:L,MATCH($C254,'Policy Characteristics'!$C:$C,0))),"",INDEX('Policy Characteristics'!L:L,MATCH($C254,'Policy Characteristics'!$C:$C,0)))</f>
        <v>ban-new-capacity.html</v>
      </c>
    </row>
    <row r="255" spans="1:18" s="4" customFormat="1" x14ac:dyDescent="0.25">
      <c r="A255" s="144" t="str">
        <f>IF(ISBLANK(INDEX('Policy Characteristics'!A:A,MATCH($C255,'Policy Characteristics'!$C:$C,0))),"",INDEX('Policy Characteristics'!A:A,MATCH($C255,'Policy Characteristics'!$C:$C,0)))</f>
        <v>Electricity Supply</v>
      </c>
      <c r="B255" s="152" t="str">
        <f>IF(ISBLANK(INDEX('Policy Characteristics'!B:B,MATCH($C255,'Policy Characteristics'!$C:$C,0))),"",INDEX('Policy Characteristics'!B:B,MATCH($C255,'Policy Characteristics'!$C:$C,0)))</f>
        <v>Ban New Power Plants</v>
      </c>
      <c r="C255" s="144" t="str">
        <f t="shared" si="17"/>
        <v>Boolean Ban New Power Plants</v>
      </c>
      <c r="D255" s="6" t="s">
        <v>2322</v>
      </c>
      <c r="E255" s="45"/>
      <c r="F255" s="6" t="s">
        <v>2327</v>
      </c>
      <c r="G255" s="45"/>
      <c r="H255" s="43">
        <v>1749</v>
      </c>
      <c r="I255" t="s">
        <v>43</v>
      </c>
      <c r="J255" s="145" t="str">
        <f>IF(ISBLANK(INDEX('Policy Characteristics'!D:D,MATCH($C255,'Policy Characteristics'!$C:$C,0))),"",INDEX('Policy Characteristics'!D:D,MATCH($C255,'Policy Characteristics'!$C:$C,0)))</f>
        <v>Ban New Power Plants</v>
      </c>
      <c r="K255" s="144" t="str">
        <f>IF(ISBLANK(INDEX('Policy Characteristics'!E:E,MATCH($C255,'Policy Characteristics'!$C:$C,0))),"",INDEX('Policy Characteristics'!E:E,MATCH($C255,'Policy Characteristics'!$C:$C,0)))</f>
        <v>elec ban new power plants</v>
      </c>
      <c r="L255" s="144">
        <f>IF(ISBLANK(INDEX('Policy Characteristics'!F:F,MATCH($C255,'Policy Characteristics'!$C:$C,0))),"",INDEX('Policy Characteristics'!F:F,MATCH($C255,'Policy Characteristics'!$C:$C,0)))</f>
        <v>0</v>
      </c>
      <c r="M255" s="144">
        <f>IF(ISBLANK(INDEX('Policy Characteristics'!G:G,MATCH($C255,'Policy Characteristics'!$C:$C,0))),"",INDEX('Policy Characteristics'!G:G,MATCH($C255,'Policy Characteristics'!$C:$C,0)))</f>
        <v>1</v>
      </c>
      <c r="N255" s="144">
        <f>IF(ISBLANK(INDEX('Policy Characteristics'!H:H,MATCH($C255,'Policy Characteristics'!$C:$C,0))),"",INDEX('Policy Characteristics'!H:H,MATCH($C255,'Policy Characteristics'!$C:$C,0)))</f>
        <v>1</v>
      </c>
      <c r="O255" s="144" t="str">
        <f>IF(ISBLANK(INDEX('Policy Characteristics'!I:I,MATCH($C255,'Policy Characteristics'!$C:$C,0))),"",INDEX('Policy Characteristics'!I:I,MATCH($C255,'Policy Characteristics'!$C:$C,0)))</f>
        <v>on/off</v>
      </c>
      <c r="P255" s="144" t="str">
        <f>IF(ISBLANK(INDEX('Policy Characteristics'!J:J,MATCH($C255,'Policy Characteristics'!$C:$C,0))),"",INDEX('Policy Characteristics'!J:J,MATCH($C255,'Policy Characteristics'!$C:$C,0)))</f>
        <v>**Description:** This policy prevents new capacity of the selected type(s) from being built or deployed.</v>
      </c>
      <c r="Q255" s="144" t="str">
        <f>IF(ISBLANK(INDEX('Policy Characteristics'!K:K,MATCH($C255,'Policy Characteristics'!$C:$C,0))),"",INDEX('Policy Characteristics'!K:K,MATCH($C255,'Policy Characteristics'!$C:$C,0)))</f>
        <v>electricity-sector-main.html#ban</v>
      </c>
      <c r="R255" s="144" t="str">
        <f>IF(ISBLANK(INDEX('Policy Characteristics'!L:L,MATCH($C255,'Policy Characteristics'!$C:$C,0))),"",INDEX('Policy Characteristics'!L:L,MATCH($C255,'Policy Characteristics'!$C:$C,0)))</f>
        <v>ban-new-capacity.html</v>
      </c>
    </row>
    <row r="256" spans="1:18" s="4" customFormat="1" x14ac:dyDescent="0.25">
      <c r="A256" s="144" t="str">
        <f>IF(ISBLANK(INDEX('Policy Characteristics'!A:A,MATCH($C256,'Policy Characteristics'!$C:$C,0))),"",INDEX('Policy Characteristics'!A:A,MATCH($C256,'Policy Characteristics'!$C:$C,0)))</f>
        <v>Electricity Supply</v>
      </c>
      <c r="B256" s="152" t="str">
        <f>IF(ISBLANK(INDEX('Policy Characteristics'!B:B,MATCH($C256,'Policy Characteristics'!$C:$C,0))),"",INDEX('Policy Characteristics'!B:B,MATCH($C256,'Policy Characteristics'!$C:$C,0)))</f>
        <v>Ban New Power Plants</v>
      </c>
      <c r="C256" s="144" t="str">
        <f t="shared" si="17"/>
        <v>Boolean Ban New Power Plants</v>
      </c>
      <c r="D256" s="6" t="s">
        <v>2323</v>
      </c>
      <c r="E256" s="45"/>
      <c r="F256" s="6" t="s">
        <v>2328</v>
      </c>
      <c r="G256" s="45"/>
      <c r="H256" s="43">
        <v>1750</v>
      </c>
      <c r="I256" t="s">
        <v>43</v>
      </c>
      <c r="J256" s="145" t="str">
        <f>IF(ISBLANK(INDEX('Policy Characteristics'!D:D,MATCH($C256,'Policy Characteristics'!$C:$C,0))),"",INDEX('Policy Characteristics'!D:D,MATCH($C256,'Policy Characteristics'!$C:$C,0)))</f>
        <v>Ban New Power Plants</v>
      </c>
      <c r="K256" s="144" t="str">
        <f>IF(ISBLANK(INDEX('Policy Characteristics'!E:E,MATCH($C256,'Policy Characteristics'!$C:$C,0))),"",INDEX('Policy Characteristics'!E:E,MATCH($C256,'Policy Characteristics'!$C:$C,0)))</f>
        <v>elec ban new power plants</v>
      </c>
      <c r="L256" s="144">
        <f>IF(ISBLANK(INDEX('Policy Characteristics'!F:F,MATCH($C256,'Policy Characteristics'!$C:$C,0))),"",INDEX('Policy Characteristics'!F:F,MATCH($C256,'Policy Characteristics'!$C:$C,0)))</f>
        <v>0</v>
      </c>
      <c r="M256" s="144">
        <f>IF(ISBLANK(INDEX('Policy Characteristics'!G:G,MATCH($C256,'Policy Characteristics'!$C:$C,0))),"",INDEX('Policy Characteristics'!G:G,MATCH($C256,'Policy Characteristics'!$C:$C,0)))</f>
        <v>1</v>
      </c>
      <c r="N256" s="144">
        <f>IF(ISBLANK(INDEX('Policy Characteristics'!H:H,MATCH($C256,'Policy Characteristics'!$C:$C,0))),"",INDEX('Policy Characteristics'!H:H,MATCH($C256,'Policy Characteristics'!$C:$C,0)))</f>
        <v>1</v>
      </c>
      <c r="O256" s="144" t="str">
        <f>IF(ISBLANK(INDEX('Policy Characteristics'!I:I,MATCH($C256,'Policy Characteristics'!$C:$C,0))),"",INDEX('Policy Characteristics'!I:I,MATCH($C256,'Policy Characteristics'!$C:$C,0)))</f>
        <v>on/off</v>
      </c>
      <c r="P256" s="144" t="str">
        <f>IF(ISBLANK(INDEX('Policy Characteristics'!J:J,MATCH($C256,'Policy Characteristics'!$C:$C,0))),"",INDEX('Policy Characteristics'!J:J,MATCH($C256,'Policy Characteristics'!$C:$C,0)))</f>
        <v>**Description:** This policy prevents new capacity of the selected type(s) from being built or deployed.</v>
      </c>
      <c r="Q256" s="144" t="str">
        <f>IF(ISBLANK(INDEX('Policy Characteristics'!K:K,MATCH($C256,'Policy Characteristics'!$C:$C,0))),"",INDEX('Policy Characteristics'!K:K,MATCH($C256,'Policy Characteristics'!$C:$C,0)))</f>
        <v>electricity-sector-main.html#ban</v>
      </c>
      <c r="R256" s="144" t="str">
        <f>IF(ISBLANK(INDEX('Policy Characteristics'!L:L,MATCH($C256,'Policy Characteristics'!$C:$C,0))),"",INDEX('Policy Characteristics'!L:L,MATCH($C256,'Policy Characteristics'!$C:$C,0)))</f>
        <v>ban-new-capacity.html</v>
      </c>
    </row>
    <row r="257" spans="1:18" s="4" customFormat="1" x14ac:dyDescent="0.25">
      <c r="A257" s="144" t="str">
        <f>IF(ISBLANK(INDEX('Policy Characteristics'!A:A,MATCH($C257,'Policy Characteristics'!$C:$C,0))),"",INDEX('Policy Characteristics'!A:A,MATCH($C257,'Policy Characteristics'!$C:$C,0)))</f>
        <v>Electricity Supply</v>
      </c>
      <c r="B257" s="152" t="str">
        <f>IF(ISBLANK(INDEX('Policy Characteristics'!B:B,MATCH($C257,'Policy Characteristics'!$C:$C,0))),"",INDEX('Policy Characteristics'!B:B,MATCH($C257,'Policy Characteristics'!$C:$C,0)))</f>
        <v>Ban New Power Plants</v>
      </c>
      <c r="C257" s="144" t="str">
        <f t="shared" si="17"/>
        <v>Boolean Ban New Power Plants</v>
      </c>
      <c r="D257" s="6" t="s">
        <v>2324</v>
      </c>
      <c r="E257" s="45"/>
      <c r="F257" s="6" t="s">
        <v>2329</v>
      </c>
      <c r="G257" s="45"/>
      <c r="H257" s="43">
        <v>1751</v>
      </c>
      <c r="I257" t="s">
        <v>43</v>
      </c>
      <c r="J257" s="145" t="str">
        <f>IF(ISBLANK(INDEX('Policy Characteristics'!D:D,MATCH($C257,'Policy Characteristics'!$C:$C,0))),"",INDEX('Policy Characteristics'!D:D,MATCH($C257,'Policy Characteristics'!$C:$C,0)))</f>
        <v>Ban New Power Plants</v>
      </c>
      <c r="K257" s="144" t="str">
        <f>IF(ISBLANK(INDEX('Policy Characteristics'!E:E,MATCH($C257,'Policy Characteristics'!$C:$C,0))),"",INDEX('Policy Characteristics'!E:E,MATCH($C257,'Policy Characteristics'!$C:$C,0)))</f>
        <v>elec ban new power plants</v>
      </c>
      <c r="L257" s="144">
        <f>IF(ISBLANK(INDEX('Policy Characteristics'!F:F,MATCH($C257,'Policy Characteristics'!$C:$C,0))),"",INDEX('Policy Characteristics'!F:F,MATCH($C257,'Policy Characteristics'!$C:$C,0)))</f>
        <v>0</v>
      </c>
      <c r="M257" s="144">
        <f>IF(ISBLANK(INDEX('Policy Characteristics'!G:G,MATCH($C257,'Policy Characteristics'!$C:$C,0))),"",INDEX('Policy Characteristics'!G:G,MATCH($C257,'Policy Characteristics'!$C:$C,0)))</f>
        <v>1</v>
      </c>
      <c r="N257" s="144">
        <f>IF(ISBLANK(INDEX('Policy Characteristics'!H:H,MATCH($C257,'Policy Characteristics'!$C:$C,0))),"",INDEX('Policy Characteristics'!H:H,MATCH($C257,'Policy Characteristics'!$C:$C,0)))</f>
        <v>1</v>
      </c>
      <c r="O257" s="144" t="str">
        <f>IF(ISBLANK(INDEX('Policy Characteristics'!I:I,MATCH($C257,'Policy Characteristics'!$C:$C,0))),"",INDEX('Policy Characteristics'!I:I,MATCH($C257,'Policy Characteristics'!$C:$C,0)))</f>
        <v>on/off</v>
      </c>
      <c r="P257" s="144" t="str">
        <f>IF(ISBLANK(INDEX('Policy Characteristics'!J:J,MATCH($C257,'Policy Characteristics'!$C:$C,0))),"",INDEX('Policy Characteristics'!J:J,MATCH($C257,'Policy Characteristics'!$C:$C,0)))</f>
        <v>**Description:** This policy prevents new capacity of the selected type(s) from being built or deployed.</v>
      </c>
      <c r="Q257" s="144" t="str">
        <f>IF(ISBLANK(INDEX('Policy Characteristics'!K:K,MATCH($C257,'Policy Characteristics'!$C:$C,0))),"",INDEX('Policy Characteristics'!K:K,MATCH($C257,'Policy Characteristics'!$C:$C,0)))</f>
        <v>electricity-sector-main.html#ban</v>
      </c>
      <c r="R257" s="144" t="str">
        <f>IF(ISBLANK(INDEX('Policy Characteristics'!L:L,MATCH($C257,'Policy Characteristics'!$C:$C,0))),"",INDEX('Policy Characteristics'!L:L,MATCH($C257,'Policy Characteristics'!$C:$C,0)))</f>
        <v>ban-new-capacity.html</v>
      </c>
    </row>
    <row r="258" spans="1:18" s="4" customFormat="1" x14ac:dyDescent="0.25">
      <c r="A258" s="144" t="str">
        <f>IF(ISBLANK(INDEX('Policy Characteristics'!A:A,MATCH($C258,'Policy Characteristics'!$C:$C,0))),"",INDEX('Policy Characteristics'!A:A,MATCH($C258,'Policy Characteristics'!$C:$C,0)))</f>
        <v>Electricity Supply</v>
      </c>
      <c r="B258" s="152" t="str">
        <f>IF(ISBLANK(INDEX('Policy Characteristics'!B:B,MATCH($C258,'Policy Characteristics'!$C:$C,0))),"",INDEX('Policy Characteristics'!B:B,MATCH($C258,'Policy Characteristics'!$C:$C,0)))</f>
        <v>Ban New Power Plants</v>
      </c>
      <c r="C258" s="144" t="str">
        <f t="shared" si="17"/>
        <v>Boolean Ban New Power Plants</v>
      </c>
      <c r="D258" s="6" t="s">
        <v>2409</v>
      </c>
      <c r="E258" s="45"/>
      <c r="F258" s="6" t="s">
        <v>2407</v>
      </c>
      <c r="G258" s="45"/>
      <c r="H258" s="43">
        <v>1752</v>
      </c>
      <c r="I258" t="s">
        <v>43</v>
      </c>
      <c r="J258" s="145" t="str">
        <f>IF(ISBLANK(INDEX('Policy Characteristics'!D:D,MATCH($C258,'Policy Characteristics'!$C:$C,0))),"",INDEX('Policy Characteristics'!D:D,MATCH($C258,'Policy Characteristics'!$C:$C,0)))</f>
        <v>Ban New Power Plants</v>
      </c>
      <c r="K258" s="144" t="str">
        <f>IF(ISBLANK(INDEX('Policy Characteristics'!E:E,MATCH($C258,'Policy Characteristics'!$C:$C,0))),"",INDEX('Policy Characteristics'!E:E,MATCH($C258,'Policy Characteristics'!$C:$C,0)))</f>
        <v>elec ban new power plants</v>
      </c>
      <c r="L258" s="144">
        <f>IF(ISBLANK(INDEX('Policy Characteristics'!F:F,MATCH($C258,'Policy Characteristics'!$C:$C,0))),"",INDEX('Policy Characteristics'!F:F,MATCH($C258,'Policy Characteristics'!$C:$C,0)))</f>
        <v>0</v>
      </c>
      <c r="M258" s="144">
        <f>IF(ISBLANK(INDEX('Policy Characteristics'!G:G,MATCH($C258,'Policy Characteristics'!$C:$C,0))),"",INDEX('Policy Characteristics'!G:G,MATCH($C258,'Policy Characteristics'!$C:$C,0)))</f>
        <v>1</v>
      </c>
      <c r="N258" s="144">
        <f>IF(ISBLANK(INDEX('Policy Characteristics'!H:H,MATCH($C258,'Policy Characteristics'!$C:$C,0))),"",INDEX('Policy Characteristics'!H:H,MATCH($C258,'Policy Characteristics'!$C:$C,0)))</f>
        <v>1</v>
      </c>
      <c r="O258" s="144" t="str">
        <f>IF(ISBLANK(INDEX('Policy Characteristics'!I:I,MATCH($C258,'Policy Characteristics'!$C:$C,0))),"",INDEX('Policy Characteristics'!I:I,MATCH($C258,'Policy Characteristics'!$C:$C,0)))</f>
        <v>on/off</v>
      </c>
      <c r="P258" s="144" t="str">
        <f>IF(ISBLANK(INDEX('Policy Characteristics'!J:J,MATCH($C258,'Policy Characteristics'!$C:$C,0))),"",INDEX('Policy Characteristics'!J:J,MATCH($C258,'Policy Characteristics'!$C:$C,0)))</f>
        <v>**Description:** This policy prevents new capacity of the selected type(s) from being built or deployed.</v>
      </c>
      <c r="Q258" s="144" t="str">
        <f>IF(ISBLANK(INDEX('Policy Characteristics'!K:K,MATCH($C258,'Policy Characteristics'!$C:$C,0))),"",INDEX('Policy Characteristics'!K:K,MATCH($C258,'Policy Characteristics'!$C:$C,0)))</f>
        <v>electricity-sector-main.html#ban</v>
      </c>
      <c r="R258" s="144" t="str">
        <f>IF(ISBLANK(INDEX('Policy Characteristics'!L:L,MATCH($C258,'Policy Characteristics'!$C:$C,0))),"",INDEX('Policy Characteristics'!L:L,MATCH($C258,'Policy Characteristics'!$C:$C,0)))</f>
        <v>ban-new-capacity.html</v>
      </c>
    </row>
    <row r="259" spans="1:18" s="4" customFormat="1" x14ac:dyDescent="0.25">
      <c r="A259" s="144" t="str">
        <f>IF(ISBLANK(INDEX('Policy Characteristics'!A:A,MATCH($C259,'Policy Characteristics'!$C:$C,0))),"",INDEX('Policy Characteristics'!A:A,MATCH($C259,'Policy Characteristics'!$C:$C,0)))</f>
        <v>Electricity Supply</v>
      </c>
      <c r="B259" s="152" t="str">
        <f>IF(ISBLANK(INDEX('Policy Characteristics'!B:B,MATCH($C259,'Policy Characteristics'!$C:$C,0))),"",INDEX('Policy Characteristics'!B:B,MATCH($C259,'Policy Characteristics'!$C:$C,0)))</f>
        <v>Ban New Power Plants</v>
      </c>
      <c r="C259" s="144" t="str">
        <f t="shared" si="17"/>
        <v>Boolean Ban New Power Plants</v>
      </c>
      <c r="D259" s="6" t="s">
        <v>2410</v>
      </c>
      <c r="E259" s="45"/>
      <c r="F259" s="6" t="s">
        <v>2408</v>
      </c>
      <c r="G259" s="45"/>
      <c r="H259" s="43">
        <v>2236</v>
      </c>
      <c r="I259" t="s">
        <v>43</v>
      </c>
      <c r="J259" s="145" t="str">
        <f>IF(ISBLANK(INDEX('Policy Characteristics'!D:D,MATCH($C259,'Policy Characteristics'!$C:$C,0))),"",INDEX('Policy Characteristics'!D:D,MATCH($C259,'Policy Characteristics'!$C:$C,0)))</f>
        <v>Ban New Power Plants</v>
      </c>
      <c r="K259" s="144" t="str">
        <f>IF(ISBLANK(INDEX('Policy Characteristics'!E:E,MATCH($C259,'Policy Characteristics'!$C:$C,0))),"",INDEX('Policy Characteristics'!E:E,MATCH($C259,'Policy Characteristics'!$C:$C,0)))</f>
        <v>elec ban new power plants</v>
      </c>
      <c r="L259" s="144">
        <f>IF(ISBLANK(INDEX('Policy Characteristics'!F:F,MATCH($C259,'Policy Characteristics'!$C:$C,0))),"",INDEX('Policy Characteristics'!F:F,MATCH($C259,'Policy Characteristics'!$C:$C,0)))</f>
        <v>0</v>
      </c>
      <c r="M259" s="144">
        <f>IF(ISBLANK(INDEX('Policy Characteristics'!G:G,MATCH($C259,'Policy Characteristics'!$C:$C,0))),"",INDEX('Policy Characteristics'!G:G,MATCH($C259,'Policy Characteristics'!$C:$C,0)))</f>
        <v>1</v>
      </c>
      <c r="N259" s="144">
        <f>IF(ISBLANK(INDEX('Policy Characteristics'!H:H,MATCH($C259,'Policy Characteristics'!$C:$C,0))),"",INDEX('Policy Characteristics'!H:H,MATCH($C259,'Policy Characteristics'!$C:$C,0)))</f>
        <v>1</v>
      </c>
      <c r="O259" s="144" t="str">
        <f>IF(ISBLANK(INDEX('Policy Characteristics'!I:I,MATCH($C259,'Policy Characteristics'!$C:$C,0))),"",INDEX('Policy Characteristics'!I:I,MATCH($C259,'Policy Characteristics'!$C:$C,0)))</f>
        <v>on/off</v>
      </c>
      <c r="P259" s="144" t="str">
        <f>IF(ISBLANK(INDEX('Policy Characteristics'!J:J,MATCH($C259,'Policy Characteristics'!$C:$C,0))),"",INDEX('Policy Characteristics'!J:J,MATCH($C259,'Policy Characteristics'!$C:$C,0)))</f>
        <v>**Description:** This policy prevents new capacity of the selected type(s) from being built or deployed.</v>
      </c>
      <c r="Q259" s="144" t="str">
        <f>IF(ISBLANK(INDEX('Policy Characteristics'!K:K,MATCH($C259,'Policy Characteristics'!$C:$C,0))),"",INDEX('Policy Characteristics'!K:K,MATCH($C259,'Policy Characteristics'!$C:$C,0)))</f>
        <v>electricity-sector-main.html#ban</v>
      </c>
      <c r="R259" s="144" t="str">
        <f>IF(ISBLANK(INDEX('Policy Characteristics'!L:L,MATCH($C259,'Policy Characteristics'!$C:$C,0))),"",INDEX('Policy Characteristics'!L:L,MATCH($C259,'Policy Characteristics'!$C:$C,0)))</f>
        <v>ban-new-capacity.html</v>
      </c>
    </row>
    <row r="260" spans="1:18" s="4" customFormat="1" x14ac:dyDescent="0.25">
      <c r="A260" s="144" t="str">
        <f>IF(ISBLANK(INDEX('Policy Characteristics'!A:A,MATCH($C260,'Policy Characteristics'!$C:$C,0))),"",INDEX('Policy Characteristics'!A:A,MATCH($C260,'Policy Characteristics'!$C:$C,0)))</f>
        <v>Electricity Supply</v>
      </c>
      <c r="B260" s="152" t="str">
        <f>IF(ISBLANK(INDEX('Policy Characteristics'!B:B,MATCH($C260,'Policy Characteristics'!$C:$C,0))),"",INDEX('Policy Characteristics'!B:B,MATCH($C260,'Policy Characteristics'!$C:$C,0)))</f>
        <v>Clean Electricity Standard</v>
      </c>
      <c r="C260" t="s">
        <v>1633</v>
      </c>
      <c r="D260" s="45"/>
      <c r="E260" s="45"/>
      <c r="F260" s="45"/>
      <c r="G260" s="45"/>
      <c r="H260" s="43">
        <v>508</v>
      </c>
      <c r="I260" t="s">
        <v>43</v>
      </c>
      <c r="J260" s="145" t="str">
        <f>IF(ISBLANK(INDEX('Policy Characteristics'!D:D,MATCH($C260,'Policy Characteristics'!$C:$C,0))),"",INDEX('Policy Characteristics'!D:D,MATCH($C260,'Policy Characteristics'!$C:$C,0)))</f>
        <v>Clean Electricity Standard</v>
      </c>
      <c r="K260" s="144" t="str">
        <f>IF(ISBLANK(INDEX('Policy Characteristics'!E:E,MATCH($C260,'Policy Characteristics'!$C:$C,0))),"",INDEX('Policy Characteristics'!E:E,MATCH($C260,'Policy Characteristics'!$C:$C,0)))</f>
        <v>elec renewable portfolio standards</v>
      </c>
      <c r="L260" s="151">
        <f>IF(ISBLANK(INDEX('Policy Characteristics'!F:F,MATCH($C260,'Policy Characteristics'!$C:$C,0))),"",INDEX('Policy Characteristics'!F:F,MATCH($C260,'Policy Characteristics'!$C:$C,0)))</f>
        <v>0</v>
      </c>
      <c r="M260" s="151">
        <f>IF(ISBLANK(INDEX('Policy Characteristics'!G:G,MATCH($C260,'Policy Characteristics'!$C:$C,0))),"",INDEX('Policy Characteristics'!G:G,MATCH($C260,'Policy Characteristics'!$C:$C,0)))</f>
        <v>1</v>
      </c>
      <c r="N260" s="151">
        <f>IF(ISBLANK(INDEX('Policy Characteristics'!H:H,MATCH($C260,'Policy Characteristics'!$C:$C,0))),"",INDEX('Policy Characteristics'!H:H,MATCH($C260,'Policy Characteristics'!$C:$C,0)))</f>
        <v>0.01</v>
      </c>
      <c r="O260" s="144" t="str">
        <f>IF(ISBLANK(INDEX('Policy Characteristics'!I:I,MATCH($C260,'Policy Characteristics'!$C:$C,0))),"",INDEX('Policy Characteristics'!I:I,MATCH($C260,'Policy Characteristics'!$C:$C,0)))</f>
        <v>% of electricity generation</v>
      </c>
      <c r="P260" s="14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44" t="str">
        <f>IF(ISBLANK(INDEX('Policy Characteristics'!K:K,MATCH($C260,'Policy Characteristics'!$C:$C,0))),"",INDEX('Policy Characteristics'!K:K,MATCH($C260,'Policy Characteristics'!$C:$C,0)))</f>
        <v>electricity-sector-main.html#ces</v>
      </c>
      <c r="R260" s="144" t="str">
        <f>IF(ISBLANK(INDEX('Policy Characteristics'!L:L,MATCH($C260,'Policy Characteristics'!$C:$C,0))),"",INDEX('Policy Characteristics'!L:L,MATCH($C260,'Policy Characteristics'!$C:$C,0)))</f>
        <v>clean-energy-standard.html</v>
      </c>
    </row>
    <row r="261" spans="1:18" s="4" customFormat="1" ht="30" x14ac:dyDescent="0.25">
      <c r="A261" s="144" t="str">
        <f>IF(ISBLANK(INDEX('Policy Characteristics'!A:A,MATCH($C261,'Policy Characteristics'!$C:$C,0))),"",INDEX('Policy Characteristics'!A:A,MATCH($C261,'Policy Characteristics'!$C:$C,0)))</f>
        <v>Electricity Supply</v>
      </c>
      <c r="B261" s="152" t="str">
        <f>IF(ISBLANK(INDEX('Policy Characteristics'!B:B,MATCH($C261,'Policy Characteristics'!$C:$C,0))),"",INDEX('Policy Characteristics'!B:B,MATCH($C261,'Policy Characteristics'!$C:$C,0)))</f>
        <v>Clean Electricity Standard Foresight</v>
      </c>
      <c r="C261" s="1" t="s">
        <v>2373</v>
      </c>
      <c r="D261" s="45"/>
      <c r="E261" s="45"/>
      <c r="F261" s="45"/>
      <c r="G261" s="45"/>
      <c r="H261" s="43">
        <v>2234</v>
      </c>
      <c r="I261" t="s">
        <v>43</v>
      </c>
      <c r="J261" s="145" t="str">
        <f>IF(ISBLANK(INDEX('Policy Characteristics'!D:D,MATCH($C261,'Policy Characteristics'!$C:$C,0))),"",INDEX('Policy Characteristics'!D:D,MATCH($C261,'Policy Characteristics'!$C:$C,0)))</f>
        <v/>
      </c>
      <c r="K261" s="144" t="str">
        <f>IF(ISBLANK(INDEX('Policy Characteristics'!E:E,MATCH($C261,'Policy Characteristics'!$C:$C,0))),"",INDEX('Policy Characteristics'!E:E,MATCH($C261,'Policy Characteristics'!$C:$C,0)))</f>
        <v/>
      </c>
      <c r="L261" s="171">
        <f>IF(ISBLANK(INDEX('Policy Characteristics'!F:F,MATCH($C261,'Policy Characteristics'!$C:$C,0))),"",INDEX('Policy Characteristics'!F:F,MATCH($C261,'Policy Characteristics'!$C:$C,0)))</f>
        <v>0</v>
      </c>
      <c r="M261" s="171">
        <f>IF(ISBLANK(INDEX('Policy Characteristics'!G:G,MATCH($C261,'Policy Characteristics'!$C:$C,0))),"",INDEX('Policy Characteristics'!G:G,MATCH($C261,'Policy Characteristics'!$C:$C,0)))</f>
        <v>1</v>
      </c>
      <c r="N261" s="171">
        <f>IF(ISBLANK(INDEX('Policy Characteristics'!H:H,MATCH($C261,'Policy Characteristics'!$C:$C,0))),"",INDEX('Policy Characteristics'!H:H,MATCH($C261,'Policy Characteristics'!$C:$C,0)))</f>
        <v>1</v>
      </c>
      <c r="O261" s="144" t="str">
        <f>IF(ISBLANK(INDEX('Policy Characteristics'!I:I,MATCH($C261,'Policy Characteristics'!$C:$C,0))),"",INDEX('Policy Characteristics'!I:I,MATCH($C261,'Policy Characteristics'!$C:$C,0)))</f>
        <v>on/off</v>
      </c>
      <c r="P261" s="14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44" t="str">
        <f>IF(ISBLANK(INDEX('Policy Characteristics'!K:K,MATCH($C261,'Policy Characteristics'!$C:$C,0))),"",INDEX('Policy Characteristics'!K:K,MATCH($C261,'Policy Characteristics'!$C:$C,0)))</f>
        <v/>
      </c>
      <c r="R261" s="144" t="str">
        <f>IF(ISBLANK(INDEX('Policy Characteristics'!L:L,MATCH($C261,'Policy Characteristics'!$C:$C,0))),"",INDEX('Policy Characteristics'!L:L,MATCH($C261,'Policy Characteristics'!$C:$C,0)))</f>
        <v/>
      </c>
    </row>
    <row r="262" spans="1:18" s="4" customFormat="1" x14ac:dyDescent="0.25">
      <c r="A262" s="144" t="str">
        <f>IF(ISBLANK(INDEX('Policy Characteristics'!A:A,MATCH($C262,'Policy Characteristics'!$C:$C,0))),"",INDEX('Policy Characteristics'!A:A,MATCH($C262,'Policy Characteristics'!$C:$C,0)))</f>
        <v>Electricity Supply</v>
      </c>
      <c r="B262" s="152" t="str">
        <f>IF(ISBLANK(INDEX('Policy Characteristics'!B:B,MATCH($C262,'Policy Characteristics'!$C:$C,0))),"",INDEX('Policy Characteristics'!B:B,MATCH($C262,'Policy Characteristics'!$C:$C,0)))</f>
        <v xml:space="preserve">Clean Electricity Standard Alternative Compliance Payment </v>
      </c>
      <c r="C262" s="1" t="s">
        <v>2509</v>
      </c>
      <c r="D262" s="45"/>
      <c r="E262" s="45"/>
      <c r="F262" s="45"/>
      <c r="G262" s="45"/>
      <c r="H262" s="43">
        <v>2285</v>
      </c>
      <c r="I262" t="s">
        <v>43</v>
      </c>
      <c r="J262" s="145" t="str">
        <f>IF(ISBLANK(INDEX('Policy Characteristics'!D:D,MATCH($C262,'Policy Characteristics'!$C:$C,0))),"",INDEX('Policy Characteristics'!D:D,MATCH($C262,'Policy Characteristics'!$C:$C,0)))</f>
        <v/>
      </c>
      <c r="K262" s="144" t="str">
        <f>IF(ISBLANK(INDEX('Policy Characteristics'!E:E,MATCH($C262,'Policy Characteristics'!$C:$C,0))),"",INDEX('Policy Characteristics'!E:E,MATCH($C262,'Policy Characteristics'!$C:$C,0)))</f>
        <v/>
      </c>
      <c r="L262" s="171">
        <f>IF(ISBLANK(INDEX('Policy Characteristics'!F:F,MATCH($C262,'Policy Characteristics'!$C:$C,0))),"",INDEX('Policy Characteristics'!F:F,MATCH($C262,'Policy Characteristics'!$C:$C,0)))</f>
        <v>0</v>
      </c>
      <c r="M262" s="171">
        <f>IF(ISBLANK(INDEX('Policy Characteristics'!G:G,MATCH($C262,'Policy Characteristics'!$C:$C,0))),"",INDEX('Policy Characteristics'!G:G,MATCH($C262,'Policy Characteristics'!$C:$C,0)))</f>
        <v>1000</v>
      </c>
      <c r="N262" s="171">
        <f>IF(ISBLANK(INDEX('Policy Characteristics'!H:H,MATCH($C262,'Policy Characteristics'!$C:$C,0))),"",INDEX('Policy Characteristics'!H:H,MATCH($C262,'Policy Characteristics'!$C:$C,0)))</f>
        <v>20</v>
      </c>
      <c r="O262" s="144" t="str">
        <f>IF(ISBLANK(INDEX('Policy Characteristics'!I:I,MATCH($C262,'Policy Characteristics'!$C:$C,0))),"",INDEX('Policy Characteristics'!I:I,MATCH($C262,'Policy Characteristics'!$C:$C,0)))</f>
        <v>2023 dollars / megawatt-hour (MWh)</v>
      </c>
      <c r="P262" s="14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44" t="str">
        <f>IF(ISBLANK(INDEX('Policy Characteristics'!K:K,MATCH($C262,'Policy Characteristics'!$C:$C,0))),"",INDEX('Policy Characteristics'!K:K,MATCH($C262,'Policy Characteristics'!$C:$C,0)))</f>
        <v/>
      </c>
      <c r="R262" s="144" t="str">
        <f>IF(ISBLANK(INDEX('Policy Characteristics'!L:L,MATCH($C262,'Policy Characteristics'!$C:$C,0))),"",INDEX('Policy Characteristics'!L:L,MATCH($C262,'Policy Characteristics'!$C:$C,0)))</f>
        <v/>
      </c>
    </row>
    <row r="263" spans="1:18" s="2" customFormat="1" x14ac:dyDescent="0.25">
      <c r="A263" s="144" t="str">
        <f>IF(ISBLANK(INDEX('Policy Characteristics'!A:A,MATCH($C263,'Policy Characteristics'!$C:$C,0))),"",INDEX('Policy Characteristics'!A:A,MATCH($C263,'Policy Characteristics'!$C:$C,0)))</f>
        <v>Electricity Supply</v>
      </c>
      <c r="B263" s="152" t="str">
        <f>IF(ISBLANK(INDEX('Policy Characteristics'!B:B,MATCH($C263,'Policy Characteristics'!$C:$C,0))),"",INDEX('Policy Characteristics'!B:B,MATCH($C263,'Policy Characteristics'!$C:$C,0)))</f>
        <v>Change Electricity Exports</v>
      </c>
      <c r="C263" s="159" t="s">
        <v>266</v>
      </c>
      <c r="D263" s="6"/>
      <c r="E263" s="6"/>
      <c r="F263" s="6"/>
      <c r="G263" s="6"/>
      <c r="H263" s="47">
        <v>148</v>
      </c>
      <c r="I263" t="s">
        <v>44</v>
      </c>
      <c r="J263" s="145" t="str">
        <f>IF(ISBLANK(INDEX('Policy Characteristics'!D:D,MATCH($C263,'Policy Characteristics'!$C:$C,0))),"",INDEX('Policy Characteristics'!D:D,MATCH($C263,'Policy Characteristics'!$C:$C,0)))</f>
        <v>Electricity Imports and Exports</v>
      </c>
      <c r="K263" s="144" t="str">
        <f>IF(ISBLANK(INDEX('Policy Characteristics'!E:E,MATCH($C263,'Policy Characteristics'!$C:$C,0))),"",INDEX('Policy Characteristics'!E:E,MATCH($C263,'Policy Characteristics'!$C:$C,0)))</f>
        <v>elec change exports</v>
      </c>
      <c r="L263" s="151">
        <f>IF(ISBLANK(INDEX('Policy Characteristics'!F:F,MATCH($C263,'Policy Characteristics'!$C:$C,0))),"",INDEX('Policy Characteristics'!F:F,MATCH($C263,'Policy Characteristics'!$C:$C,0)))</f>
        <v>-0.5</v>
      </c>
      <c r="M263" s="151">
        <f>IF(ISBLANK(INDEX('Policy Characteristics'!G:G,MATCH($C263,'Policy Characteristics'!$C:$C,0))),"",INDEX('Policy Characteristics'!G:G,MATCH($C263,'Policy Characteristics'!$C:$C,0)))</f>
        <v>1</v>
      </c>
      <c r="N263" s="151">
        <f>IF(ISBLANK(INDEX('Policy Characteristics'!H:H,MATCH($C263,'Policy Characteristics'!$C:$C,0))),"",INDEX('Policy Characteristics'!H:H,MATCH($C263,'Policy Characteristics'!$C:$C,0)))</f>
        <v>0.02</v>
      </c>
      <c r="O263" s="144" t="str">
        <f>IF(ISBLANK(INDEX('Policy Characteristics'!I:I,MATCH($C263,'Policy Characteristics'!$C:$C,0))),"",INDEX('Policy Characteristics'!I:I,MATCH($C263,'Policy Characteristics'!$C:$C,0)))</f>
        <v>% change in exports</v>
      </c>
      <c r="P263" s="14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44" t="str">
        <f>IF(ISBLANK(INDEX('Policy Characteristics'!K:K,MATCH($C263,'Policy Characteristics'!$C:$C,0))),"",INDEX('Policy Characteristics'!K:K,MATCH($C263,'Policy Characteristics'!$C:$C,0)))</f>
        <v>electricity-sector-main.html#elec-exports</v>
      </c>
      <c r="R263" s="144" t="str">
        <f>IF(ISBLANK(INDEX('Policy Characteristics'!L:L,MATCH($C263,'Policy Characteristics'!$C:$C,0))),"",INDEX('Policy Characteristics'!L:L,MATCH($C263,'Policy Characteristics'!$C:$C,0)))</f>
        <v>electricity-imports-exports.html</v>
      </c>
    </row>
    <row r="264" spans="1:18" s="2" customFormat="1" x14ac:dyDescent="0.25">
      <c r="A264" s="144" t="str">
        <f>IF(ISBLANK(INDEX('Policy Characteristics'!A:A,MATCH($C264,'Policy Characteristics'!$C:$C,0))),"",INDEX('Policy Characteristics'!A:A,MATCH($C264,'Policy Characteristics'!$C:$C,0)))</f>
        <v>Electricity Supply</v>
      </c>
      <c r="B264" s="152" t="str">
        <f>IF(ISBLANK(INDEX('Policy Characteristics'!B:B,MATCH($C264,'Policy Characteristics'!$C:$C,0))),"",INDEX('Policy Characteristics'!B:B,MATCH($C264,'Policy Characteristics'!$C:$C,0)))</f>
        <v>Change Electricity Imports</v>
      </c>
      <c r="C264" s="159" t="s">
        <v>265</v>
      </c>
      <c r="D264" s="45" t="s">
        <v>443</v>
      </c>
      <c r="E264" s="45"/>
      <c r="F264" s="45" t="s">
        <v>442</v>
      </c>
      <c r="G264" s="6"/>
      <c r="H264" s="47">
        <v>149</v>
      </c>
      <c r="I264" t="s">
        <v>44</v>
      </c>
      <c r="J264" s="145" t="str">
        <f>IF(ISBLANK(INDEX('Policy Characteristics'!D:D,MATCH($C264,'Policy Characteristics'!$C:$C,0))),"",INDEX('Policy Characteristics'!D:D,MATCH($C264,'Policy Characteristics'!$C:$C,0)))</f>
        <v>Electricity Imports and Exports</v>
      </c>
      <c r="K264" s="144" t="str">
        <f>IF(ISBLANK(INDEX('Policy Characteristics'!E:E,MATCH($C264,'Policy Characteristics'!$C:$C,0))),"",INDEX('Policy Characteristics'!E:E,MATCH($C264,'Policy Characteristics'!$C:$C,0)))</f>
        <v>elec change imports</v>
      </c>
      <c r="L264" s="151">
        <f>IF(ISBLANK(INDEX('Policy Characteristics'!F:F,MATCH($C264,'Policy Characteristics'!$C:$C,0))),"",INDEX('Policy Characteristics'!F:F,MATCH($C264,'Policy Characteristics'!$C:$C,0)))</f>
        <v>-0.5</v>
      </c>
      <c r="M264" s="151">
        <f>IF(ISBLANK(INDEX('Policy Characteristics'!G:G,MATCH($C264,'Policy Characteristics'!$C:$C,0))),"",INDEX('Policy Characteristics'!G:G,MATCH($C264,'Policy Characteristics'!$C:$C,0)))</f>
        <v>1</v>
      </c>
      <c r="N264" s="151">
        <f>IF(ISBLANK(INDEX('Policy Characteristics'!H:H,MATCH($C264,'Policy Characteristics'!$C:$C,0))),"",INDEX('Policy Characteristics'!H:H,MATCH($C264,'Policy Characteristics'!$C:$C,0)))</f>
        <v>0.02</v>
      </c>
      <c r="O264" s="144" t="str">
        <f>IF(ISBLANK(INDEX('Policy Characteristics'!I:I,MATCH($C264,'Policy Characteristics'!$C:$C,0))),"",INDEX('Policy Characteristics'!I:I,MATCH($C264,'Policy Characteristics'!$C:$C,0)))</f>
        <v>% change in imports</v>
      </c>
      <c r="P264" s="14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44" t="str">
        <f>IF(ISBLANK(INDEX('Policy Characteristics'!K:K,MATCH($C264,'Policy Characteristics'!$C:$C,0))),"",INDEX('Policy Characteristics'!K:K,MATCH($C264,'Policy Characteristics'!$C:$C,0)))</f>
        <v>electricity-sector-main.html#elec-imports</v>
      </c>
      <c r="R264" s="144" t="str">
        <f>IF(ISBLANK(INDEX('Policy Characteristics'!L:L,MATCH($C264,'Policy Characteristics'!$C:$C,0))),"",INDEX('Policy Characteristics'!L:L,MATCH($C264,'Policy Characteristics'!$C:$C,0)))</f>
        <v>electricity-imports-exports.html</v>
      </c>
    </row>
    <row r="265" spans="1:18" s="2" customFormat="1" x14ac:dyDescent="0.25">
      <c r="A265" s="144" t="str">
        <f>IF(ISBLANK(INDEX('Policy Characteristics'!A:A,MATCH($C265,'Policy Characteristics'!$C:$C,0))),"",INDEX('Policy Characteristics'!A:A,MATCH($C265,'Policy Characteristics'!$C:$C,0)))</f>
        <v>Electricity Supply</v>
      </c>
      <c r="B265" s="152" t="str">
        <f>IF(ISBLANK(INDEX('Policy Characteristics'!B:B,MATCH($C265,'Policy Characteristics'!$C:$C,0))),"",INDEX('Policy Characteristics'!B:B,MATCH($C265,'Policy Characteristics'!$C:$C,0)))</f>
        <v>Change Electricity Imports</v>
      </c>
      <c r="C265" s="144" t="str">
        <f t="shared" ref="C265:C287" si="18">C$264</f>
        <v>Percent Change in Electricity Imports</v>
      </c>
      <c r="D265" s="6" t="s">
        <v>2319</v>
      </c>
      <c r="E265" s="45"/>
      <c r="F265" s="6" t="s">
        <v>2262</v>
      </c>
      <c r="G265" s="6"/>
      <c r="H265" s="47">
        <v>526</v>
      </c>
      <c r="I265" t="s">
        <v>44</v>
      </c>
      <c r="J265" s="145" t="str">
        <f>IF(ISBLANK(INDEX('Policy Characteristics'!D:D,MATCH($C265,'Policy Characteristics'!$C:$C,0))),"",INDEX('Policy Characteristics'!D:D,MATCH($C265,'Policy Characteristics'!$C:$C,0)))</f>
        <v>Electricity Imports and Exports</v>
      </c>
      <c r="K265" s="144" t="str">
        <f>IF(ISBLANK(INDEX('Policy Characteristics'!E:E,MATCH($C265,'Policy Characteristics'!$C:$C,0))),"",INDEX('Policy Characteristics'!E:E,MATCH($C265,'Policy Characteristics'!$C:$C,0)))</f>
        <v>elec change imports</v>
      </c>
      <c r="L265" s="151">
        <f>IF(ISBLANK(INDEX('Policy Characteristics'!F:F,MATCH($C265,'Policy Characteristics'!$C:$C,0))),"",INDEX('Policy Characteristics'!F:F,MATCH($C265,'Policy Characteristics'!$C:$C,0)))</f>
        <v>-0.5</v>
      </c>
      <c r="M265" s="151">
        <f>IF(ISBLANK(INDEX('Policy Characteristics'!G:G,MATCH($C265,'Policy Characteristics'!$C:$C,0))),"",INDEX('Policy Characteristics'!G:G,MATCH($C265,'Policy Characteristics'!$C:$C,0)))</f>
        <v>1</v>
      </c>
      <c r="N265" s="151">
        <f>IF(ISBLANK(INDEX('Policy Characteristics'!H:H,MATCH($C265,'Policy Characteristics'!$C:$C,0))),"",INDEX('Policy Characteristics'!H:H,MATCH($C265,'Policy Characteristics'!$C:$C,0)))</f>
        <v>0.02</v>
      </c>
      <c r="O265" s="144" t="str">
        <f>IF(ISBLANK(INDEX('Policy Characteristics'!I:I,MATCH($C265,'Policy Characteristics'!$C:$C,0))),"",INDEX('Policy Characteristics'!I:I,MATCH($C265,'Policy Characteristics'!$C:$C,0)))</f>
        <v>% change in imports</v>
      </c>
      <c r="P265" s="14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44" t="str">
        <f>IF(ISBLANK(INDEX('Policy Characteristics'!K:K,MATCH($C265,'Policy Characteristics'!$C:$C,0))),"",INDEX('Policy Characteristics'!K:K,MATCH($C265,'Policy Characteristics'!$C:$C,0)))</f>
        <v>electricity-sector-main.html#elec-imports</v>
      </c>
      <c r="R265" s="144" t="str">
        <f>IF(ISBLANK(INDEX('Policy Characteristics'!L:L,MATCH($C265,'Policy Characteristics'!$C:$C,0))),"",INDEX('Policy Characteristics'!L:L,MATCH($C265,'Policy Characteristics'!$C:$C,0)))</f>
        <v>electricity-imports-exports.html</v>
      </c>
    </row>
    <row r="266" spans="1:18" s="2" customFormat="1" x14ac:dyDescent="0.25">
      <c r="A266" s="144" t="str">
        <f>IF(ISBLANK(INDEX('Policy Characteristics'!A:A,MATCH($C266,'Policy Characteristics'!$C:$C,0))),"",INDEX('Policy Characteristics'!A:A,MATCH($C266,'Policy Characteristics'!$C:$C,0)))</f>
        <v>Electricity Supply</v>
      </c>
      <c r="B266" s="152" t="str">
        <f>IF(ISBLANK(INDEX('Policy Characteristics'!B:B,MATCH($C266,'Policy Characteristics'!$C:$C,0))),"",INDEX('Policy Characteristics'!B:B,MATCH($C266,'Policy Characteristics'!$C:$C,0)))</f>
        <v>Change Electricity Imports</v>
      </c>
      <c r="C266" s="144" t="str">
        <f t="shared" si="18"/>
        <v>Percent Change in Electricity Imports</v>
      </c>
      <c r="D266" s="6" t="s">
        <v>2320</v>
      </c>
      <c r="E266" s="45"/>
      <c r="F266" s="6" t="s">
        <v>2263</v>
      </c>
      <c r="G266" s="6"/>
      <c r="H266" s="47">
        <v>1753</v>
      </c>
      <c r="I266" t="s">
        <v>44</v>
      </c>
      <c r="J266" s="145" t="str">
        <f>IF(ISBLANK(INDEX('Policy Characteristics'!D:D,MATCH($C266,'Policy Characteristics'!$C:$C,0))),"",INDEX('Policy Characteristics'!D:D,MATCH($C266,'Policy Characteristics'!$C:$C,0)))</f>
        <v>Electricity Imports and Exports</v>
      </c>
      <c r="K266" s="144" t="str">
        <f>IF(ISBLANK(INDEX('Policy Characteristics'!E:E,MATCH($C266,'Policy Characteristics'!$C:$C,0))),"",INDEX('Policy Characteristics'!E:E,MATCH($C266,'Policy Characteristics'!$C:$C,0)))</f>
        <v>elec change imports</v>
      </c>
      <c r="L266" s="151">
        <f>IF(ISBLANK(INDEX('Policy Characteristics'!F:F,MATCH($C266,'Policy Characteristics'!$C:$C,0))),"",INDEX('Policy Characteristics'!F:F,MATCH($C266,'Policy Characteristics'!$C:$C,0)))</f>
        <v>-0.5</v>
      </c>
      <c r="M266" s="151">
        <f>IF(ISBLANK(INDEX('Policy Characteristics'!G:G,MATCH($C266,'Policy Characteristics'!$C:$C,0))),"",INDEX('Policy Characteristics'!G:G,MATCH($C266,'Policy Characteristics'!$C:$C,0)))</f>
        <v>1</v>
      </c>
      <c r="N266" s="151">
        <f>IF(ISBLANK(INDEX('Policy Characteristics'!H:H,MATCH($C266,'Policy Characteristics'!$C:$C,0))),"",INDEX('Policy Characteristics'!H:H,MATCH($C266,'Policy Characteristics'!$C:$C,0)))</f>
        <v>0.02</v>
      </c>
      <c r="O266" s="144" t="str">
        <f>IF(ISBLANK(INDEX('Policy Characteristics'!I:I,MATCH($C266,'Policy Characteristics'!$C:$C,0))),"",INDEX('Policy Characteristics'!I:I,MATCH($C266,'Policy Characteristics'!$C:$C,0)))</f>
        <v>% change in imports</v>
      </c>
      <c r="P266" s="14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44" t="str">
        <f>IF(ISBLANK(INDEX('Policy Characteristics'!K:K,MATCH($C266,'Policy Characteristics'!$C:$C,0))),"",INDEX('Policy Characteristics'!K:K,MATCH($C266,'Policy Characteristics'!$C:$C,0)))</f>
        <v>electricity-sector-main.html#elec-imports</v>
      </c>
      <c r="R266" s="144" t="str">
        <f>IF(ISBLANK(INDEX('Policy Characteristics'!L:L,MATCH($C266,'Policy Characteristics'!$C:$C,0))),"",INDEX('Policy Characteristics'!L:L,MATCH($C266,'Policy Characteristics'!$C:$C,0)))</f>
        <v>electricity-imports-exports.html</v>
      </c>
    </row>
    <row r="267" spans="1:18" s="2" customFormat="1" x14ac:dyDescent="0.25">
      <c r="A267" s="144" t="str">
        <f>IF(ISBLANK(INDEX('Policy Characteristics'!A:A,MATCH($C267,'Policy Characteristics'!$C:$C,0))),"",INDEX('Policy Characteristics'!A:A,MATCH($C267,'Policy Characteristics'!$C:$C,0)))</f>
        <v>Electricity Supply</v>
      </c>
      <c r="B267" s="152" t="str">
        <f>IF(ISBLANK(INDEX('Policy Characteristics'!B:B,MATCH($C267,'Policy Characteristics'!$C:$C,0))),"",INDEX('Policy Characteristics'!B:B,MATCH($C267,'Policy Characteristics'!$C:$C,0)))</f>
        <v>Change Electricity Imports</v>
      </c>
      <c r="C267" s="144" t="str">
        <f t="shared" si="18"/>
        <v>Percent Change in Electricity Imports</v>
      </c>
      <c r="D267" s="6" t="s">
        <v>76</v>
      </c>
      <c r="E267" s="45"/>
      <c r="F267" s="6" t="s">
        <v>2330</v>
      </c>
      <c r="G267" s="6"/>
      <c r="H267" s="47">
        <v>527</v>
      </c>
      <c r="I267" t="s">
        <v>44</v>
      </c>
      <c r="J267" s="145" t="str">
        <f>IF(ISBLANK(INDEX('Policy Characteristics'!D:D,MATCH($C267,'Policy Characteristics'!$C:$C,0))),"",INDEX('Policy Characteristics'!D:D,MATCH($C267,'Policy Characteristics'!$C:$C,0)))</f>
        <v>Electricity Imports and Exports</v>
      </c>
      <c r="K267" s="144" t="str">
        <f>IF(ISBLANK(INDEX('Policy Characteristics'!E:E,MATCH($C267,'Policy Characteristics'!$C:$C,0))),"",INDEX('Policy Characteristics'!E:E,MATCH($C267,'Policy Characteristics'!$C:$C,0)))</f>
        <v>elec change imports</v>
      </c>
      <c r="L267" s="151">
        <f>IF(ISBLANK(INDEX('Policy Characteristics'!F:F,MATCH($C267,'Policy Characteristics'!$C:$C,0))),"",INDEX('Policy Characteristics'!F:F,MATCH($C267,'Policy Characteristics'!$C:$C,0)))</f>
        <v>-0.5</v>
      </c>
      <c r="M267" s="151">
        <f>IF(ISBLANK(INDEX('Policy Characteristics'!G:G,MATCH($C267,'Policy Characteristics'!$C:$C,0))),"",INDEX('Policy Characteristics'!G:G,MATCH($C267,'Policy Characteristics'!$C:$C,0)))</f>
        <v>1</v>
      </c>
      <c r="N267" s="151">
        <f>IF(ISBLANK(INDEX('Policy Characteristics'!H:H,MATCH($C267,'Policy Characteristics'!$C:$C,0))),"",INDEX('Policy Characteristics'!H:H,MATCH($C267,'Policy Characteristics'!$C:$C,0)))</f>
        <v>0.02</v>
      </c>
      <c r="O267" s="144" t="str">
        <f>IF(ISBLANK(INDEX('Policy Characteristics'!I:I,MATCH($C267,'Policy Characteristics'!$C:$C,0))),"",INDEX('Policy Characteristics'!I:I,MATCH($C267,'Policy Characteristics'!$C:$C,0)))</f>
        <v>% change in imports</v>
      </c>
      <c r="P267" s="14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44" t="str">
        <f>IF(ISBLANK(INDEX('Policy Characteristics'!K:K,MATCH($C267,'Policy Characteristics'!$C:$C,0))),"",INDEX('Policy Characteristics'!K:K,MATCH($C267,'Policy Characteristics'!$C:$C,0)))</f>
        <v>electricity-sector-main.html#elec-imports</v>
      </c>
      <c r="R267" s="144" t="str">
        <f>IF(ISBLANK(INDEX('Policy Characteristics'!L:L,MATCH($C267,'Policy Characteristics'!$C:$C,0))),"",INDEX('Policy Characteristics'!L:L,MATCH($C267,'Policy Characteristics'!$C:$C,0)))</f>
        <v>electricity-imports-exports.html</v>
      </c>
    </row>
    <row r="268" spans="1:18" s="2" customFormat="1" x14ac:dyDescent="0.25">
      <c r="A268" s="144" t="str">
        <f>IF(ISBLANK(INDEX('Policy Characteristics'!A:A,MATCH($C268,'Policy Characteristics'!$C:$C,0))),"",INDEX('Policy Characteristics'!A:A,MATCH($C268,'Policy Characteristics'!$C:$C,0)))</f>
        <v>Electricity Supply</v>
      </c>
      <c r="B268" s="152" t="str">
        <f>IF(ISBLANK(INDEX('Policy Characteristics'!B:B,MATCH($C268,'Policy Characteristics'!$C:$C,0))),"",INDEX('Policy Characteristics'!B:B,MATCH($C268,'Policy Characteristics'!$C:$C,0)))</f>
        <v>Change Electricity Imports</v>
      </c>
      <c r="C268" s="144" t="str">
        <f t="shared" si="18"/>
        <v>Percent Change in Electricity Imports</v>
      </c>
      <c r="D268" s="6" t="s">
        <v>77</v>
      </c>
      <c r="E268" s="45"/>
      <c r="F268" s="6" t="s">
        <v>89</v>
      </c>
      <c r="G268" s="6"/>
      <c r="H268" s="47">
        <v>528</v>
      </c>
      <c r="I268" t="s">
        <v>44</v>
      </c>
      <c r="J268" s="145" t="str">
        <f>IF(ISBLANK(INDEX('Policy Characteristics'!D:D,MATCH($C268,'Policy Characteristics'!$C:$C,0))),"",INDEX('Policy Characteristics'!D:D,MATCH($C268,'Policy Characteristics'!$C:$C,0)))</f>
        <v>Electricity Imports and Exports</v>
      </c>
      <c r="K268" s="144" t="str">
        <f>IF(ISBLANK(INDEX('Policy Characteristics'!E:E,MATCH($C268,'Policy Characteristics'!$C:$C,0))),"",INDEX('Policy Characteristics'!E:E,MATCH($C268,'Policy Characteristics'!$C:$C,0)))</f>
        <v>elec change imports</v>
      </c>
      <c r="L268" s="151">
        <f>IF(ISBLANK(INDEX('Policy Characteristics'!F:F,MATCH($C268,'Policy Characteristics'!$C:$C,0))),"",INDEX('Policy Characteristics'!F:F,MATCH($C268,'Policy Characteristics'!$C:$C,0)))</f>
        <v>-0.5</v>
      </c>
      <c r="M268" s="151">
        <f>IF(ISBLANK(INDEX('Policy Characteristics'!G:G,MATCH($C268,'Policy Characteristics'!$C:$C,0))),"",INDEX('Policy Characteristics'!G:G,MATCH($C268,'Policy Characteristics'!$C:$C,0)))</f>
        <v>1</v>
      </c>
      <c r="N268" s="151">
        <f>IF(ISBLANK(INDEX('Policy Characteristics'!H:H,MATCH($C268,'Policy Characteristics'!$C:$C,0))),"",INDEX('Policy Characteristics'!H:H,MATCH($C268,'Policy Characteristics'!$C:$C,0)))</f>
        <v>0.02</v>
      </c>
      <c r="O268" s="144" t="str">
        <f>IF(ISBLANK(INDEX('Policy Characteristics'!I:I,MATCH($C268,'Policy Characteristics'!$C:$C,0))),"",INDEX('Policy Characteristics'!I:I,MATCH($C268,'Policy Characteristics'!$C:$C,0)))</f>
        <v>% change in imports</v>
      </c>
      <c r="P268" s="14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44" t="str">
        <f>IF(ISBLANK(INDEX('Policy Characteristics'!K:K,MATCH($C268,'Policy Characteristics'!$C:$C,0))),"",INDEX('Policy Characteristics'!K:K,MATCH($C268,'Policy Characteristics'!$C:$C,0)))</f>
        <v>electricity-sector-main.html#elec-imports</v>
      </c>
      <c r="R268" s="144" t="str">
        <f>IF(ISBLANK(INDEX('Policy Characteristics'!L:L,MATCH($C268,'Policy Characteristics'!$C:$C,0))),"",INDEX('Policy Characteristics'!L:L,MATCH($C268,'Policy Characteristics'!$C:$C,0)))</f>
        <v>electricity-imports-exports.html</v>
      </c>
    </row>
    <row r="269" spans="1:18" s="2" customFormat="1" x14ac:dyDescent="0.25">
      <c r="A269" s="144" t="str">
        <f>IF(ISBLANK(INDEX('Policy Characteristics'!A:A,MATCH($C269,'Policy Characteristics'!$C:$C,0))),"",INDEX('Policy Characteristics'!A:A,MATCH($C269,'Policy Characteristics'!$C:$C,0)))</f>
        <v>Electricity Supply</v>
      </c>
      <c r="B269" s="152" t="str">
        <f>IF(ISBLANK(INDEX('Policy Characteristics'!B:B,MATCH($C269,'Policy Characteristics'!$C:$C,0))),"",INDEX('Policy Characteristics'!B:B,MATCH($C269,'Policy Characteristics'!$C:$C,0)))</f>
        <v>Change Electricity Imports</v>
      </c>
      <c r="C269" s="144" t="str">
        <f t="shared" si="18"/>
        <v>Percent Change in Electricity Imports</v>
      </c>
      <c r="D269" s="6" t="s">
        <v>444</v>
      </c>
      <c r="E269" s="45"/>
      <c r="F269" s="6" t="s">
        <v>447</v>
      </c>
      <c r="G269" s="6"/>
      <c r="H269" s="47">
        <v>529</v>
      </c>
      <c r="I269" t="s">
        <v>44</v>
      </c>
      <c r="J269" s="145" t="str">
        <f>IF(ISBLANK(INDEX('Policy Characteristics'!D:D,MATCH($C269,'Policy Characteristics'!$C:$C,0))),"",INDEX('Policy Characteristics'!D:D,MATCH($C269,'Policy Characteristics'!$C:$C,0)))</f>
        <v>Electricity Imports and Exports</v>
      </c>
      <c r="K269" s="144" t="str">
        <f>IF(ISBLANK(INDEX('Policy Characteristics'!E:E,MATCH($C269,'Policy Characteristics'!$C:$C,0))),"",INDEX('Policy Characteristics'!E:E,MATCH($C269,'Policy Characteristics'!$C:$C,0)))</f>
        <v>elec change imports</v>
      </c>
      <c r="L269" s="151">
        <f>IF(ISBLANK(INDEX('Policy Characteristics'!F:F,MATCH($C269,'Policy Characteristics'!$C:$C,0))),"",INDEX('Policy Characteristics'!F:F,MATCH($C269,'Policy Characteristics'!$C:$C,0)))</f>
        <v>-0.5</v>
      </c>
      <c r="M269" s="151">
        <f>IF(ISBLANK(INDEX('Policy Characteristics'!G:G,MATCH($C269,'Policy Characteristics'!$C:$C,0))),"",INDEX('Policy Characteristics'!G:G,MATCH($C269,'Policy Characteristics'!$C:$C,0)))</f>
        <v>1</v>
      </c>
      <c r="N269" s="151">
        <f>IF(ISBLANK(INDEX('Policy Characteristics'!H:H,MATCH($C269,'Policy Characteristics'!$C:$C,0))),"",INDEX('Policy Characteristics'!H:H,MATCH($C269,'Policy Characteristics'!$C:$C,0)))</f>
        <v>0.02</v>
      </c>
      <c r="O269" s="144" t="str">
        <f>IF(ISBLANK(INDEX('Policy Characteristics'!I:I,MATCH($C269,'Policy Characteristics'!$C:$C,0))),"",INDEX('Policy Characteristics'!I:I,MATCH($C269,'Policy Characteristics'!$C:$C,0)))</f>
        <v>% change in imports</v>
      </c>
      <c r="P269" s="14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44" t="str">
        <f>IF(ISBLANK(INDEX('Policy Characteristics'!K:K,MATCH($C269,'Policy Characteristics'!$C:$C,0))),"",INDEX('Policy Characteristics'!K:K,MATCH($C269,'Policy Characteristics'!$C:$C,0)))</f>
        <v>electricity-sector-main.html#elec-imports</v>
      </c>
      <c r="R269" s="144" t="str">
        <f>IF(ISBLANK(INDEX('Policy Characteristics'!L:L,MATCH($C269,'Policy Characteristics'!$C:$C,0))),"",INDEX('Policy Characteristics'!L:L,MATCH($C269,'Policy Characteristics'!$C:$C,0)))</f>
        <v>electricity-imports-exports.html</v>
      </c>
    </row>
    <row r="270" spans="1:18" s="2" customFormat="1" x14ac:dyDescent="0.25">
      <c r="A270" s="144" t="str">
        <f>IF(ISBLANK(INDEX('Policy Characteristics'!A:A,MATCH($C270,'Policy Characteristics'!$C:$C,0))),"",INDEX('Policy Characteristics'!A:A,MATCH($C270,'Policy Characteristics'!$C:$C,0)))</f>
        <v>Electricity Supply</v>
      </c>
      <c r="B270" s="152" t="str">
        <f>IF(ISBLANK(INDEX('Policy Characteristics'!B:B,MATCH($C270,'Policy Characteristics'!$C:$C,0))),"",INDEX('Policy Characteristics'!B:B,MATCH($C270,'Policy Characteristics'!$C:$C,0)))</f>
        <v>Change Electricity Imports</v>
      </c>
      <c r="C270" s="144" t="str">
        <f t="shared" si="18"/>
        <v>Percent Change in Electricity Imports</v>
      </c>
      <c r="D270" s="6" t="s">
        <v>78</v>
      </c>
      <c r="E270" s="45"/>
      <c r="F270" s="6" t="s">
        <v>90</v>
      </c>
      <c r="G270" s="6"/>
      <c r="H270" s="47">
        <v>530</v>
      </c>
      <c r="I270" t="s">
        <v>44</v>
      </c>
      <c r="J270" s="145" t="str">
        <f>IF(ISBLANK(INDEX('Policy Characteristics'!D:D,MATCH($C270,'Policy Characteristics'!$C:$C,0))),"",INDEX('Policy Characteristics'!D:D,MATCH($C270,'Policy Characteristics'!$C:$C,0)))</f>
        <v>Electricity Imports and Exports</v>
      </c>
      <c r="K270" s="144" t="str">
        <f>IF(ISBLANK(INDEX('Policy Characteristics'!E:E,MATCH($C270,'Policy Characteristics'!$C:$C,0))),"",INDEX('Policy Characteristics'!E:E,MATCH($C270,'Policy Characteristics'!$C:$C,0)))</f>
        <v>elec change imports</v>
      </c>
      <c r="L270" s="151">
        <f>IF(ISBLANK(INDEX('Policy Characteristics'!F:F,MATCH($C270,'Policy Characteristics'!$C:$C,0))),"",INDEX('Policy Characteristics'!F:F,MATCH($C270,'Policy Characteristics'!$C:$C,0)))</f>
        <v>-0.5</v>
      </c>
      <c r="M270" s="151">
        <f>IF(ISBLANK(INDEX('Policy Characteristics'!G:G,MATCH($C270,'Policy Characteristics'!$C:$C,0))),"",INDEX('Policy Characteristics'!G:G,MATCH($C270,'Policy Characteristics'!$C:$C,0)))</f>
        <v>1</v>
      </c>
      <c r="N270" s="151">
        <f>IF(ISBLANK(INDEX('Policy Characteristics'!H:H,MATCH($C270,'Policy Characteristics'!$C:$C,0))),"",INDEX('Policy Characteristics'!H:H,MATCH($C270,'Policy Characteristics'!$C:$C,0)))</f>
        <v>0.02</v>
      </c>
      <c r="O270" s="144" t="str">
        <f>IF(ISBLANK(INDEX('Policy Characteristics'!I:I,MATCH($C270,'Policy Characteristics'!$C:$C,0))),"",INDEX('Policy Characteristics'!I:I,MATCH($C270,'Policy Characteristics'!$C:$C,0)))</f>
        <v>% change in imports</v>
      </c>
      <c r="P270" s="14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44" t="str">
        <f>IF(ISBLANK(INDEX('Policy Characteristics'!K:K,MATCH($C270,'Policy Characteristics'!$C:$C,0))),"",INDEX('Policy Characteristics'!K:K,MATCH($C270,'Policy Characteristics'!$C:$C,0)))</f>
        <v>electricity-sector-main.html#elec-imports</v>
      </c>
      <c r="R270" s="144" t="str">
        <f>IF(ISBLANK(INDEX('Policy Characteristics'!L:L,MATCH($C270,'Policy Characteristics'!$C:$C,0))),"",INDEX('Policy Characteristics'!L:L,MATCH($C270,'Policy Characteristics'!$C:$C,0)))</f>
        <v>electricity-imports-exports.html</v>
      </c>
    </row>
    <row r="271" spans="1:18" s="2" customFormat="1" x14ac:dyDescent="0.25">
      <c r="A271" s="144" t="str">
        <f>IF(ISBLANK(INDEX('Policy Characteristics'!A:A,MATCH($C271,'Policy Characteristics'!$C:$C,0))),"",INDEX('Policy Characteristics'!A:A,MATCH($C271,'Policy Characteristics'!$C:$C,0)))</f>
        <v>Electricity Supply</v>
      </c>
      <c r="B271" s="152" t="str">
        <f>IF(ISBLANK(INDEX('Policy Characteristics'!B:B,MATCH($C271,'Policy Characteristics'!$C:$C,0))),"",INDEX('Policy Characteristics'!B:B,MATCH($C271,'Policy Characteristics'!$C:$C,0)))</f>
        <v>Change Electricity Imports</v>
      </c>
      <c r="C271" s="144" t="str">
        <f t="shared" si="18"/>
        <v>Percent Change in Electricity Imports</v>
      </c>
      <c r="D271" s="6" t="s">
        <v>79</v>
      </c>
      <c r="E271" s="45"/>
      <c r="F271" s="6" t="s">
        <v>91</v>
      </c>
      <c r="G271" s="6"/>
      <c r="H271" s="47">
        <v>531</v>
      </c>
      <c r="I271" t="s">
        <v>44</v>
      </c>
      <c r="J271" s="145" t="str">
        <f>IF(ISBLANK(INDEX('Policy Characteristics'!D:D,MATCH($C271,'Policy Characteristics'!$C:$C,0))),"",INDEX('Policy Characteristics'!D:D,MATCH($C271,'Policy Characteristics'!$C:$C,0)))</f>
        <v>Electricity Imports and Exports</v>
      </c>
      <c r="K271" s="144" t="str">
        <f>IF(ISBLANK(INDEX('Policy Characteristics'!E:E,MATCH($C271,'Policy Characteristics'!$C:$C,0))),"",INDEX('Policy Characteristics'!E:E,MATCH($C271,'Policy Characteristics'!$C:$C,0)))</f>
        <v>elec change imports</v>
      </c>
      <c r="L271" s="151">
        <f>IF(ISBLANK(INDEX('Policy Characteristics'!F:F,MATCH($C271,'Policy Characteristics'!$C:$C,0))),"",INDEX('Policy Characteristics'!F:F,MATCH($C271,'Policy Characteristics'!$C:$C,0)))</f>
        <v>-0.5</v>
      </c>
      <c r="M271" s="151">
        <f>IF(ISBLANK(INDEX('Policy Characteristics'!G:G,MATCH($C271,'Policy Characteristics'!$C:$C,0))),"",INDEX('Policy Characteristics'!G:G,MATCH($C271,'Policy Characteristics'!$C:$C,0)))</f>
        <v>1</v>
      </c>
      <c r="N271" s="151">
        <f>IF(ISBLANK(INDEX('Policy Characteristics'!H:H,MATCH($C271,'Policy Characteristics'!$C:$C,0))),"",INDEX('Policy Characteristics'!H:H,MATCH($C271,'Policy Characteristics'!$C:$C,0)))</f>
        <v>0.02</v>
      </c>
      <c r="O271" s="144" t="str">
        <f>IF(ISBLANK(INDEX('Policy Characteristics'!I:I,MATCH($C271,'Policy Characteristics'!$C:$C,0))),"",INDEX('Policy Characteristics'!I:I,MATCH($C271,'Policy Characteristics'!$C:$C,0)))</f>
        <v>% change in imports</v>
      </c>
      <c r="P271" s="14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44" t="str">
        <f>IF(ISBLANK(INDEX('Policy Characteristics'!K:K,MATCH($C271,'Policy Characteristics'!$C:$C,0))),"",INDEX('Policy Characteristics'!K:K,MATCH($C271,'Policy Characteristics'!$C:$C,0)))</f>
        <v>electricity-sector-main.html#elec-imports</v>
      </c>
      <c r="R271" s="144" t="str">
        <f>IF(ISBLANK(INDEX('Policy Characteristics'!L:L,MATCH($C271,'Policy Characteristics'!$C:$C,0))),"",INDEX('Policy Characteristics'!L:L,MATCH($C271,'Policy Characteristics'!$C:$C,0)))</f>
        <v>electricity-imports-exports.html</v>
      </c>
    </row>
    <row r="272" spans="1:18" s="2" customFormat="1" x14ac:dyDescent="0.25">
      <c r="A272" s="144" t="str">
        <f>IF(ISBLANK(INDEX('Policy Characteristics'!A:A,MATCH($C272,'Policy Characteristics'!$C:$C,0))),"",INDEX('Policy Characteristics'!A:A,MATCH($C272,'Policy Characteristics'!$C:$C,0)))</f>
        <v>Electricity Supply</v>
      </c>
      <c r="B272" s="152" t="str">
        <f>IF(ISBLANK(INDEX('Policy Characteristics'!B:B,MATCH($C272,'Policy Characteristics'!$C:$C,0))),"",INDEX('Policy Characteristics'!B:B,MATCH($C272,'Policy Characteristics'!$C:$C,0)))</f>
        <v>Change Electricity Imports</v>
      </c>
      <c r="C272" s="144" t="str">
        <f t="shared" si="18"/>
        <v>Percent Change in Electricity Imports</v>
      </c>
      <c r="D272" s="6" t="s">
        <v>80</v>
      </c>
      <c r="E272" s="45"/>
      <c r="F272" s="6" t="s">
        <v>92</v>
      </c>
      <c r="G272" s="6"/>
      <c r="H272" s="47">
        <v>532</v>
      </c>
      <c r="I272" t="s">
        <v>44</v>
      </c>
      <c r="J272" s="145" t="str">
        <f>IF(ISBLANK(INDEX('Policy Characteristics'!D:D,MATCH($C272,'Policy Characteristics'!$C:$C,0))),"",INDEX('Policy Characteristics'!D:D,MATCH($C272,'Policy Characteristics'!$C:$C,0)))</f>
        <v>Electricity Imports and Exports</v>
      </c>
      <c r="K272" s="144" t="str">
        <f>IF(ISBLANK(INDEX('Policy Characteristics'!E:E,MATCH($C272,'Policy Characteristics'!$C:$C,0))),"",INDEX('Policy Characteristics'!E:E,MATCH($C272,'Policy Characteristics'!$C:$C,0)))</f>
        <v>elec change imports</v>
      </c>
      <c r="L272" s="151">
        <f>IF(ISBLANK(INDEX('Policy Characteristics'!F:F,MATCH($C272,'Policy Characteristics'!$C:$C,0))),"",INDEX('Policy Characteristics'!F:F,MATCH($C272,'Policy Characteristics'!$C:$C,0)))</f>
        <v>-0.5</v>
      </c>
      <c r="M272" s="151">
        <f>IF(ISBLANK(INDEX('Policy Characteristics'!G:G,MATCH($C272,'Policy Characteristics'!$C:$C,0))),"",INDEX('Policy Characteristics'!G:G,MATCH($C272,'Policy Characteristics'!$C:$C,0)))</f>
        <v>1</v>
      </c>
      <c r="N272" s="151">
        <f>IF(ISBLANK(INDEX('Policy Characteristics'!H:H,MATCH($C272,'Policy Characteristics'!$C:$C,0))),"",INDEX('Policy Characteristics'!H:H,MATCH($C272,'Policy Characteristics'!$C:$C,0)))</f>
        <v>0.02</v>
      </c>
      <c r="O272" s="144" t="str">
        <f>IF(ISBLANK(INDEX('Policy Characteristics'!I:I,MATCH($C272,'Policy Characteristics'!$C:$C,0))),"",INDEX('Policy Characteristics'!I:I,MATCH($C272,'Policy Characteristics'!$C:$C,0)))</f>
        <v>% change in imports</v>
      </c>
      <c r="P272" s="14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44" t="str">
        <f>IF(ISBLANK(INDEX('Policy Characteristics'!K:K,MATCH($C272,'Policy Characteristics'!$C:$C,0))),"",INDEX('Policy Characteristics'!K:K,MATCH($C272,'Policy Characteristics'!$C:$C,0)))</f>
        <v>electricity-sector-main.html#elec-imports</v>
      </c>
      <c r="R272" s="144" t="str">
        <f>IF(ISBLANK(INDEX('Policy Characteristics'!L:L,MATCH($C272,'Policy Characteristics'!$C:$C,0))),"",INDEX('Policy Characteristics'!L:L,MATCH($C272,'Policy Characteristics'!$C:$C,0)))</f>
        <v>electricity-imports-exports.html</v>
      </c>
    </row>
    <row r="273" spans="1:18" s="2" customFormat="1" x14ac:dyDescent="0.25">
      <c r="A273" s="144" t="str">
        <f>IF(ISBLANK(INDEX('Policy Characteristics'!A:A,MATCH($C273,'Policy Characteristics'!$C:$C,0))),"",INDEX('Policy Characteristics'!A:A,MATCH($C273,'Policy Characteristics'!$C:$C,0)))</f>
        <v>Electricity Supply</v>
      </c>
      <c r="B273" s="152" t="str">
        <f>IF(ISBLANK(INDEX('Policy Characteristics'!B:B,MATCH($C273,'Policy Characteristics'!$C:$C,0))),"",INDEX('Policy Characteristics'!B:B,MATCH($C273,'Policy Characteristics'!$C:$C,0)))</f>
        <v>Change Electricity Imports</v>
      </c>
      <c r="C273" s="144" t="str">
        <f t="shared" si="18"/>
        <v>Percent Change in Electricity Imports</v>
      </c>
      <c r="D273" s="6" t="s">
        <v>1318</v>
      </c>
      <c r="E273" s="45"/>
      <c r="F273" s="6" t="s">
        <v>432</v>
      </c>
      <c r="G273" s="6"/>
      <c r="H273" s="47">
        <v>533</v>
      </c>
      <c r="I273" t="s">
        <v>44</v>
      </c>
      <c r="J273" s="145" t="str">
        <f>IF(ISBLANK(INDEX('Policy Characteristics'!D:D,MATCH($C273,'Policy Characteristics'!$C:$C,0))),"",INDEX('Policy Characteristics'!D:D,MATCH($C273,'Policy Characteristics'!$C:$C,0)))</f>
        <v>Electricity Imports and Exports</v>
      </c>
      <c r="K273" s="144" t="str">
        <f>IF(ISBLANK(INDEX('Policy Characteristics'!E:E,MATCH($C273,'Policy Characteristics'!$C:$C,0))),"",INDEX('Policy Characteristics'!E:E,MATCH($C273,'Policy Characteristics'!$C:$C,0)))</f>
        <v>elec change imports</v>
      </c>
      <c r="L273" s="151">
        <f>IF(ISBLANK(INDEX('Policy Characteristics'!F:F,MATCH($C273,'Policy Characteristics'!$C:$C,0))),"",INDEX('Policy Characteristics'!F:F,MATCH($C273,'Policy Characteristics'!$C:$C,0)))</f>
        <v>-0.5</v>
      </c>
      <c r="M273" s="151">
        <f>IF(ISBLANK(INDEX('Policy Characteristics'!G:G,MATCH($C273,'Policy Characteristics'!$C:$C,0))),"",INDEX('Policy Characteristics'!G:G,MATCH($C273,'Policy Characteristics'!$C:$C,0)))</f>
        <v>1</v>
      </c>
      <c r="N273" s="151">
        <f>IF(ISBLANK(INDEX('Policy Characteristics'!H:H,MATCH($C273,'Policy Characteristics'!$C:$C,0))),"",INDEX('Policy Characteristics'!H:H,MATCH($C273,'Policy Characteristics'!$C:$C,0)))</f>
        <v>0.02</v>
      </c>
      <c r="O273" s="144" t="str">
        <f>IF(ISBLANK(INDEX('Policy Characteristics'!I:I,MATCH($C273,'Policy Characteristics'!$C:$C,0))),"",INDEX('Policy Characteristics'!I:I,MATCH($C273,'Policy Characteristics'!$C:$C,0)))</f>
        <v>% change in imports</v>
      </c>
      <c r="P273" s="14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44" t="str">
        <f>IF(ISBLANK(INDEX('Policy Characteristics'!K:K,MATCH($C273,'Policy Characteristics'!$C:$C,0))),"",INDEX('Policy Characteristics'!K:K,MATCH($C273,'Policy Characteristics'!$C:$C,0)))</f>
        <v>electricity-sector-main.html#elec-imports</v>
      </c>
      <c r="R273" s="144" t="str">
        <f>IF(ISBLANK(INDEX('Policy Characteristics'!L:L,MATCH($C273,'Policy Characteristics'!$C:$C,0))),"",INDEX('Policy Characteristics'!L:L,MATCH($C273,'Policy Characteristics'!$C:$C,0)))</f>
        <v>electricity-imports-exports.html</v>
      </c>
    </row>
    <row r="274" spans="1:18" s="2" customFormat="1" x14ac:dyDescent="0.25">
      <c r="A274" s="144" t="str">
        <f>IF(ISBLANK(INDEX('Policy Characteristics'!A:A,MATCH($C274,'Policy Characteristics'!$C:$C,0))),"",INDEX('Policy Characteristics'!A:A,MATCH($C274,'Policy Characteristics'!$C:$C,0)))</f>
        <v>Electricity Supply</v>
      </c>
      <c r="B274" s="152" t="str">
        <f>IF(ISBLANK(INDEX('Policy Characteristics'!B:B,MATCH($C274,'Policy Characteristics'!$C:$C,0))),"",INDEX('Policy Characteristics'!B:B,MATCH($C274,'Policy Characteristics'!$C:$C,0)))</f>
        <v>Change Electricity Imports</v>
      </c>
      <c r="C274" s="144" t="str">
        <f t="shared" si="18"/>
        <v>Percent Change in Electricity Imports</v>
      </c>
      <c r="D274" s="6" t="s">
        <v>304</v>
      </c>
      <c r="E274" s="45"/>
      <c r="F274" s="6" t="s">
        <v>306</v>
      </c>
      <c r="G274" s="6"/>
      <c r="H274" s="47">
        <v>534</v>
      </c>
      <c r="I274" t="s">
        <v>44</v>
      </c>
      <c r="J274" s="145" t="str">
        <f>IF(ISBLANK(INDEX('Policy Characteristics'!D:D,MATCH($C274,'Policy Characteristics'!$C:$C,0))),"",INDEX('Policy Characteristics'!D:D,MATCH($C274,'Policy Characteristics'!$C:$C,0)))</f>
        <v>Electricity Imports and Exports</v>
      </c>
      <c r="K274" s="144" t="str">
        <f>IF(ISBLANK(INDEX('Policy Characteristics'!E:E,MATCH($C274,'Policy Characteristics'!$C:$C,0))),"",INDEX('Policy Characteristics'!E:E,MATCH($C274,'Policy Characteristics'!$C:$C,0)))</f>
        <v>elec change imports</v>
      </c>
      <c r="L274" s="151">
        <f>IF(ISBLANK(INDEX('Policy Characteristics'!F:F,MATCH($C274,'Policy Characteristics'!$C:$C,0))),"",INDEX('Policy Characteristics'!F:F,MATCH($C274,'Policy Characteristics'!$C:$C,0)))</f>
        <v>-0.5</v>
      </c>
      <c r="M274" s="151">
        <f>IF(ISBLANK(INDEX('Policy Characteristics'!G:G,MATCH($C274,'Policy Characteristics'!$C:$C,0))),"",INDEX('Policy Characteristics'!G:G,MATCH($C274,'Policy Characteristics'!$C:$C,0)))</f>
        <v>1</v>
      </c>
      <c r="N274" s="151">
        <f>IF(ISBLANK(INDEX('Policy Characteristics'!H:H,MATCH($C274,'Policy Characteristics'!$C:$C,0))),"",INDEX('Policy Characteristics'!H:H,MATCH($C274,'Policy Characteristics'!$C:$C,0)))</f>
        <v>0.02</v>
      </c>
      <c r="O274" s="144" t="str">
        <f>IF(ISBLANK(INDEX('Policy Characteristics'!I:I,MATCH($C274,'Policy Characteristics'!$C:$C,0))),"",INDEX('Policy Characteristics'!I:I,MATCH($C274,'Policy Characteristics'!$C:$C,0)))</f>
        <v>% change in imports</v>
      </c>
      <c r="P274" s="14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44" t="str">
        <f>IF(ISBLANK(INDEX('Policy Characteristics'!K:K,MATCH($C274,'Policy Characteristics'!$C:$C,0))),"",INDEX('Policy Characteristics'!K:K,MATCH($C274,'Policy Characteristics'!$C:$C,0)))</f>
        <v>electricity-sector-main.html#elec-imports</v>
      </c>
      <c r="R274" s="144" t="str">
        <f>IF(ISBLANK(INDEX('Policy Characteristics'!L:L,MATCH($C274,'Policy Characteristics'!$C:$C,0))),"",INDEX('Policy Characteristics'!L:L,MATCH($C274,'Policy Characteristics'!$C:$C,0)))</f>
        <v>electricity-imports-exports.html</v>
      </c>
    </row>
    <row r="275" spans="1:18" s="2" customFormat="1" x14ac:dyDescent="0.25">
      <c r="A275" s="144" t="str">
        <f>IF(ISBLANK(INDEX('Policy Characteristics'!A:A,MATCH($C275,'Policy Characteristics'!$C:$C,0))),"",INDEX('Policy Characteristics'!A:A,MATCH($C275,'Policy Characteristics'!$C:$C,0)))</f>
        <v>Electricity Supply</v>
      </c>
      <c r="B275" s="152" t="str">
        <f>IF(ISBLANK(INDEX('Policy Characteristics'!B:B,MATCH($C275,'Policy Characteristics'!$C:$C,0))),"",INDEX('Policy Characteristics'!B:B,MATCH($C275,'Policy Characteristics'!$C:$C,0)))</f>
        <v>Change Electricity Imports</v>
      </c>
      <c r="C275" s="144" t="str">
        <f t="shared" si="18"/>
        <v>Percent Change in Electricity Imports</v>
      </c>
      <c r="D275" s="6" t="s">
        <v>305</v>
      </c>
      <c r="E275" s="45"/>
      <c r="F275" s="6" t="s">
        <v>307</v>
      </c>
      <c r="G275" s="6"/>
      <c r="H275" s="47">
        <v>535</v>
      </c>
      <c r="I275" t="s">
        <v>44</v>
      </c>
      <c r="J275" s="145" t="str">
        <f>IF(ISBLANK(INDEX('Policy Characteristics'!D:D,MATCH($C275,'Policy Characteristics'!$C:$C,0))),"",INDEX('Policy Characteristics'!D:D,MATCH($C275,'Policy Characteristics'!$C:$C,0)))</f>
        <v>Electricity Imports and Exports</v>
      </c>
      <c r="K275" s="144" t="str">
        <f>IF(ISBLANK(INDEX('Policy Characteristics'!E:E,MATCH($C275,'Policy Characteristics'!$C:$C,0))),"",INDEX('Policy Characteristics'!E:E,MATCH($C275,'Policy Characteristics'!$C:$C,0)))</f>
        <v>elec change imports</v>
      </c>
      <c r="L275" s="151">
        <f>IF(ISBLANK(INDEX('Policy Characteristics'!F:F,MATCH($C275,'Policy Characteristics'!$C:$C,0))),"",INDEX('Policy Characteristics'!F:F,MATCH($C275,'Policy Characteristics'!$C:$C,0)))</f>
        <v>-0.5</v>
      </c>
      <c r="M275" s="151">
        <f>IF(ISBLANK(INDEX('Policy Characteristics'!G:G,MATCH($C275,'Policy Characteristics'!$C:$C,0))),"",INDEX('Policy Characteristics'!G:G,MATCH($C275,'Policy Characteristics'!$C:$C,0)))</f>
        <v>1</v>
      </c>
      <c r="N275" s="151">
        <f>IF(ISBLANK(INDEX('Policy Characteristics'!H:H,MATCH($C275,'Policy Characteristics'!$C:$C,0))),"",INDEX('Policy Characteristics'!H:H,MATCH($C275,'Policy Characteristics'!$C:$C,0)))</f>
        <v>0.02</v>
      </c>
      <c r="O275" s="144" t="str">
        <f>IF(ISBLANK(INDEX('Policy Characteristics'!I:I,MATCH($C275,'Policy Characteristics'!$C:$C,0))),"",INDEX('Policy Characteristics'!I:I,MATCH($C275,'Policy Characteristics'!$C:$C,0)))</f>
        <v>% change in imports</v>
      </c>
      <c r="P275" s="14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44" t="str">
        <f>IF(ISBLANK(INDEX('Policy Characteristics'!K:K,MATCH($C275,'Policy Characteristics'!$C:$C,0))),"",INDEX('Policy Characteristics'!K:K,MATCH($C275,'Policy Characteristics'!$C:$C,0)))</f>
        <v>electricity-sector-main.html#elec-imports</v>
      </c>
      <c r="R275" s="144" t="str">
        <f>IF(ISBLANK(INDEX('Policy Characteristics'!L:L,MATCH($C275,'Policy Characteristics'!$C:$C,0))),"",INDEX('Policy Characteristics'!L:L,MATCH($C275,'Policy Characteristics'!$C:$C,0)))</f>
        <v>electricity-imports-exports.html</v>
      </c>
    </row>
    <row r="276" spans="1:18" s="2" customFormat="1" x14ac:dyDescent="0.25">
      <c r="A276" s="144" t="str">
        <f>IF(ISBLANK(INDEX('Policy Characteristics'!A:A,MATCH($C276,'Policy Characteristics'!$C:$C,0))),"",INDEX('Policy Characteristics'!A:A,MATCH($C276,'Policy Characteristics'!$C:$C,0)))</f>
        <v>Electricity Supply</v>
      </c>
      <c r="B276" s="152" t="str">
        <f>IF(ISBLANK(INDEX('Policy Characteristics'!B:B,MATCH($C276,'Policy Characteristics'!$C:$C,0))),"",INDEX('Policy Characteristics'!B:B,MATCH($C276,'Policy Characteristics'!$C:$C,0)))</f>
        <v>Change Electricity Imports</v>
      </c>
      <c r="C276" s="144" t="str">
        <f t="shared" si="18"/>
        <v>Percent Change in Electricity Imports</v>
      </c>
      <c r="D276" s="6" t="s">
        <v>440</v>
      </c>
      <c r="E276" s="45"/>
      <c r="F276" s="6" t="s">
        <v>439</v>
      </c>
      <c r="G276" s="6"/>
      <c r="H276" s="47">
        <v>536</v>
      </c>
      <c r="I276" t="s">
        <v>44</v>
      </c>
      <c r="J276" s="145" t="str">
        <f>IF(ISBLANK(INDEX('Policy Characteristics'!D:D,MATCH($C276,'Policy Characteristics'!$C:$C,0))),"",INDEX('Policy Characteristics'!D:D,MATCH($C276,'Policy Characteristics'!$C:$C,0)))</f>
        <v>Electricity Imports and Exports</v>
      </c>
      <c r="K276" s="144" t="str">
        <f>IF(ISBLANK(INDEX('Policy Characteristics'!E:E,MATCH($C276,'Policy Characteristics'!$C:$C,0))),"",INDEX('Policy Characteristics'!E:E,MATCH($C276,'Policy Characteristics'!$C:$C,0)))</f>
        <v>elec change imports</v>
      </c>
      <c r="L276" s="151">
        <f>IF(ISBLANK(INDEX('Policy Characteristics'!F:F,MATCH($C276,'Policy Characteristics'!$C:$C,0))),"",INDEX('Policy Characteristics'!F:F,MATCH($C276,'Policy Characteristics'!$C:$C,0)))</f>
        <v>-0.5</v>
      </c>
      <c r="M276" s="151">
        <f>IF(ISBLANK(INDEX('Policy Characteristics'!G:G,MATCH($C276,'Policy Characteristics'!$C:$C,0))),"",INDEX('Policy Characteristics'!G:G,MATCH($C276,'Policy Characteristics'!$C:$C,0)))</f>
        <v>1</v>
      </c>
      <c r="N276" s="151">
        <f>IF(ISBLANK(INDEX('Policy Characteristics'!H:H,MATCH($C276,'Policy Characteristics'!$C:$C,0))),"",INDEX('Policy Characteristics'!H:H,MATCH($C276,'Policy Characteristics'!$C:$C,0)))</f>
        <v>0.02</v>
      </c>
      <c r="O276" s="144" t="str">
        <f>IF(ISBLANK(INDEX('Policy Characteristics'!I:I,MATCH($C276,'Policy Characteristics'!$C:$C,0))),"",INDEX('Policy Characteristics'!I:I,MATCH($C276,'Policy Characteristics'!$C:$C,0)))</f>
        <v>% change in imports</v>
      </c>
      <c r="P276" s="14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44" t="str">
        <f>IF(ISBLANK(INDEX('Policy Characteristics'!K:K,MATCH($C276,'Policy Characteristics'!$C:$C,0))),"",INDEX('Policy Characteristics'!K:K,MATCH($C276,'Policy Characteristics'!$C:$C,0)))</f>
        <v>electricity-sector-main.html#elec-imports</v>
      </c>
      <c r="R276" s="144" t="str">
        <f>IF(ISBLANK(INDEX('Policy Characteristics'!L:L,MATCH($C276,'Policy Characteristics'!$C:$C,0))),"",INDEX('Policy Characteristics'!L:L,MATCH($C276,'Policy Characteristics'!$C:$C,0)))</f>
        <v>electricity-imports-exports.html</v>
      </c>
    </row>
    <row r="277" spans="1:18" s="2" customFormat="1" x14ac:dyDescent="0.25">
      <c r="A277" s="144" t="str">
        <f>IF(ISBLANK(INDEX('Policy Characteristics'!A:A,MATCH($C277,'Policy Characteristics'!$C:$C,0))),"",INDEX('Policy Characteristics'!A:A,MATCH($C277,'Policy Characteristics'!$C:$C,0)))</f>
        <v>Electricity Supply</v>
      </c>
      <c r="B277" s="152" t="str">
        <f>IF(ISBLANK(INDEX('Policy Characteristics'!B:B,MATCH($C277,'Policy Characteristics'!$C:$C,0))),"",INDEX('Policy Characteristics'!B:B,MATCH($C277,'Policy Characteristics'!$C:$C,0)))</f>
        <v>Change Electricity Imports</v>
      </c>
      <c r="C277" s="144" t="str">
        <f t="shared" si="18"/>
        <v>Percent Change in Electricity Imports</v>
      </c>
      <c r="D277" s="6" t="s">
        <v>449</v>
      </c>
      <c r="E277" s="45"/>
      <c r="F277" s="6" t="s">
        <v>450</v>
      </c>
      <c r="G277" s="6"/>
      <c r="H277" s="47">
        <v>537</v>
      </c>
      <c r="I277" t="s">
        <v>44</v>
      </c>
      <c r="J277" s="145" t="str">
        <f>IF(ISBLANK(INDEX('Policy Characteristics'!D:D,MATCH($C277,'Policy Characteristics'!$C:$C,0))),"",INDEX('Policy Characteristics'!D:D,MATCH($C277,'Policy Characteristics'!$C:$C,0)))</f>
        <v>Electricity Imports and Exports</v>
      </c>
      <c r="K277" s="144" t="str">
        <f>IF(ISBLANK(INDEX('Policy Characteristics'!E:E,MATCH($C277,'Policy Characteristics'!$C:$C,0))),"",INDEX('Policy Characteristics'!E:E,MATCH($C277,'Policy Characteristics'!$C:$C,0)))</f>
        <v>elec change imports</v>
      </c>
      <c r="L277" s="151">
        <f>IF(ISBLANK(INDEX('Policy Characteristics'!F:F,MATCH($C277,'Policy Characteristics'!$C:$C,0))),"",INDEX('Policy Characteristics'!F:F,MATCH($C277,'Policy Characteristics'!$C:$C,0)))</f>
        <v>-0.5</v>
      </c>
      <c r="M277" s="151">
        <f>IF(ISBLANK(INDEX('Policy Characteristics'!G:G,MATCH($C277,'Policy Characteristics'!$C:$C,0))),"",INDEX('Policy Characteristics'!G:G,MATCH($C277,'Policy Characteristics'!$C:$C,0)))</f>
        <v>1</v>
      </c>
      <c r="N277" s="151">
        <f>IF(ISBLANK(INDEX('Policy Characteristics'!H:H,MATCH($C277,'Policy Characteristics'!$C:$C,0))),"",INDEX('Policy Characteristics'!H:H,MATCH($C277,'Policy Characteristics'!$C:$C,0)))</f>
        <v>0.02</v>
      </c>
      <c r="O277" s="144" t="str">
        <f>IF(ISBLANK(INDEX('Policy Characteristics'!I:I,MATCH($C277,'Policy Characteristics'!$C:$C,0))),"",INDEX('Policy Characteristics'!I:I,MATCH($C277,'Policy Characteristics'!$C:$C,0)))</f>
        <v>% change in imports</v>
      </c>
      <c r="P277" s="14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44" t="str">
        <f>IF(ISBLANK(INDEX('Policy Characteristics'!K:K,MATCH($C277,'Policy Characteristics'!$C:$C,0))),"",INDEX('Policy Characteristics'!K:K,MATCH($C277,'Policy Characteristics'!$C:$C,0)))</f>
        <v>electricity-sector-main.html#elec-imports</v>
      </c>
      <c r="R277" s="144" t="str">
        <f>IF(ISBLANK(INDEX('Policy Characteristics'!L:L,MATCH($C277,'Policy Characteristics'!$C:$C,0))),"",INDEX('Policy Characteristics'!L:L,MATCH($C277,'Policy Characteristics'!$C:$C,0)))</f>
        <v>electricity-imports-exports.html</v>
      </c>
    </row>
    <row r="278" spans="1:18" s="2" customFormat="1" x14ac:dyDescent="0.25">
      <c r="A278" s="144" t="str">
        <f>IF(ISBLANK(INDEX('Policy Characteristics'!A:A,MATCH($C278,'Policy Characteristics'!$C:$C,0))),"",INDEX('Policy Characteristics'!A:A,MATCH($C278,'Policy Characteristics'!$C:$C,0)))</f>
        <v>Electricity Supply</v>
      </c>
      <c r="B278" s="152" t="str">
        <f>IF(ISBLANK(INDEX('Policy Characteristics'!B:B,MATCH($C278,'Policy Characteristics'!$C:$C,0))),"",INDEX('Policy Characteristics'!B:B,MATCH($C278,'Policy Characteristics'!$C:$C,0)))</f>
        <v>Change Electricity Imports</v>
      </c>
      <c r="C278" s="144" t="str">
        <f t="shared" si="18"/>
        <v>Percent Change in Electricity Imports</v>
      </c>
      <c r="D278" s="6" t="s">
        <v>1641</v>
      </c>
      <c r="E278" s="45"/>
      <c r="F278" s="6" t="s">
        <v>1361</v>
      </c>
      <c r="G278" s="6"/>
      <c r="H278" s="47">
        <v>538</v>
      </c>
      <c r="I278" t="s">
        <v>44</v>
      </c>
      <c r="J278" s="145" t="str">
        <f>IF(ISBLANK(INDEX('Policy Characteristics'!D:D,MATCH($C278,'Policy Characteristics'!$C:$C,0))),"",INDEX('Policy Characteristics'!D:D,MATCH($C278,'Policy Characteristics'!$C:$C,0)))</f>
        <v>Electricity Imports and Exports</v>
      </c>
      <c r="K278" s="144" t="str">
        <f>IF(ISBLANK(INDEX('Policy Characteristics'!E:E,MATCH($C278,'Policy Characteristics'!$C:$C,0))),"",INDEX('Policy Characteristics'!E:E,MATCH($C278,'Policy Characteristics'!$C:$C,0)))</f>
        <v>elec change imports</v>
      </c>
      <c r="L278" s="151">
        <f>IF(ISBLANK(INDEX('Policy Characteristics'!F:F,MATCH($C278,'Policy Characteristics'!$C:$C,0))),"",INDEX('Policy Characteristics'!F:F,MATCH($C278,'Policy Characteristics'!$C:$C,0)))</f>
        <v>-0.5</v>
      </c>
      <c r="M278" s="151">
        <f>IF(ISBLANK(INDEX('Policy Characteristics'!G:G,MATCH($C278,'Policy Characteristics'!$C:$C,0))),"",INDEX('Policy Characteristics'!G:G,MATCH($C278,'Policy Characteristics'!$C:$C,0)))</f>
        <v>1</v>
      </c>
      <c r="N278" s="151">
        <f>IF(ISBLANK(INDEX('Policy Characteristics'!H:H,MATCH($C278,'Policy Characteristics'!$C:$C,0))),"",INDEX('Policy Characteristics'!H:H,MATCH($C278,'Policy Characteristics'!$C:$C,0)))</f>
        <v>0.02</v>
      </c>
      <c r="O278" s="144" t="str">
        <f>IF(ISBLANK(INDEX('Policy Characteristics'!I:I,MATCH($C278,'Policy Characteristics'!$C:$C,0))),"",INDEX('Policy Characteristics'!I:I,MATCH($C278,'Policy Characteristics'!$C:$C,0)))</f>
        <v>% change in imports</v>
      </c>
      <c r="P278" s="14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44" t="str">
        <f>IF(ISBLANK(INDEX('Policy Characteristics'!K:K,MATCH($C278,'Policy Characteristics'!$C:$C,0))),"",INDEX('Policy Characteristics'!K:K,MATCH($C278,'Policy Characteristics'!$C:$C,0)))</f>
        <v>electricity-sector-main.html#elec-imports</v>
      </c>
      <c r="R278" s="144" t="str">
        <f>IF(ISBLANK(INDEX('Policy Characteristics'!L:L,MATCH($C278,'Policy Characteristics'!$C:$C,0))),"",INDEX('Policy Characteristics'!L:L,MATCH($C278,'Policy Characteristics'!$C:$C,0)))</f>
        <v>electricity-imports-exports.html</v>
      </c>
    </row>
    <row r="279" spans="1:18" s="2" customFormat="1" x14ac:dyDescent="0.25">
      <c r="A279" s="144" t="str">
        <f>IF(ISBLANK(INDEX('Policy Characteristics'!A:A,MATCH($C279,'Policy Characteristics'!$C:$C,0))),"",INDEX('Policy Characteristics'!A:A,MATCH($C279,'Policy Characteristics'!$C:$C,0)))</f>
        <v>Electricity Supply</v>
      </c>
      <c r="B279" s="152" t="str">
        <f>IF(ISBLANK(INDEX('Policy Characteristics'!B:B,MATCH($C279,'Policy Characteristics'!$C:$C,0))),"",INDEX('Policy Characteristics'!B:B,MATCH($C279,'Policy Characteristics'!$C:$C,0)))</f>
        <v>Change Electricity Imports</v>
      </c>
      <c r="C279" s="144" t="str">
        <f t="shared" si="18"/>
        <v>Percent Change in Electricity Imports</v>
      </c>
      <c r="D279" s="6" t="s">
        <v>1642</v>
      </c>
      <c r="E279" s="45"/>
      <c r="F279" s="6" t="s">
        <v>1484</v>
      </c>
      <c r="G279" s="6"/>
      <c r="H279" s="47">
        <v>539</v>
      </c>
      <c r="I279" t="s">
        <v>44</v>
      </c>
      <c r="J279" s="145" t="str">
        <f>IF(ISBLANK(INDEX('Policy Characteristics'!D:D,MATCH($C279,'Policy Characteristics'!$C:$C,0))),"",INDEX('Policy Characteristics'!D:D,MATCH($C279,'Policy Characteristics'!$C:$C,0)))</f>
        <v>Electricity Imports and Exports</v>
      </c>
      <c r="K279" s="144" t="str">
        <f>IF(ISBLANK(INDEX('Policy Characteristics'!E:E,MATCH($C279,'Policy Characteristics'!$C:$C,0))),"",INDEX('Policy Characteristics'!E:E,MATCH($C279,'Policy Characteristics'!$C:$C,0)))</f>
        <v>elec change imports</v>
      </c>
      <c r="L279" s="151">
        <f>IF(ISBLANK(INDEX('Policy Characteristics'!F:F,MATCH($C279,'Policy Characteristics'!$C:$C,0))),"",INDEX('Policy Characteristics'!F:F,MATCH($C279,'Policy Characteristics'!$C:$C,0)))</f>
        <v>-0.5</v>
      </c>
      <c r="M279" s="151">
        <f>IF(ISBLANK(INDEX('Policy Characteristics'!G:G,MATCH($C279,'Policy Characteristics'!$C:$C,0))),"",INDEX('Policy Characteristics'!G:G,MATCH($C279,'Policy Characteristics'!$C:$C,0)))</f>
        <v>1</v>
      </c>
      <c r="N279" s="151">
        <f>IF(ISBLANK(INDEX('Policy Characteristics'!H:H,MATCH($C279,'Policy Characteristics'!$C:$C,0))),"",INDEX('Policy Characteristics'!H:H,MATCH($C279,'Policy Characteristics'!$C:$C,0)))</f>
        <v>0.02</v>
      </c>
      <c r="O279" s="144" t="str">
        <f>IF(ISBLANK(INDEX('Policy Characteristics'!I:I,MATCH($C279,'Policy Characteristics'!$C:$C,0))),"",INDEX('Policy Characteristics'!I:I,MATCH($C279,'Policy Characteristics'!$C:$C,0)))</f>
        <v>% change in imports</v>
      </c>
      <c r="P279" s="14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44" t="str">
        <f>IF(ISBLANK(INDEX('Policy Characteristics'!K:K,MATCH($C279,'Policy Characteristics'!$C:$C,0))),"",INDEX('Policy Characteristics'!K:K,MATCH($C279,'Policy Characteristics'!$C:$C,0)))</f>
        <v>electricity-sector-main.html#elec-imports</v>
      </c>
      <c r="R279" s="144" t="str">
        <f>IF(ISBLANK(INDEX('Policy Characteristics'!L:L,MATCH($C279,'Policy Characteristics'!$C:$C,0))),"",INDEX('Policy Characteristics'!L:L,MATCH($C279,'Policy Characteristics'!$C:$C,0)))</f>
        <v>electricity-imports-exports.html</v>
      </c>
    </row>
    <row r="280" spans="1:18" s="2" customFormat="1" x14ac:dyDescent="0.25">
      <c r="A280" s="144" t="str">
        <f>IF(ISBLANK(INDEX('Policy Characteristics'!A:A,MATCH($C280,'Policy Characteristics'!$C:$C,0))),"",INDEX('Policy Characteristics'!A:A,MATCH($C280,'Policy Characteristics'!$C:$C,0)))</f>
        <v>Electricity Supply</v>
      </c>
      <c r="B280" s="152" t="str">
        <f>IF(ISBLANK(INDEX('Policy Characteristics'!B:B,MATCH($C280,'Policy Characteristics'!$C:$C,0))),"",INDEX('Policy Characteristics'!B:B,MATCH($C280,'Policy Characteristics'!$C:$C,0)))</f>
        <v>Change Electricity Imports</v>
      </c>
      <c r="C280" s="144" t="str">
        <f t="shared" si="18"/>
        <v>Percent Change in Electricity Imports</v>
      </c>
      <c r="D280" s="6" t="s">
        <v>1643</v>
      </c>
      <c r="E280" s="45"/>
      <c r="F280" s="6" t="s">
        <v>1363</v>
      </c>
      <c r="G280" s="6"/>
      <c r="H280" s="47">
        <v>540</v>
      </c>
      <c r="I280" t="s">
        <v>44</v>
      </c>
      <c r="J280" s="145" t="str">
        <f>IF(ISBLANK(INDEX('Policy Characteristics'!D:D,MATCH($C280,'Policy Characteristics'!$C:$C,0))),"",INDEX('Policy Characteristics'!D:D,MATCH($C280,'Policy Characteristics'!$C:$C,0)))</f>
        <v>Electricity Imports and Exports</v>
      </c>
      <c r="K280" s="144" t="str">
        <f>IF(ISBLANK(INDEX('Policy Characteristics'!E:E,MATCH($C280,'Policy Characteristics'!$C:$C,0))),"",INDEX('Policy Characteristics'!E:E,MATCH($C280,'Policy Characteristics'!$C:$C,0)))</f>
        <v>elec change imports</v>
      </c>
      <c r="L280" s="151">
        <f>IF(ISBLANK(INDEX('Policy Characteristics'!F:F,MATCH($C280,'Policy Characteristics'!$C:$C,0))),"",INDEX('Policy Characteristics'!F:F,MATCH($C280,'Policy Characteristics'!$C:$C,0)))</f>
        <v>-0.5</v>
      </c>
      <c r="M280" s="151">
        <f>IF(ISBLANK(INDEX('Policy Characteristics'!G:G,MATCH($C280,'Policy Characteristics'!$C:$C,0))),"",INDEX('Policy Characteristics'!G:G,MATCH($C280,'Policy Characteristics'!$C:$C,0)))</f>
        <v>1</v>
      </c>
      <c r="N280" s="151">
        <f>IF(ISBLANK(INDEX('Policy Characteristics'!H:H,MATCH($C280,'Policy Characteristics'!$C:$C,0))),"",INDEX('Policy Characteristics'!H:H,MATCH($C280,'Policy Characteristics'!$C:$C,0)))</f>
        <v>0.02</v>
      </c>
      <c r="O280" s="144" t="str">
        <f>IF(ISBLANK(INDEX('Policy Characteristics'!I:I,MATCH($C280,'Policy Characteristics'!$C:$C,0))),"",INDEX('Policy Characteristics'!I:I,MATCH($C280,'Policy Characteristics'!$C:$C,0)))</f>
        <v>% change in imports</v>
      </c>
      <c r="P280" s="14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44" t="str">
        <f>IF(ISBLANK(INDEX('Policy Characteristics'!K:K,MATCH($C280,'Policy Characteristics'!$C:$C,0))),"",INDEX('Policy Characteristics'!K:K,MATCH($C280,'Policy Characteristics'!$C:$C,0)))</f>
        <v>electricity-sector-main.html#elec-imports</v>
      </c>
      <c r="R280" s="144" t="str">
        <f>IF(ISBLANK(INDEX('Policy Characteristics'!L:L,MATCH($C280,'Policy Characteristics'!$C:$C,0))),"",INDEX('Policy Characteristics'!L:L,MATCH($C280,'Policy Characteristics'!$C:$C,0)))</f>
        <v>electricity-imports-exports.html</v>
      </c>
    </row>
    <row r="281" spans="1:18" s="2" customFormat="1" x14ac:dyDescent="0.25">
      <c r="A281" s="144" t="str">
        <f>IF(ISBLANK(INDEX('Policy Characteristics'!A:A,MATCH($C281,'Policy Characteristics'!$C:$C,0))),"",INDEX('Policy Characteristics'!A:A,MATCH($C281,'Policy Characteristics'!$C:$C,0)))</f>
        <v>Electricity Supply</v>
      </c>
      <c r="B281" s="152" t="str">
        <f>IF(ISBLANK(INDEX('Policy Characteristics'!B:B,MATCH($C281,'Policy Characteristics'!$C:$C,0))),"",INDEX('Policy Characteristics'!B:B,MATCH($C281,'Policy Characteristics'!$C:$C,0)))</f>
        <v>Change Electricity Imports</v>
      </c>
      <c r="C281" s="144" t="str">
        <f t="shared" si="18"/>
        <v>Percent Change in Electricity Imports</v>
      </c>
      <c r="D281" s="6" t="s">
        <v>2318</v>
      </c>
      <c r="E281" s="45"/>
      <c r="F281" s="6" t="s">
        <v>2325</v>
      </c>
      <c r="G281" s="6"/>
      <c r="H281" s="47">
        <v>1754</v>
      </c>
      <c r="I281" t="s">
        <v>44</v>
      </c>
      <c r="J281" s="145" t="str">
        <f>IF(ISBLANK(INDEX('Policy Characteristics'!D:D,MATCH($C281,'Policy Characteristics'!$C:$C,0))),"",INDEX('Policy Characteristics'!D:D,MATCH($C281,'Policy Characteristics'!$C:$C,0)))</f>
        <v>Electricity Imports and Exports</v>
      </c>
      <c r="K281" s="144" t="str">
        <f>IF(ISBLANK(INDEX('Policy Characteristics'!E:E,MATCH($C281,'Policy Characteristics'!$C:$C,0))),"",INDEX('Policy Characteristics'!E:E,MATCH($C281,'Policy Characteristics'!$C:$C,0)))</f>
        <v>elec change imports</v>
      </c>
      <c r="L281" s="151">
        <f>IF(ISBLANK(INDEX('Policy Characteristics'!F:F,MATCH($C281,'Policy Characteristics'!$C:$C,0))),"",INDEX('Policy Characteristics'!F:F,MATCH($C281,'Policy Characteristics'!$C:$C,0)))</f>
        <v>-0.5</v>
      </c>
      <c r="M281" s="151">
        <f>IF(ISBLANK(INDEX('Policy Characteristics'!G:G,MATCH($C281,'Policy Characteristics'!$C:$C,0))),"",INDEX('Policy Characteristics'!G:G,MATCH($C281,'Policy Characteristics'!$C:$C,0)))</f>
        <v>1</v>
      </c>
      <c r="N281" s="151">
        <f>IF(ISBLANK(INDEX('Policy Characteristics'!H:H,MATCH($C281,'Policy Characteristics'!$C:$C,0))),"",INDEX('Policy Characteristics'!H:H,MATCH($C281,'Policy Characteristics'!$C:$C,0)))</f>
        <v>0.02</v>
      </c>
      <c r="O281" s="144" t="str">
        <f>IF(ISBLANK(INDEX('Policy Characteristics'!I:I,MATCH($C281,'Policy Characteristics'!$C:$C,0))),"",INDEX('Policy Characteristics'!I:I,MATCH($C281,'Policy Characteristics'!$C:$C,0)))</f>
        <v>% change in imports</v>
      </c>
      <c r="P281" s="14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44" t="str">
        <f>IF(ISBLANK(INDEX('Policy Characteristics'!K:K,MATCH($C281,'Policy Characteristics'!$C:$C,0))),"",INDEX('Policy Characteristics'!K:K,MATCH($C281,'Policy Characteristics'!$C:$C,0)))</f>
        <v>electricity-sector-main.html#elec-imports</v>
      </c>
      <c r="R281" s="144" t="str">
        <f>IF(ISBLANK(INDEX('Policy Characteristics'!L:L,MATCH($C281,'Policy Characteristics'!$C:$C,0))),"",INDEX('Policy Characteristics'!L:L,MATCH($C281,'Policy Characteristics'!$C:$C,0)))</f>
        <v>electricity-imports-exports.html</v>
      </c>
    </row>
    <row r="282" spans="1:18" s="2" customFormat="1" x14ac:dyDescent="0.25">
      <c r="A282" s="144" t="str">
        <f>IF(ISBLANK(INDEX('Policy Characteristics'!A:A,MATCH($C282,'Policy Characteristics'!$C:$C,0))),"",INDEX('Policy Characteristics'!A:A,MATCH($C282,'Policy Characteristics'!$C:$C,0)))</f>
        <v>Electricity Supply</v>
      </c>
      <c r="B282" s="152" t="str">
        <f>IF(ISBLANK(INDEX('Policy Characteristics'!B:B,MATCH($C282,'Policy Characteristics'!$C:$C,0))),"",INDEX('Policy Characteristics'!B:B,MATCH($C282,'Policy Characteristics'!$C:$C,0)))</f>
        <v>Change Electricity Imports</v>
      </c>
      <c r="C282" s="144" t="str">
        <f t="shared" si="18"/>
        <v>Percent Change in Electricity Imports</v>
      </c>
      <c r="D282" s="6" t="s">
        <v>2321</v>
      </c>
      <c r="E282" s="45"/>
      <c r="F282" s="6" t="s">
        <v>2326</v>
      </c>
      <c r="G282" s="6"/>
      <c r="H282" s="47">
        <v>1755</v>
      </c>
      <c r="I282" t="s">
        <v>44</v>
      </c>
      <c r="J282" s="145" t="str">
        <f>IF(ISBLANK(INDEX('Policy Characteristics'!D:D,MATCH($C282,'Policy Characteristics'!$C:$C,0))),"",INDEX('Policy Characteristics'!D:D,MATCH($C282,'Policy Characteristics'!$C:$C,0)))</f>
        <v>Electricity Imports and Exports</v>
      </c>
      <c r="K282" s="144" t="str">
        <f>IF(ISBLANK(INDEX('Policy Characteristics'!E:E,MATCH($C282,'Policy Characteristics'!$C:$C,0))),"",INDEX('Policy Characteristics'!E:E,MATCH($C282,'Policy Characteristics'!$C:$C,0)))</f>
        <v>elec change imports</v>
      </c>
      <c r="L282" s="151">
        <f>IF(ISBLANK(INDEX('Policy Characteristics'!F:F,MATCH($C282,'Policy Characteristics'!$C:$C,0))),"",INDEX('Policy Characteristics'!F:F,MATCH($C282,'Policy Characteristics'!$C:$C,0)))</f>
        <v>-0.5</v>
      </c>
      <c r="M282" s="151">
        <f>IF(ISBLANK(INDEX('Policy Characteristics'!G:G,MATCH($C282,'Policy Characteristics'!$C:$C,0))),"",INDEX('Policy Characteristics'!G:G,MATCH($C282,'Policy Characteristics'!$C:$C,0)))</f>
        <v>1</v>
      </c>
      <c r="N282" s="151">
        <f>IF(ISBLANK(INDEX('Policy Characteristics'!H:H,MATCH($C282,'Policy Characteristics'!$C:$C,0))),"",INDEX('Policy Characteristics'!H:H,MATCH($C282,'Policy Characteristics'!$C:$C,0)))</f>
        <v>0.02</v>
      </c>
      <c r="O282" s="144" t="str">
        <f>IF(ISBLANK(INDEX('Policy Characteristics'!I:I,MATCH($C282,'Policy Characteristics'!$C:$C,0))),"",INDEX('Policy Characteristics'!I:I,MATCH($C282,'Policy Characteristics'!$C:$C,0)))</f>
        <v>% change in imports</v>
      </c>
      <c r="P282" s="14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44" t="str">
        <f>IF(ISBLANK(INDEX('Policy Characteristics'!K:K,MATCH($C282,'Policy Characteristics'!$C:$C,0))),"",INDEX('Policy Characteristics'!K:K,MATCH($C282,'Policy Characteristics'!$C:$C,0)))</f>
        <v>electricity-sector-main.html#elec-imports</v>
      </c>
      <c r="R282" s="144" t="str">
        <f>IF(ISBLANK(INDEX('Policy Characteristics'!L:L,MATCH($C282,'Policy Characteristics'!$C:$C,0))),"",INDEX('Policy Characteristics'!L:L,MATCH($C282,'Policy Characteristics'!$C:$C,0)))</f>
        <v>electricity-imports-exports.html</v>
      </c>
    </row>
    <row r="283" spans="1:18" s="2" customFormat="1" x14ac:dyDescent="0.25">
      <c r="A283" s="144" t="str">
        <f>IF(ISBLANK(INDEX('Policy Characteristics'!A:A,MATCH($C283,'Policy Characteristics'!$C:$C,0))),"",INDEX('Policy Characteristics'!A:A,MATCH($C283,'Policy Characteristics'!$C:$C,0)))</f>
        <v>Electricity Supply</v>
      </c>
      <c r="B283" s="152" t="str">
        <f>IF(ISBLANK(INDEX('Policy Characteristics'!B:B,MATCH($C283,'Policy Characteristics'!$C:$C,0))),"",INDEX('Policy Characteristics'!B:B,MATCH($C283,'Policy Characteristics'!$C:$C,0)))</f>
        <v>Change Electricity Imports</v>
      </c>
      <c r="C283" s="144" t="str">
        <f t="shared" si="18"/>
        <v>Percent Change in Electricity Imports</v>
      </c>
      <c r="D283" s="6" t="s">
        <v>2322</v>
      </c>
      <c r="E283" s="45"/>
      <c r="F283" s="6" t="s">
        <v>2327</v>
      </c>
      <c r="G283" s="6"/>
      <c r="H283" s="47">
        <v>1756</v>
      </c>
      <c r="I283" t="s">
        <v>44</v>
      </c>
      <c r="J283" s="145" t="str">
        <f>IF(ISBLANK(INDEX('Policy Characteristics'!D:D,MATCH($C283,'Policy Characteristics'!$C:$C,0))),"",INDEX('Policy Characteristics'!D:D,MATCH($C283,'Policy Characteristics'!$C:$C,0)))</f>
        <v>Electricity Imports and Exports</v>
      </c>
      <c r="K283" s="144" t="str">
        <f>IF(ISBLANK(INDEX('Policy Characteristics'!E:E,MATCH($C283,'Policy Characteristics'!$C:$C,0))),"",INDEX('Policy Characteristics'!E:E,MATCH($C283,'Policy Characteristics'!$C:$C,0)))</f>
        <v>elec change imports</v>
      </c>
      <c r="L283" s="151">
        <f>IF(ISBLANK(INDEX('Policy Characteristics'!F:F,MATCH($C283,'Policy Characteristics'!$C:$C,0))),"",INDEX('Policy Characteristics'!F:F,MATCH($C283,'Policy Characteristics'!$C:$C,0)))</f>
        <v>-0.5</v>
      </c>
      <c r="M283" s="151">
        <f>IF(ISBLANK(INDEX('Policy Characteristics'!G:G,MATCH($C283,'Policy Characteristics'!$C:$C,0))),"",INDEX('Policy Characteristics'!G:G,MATCH($C283,'Policy Characteristics'!$C:$C,0)))</f>
        <v>1</v>
      </c>
      <c r="N283" s="151">
        <f>IF(ISBLANK(INDEX('Policy Characteristics'!H:H,MATCH($C283,'Policy Characteristics'!$C:$C,0))),"",INDEX('Policy Characteristics'!H:H,MATCH($C283,'Policy Characteristics'!$C:$C,0)))</f>
        <v>0.02</v>
      </c>
      <c r="O283" s="144" t="str">
        <f>IF(ISBLANK(INDEX('Policy Characteristics'!I:I,MATCH($C283,'Policy Characteristics'!$C:$C,0))),"",INDEX('Policy Characteristics'!I:I,MATCH($C283,'Policy Characteristics'!$C:$C,0)))</f>
        <v>% change in imports</v>
      </c>
      <c r="P283" s="14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44" t="str">
        <f>IF(ISBLANK(INDEX('Policy Characteristics'!K:K,MATCH($C283,'Policy Characteristics'!$C:$C,0))),"",INDEX('Policy Characteristics'!K:K,MATCH($C283,'Policy Characteristics'!$C:$C,0)))</f>
        <v>electricity-sector-main.html#elec-imports</v>
      </c>
      <c r="R283" s="144" t="str">
        <f>IF(ISBLANK(INDEX('Policy Characteristics'!L:L,MATCH($C283,'Policy Characteristics'!$C:$C,0))),"",INDEX('Policy Characteristics'!L:L,MATCH($C283,'Policy Characteristics'!$C:$C,0)))</f>
        <v>electricity-imports-exports.html</v>
      </c>
    </row>
    <row r="284" spans="1:18" s="2" customFormat="1" x14ac:dyDescent="0.25">
      <c r="A284" s="144" t="str">
        <f>IF(ISBLANK(INDEX('Policy Characteristics'!A:A,MATCH($C284,'Policy Characteristics'!$C:$C,0))),"",INDEX('Policy Characteristics'!A:A,MATCH($C284,'Policy Characteristics'!$C:$C,0)))</f>
        <v>Electricity Supply</v>
      </c>
      <c r="B284" s="152" t="str">
        <f>IF(ISBLANK(INDEX('Policy Characteristics'!B:B,MATCH($C284,'Policy Characteristics'!$C:$C,0))),"",INDEX('Policy Characteristics'!B:B,MATCH($C284,'Policy Characteristics'!$C:$C,0)))</f>
        <v>Change Electricity Imports</v>
      </c>
      <c r="C284" s="144" t="str">
        <f t="shared" si="18"/>
        <v>Percent Change in Electricity Imports</v>
      </c>
      <c r="D284" s="6" t="s">
        <v>2323</v>
      </c>
      <c r="E284" s="45"/>
      <c r="F284" s="6" t="s">
        <v>2328</v>
      </c>
      <c r="G284" s="6"/>
      <c r="H284" s="47">
        <v>1757</v>
      </c>
      <c r="I284" t="s">
        <v>44</v>
      </c>
      <c r="J284" s="145" t="str">
        <f>IF(ISBLANK(INDEX('Policy Characteristics'!D:D,MATCH($C284,'Policy Characteristics'!$C:$C,0))),"",INDEX('Policy Characteristics'!D:D,MATCH($C284,'Policy Characteristics'!$C:$C,0)))</f>
        <v>Electricity Imports and Exports</v>
      </c>
      <c r="K284" s="144" t="str">
        <f>IF(ISBLANK(INDEX('Policy Characteristics'!E:E,MATCH($C284,'Policy Characteristics'!$C:$C,0))),"",INDEX('Policy Characteristics'!E:E,MATCH($C284,'Policy Characteristics'!$C:$C,0)))</f>
        <v>elec change imports</v>
      </c>
      <c r="L284" s="151">
        <f>IF(ISBLANK(INDEX('Policy Characteristics'!F:F,MATCH($C284,'Policy Characteristics'!$C:$C,0))),"",INDEX('Policy Characteristics'!F:F,MATCH($C284,'Policy Characteristics'!$C:$C,0)))</f>
        <v>-0.5</v>
      </c>
      <c r="M284" s="151">
        <f>IF(ISBLANK(INDEX('Policy Characteristics'!G:G,MATCH($C284,'Policy Characteristics'!$C:$C,0))),"",INDEX('Policy Characteristics'!G:G,MATCH($C284,'Policy Characteristics'!$C:$C,0)))</f>
        <v>1</v>
      </c>
      <c r="N284" s="151">
        <f>IF(ISBLANK(INDEX('Policy Characteristics'!H:H,MATCH($C284,'Policy Characteristics'!$C:$C,0))),"",INDEX('Policy Characteristics'!H:H,MATCH($C284,'Policy Characteristics'!$C:$C,0)))</f>
        <v>0.02</v>
      </c>
      <c r="O284" s="144" t="str">
        <f>IF(ISBLANK(INDEX('Policy Characteristics'!I:I,MATCH($C284,'Policy Characteristics'!$C:$C,0))),"",INDEX('Policy Characteristics'!I:I,MATCH($C284,'Policy Characteristics'!$C:$C,0)))</f>
        <v>% change in imports</v>
      </c>
      <c r="P284" s="14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44" t="str">
        <f>IF(ISBLANK(INDEX('Policy Characteristics'!K:K,MATCH($C284,'Policy Characteristics'!$C:$C,0))),"",INDEX('Policy Characteristics'!K:K,MATCH($C284,'Policy Characteristics'!$C:$C,0)))</f>
        <v>electricity-sector-main.html#elec-imports</v>
      </c>
      <c r="R284" s="144" t="str">
        <f>IF(ISBLANK(INDEX('Policy Characteristics'!L:L,MATCH($C284,'Policy Characteristics'!$C:$C,0))),"",INDEX('Policy Characteristics'!L:L,MATCH($C284,'Policy Characteristics'!$C:$C,0)))</f>
        <v>electricity-imports-exports.html</v>
      </c>
    </row>
    <row r="285" spans="1:18" s="2" customFormat="1" x14ac:dyDescent="0.25">
      <c r="A285" s="144" t="str">
        <f>IF(ISBLANK(INDEX('Policy Characteristics'!A:A,MATCH($C285,'Policy Characteristics'!$C:$C,0))),"",INDEX('Policy Characteristics'!A:A,MATCH($C285,'Policy Characteristics'!$C:$C,0)))</f>
        <v>Electricity Supply</v>
      </c>
      <c r="B285" s="152" t="str">
        <f>IF(ISBLANK(INDEX('Policy Characteristics'!B:B,MATCH($C285,'Policy Characteristics'!$C:$C,0))),"",INDEX('Policy Characteristics'!B:B,MATCH($C285,'Policy Characteristics'!$C:$C,0)))</f>
        <v>Change Electricity Imports</v>
      </c>
      <c r="C285" s="144" t="str">
        <f t="shared" si="18"/>
        <v>Percent Change in Electricity Imports</v>
      </c>
      <c r="D285" s="6" t="s">
        <v>2324</v>
      </c>
      <c r="E285" s="45"/>
      <c r="F285" s="6" t="s">
        <v>2329</v>
      </c>
      <c r="G285" s="6"/>
      <c r="H285" s="47">
        <v>1758</v>
      </c>
      <c r="I285" t="s">
        <v>44</v>
      </c>
      <c r="J285" s="145" t="str">
        <f>IF(ISBLANK(INDEX('Policy Characteristics'!D:D,MATCH($C285,'Policy Characteristics'!$C:$C,0))),"",INDEX('Policy Characteristics'!D:D,MATCH($C285,'Policy Characteristics'!$C:$C,0)))</f>
        <v>Electricity Imports and Exports</v>
      </c>
      <c r="K285" s="144" t="str">
        <f>IF(ISBLANK(INDEX('Policy Characteristics'!E:E,MATCH($C285,'Policy Characteristics'!$C:$C,0))),"",INDEX('Policy Characteristics'!E:E,MATCH($C285,'Policy Characteristics'!$C:$C,0)))</f>
        <v>elec change imports</v>
      </c>
      <c r="L285" s="151">
        <f>IF(ISBLANK(INDEX('Policy Characteristics'!F:F,MATCH($C285,'Policy Characteristics'!$C:$C,0))),"",INDEX('Policy Characteristics'!F:F,MATCH($C285,'Policy Characteristics'!$C:$C,0)))</f>
        <v>-0.5</v>
      </c>
      <c r="M285" s="151">
        <f>IF(ISBLANK(INDEX('Policy Characteristics'!G:G,MATCH($C285,'Policy Characteristics'!$C:$C,0))),"",INDEX('Policy Characteristics'!G:G,MATCH($C285,'Policy Characteristics'!$C:$C,0)))</f>
        <v>1</v>
      </c>
      <c r="N285" s="151">
        <f>IF(ISBLANK(INDEX('Policy Characteristics'!H:H,MATCH($C285,'Policy Characteristics'!$C:$C,0))),"",INDEX('Policy Characteristics'!H:H,MATCH($C285,'Policy Characteristics'!$C:$C,0)))</f>
        <v>0.02</v>
      </c>
      <c r="O285" s="144" t="str">
        <f>IF(ISBLANK(INDEX('Policy Characteristics'!I:I,MATCH($C285,'Policy Characteristics'!$C:$C,0))),"",INDEX('Policy Characteristics'!I:I,MATCH($C285,'Policy Characteristics'!$C:$C,0)))</f>
        <v>% change in imports</v>
      </c>
      <c r="P285" s="14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44" t="str">
        <f>IF(ISBLANK(INDEX('Policy Characteristics'!K:K,MATCH($C285,'Policy Characteristics'!$C:$C,0))),"",INDEX('Policy Characteristics'!K:K,MATCH($C285,'Policy Characteristics'!$C:$C,0)))</f>
        <v>electricity-sector-main.html#elec-imports</v>
      </c>
      <c r="R285" s="144" t="str">
        <f>IF(ISBLANK(INDEX('Policy Characteristics'!L:L,MATCH($C285,'Policy Characteristics'!$C:$C,0))),"",INDEX('Policy Characteristics'!L:L,MATCH($C285,'Policy Characteristics'!$C:$C,0)))</f>
        <v>electricity-imports-exports.html</v>
      </c>
    </row>
    <row r="286" spans="1:18" s="2" customFormat="1" x14ac:dyDescent="0.25">
      <c r="A286" s="144" t="str">
        <f>IF(ISBLANK(INDEX('Policy Characteristics'!A:A,MATCH($C286,'Policy Characteristics'!$C:$C,0))),"",INDEX('Policy Characteristics'!A:A,MATCH($C286,'Policy Characteristics'!$C:$C,0)))</f>
        <v>Electricity Supply</v>
      </c>
      <c r="B286" s="152" t="str">
        <f>IF(ISBLANK(INDEX('Policy Characteristics'!B:B,MATCH($C286,'Policy Characteristics'!$C:$C,0))),"",INDEX('Policy Characteristics'!B:B,MATCH($C286,'Policy Characteristics'!$C:$C,0)))</f>
        <v>Change Electricity Imports</v>
      </c>
      <c r="C286" s="144" t="str">
        <f t="shared" si="18"/>
        <v>Percent Change in Electricity Imports</v>
      </c>
      <c r="D286" s="6" t="s">
        <v>2409</v>
      </c>
      <c r="E286" s="45"/>
      <c r="F286" s="6" t="s">
        <v>2407</v>
      </c>
      <c r="G286" s="6"/>
      <c r="H286" s="47">
        <v>1759</v>
      </c>
      <c r="I286" t="s">
        <v>44</v>
      </c>
      <c r="J286" s="145" t="str">
        <f>IF(ISBLANK(INDEX('Policy Characteristics'!D:D,MATCH($C286,'Policy Characteristics'!$C:$C,0))),"",INDEX('Policy Characteristics'!D:D,MATCH($C286,'Policy Characteristics'!$C:$C,0)))</f>
        <v>Electricity Imports and Exports</v>
      </c>
      <c r="K286" s="144" t="str">
        <f>IF(ISBLANK(INDEX('Policy Characteristics'!E:E,MATCH($C286,'Policy Characteristics'!$C:$C,0))),"",INDEX('Policy Characteristics'!E:E,MATCH($C286,'Policy Characteristics'!$C:$C,0)))</f>
        <v>elec change imports</v>
      </c>
      <c r="L286" s="151">
        <f>IF(ISBLANK(INDEX('Policy Characteristics'!F:F,MATCH($C286,'Policy Characteristics'!$C:$C,0))),"",INDEX('Policy Characteristics'!F:F,MATCH($C286,'Policy Characteristics'!$C:$C,0)))</f>
        <v>-0.5</v>
      </c>
      <c r="M286" s="151">
        <f>IF(ISBLANK(INDEX('Policy Characteristics'!G:G,MATCH($C286,'Policy Characteristics'!$C:$C,0))),"",INDEX('Policy Characteristics'!G:G,MATCH($C286,'Policy Characteristics'!$C:$C,0)))</f>
        <v>1</v>
      </c>
      <c r="N286" s="151">
        <f>IF(ISBLANK(INDEX('Policy Characteristics'!H:H,MATCH($C286,'Policy Characteristics'!$C:$C,0))),"",INDEX('Policy Characteristics'!H:H,MATCH($C286,'Policy Characteristics'!$C:$C,0)))</f>
        <v>0.02</v>
      </c>
      <c r="O286" s="144" t="str">
        <f>IF(ISBLANK(INDEX('Policy Characteristics'!I:I,MATCH($C286,'Policy Characteristics'!$C:$C,0))),"",INDEX('Policy Characteristics'!I:I,MATCH($C286,'Policy Characteristics'!$C:$C,0)))</f>
        <v>% change in imports</v>
      </c>
      <c r="P286" s="14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44" t="str">
        <f>IF(ISBLANK(INDEX('Policy Characteristics'!K:K,MATCH($C286,'Policy Characteristics'!$C:$C,0))),"",INDEX('Policy Characteristics'!K:K,MATCH($C286,'Policy Characteristics'!$C:$C,0)))</f>
        <v>electricity-sector-main.html#elec-imports</v>
      </c>
      <c r="R286" s="144" t="str">
        <f>IF(ISBLANK(INDEX('Policy Characteristics'!L:L,MATCH($C286,'Policy Characteristics'!$C:$C,0))),"",INDEX('Policy Characteristics'!L:L,MATCH($C286,'Policy Characteristics'!$C:$C,0)))</f>
        <v>electricity-imports-exports.html</v>
      </c>
    </row>
    <row r="287" spans="1:18" s="2" customFormat="1" x14ac:dyDescent="0.25">
      <c r="A287" s="144" t="str">
        <f>IF(ISBLANK(INDEX('Policy Characteristics'!A:A,MATCH($C287,'Policy Characteristics'!$C:$C,0))),"",INDEX('Policy Characteristics'!A:A,MATCH($C287,'Policy Characteristics'!$C:$C,0)))</f>
        <v>Electricity Supply</v>
      </c>
      <c r="B287" s="152" t="str">
        <f>IF(ISBLANK(INDEX('Policy Characteristics'!B:B,MATCH($C287,'Policy Characteristics'!$C:$C,0))),"",INDEX('Policy Characteristics'!B:B,MATCH($C287,'Policy Characteristics'!$C:$C,0)))</f>
        <v>Change Electricity Imports</v>
      </c>
      <c r="C287" s="144" t="str">
        <f t="shared" si="18"/>
        <v>Percent Change in Electricity Imports</v>
      </c>
      <c r="D287" s="6" t="s">
        <v>2410</v>
      </c>
      <c r="E287" s="45"/>
      <c r="F287" s="6" t="s">
        <v>2408</v>
      </c>
      <c r="G287" s="6"/>
      <c r="H287" s="47">
        <v>2237</v>
      </c>
      <c r="I287" t="s">
        <v>44</v>
      </c>
      <c r="J287" s="145" t="str">
        <f>IF(ISBLANK(INDEX('Policy Characteristics'!D:D,MATCH($C287,'Policy Characteristics'!$C:$C,0))),"",INDEX('Policy Characteristics'!D:D,MATCH($C287,'Policy Characteristics'!$C:$C,0)))</f>
        <v>Electricity Imports and Exports</v>
      </c>
      <c r="K287" s="144" t="str">
        <f>IF(ISBLANK(INDEX('Policy Characteristics'!E:E,MATCH($C287,'Policy Characteristics'!$C:$C,0))),"",INDEX('Policy Characteristics'!E:E,MATCH($C287,'Policy Characteristics'!$C:$C,0)))</f>
        <v>elec change imports</v>
      </c>
      <c r="L287" s="151">
        <f>IF(ISBLANK(INDEX('Policy Characteristics'!F:F,MATCH($C287,'Policy Characteristics'!$C:$C,0))),"",INDEX('Policy Characteristics'!F:F,MATCH($C287,'Policy Characteristics'!$C:$C,0)))</f>
        <v>-0.5</v>
      </c>
      <c r="M287" s="151">
        <f>IF(ISBLANK(INDEX('Policy Characteristics'!G:G,MATCH($C287,'Policy Characteristics'!$C:$C,0))),"",INDEX('Policy Characteristics'!G:G,MATCH($C287,'Policy Characteristics'!$C:$C,0)))</f>
        <v>1</v>
      </c>
      <c r="N287" s="151">
        <f>IF(ISBLANK(INDEX('Policy Characteristics'!H:H,MATCH($C287,'Policy Characteristics'!$C:$C,0))),"",INDEX('Policy Characteristics'!H:H,MATCH($C287,'Policy Characteristics'!$C:$C,0)))</f>
        <v>0.02</v>
      </c>
      <c r="O287" s="144" t="str">
        <f>IF(ISBLANK(INDEX('Policy Characteristics'!I:I,MATCH($C287,'Policy Characteristics'!$C:$C,0))),"",INDEX('Policy Characteristics'!I:I,MATCH($C287,'Policy Characteristics'!$C:$C,0)))</f>
        <v>% change in imports</v>
      </c>
      <c r="P287" s="14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44" t="str">
        <f>IF(ISBLANK(INDEX('Policy Characteristics'!K:K,MATCH($C287,'Policy Characteristics'!$C:$C,0))),"",INDEX('Policy Characteristics'!K:K,MATCH($C287,'Policy Characteristics'!$C:$C,0)))</f>
        <v>electricity-sector-main.html#elec-imports</v>
      </c>
      <c r="R287" s="144" t="str">
        <f>IF(ISBLANK(INDEX('Policy Characteristics'!L:L,MATCH($C287,'Policy Characteristics'!$C:$C,0))),"",INDEX('Policy Characteristics'!L:L,MATCH($C287,'Policy Characteristics'!$C:$C,0)))</f>
        <v>electricity-imports-exports.html</v>
      </c>
    </row>
    <row r="288" spans="1:18" x14ac:dyDescent="0.25">
      <c r="A288" s="144" t="str">
        <f>IF(ISBLANK(INDEX('Policy Characteristics'!A:A,MATCH($C288,'Policy Characteristics'!$C:$C,0))),"",INDEX('Policy Characteristics'!A:A,MATCH($C288,'Policy Characteristics'!$C:$C,0)))</f>
        <v>Electricity Supply</v>
      </c>
      <c r="B288" s="152" t="str">
        <f>IF(ISBLANK(INDEX('Policy Characteristics'!B:B,MATCH($C288,'Policy Characteristics'!$C:$C,0))),"",INDEX('Policy Characteristics'!B:B,MATCH($C288,'Policy Characteristics'!$C:$C,0)))</f>
        <v>Non BAU Guaranteed Dispatch</v>
      </c>
      <c r="C288" t="s">
        <v>297</v>
      </c>
      <c r="D288" s="45"/>
      <c r="E288" s="45"/>
      <c r="F288" s="45"/>
      <c r="G288" s="45"/>
      <c r="H288" s="43">
        <v>619</v>
      </c>
      <c r="I288" t="s">
        <v>44</v>
      </c>
      <c r="J288" s="145" t="str">
        <f>IF(ISBLANK(INDEX('Policy Characteristics'!D:D,MATCH($C288,'Policy Characteristics'!$C:$C,0))),"",INDEX('Policy Characteristics'!D:D,MATCH($C288,'Policy Characteristics'!$C:$C,0)))</f>
        <v>Non BAU Guaranteed Dispatch</v>
      </c>
      <c r="K288" s="144" t="str">
        <f>IF(ISBLANK(INDEX('Policy Characteristics'!E:E,MATCH($C288,'Policy Characteristics'!$C:$C,0))),"",INDEX('Policy Characteristics'!E:E,MATCH($C288,'Policy Characteristics'!$C:$C,0)))</f>
        <v>elec non BAU guaranteed dispatch</v>
      </c>
      <c r="L288" s="151">
        <f>IF(ISBLANK(INDEX('Policy Characteristics'!F:F,MATCH($C288,'Policy Characteristics'!$C:$C,0))),"",INDEX('Policy Characteristics'!F:F,MATCH($C288,'Policy Characteristics'!$C:$C,0)))</f>
        <v>0</v>
      </c>
      <c r="M288" s="151">
        <f>IF(ISBLANK(INDEX('Policy Characteristics'!G:G,MATCH($C288,'Policy Characteristics'!$C:$C,0))),"",INDEX('Policy Characteristics'!G:G,MATCH($C288,'Policy Characteristics'!$C:$C,0)))</f>
        <v>1</v>
      </c>
      <c r="N288" s="151">
        <f>IF(ISBLANK(INDEX('Policy Characteristics'!H:H,MATCH($C288,'Policy Characteristics'!$C:$C,0))),"",INDEX('Policy Characteristics'!H:H,MATCH($C288,'Policy Characteristics'!$C:$C,0)))</f>
        <v>1</v>
      </c>
      <c r="O288" s="144" t="str">
        <f>IF(ISBLANK(INDEX('Policy Characteristics'!I:I,MATCH($C288,'Policy Characteristics'!$C:$C,0))),"",INDEX('Policy Characteristics'!I:I,MATCH($C288,'Policy Characteristics'!$C:$C,0)))</f>
        <v>on/off</v>
      </c>
      <c r="P288" s="144" t="str">
        <f>IF(ISBLANK(INDEX('Policy Characteristics'!J:J,MATCH($C288,'Policy Characteristics'!$C:$C,0))),"",INDEX('Policy Characteristics'!J:J,MATCH($C288,'Policy Characteristics'!$C:$C,0)))</f>
        <v/>
      </c>
      <c r="Q288" s="144" t="str">
        <f>IF(ISBLANK(INDEX('Policy Characteristics'!K:K,MATCH($C288,'Policy Characteristics'!$C:$C,0))),"",INDEX('Policy Characteristics'!K:K,MATCH($C288,'Policy Characteristics'!$C:$C,0)))</f>
        <v/>
      </c>
      <c r="R288" s="144" t="str">
        <f>IF(ISBLANK(INDEX('Policy Characteristics'!L:L,MATCH($C288,'Policy Characteristics'!$C:$C,0))),"",INDEX('Policy Characteristics'!L:L,MATCH($C288,'Policy Characteristics'!$C:$C,0)))</f>
        <v/>
      </c>
    </row>
    <row r="289" spans="1:19" x14ac:dyDescent="0.25">
      <c r="A289" s="144" t="str">
        <f>IF(ISBLANK(INDEX('Policy Characteristics'!A:A,MATCH($C289,'Policy Characteristics'!$C:$C,0))),"",INDEX('Policy Characteristics'!A:A,MATCH($C289,'Policy Characteristics'!$C:$C,0)))</f>
        <v>Electricity Supply</v>
      </c>
      <c r="B289" s="152" t="str">
        <f>IF(ISBLANK(INDEX('Policy Characteristics'!B:B,MATCH($C289,'Policy Characteristics'!$C:$C,0))),"",INDEX('Policy Characteristics'!B:B,MATCH($C289,'Policy Characteristics'!$C:$C,0)))</f>
        <v>Decrease Cost of Capital</v>
      </c>
      <c r="C289" s="1" t="s">
        <v>2313</v>
      </c>
      <c r="D289" s="45" t="s">
        <v>443</v>
      </c>
      <c r="E289" s="45"/>
      <c r="F289" s="45" t="s">
        <v>442</v>
      </c>
      <c r="G289" s="6"/>
      <c r="H289" s="43">
        <v>1730</v>
      </c>
      <c r="I289" t="s">
        <v>44</v>
      </c>
      <c r="J289" s="145" t="str">
        <f>IF(ISBLANK(INDEX('Policy Characteristics'!D:D,MATCH($C289,'Policy Characteristics'!$C:$C,0))),"",INDEX('Policy Characteristics'!D:D,MATCH($C289,'Policy Characteristics'!$C:$C,0)))</f>
        <v>Decrease Electricity Sector Cost of Capital</v>
      </c>
      <c r="K289" s="144" t="str">
        <f>IF(ISBLANK(INDEX('Policy Characteristics'!E:E,MATCH($C289,'Policy Characteristics'!$C:$C,0))),"",INDEX('Policy Characteristics'!E:E,MATCH($C289,'Policy Characteristics'!$C:$C,0)))</f>
        <v>elec power plant cost of capital</v>
      </c>
      <c r="L289" s="144">
        <f>IF(ISBLANK(INDEX('Policy Characteristics'!F:F,MATCH($C289,'Policy Characteristics'!$C:$C,0))),"",INDEX('Policy Characteristics'!F:F,MATCH($C289,'Policy Characteristics'!$C:$C,0)))</f>
        <v>0</v>
      </c>
      <c r="M289" s="144">
        <f>IF(ISBLANK(INDEX('Policy Characteristics'!G:G,MATCH($C289,'Policy Characteristics'!$C:$C,0))),"",INDEX('Policy Characteristics'!G:G,MATCH($C289,'Policy Characteristics'!$C:$C,0)))</f>
        <v>100</v>
      </c>
      <c r="N289" s="144">
        <f>IF(ISBLANK(INDEX('Policy Characteristics'!H:H,MATCH($C289,'Policy Characteristics'!$C:$C,0))),"",INDEX('Policy Characteristics'!H:H,MATCH($C289,'Policy Characteristics'!$C:$C,0)))</f>
        <v>1</v>
      </c>
      <c r="O289" s="144" t="str">
        <f>IF(ISBLANK(INDEX('Policy Characteristics'!I:I,MATCH($C289,'Policy Characteristics'!$C:$C,0))),"",INDEX('Policy Characteristics'!I:I,MATCH($C289,'Policy Characteristics'!$C:$C,0)))</f>
        <v>% decrease</v>
      </c>
      <c r="P289" s="14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44" t="str">
        <f>IF(ISBLANK(INDEX('Policy Characteristics'!K:K,MATCH($C289,'Policy Characteristics'!$C:$C,0))),"",INDEX('Policy Characteristics'!K:K,MATCH($C289,'Policy Characteristics'!$C:$C,0)))</f>
        <v/>
      </c>
      <c r="R289" s="144" t="str">
        <f>IF(ISBLANK(INDEX('Policy Characteristics'!L:L,MATCH($C289,'Policy Characteristics'!$C:$C,0))),"",INDEX('Policy Characteristics'!L:L,MATCH($C289,'Policy Characteristics'!$C:$C,0)))</f>
        <v/>
      </c>
      <c r="S289" s="156"/>
    </row>
    <row r="290" spans="1:19" x14ac:dyDescent="0.25">
      <c r="A290" s="144" t="str">
        <f>IF(ISBLANK(INDEX('Policy Characteristics'!A:A,MATCH($C290,'Policy Characteristics'!$C:$C,0))),"",INDEX('Policy Characteristics'!A:A,MATCH($C290,'Policy Characteristics'!$C:$C,0)))</f>
        <v>Electricity Supply</v>
      </c>
      <c r="B290" s="152" t="str">
        <f>IF(ISBLANK(INDEX('Policy Characteristics'!B:B,MATCH($C290,'Policy Characteristics'!$C:$C,0))),"",INDEX('Policy Characteristics'!B:B,MATCH($C290,'Policy Characteristics'!$C:$C,0)))</f>
        <v>Decrease Cost of Capital</v>
      </c>
      <c r="C290" s="144" t="str">
        <f t="shared" ref="C290:C312" si="19">$C$289</f>
        <v>Percentage Decrease in Cost of Capital for Power Plants</v>
      </c>
      <c r="D290" s="6" t="s">
        <v>2319</v>
      </c>
      <c r="E290" s="45"/>
      <c r="F290" s="6" t="s">
        <v>2262</v>
      </c>
      <c r="G290" s="6"/>
      <c r="H290" s="43">
        <v>1731</v>
      </c>
      <c r="I290" t="s">
        <v>44</v>
      </c>
      <c r="J290" s="145" t="str">
        <f>IF(ISBLANK(INDEX('Policy Characteristics'!D:D,MATCH($C290,'Policy Characteristics'!$C:$C,0))),"",INDEX('Policy Characteristics'!D:D,MATCH($C290,'Policy Characteristics'!$C:$C,0)))</f>
        <v>Decrease Electricity Sector Cost of Capital</v>
      </c>
      <c r="K290" s="144" t="str">
        <f>IF(ISBLANK(INDEX('Policy Characteristics'!E:E,MATCH($C290,'Policy Characteristics'!$C:$C,0))),"",INDEX('Policy Characteristics'!E:E,MATCH($C290,'Policy Characteristics'!$C:$C,0)))</f>
        <v>elec power plant cost of capital</v>
      </c>
      <c r="L290" s="144">
        <f>IF(ISBLANK(INDEX('Policy Characteristics'!F:F,MATCH($C290,'Policy Characteristics'!$C:$C,0))),"",INDEX('Policy Characteristics'!F:F,MATCH($C290,'Policy Characteristics'!$C:$C,0)))</f>
        <v>0</v>
      </c>
      <c r="M290" s="144">
        <f>IF(ISBLANK(INDEX('Policy Characteristics'!G:G,MATCH($C290,'Policy Characteristics'!$C:$C,0))),"",INDEX('Policy Characteristics'!G:G,MATCH($C290,'Policy Characteristics'!$C:$C,0)))</f>
        <v>100</v>
      </c>
      <c r="N290" s="144">
        <f>IF(ISBLANK(INDEX('Policy Characteristics'!H:H,MATCH($C290,'Policy Characteristics'!$C:$C,0))),"",INDEX('Policy Characteristics'!H:H,MATCH($C290,'Policy Characteristics'!$C:$C,0)))</f>
        <v>1</v>
      </c>
      <c r="O290" s="144" t="str">
        <f>IF(ISBLANK(INDEX('Policy Characteristics'!I:I,MATCH($C290,'Policy Characteristics'!$C:$C,0))),"",INDEX('Policy Characteristics'!I:I,MATCH($C290,'Policy Characteristics'!$C:$C,0)))</f>
        <v>% decrease</v>
      </c>
      <c r="P290" s="14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44" t="str">
        <f>IF(ISBLANK(INDEX('Policy Characteristics'!K:K,MATCH($C290,'Policy Characteristics'!$C:$C,0))),"",INDEX('Policy Characteristics'!K:K,MATCH($C290,'Policy Characteristics'!$C:$C,0)))</f>
        <v/>
      </c>
      <c r="R290" s="144" t="str">
        <f>IF(ISBLANK(INDEX('Policy Characteristics'!L:L,MATCH($C290,'Policy Characteristics'!$C:$C,0))),"",INDEX('Policy Characteristics'!L:L,MATCH($C290,'Policy Characteristics'!$C:$C,0)))</f>
        <v/>
      </c>
      <c r="S290" s="156"/>
    </row>
    <row r="291" spans="1:19" x14ac:dyDescent="0.25">
      <c r="A291" s="144" t="str">
        <f>IF(ISBLANK(INDEX('Policy Characteristics'!A:A,MATCH($C291,'Policy Characteristics'!$C:$C,0))),"",INDEX('Policy Characteristics'!A:A,MATCH($C291,'Policy Characteristics'!$C:$C,0)))</f>
        <v>Electricity Supply</v>
      </c>
      <c r="B291" s="152" t="str">
        <f>IF(ISBLANK(INDEX('Policy Characteristics'!B:B,MATCH($C291,'Policy Characteristics'!$C:$C,0))),"",INDEX('Policy Characteristics'!B:B,MATCH($C291,'Policy Characteristics'!$C:$C,0)))</f>
        <v>Decrease Cost of Capital</v>
      </c>
      <c r="C291" s="144" t="str">
        <f t="shared" si="19"/>
        <v>Percentage Decrease in Cost of Capital for Power Plants</v>
      </c>
      <c r="D291" s="6" t="s">
        <v>2320</v>
      </c>
      <c r="E291" s="45"/>
      <c r="F291" s="6" t="s">
        <v>2263</v>
      </c>
      <c r="G291" s="6"/>
      <c r="H291" s="43">
        <v>1803</v>
      </c>
      <c r="I291" t="s">
        <v>44</v>
      </c>
      <c r="J291" s="145" t="str">
        <f>IF(ISBLANK(INDEX('Policy Characteristics'!D:D,MATCH($C291,'Policy Characteristics'!$C:$C,0))),"",INDEX('Policy Characteristics'!D:D,MATCH($C291,'Policy Characteristics'!$C:$C,0)))</f>
        <v>Decrease Electricity Sector Cost of Capital</v>
      </c>
      <c r="K291" s="144" t="str">
        <f>IF(ISBLANK(INDEX('Policy Characteristics'!E:E,MATCH($C291,'Policy Characteristics'!$C:$C,0))),"",INDEX('Policy Characteristics'!E:E,MATCH($C291,'Policy Characteristics'!$C:$C,0)))</f>
        <v>elec power plant cost of capital</v>
      </c>
      <c r="L291" s="144">
        <f>IF(ISBLANK(INDEX('Policy Characteristics'!F:F,MATCH($C291,'Policy Characteristics'!$C:$C,0))),"",INDEX('Policy Characteristics'!F:F,MATCH($C291,'Policy Characteristics'!$C:$C,0)))</f>
        <v>0</v>
      </c>
      <c r="M291" s="144">
        <f>IF(ISBLANK(INDEX('Policy Characteristics'!G:G,MATCH($C291,'Policy Characteristics'!$C:$C,0))),"",INDEX('Policy Characteristics'!G:G,MATCH($C291,'Policy Characteristics'!$C:$C,0)))</f>
        <v>100</v>
      </c>
      <c r="N291" s="144">
        <f>IF(ISBLANK(INDEX('Policy Characteristics'!H:H,MATCH($C291,'Policy Characteristics'!$C:$C,0))),"",INDEX('Policy Characteristics'!H:H,MATCH($C291,'Policy Characteristics'!$C:$C,0)))</f>
        <v>1</v>
      </c>
      <c r="O291" s="144" t="str">
        <f>IF(ISBLANK(INDEX('Policy Characteristics'!I:I,MATCH($C291,'Policy Characteristics'!$C:$C,0))),"",INDEX('Policy Characteristics'!I:I,MATCH($C291,'Policy Characteristics'!$C:$C,0)))</f>
        <v>% decrease</v>
      </c>
      <c r="P291" s="14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44" t="str">
        <f>IF(ISBLANK(INDEX('Policy Characteristics'!K:K,MATCH($C291,'Policy Characteristics'!$C:$C,0))),"",INDEX('Policy Characteristics'!K:K,MATCH($C291,'Policy Characteristics'!$C:$C,0)))</f>
        <v/>
      </c>
      <c r="R291" s="144" t="str">
        <f>IF(ISBLANK(INDEX('Policy Characteristics'!L:L,MATCH($C291,'Policy Characteristics'!$C:$C,0))),"",INDEX('Policy Characteristics'!L:L,MATCH($C291,'Policy Characteristics'!$C:$C,0)))</f>
        <v/>
      </c>
      <c r="S291" s="156"/>
    </row>
    <row r="292" spans="1:19" x14ac:dyDescent="0.25">
      <c r="A292" s="144" t="str">
        <f>IF(ISBLANK(INDEX('Policy Characteristics'!A:A,MATCH($C292,'Policy Characteristics'!$C:$C,0))),"",INDEX('Policy Characteristics'!A:A,MATCH($C292,'Policy Characteristics'!$C:$C,0)))</f>
        <v>Electricity Supply</v>
      </c>
      <c r="B292" s="152" t="str">
        <f>IF(ISBLANK(INDEX('Policy Characteristics'!B:B,MATCH($C292,'Policy Characteristics'!$C:$C,0))),"",INDEX('Policy Characteristics'!B:B,MATCH($C292,'Policy Characteristics'!$C:$C,0)))</f>
        <v>Decrease Cost of Capital</v>
      </c>
      <c r="C292" s="144" t="str">
        <f t="shared" si="19"/>
        <v>Percentage Decrease in Cost of Capital for Power Plants</v>
      </c>
      <c r="D292" s="6" t="s">
        <v>76</v>
      </c>
      <c r="E292" s="45"/>
      <c r="F292" s="6" t="s">
        <v>2330</v>
      </c>
      <c r="G292" s="6"/>
      <c r="H292" s="43">
        <v>1732</v>
      </c>
      <c r="I292" t="s">
        <v>44</v>
      </c>
      <c r="J292" s="145" t="str">
        <f>IF(ISBLANK(INDEX('Policy Characteristics'!D:D,MATCH($C292,'Policy Characteristics'!$C:$C,0))),"",INDEX('Policy Characteristics'!D:D,MATCH($C292,'Policy Characteristics'!$C:$C,0)))</f>
        <v>Decrease Electricity Sector Cost of Capital</v>
      </c>
      <c r="K292" s="144" t="str">
        <f>IF(ISBLANK(INDEX('Policy Characteristics'!E:E,MATCH($C292,'Policy Characteristics'!$C:$C,0))),"",INDEX('Policy Characteristics'!E:E,MATCH($C292,'Policy Characteristics'!$C:$C,0)))</f>
        <v>elec power plant cost of capital</v>
      </c>
      <c r="L292" s="144">
        <f>IF(ISBLANK(INDEX('Policy Characteristics'!F:F,MATCH($C292,'Policy Characteristics'!$C:$C,0))),"",INDEX('Policy Characteristics'!F:F,MATCH($C292,'Policy Characteristics'!$C:$C,0)))</f>
        <v>0</v>
      </c>
      <c r="M292" s="144">
        <f>IF(ISBLANK(INDEX('Policy Characteristics'!G:G,MATCH($C292,'Policy Characteristics'!$C:$C,0))),"",INDEX('Policy Characteristics'!G:G,MATCH($C292,'Policy Characteristics'!$C:$C,0)))</f>
        <v>100</v>
      </c>
      <c r="N292" s="144">
        <f>IF(ISBLANK(INDEX('Policy Characteristics'!H:H,MATCH($C292,'Policy Characteristics'!$C:$C,0))),"",INDEX('Policy Characteristics'!H:H,MATCH($C292,'Policy Characteristics'!$C:$C,0)))</f>
        <v>1</v>
      </c>
      <c r="O292" s="144" t="str">
        <f>IF(ISBLANK(INDEX('Policy Characteristics'!I:I,MATCH($C292,'Policy Characteristics'!$C:$C,0))),"",INDEX('Policy Characteristics'!I:I,MATCH($C292,'Policy Characteristics'!$C:$C,0)))</f>
        <v>% decrease</v>
      </c>
      <c r="P292" s="14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44" t="str">
        <f>IF(ISBLANK(INDEX('Policy Characteristics'!K:K,MATCH($C292,'Policy Characteristics'!$C:$C,0))),"",INDEX('Policy Characteristics'!K:K,MATCH($C292,'Policy Characteristics'!$C:$C,0)))</f>
        <v/>
      </c>
      <c r="R292" s="144" t="str">
        <f>IF(ISBLANK(INDEX('Policy Characteristics'!L:L,MATCH($C292,'Policy Characteristics'!$C:$C,0))),"",INDEX('Policy Characteristics'!L:L,MATCH($C292,'Policy Characteristics'!$C:$C,0)))</f>
        <v/>
      </c>
      <c r="S292" s="156"/>
    </row>
    <row r="293" spans="1:19" x14ac:dyDescent="0.25">
      <c r="A293" s="144" t="str">
        <f>IF(ISBLANK(INDEX('Policy Characteristics'!A:A,MATCH($C293,'Policy Characteristics'!$C:$C,0))),"",INDEX('Policy Characteristics'!A:A,MATCH($C293,'Policy Characteristics'!$C:$C,0)))</f>
        <v>Electricity Supply</v>
      </c>
      <c r="B293" s="152" t="str">
        <f>IF(ISBLANK(INDEX('Policy Characteristics'!B:B,MATCH($C293,'Policy Characteristics'!$C:$C,0))),"",INDEX('Policy Characteristics'!B:B,MATCH($C293,'Policy Characteristics'!$C:$C,0)))</f>
        <v>Decrease Cost of Capital</v>
      </c>
      <c r="C293" s="144" t="str">
        <f t="shared" si="19"/>
        <v>Percentage Decrease in Cost of Capital for Power Plants</v>
      </c>
      <c r="D293" s="6" t="s">
        <v>77</v>
      </c>
      <c r="E293" s="45"/>
      <c r="F293" s="6" t="s">
        <v>89</v>
      </c>
      <c r="G293" s="6"/>
      <c r="H293" s="43">
        <v>1733</v>
      </c>
      <c r="I293" t="s">
        <v>44</v>
      </c>
      <c r="J293" s="145" t="str">
        <f>IF(ISBLANK(INDEX('Policy Characteristics'!D:D,MATCH($C293,'Policy Characteristics'!$C:$C,0))),"",INDEX('Policy Characteristics'!D:D,MATCH($C293,'Policy Characteristics'!$C:$C,0)))</f>
        <v>Decrease Electricity Sector Cost of Capital</v>
      </c>
      <c r="K293" s="144" t="str">
        <f>IF(ISBLANK(INDEX('Policy Characteristics'!E:E,MATCH($C293,'Policy Characteristics'!$C:$C,0))),"",INDEX('Policy Characteristics'!E:E,MATCH($C293,'Policy Characteristics'!$C:$C,0)))</f>
        <v>elec power plant cost of capital</v>
      </c>
      <c r="L293" s="144">
        <f>IF(ISBLANK(INDEX('Policy Characteristics'!F:F,MATCH($C293,'Policy Characteristics'!$C:$C,0))),"",INDEX('Policy Characteristics'!F:F,MATCH($C293,'Policy Characteristics'!$C:$C,0)))</f>
        <v>0</v>
      </c>
      <c r="M293" s="144">
        <f>IF(ISBLANK(INDEX('Policy Characteristics'!G:G,MATCH($C293,'Policy Characteristics'!$C:$C,0))),"",INDEX('Policy Characteristics'!G:G,MATCH($C293,'Policy Characteristics'!$C:$C,0)))</f>
        <v>100</v>
      </c>
      <c r="N293" s="144">
        <f>IF(ISBLANK(INDEX('Policy Characteristics'!H:H,MATCH($C293,'Policy Characteristics'!$C:$C,0))),"",INDEX('Policy Characteristics'!H:H,MATCH($C293,'Policy Characteristics'!$C:$C,0)))</f>
        <v>1</v>
      </c>
      <c r="O293" s="144" t="str">
        <f>IF(ISBLANK(INDEX('Policy Characteristics'!I:I,MATCH($C293,'Policy Characteristics'!$C:$C,0))),"",INDEX('Policy Characteristics'!I:I,MATCH($C293,'Policy Characteristics'!$C:$C,0)))</f>
        <v>% decrease</v>
      </c>
      <c r="P293" s="14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44" t="str">
        <f>IF(ISBLANK(INDEX('Policy Characteristics'!K:K,MATCH($C293,'Policy Characteristics'!$C:$C,0))),"",INDEX('Policy Characteristics'!K:K,MATCH($C293,'Policy Characteristics'!$C:$C,0)))</f>
        <v/>
      </c>
      <c r="R293" s="144" t="str">
        <f>IF(ISBLANK(INDEX('Policy Characteristics'!L:L,MATCH($C293,'Policy Characteristics'!$C:$C,0))),"",INDEX('Policy Characteristics'!L:L,MATCH($C293,'Policy Characteristics'!$C:$C,0)))</f>
        <v/>
      </c>
      <c r="S293" s="156"/>
    </row>
    <row r="294" spans="1:19" x14ac:dyDescent="0.25">
      <c r="A294" s="144" t="str">
        <f>IF(ISBLANK(INDEX('Policy Characteristics'!A:A,MATCH($C294,'Policy Characteristics'!$C:$C,0))),"",INDEX('Policy Characteristics'!A:A,MATCH($C294,'Policy Characteristics'!$C:$C,0)))</f>
        <v>Electricity Supply</v>
      </c>
      <c r="B294" s="152" t="str">
        <f>IF(ISBLANK(INDEX('Policy Characteristics'!B:B,MATCH($C294,'Policy Characteristics'!$C:$C,0))),"",INDEX('Policy Characteristics'!B:B,MATCH($C294,'Policy Characteristics'!$C:$C,0)))</f>
        <v>Decrease Cost of Capital</v>
      </c>
      <c r="C294" s="144" t="str">
        <f t="shared" si="19"/>
        <v>Percentage Decrease in Cost of Capital for Power Plants</v>
      </c>
      <c r="D294" s="6" t="s">
        <v>444</v>
      </c>
      <c r="E294" s="45"/>
      <c r="F294" s="6" t="s">
        <v>447</v>
      </c>
      <c r="G294" s="6"/>
      <c r="H294" s="43">
        <v>1734</v>
      </c>
      <c r="I294" t="s">
        <v>44</v>
      </c>
      <c r="J294" s="145" t="str">
        <f>IF(ISBLANK(INDEX('Policy Characteristics'!D:D,MATCH($C294,'Policy Characteristics'!$C:$C,0))),"",INDEX('Policy Characteristics'!D:D,MATCH($C294,'Policy Characteristics'!$C:$C,0)))</f>
        <v>Decrease Electricity Sector Cost of Capital</v>
      </c>
      <c r="K294" s="144" t="str">
        <f>IF(ISBLANK(INDEX('Policy Characteristics'!E:E,MATCH($C294,'Policy Characteristics'!$C:$C,0))),"",INDEX('Policy Characteristics'!E:E,MATCH($C294,'Policy Characteristics'!$C:$C,0)))</f>
        <v>elec power plant cost of capital</v>
      </c>
      <c r="L294" s="144">
        <f>IF(ISBLANK(INDEX('Policy Characteristics'!F:F,MATCH($C294,'Policy Characteristics'!$C:$C,0))),"",INDEX('Policy Characteristics'!F:F,MATCH($C294,'Policy Characteristics'!$C:$C,0)))</f>
        <v>0</v>
      </c>
      <c r="M294" s="144">
        <f>IF(ISBLANK(INDEX('Policy Characteristics'!G:G,MATCH($C294,'Policy Characteristics'!$C:$C,0))),"",INDEX('Policy Characteristics'!G:G,MATCH($C294,'Policy Characteristics'!$C:$C,0)))</f>
        <v>100</v>
      </c>
      <c r="N294" s="144">
        <f>IF(ISBLANK(INDEX('Policy Characteristics'!H:H,MATCH($C294,'Policy Characteristics'!$C:$C,0))),"",INDEX('Policy Characteristics'!H:H,MATCH($C294,'Policy Characteristics'!$C:$C,0)))</f>
        <v>1</v>
      </c>
      <c r="O294" s="144" t="str">
        <f>IF(ISBLANK(INDEX('Policy Characteristics'!I:I,MATCH($C294,'Policy Characteristics'!$C:$C,0))),"",INDEX('Policy Characteristics'!I:I,MATCH($C294,'Policy Characteristics'!$C:$C,0)))</f>
        <v>% decrease</v>
      </c>
      <c r="P294" s="14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44" t="str">
        <f>IF(ISBLANK(INDEX('Policy Characteristics'!K:K,MATCH($C294,'Policy Characteristics'!$C:$C,0))),"",INDEX('Policy Characteristics'!K:K,MATCH($C294,'Policy Characteristics'!$C:$C,0)))</f>
        <v/>
      </c>
      <c r="R294" s="144" t="str">
        <f>IF(ISBLANK(INDEX('Policy Characteristics'!L:L,MATCH($C294,'Policy Characteristics'!$C:$C,0))),"",INDEX('Policy Characteristics'!L:L,MATCH($C294,'Policy Characteristics'!$C:$C,0)))</f>
        <v/>
      </c>
      <c r="S294" s="156"/>
    </row>
    <row r="295" spans="1:19" x14ac:dyDescent="0.25">
      <c r="A295" s="144" t="str">
        <f>IF(ISBLANK(INDEX('Policy Characteristics'!A:A,MATCH($C295,'Policy Characteristics'!$C:$C,0))),"",INDEX('Policy Characteristics'!A:A,MATCH($C295,'Policy Characteristics'!$C:$C,0)))</f>
        <v>Electricity Supply</v>
      </c>
      <c r="B295" s="152" t="str">
        <f>IF(ISBLANK(INDEX('Policy Characteristics'!B:B,MATCH($C295,'Policy Characteristics'!$C:$C,0))),"",INDEX('Policy Characteristics'!B:B,MATCH($C295,'Policy Characteristics'!$C:$C,0)))</f>
        <v>Decrease Cost of Capital</v>
      </c>
      <c r="C295" s="144" t="str">
        <f t="shared" si="19"/>
        <v>Percentage Decrease in Cost of Capital for Power Plants</v>
      </c>
      <c r="D295" s="6" t="s">
        <v>78</v>
      </c>
      <c r="E295" s="45"/>
      <c r="F295" s="6" t="s">
        <v>90</v>
      </c>
      <c r="G295" s="6"/>
      <c r="H295" s="43">
        <v>1735</v>
      </c>
      <c r="I295" t="s">
        <v>44</v>
      </c>
      <c r="J295" s="145" t="str">
        <f>IF(ISBLANK(INDEX('Policy Characteristics'!D:D,MATCH($C295,'Policy Characteristics'!$C:$C,0))),"",INDEX('Policy Characteristics'!D:D,MATCH($C295,'Policy Characteristics'!$C:$C,0)))</f>
        <v>Decrease Electricity Sector Cost of Capital</v>
      </c>
      <c r="K295" s="144" t="str">
        <f>IF(ISBLANK(INDEX('Policy Characteristics'!E:E,MATCH($C295,'Policy Characteristics'!$C:$C,0))),"",INDEX('Policy Characteristics'!E:E,MATCH($C295,'Policy Characteristics'!$C:$C,0)))</f>
        <v>elec power plant cost of capital</v>
      </c>
      <c r="L295" s="144">
        <f>IF(ISBLANK(INDEX('Policy Characteristics'!F:F,MATCH($C295,'Policy Characteristics'!$C:$C,0))),"",INDEX('Policy Characteristics'!F:F,MATCH($C295,'Policy Characteristics'!$C:$C,0)))</f>
        <v>0</v>
      </c>
      <c r="M295" s="144">
        <f>IF(ISBLANK(INDEX('Policy Characteristics'!G:G,MATCH($C295,'Policy Characteristics'!$C:$C,0))),"",INDEX('Policy Characteristics'!G:G,MATCH($C295,'Policy Characteristics'!$C:$C,0)))</f>
        <v>100</v>
      </c>
      <c r="N295" s="144">
        <f>IF(ISBLANK(INDEX('Policy Characteristics'!H:H,MATCH($C295,'Policy Characteristics'!$C:$C,0))),"",INDEX('Policy Characteristics'!H:H,MATCH($C295,'Policy Characteristics'!$C:$C,0)))</f>
        <v>1</v>
      </c>
      <c r="O295" s="144" t="str">
        <f>IF(ISBLANK(INDEX('Policy Characteristics'!I:I,MATCH($C295,'Policy Characteristics'!$C:$C,0))),"",INDEX('Policy Characteristics'!I:I,MATCH($C295,'Policy Characteristics'!$C:$C,0)))</f>
        <v>% decrease</v>
      </c>
      <c r="P295" s="14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44" t="str">
        <f>IF(ISBLANK(INDEX('Policy Characteristics'!K:K,MATCH($C295,'Policy Characteristics'!$C:$C,0))),"",INDEX('Policy Characteristics'!K:K,MATCH($C295,'Policy Characteristics'!$C:$C,0)))</f>
        <v/>
      </c>
      <c r="R295" s="144" t="str">
        <f>IF(ISBLANK(INDEX('Policy Characteristics'!L:L,MATCH($C295,'Policy Characteristics'!$C:$C,0))),"",INDEX('Policy Characteristics'!L:L,MATCH($C295,'Policy Characteristics'!$C:$C,0)))</f>
        <v/>
      </c>
      <c r="S295" s="156"/>
    </row>
    <row r="296" spans="1:19" x14ac:dyDescent="0.25">
      <c r="A296" s="144" t="str">
        <f>IF(ISBLANK(INDEX('Policy Characteristics'!A:A,MATCH($C296,'Policy Characteristics'!$C:$C,0))),"",INDEX('Policy Characteristics'!A:A,MATCH($C296,'Policy Characteristics'!$C:$C,0)))</f>
        <v>Electricity Supply</v>
      </c>
      <c r="B296" s="152" t="str">
        <f>IF(ISBLANK(INDEX('Policy Characteristics'!B:B,MATCH($C296,'Policy Characteristics'!$C:$C,0))),"",INDEX('Policy Characteristics'!B:B,MATCH($C296,'Policy Characteristics'!$C:$C,0)))</f>
        <v>Decrease Cost of Capital</v>
      </c>
      <c r="C296" s="144" t="str">
        <f t="shared" si="19"/>
        <v>Percentage Decrease in Cost of Capital for Power Plants</v>
      </c>
      <c r="D296" s="6" t="s">
        <v>79</v>
      </c>
      <c r="E296" s="45"/>
      <c r="F296" s="6" t="s">
        <v>91</v>
      </c>
      <c r="G296" s="6"/>
      <c r="H296" s="43">
        <v>1736</v>
      </c>
      <c r="I296" t="s">
        <v>44</v>
      </c>
      <c r="J296" s="145" t="str">
        <f>IF(ISBLANK(INDEX('Policy Characteristics'!D:D,MATCH($C296,'Policy Characteristics'!$C:$C,0))),"",INDEX('Policy Characteristics'!D:D,MATCH($C296,'Policy Characteristics'!$C:$C,0)))</f>
        <v>Decrease Electricity Sector Cost of Capital</v>
      </c>
      <c r="K296" s="144" t="str">
        <f>IF(ISBLANK(INDEX('Policy Characteristics'!E:E,MATCH($C296,'Policy Characteristics'!$C:$C,0))),"",INDEX('Policy Characteristics'!E:E,MATCH($C296,'Policy Characteristics'!$C:$C,0)))</f>
        <v>elec power plant cost of capital</v>
      </c>
      <c r="L296" s="144">
        <f>IF(ISBLANK(INDEX('Policy Characteristics'!F:F,MATCH($C296,'Policy Characteristics'!$C:$C,0))),"",INDEX('Policy Characteristics'!F:F,MATCH($C296,'Policy Characteristics'!$C:$C,0)))</f>
        <v>0</v>
      </c>
      <c r="M296" s="144">
        <f>IF(ISBLANK(INDEX('Policy Characteristics'!G:G,MATCH($C296,'Policy Characteristics'!$C:$C,0))),"",INDEX('Policy Characteristics'!G:G,MATCH($C296,'Policy Characteristics'!$C:$C,0)))</f>
        <v>100</v>
      </c>
      <c r="N296" s="144">
        <f>IF(ISBLANK(INDEX('Policy Characteristics'!H:H,MATCH($C296,'Policy Characteristics'!$C:$C,0))),"",INDEX('Policy Characteristics'!H:H,MATCH($C296,'Policy Characteristics'!$C:$C,0)))</f>
        <v>1</v>
      </c>
      <c r="O296" s="144" t="str">
        <f>IF(ISBLANK(INDEX('Policy Characteristics'!I:I,MATCH($C296,'Policy Characteristics'!$C:$C,0))),"",INDEX('Policy Characteristics'!I:I,MATCH($C296,'Policy Characteristics'!$C:$C,0)))</f>
        <v>% decrease</v>
      </c>
      <c r="P296" s="14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44" t="str">
        <f>IF(ISBLANK(INDEX('Policy Characteristics'!K:K,MATCH($C296,'Policy Characteristics'!$C:$C,0))),"",INDEX('Policy Characteristics'!K:K,MATCH($C296,'Policy Characteristics'!$C:$C,0)))</f>
        <v/>
      </c>
      <c r="R296" s="144" t="str">
        <f>IF(ISBLANK(INDEX('Policy Characteristics'!L:L,MATCH($C296,'Policy Characteristics'!$C:$C,0))),"",INDEX('Policy Characteristics'!L:L,MATCH($C296,'Policy Characteristics'!$C:$C,0)))</f>
        <v/>
      </c>
      <c r="S296" s="156"/>
    </row>
    <row r="297" spans="1:19" x14ac:dyDescent="0.25">
      <c r="A297" s="144" t="str">
        <f>IF(ISBLANK(INDEX('Policy Characteristics'!A:A,MATCH($C297,'Policy Characteristics'!$C:$C,0))),"",INDEX('Policy Characteristics'!A:A,MATCH($C297,'Policy Characteristics'!$C:$C,0)))</f>
        <v>Electricity Supply</v>
      </c>
      <c r="B297" s="152" t="str">
        <f>IF(ISBLANK(INDEX('Policy Characteristics'!B:B,MATCH($C297,'Policy Characteristics'!$C:$C,0))),"",INDEX('Policy Characteristics'!B:B,MATCH($C297,'Policy Characteristics'!$C:$C,0)))</f>
        <v>Decrease Cost of Capital</v>
      </c>
      <c r="C297" s="144" t="str">
        <f t="shared" si="19"/>
        <v>Percentage Decrease in Cost of Capital for Power Plants</v>
      </c>
      <c r="D297" s="6" t="s">
        <v>80</v>
      </c>
      <c r="E297" s="45"/>
      <c r="F297" s="6" t="s">
        <v>92</v>
      </c>
      <c r="G297" s="6"/>
      <c r="H297" s="43">
        <v>1737</v>
      </c>
      <c r="I297" t="s">
        <v>44</v>
      </c>
      <c r="J297" s="145" t="str">
        <f>IF(ISBLANK(INDEX('Policy Characteristics'!D:D,MATCH($C297,'Policy Characteristics'!$C:$C,0))),"",INDEX('Policy Characteristics'!D:D,MATCH($C297,'Policy Characteristics'!$C:$C,0)))</f>
        <v>Decrease Electricity Sector Cost of Capital</v>
      </c>
      <c r="K297" s="144" t="str">
        <f>IF(ISBLANK(INDEX('Policy Characteristics'!E:E,MATCH($C297,'Policy Characteristics'!$C:$C,0))),"",INDEX('Policy Characteristics'!E:E,MATCH($C297,'Policy Characteristics'!$C:$C,0)))</f>
        <v>elec power plant cost of capital</v>
      </c>
      <c r="L297" s="144">
        <f>IF(ISBLANK(INDEX('Policy Characteristics'!F:F,MATCH($C297,'Policy Characteristics'!$C:$C,0))),"",INDEX('Policy Characteristics'!F:F,MATCH($C297,'Policy Characteristics'!$C:$C,0)))</f>
        <v>0</v>
      </c>
      <c r="M297" s="144">
        <f>IF(ISBLANK(INDEX('Policy Characteristics'!G:G,MATCH($C297,'Policy Characteristics'!$C:$C,0))),"",INDEX('Policy Characteristics'!G:G,MATCH($C297,'Policy Characteristics'!$C:$C,0)))</f>
        <v>100</v>
      </c>
      <c r="N297" s="144">
        <f>IF(ISBLANK(INDEX('Policy Characteristics'!H:H,MATCH($C297,'Policy Characteristics'!$C:$C,0))),"",INDEX('Policy Characteristics'!H:H,MATCH($C297,'Policy Characteristics'!$C:$C,0)))</f>
        <v>1</v>
      </c>
      <c r="O297" s="144" t="str">
        <f>IF(ISBLANK(INDEX('Policy Characteristics'!I:I,MATCH($C297,'Policy Characteristics'!$C:$C,0))),"",INDEX('Policy Characteristics'!I:I,MATCH($C297,'Policy Characteristics'!$C:$C,0)))</f>
        <v>% decrease</v>
      </c>
      <c r="P297" s="14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44" t="str">
        <f>IF(ISBLANK(INDEX('Policy Characteristics'!K:K,MATCH($C297,'Policy Characteristics'!$C:$C,0))),"",INDEX('Policy Characteristics'!K:K,MATCH($C297,'Policy Characteristics'!$C:$C,0)))</f>
        <v/>
      </c>
      <c r="R297" s="144" t="str">
        <f>IF(ISBLANK(INDEX('Policy Characteristics'!L:L,MATCH($C297,'Policy Characteristics'!$C:$C,0))),"",INDEX('Policy Characteristics'!L:L,MATCH($C297,'Policy Characteristics'!$C:$C,0)))</f>
        <v/>
      </c>
      <c r="S297" s="156"/>
    </row>
    <row r="298" spans="1:19" x14ac:dyDescent="0.25">
      <c r="A298" s="144" t="str">
        <f>IF(ISBLANK(INDEX('Policy Characteristics'!A:A,MATCH($C298,'Policy Characteristics'!$C:$C,0))),"",INDEX('Policy Characteristics'!A:A,MATCH($C298,'Policy Characteristics'!$C:$C,0)))</f>
        <v>Electricity Supply</v>
      </c>
      <c r="B298" s="152" t="str">
        <f>IF(ISBLANK(INDEX('Policy Characteristics'!B:B,MATCH($C298,'Policy Characteristics'!$C:$C,0))),"",INDEX('Policy Characteristics'!B:B,MATCH($C298,'Policy Characteristics'!$C:$C,0)))</f>
        <v>Decrease Cost of Capital</v>
      </c>
      <c r="C298" s="144" t="str">
        <f t="shared" si="19"/>
        <v>Percentage Decrease in Cost of Capital for Power Plants</v>
      </c>
      <c r="D298" s="6" t="s">
        <v>1318</v>
      </c>
      <c r="E298" s="45"/>
      <c r="F298" s="6" t="s">
        <v>432</v>
      </c>
      <c r="G298" s="6"/>
      <c r="H298" s="43">
        <v>1738</v>
      </c>
      <c r="I298" t="s">
        <v>44</v>
      </c>
      <c r="J298" s="145" t="str">
        <f>IF(ISBLANK(INDEX('Policy Characteristics'!D:D,MATCH($C298,'Policy Characteristics'!$C:$C,0))),"",INDEX('Policy Characteristics'!D:D,MATCH($C298,'Policy Characteristics'!$C:$C,0)))</f>
        <v>Decrease Electricity Sector Cost of Capital</v>
      </c>
      <c r="K298" s="144" t="str">
        <f>IF(ISBLANK(INDEX('Policy Characteristics'!E:E,MATCH($C298,'Policy Characteristics'!$C:$C,0))),"",INDEX('Policy Characteristics'!E:E,MATCH($C298,'Policy Characteristics'!$C:$C,0)))</f>
        <v>elec power plant cost of capital</v>
      </c>
      <c r="L298" s="144">
        <f>IF(ISBLANK(INDEX('Policy Characteristics'!F:F,MATCH($C298,'Policy Characteristics'!$C:$C,0))),"",INDEX('Policy Characteristics'!F:F,MATCH($C298,'Policy Characteristics'!$C:$C,0)))</f>
        <v>0</v>
      </c>
      <c r="M298" s="144">
        <f>IF(ISBLANK(INDEX('Policy Characteristics'!G:G,MATCH($C298,'Policy Characteristics'!$C:$C,0))),"",INDEX('Policy Characteristics'!G:G,MATCH($C298,'Policy Characteristics'!$C:$C,0)))</f>
        <v>100</v>
      </c>
      <c r="N298" s="144">
        <f>IF(ISBLANK(INDEX('Policy Characteristics'!H:H,MATCH($C298,'Policy Characteristics'!$C:$C,0))),"",INDEX('Policy Characteristics'!H:H,MATCH($C298,'Policy Characteristics'!$C:$C,0)))</f>
        <v>1</v>
      </c>
      <c r="O298" s="144" t="str">
        <f>IF(ISBLANK(INDEX('Policy Characteristics'!I:I,MATCH($C298,'Policy Characteristics'!$C:$C,0))),"",INDEX('Policy Characteristics'!I:I,MATCH($C298,'Policy Characteristics'!$C:$C,0)))</f>
        <v>% decrease</v>
      </c>
      <c r="P298" s="14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44" t="str">
        <f>IF(ISBLANK(INDEX('Policy Characteristics'!K:K,MATCH($C298,'Policy Characteristics'!$C:$C,0))),"",INDEX('Policy Characteristics'!K:K,MATCH($C298,'Policy Characteristics'!$C:$C,0)))</f>
        <v/>
      </c>
      <c r="R298" s="144" t="str">
        <f>IF(ISBLANK(INDEX('Policy Characteristics'!L:L,MATCH($C298,'Policy Characteristics'!$C:$C,0))),"",INDEX('Policy Characteristics'!L:L,MATCH($C298,'Policy Characteristics'!$C:$C,0)))</f>
        <v/>
      </c>
      <c r="S298" s="156"/>
    </row>
    <row r="299" spans="1:19" x14ac:dyDescent="0.25">
      <c r="A299" s="144" t="str">
        <f>IF(ISBLANK(INDEX('Policy Characteristics'!A:A,MATCH($C299,'Policy Characteristics'!$C:$C,0))),"",INDEX('Policy Characteristics'!A:A,MATCH($C299,'Policy Characteristics'!$C:$C,0)))</f>
        <v>Electricity Supply</v>
      </c>
      <c r="B299" s="152" t="str">
        <f>IF(ISBLANK(INDEX('Policy Characteristics'!B:B,MATCH($C299,'Policy Characteristics'!$C:$C,0))),"",INDEX('Policy Characteristics'!B:B,MATCH($C299,'Policy Characteristics'!$C:$C,0)))</f>
        <v>Decrease Cost of Capital</v>
      </c>
      <c r="C299" s="144" t="str">
        <f t="shared" si="19"/>
        <v>Percentage Decrease in Cost of Capital for Power Plants</v>
      </c>
      <c r="D299" s="6" t="s">
        <v>304</v>
      </c>
      <c r="E299" s="45"/>
      <c r="F299" s="6" t="s">
        <v>306</v>
      </c>
      <c r="G299" s="6"/>
      <c r="H299" s="43">
        <v>1739</v>
      </c>
      <c r="I299" t="s">
        <v>44</v>
      </c>
      <c r="J299" s="145" t="str">
        <f>IF(ISBLANK(INDEX('Policy Characteristics'!D:D,MATCH($C299,'Policy Characteristics'!$C:$C,0))),"",INDEX('Policy Characteristics'!D:D,MATCH($C299,'Policy Characteristics'!$C:$C,0)))</f>
        <v>Decrease Electricity Sector Cost of Capital</v>
      </c>
      <c r="K299" s="144" t="str">
        <f>IF(ISBLANK(INDEX('Policy Characteristics'!E:E,MATCH($C299,'Policy Characteristics'!$C:$C,0))),"",INDEX('Policy Characteristics'!E:E,MATCH($C299,'Policy Characteristics'!$C:$C,0)))</f>
        <v>elec power plant cost of capital</v>
      </c>
      <c r="L299" s="144">
        <f>IF(ISBLANK(INDEX('Policy Characteristics'!F:F,MATCH($C299,'Policy Characteristics'!$C:$C,0))),"",INDEX('Policy Characteristics'!F:F,MATCH($C299,'Policy Characteristics'!$C:$C,0)))</f>
        <v>0</v>
      </c>
      <c r="M299" s="144">
        <f>IF(ISBLANK(INDEX('Policy Characteristics'!G:G,MATCH($C299,'Policy Characteristics'!$C:$C,0))),"",INDEX('Policy Characteristics'!G:G,MATCH($C299,'Policy Characteristics'!$C:$C,0)))</f>
        <v>100</v>
      </c>
      <c r="N299" s="144">
        <f>IF(ISBLANK(INDEX('Policy Characteristics'!H:H,MATCH($C299,'Policy Characteristics'!$C:$C,0))),"",INDEX('Policy Characteristics'!H:H,MATCH($C299,'Policy Characteristics'!$C:$C,0)))</f>
        <v>1</v>
      </c>
      <c r="O299" s="144" t="str">
        <f>IF(ISBLANK(INDEX('Policy Characteristics'!I:I,MATCH($C299,'Policy Characteristics'!$C:$C,0))),"",INDEX('Policy Characteristics'!I:I,MATCH($C299,'Policy Characteristics'!$C:$C,0)))</f>
        <v>% decrease</v>
      </c>
      <c r="P299" s="14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44" t="str">
        <f>IF(ISBLANK(INDEX('Policy Characteristics'!K:K,MATCH($C299,'Policy Characteristics'!$C:$C,0))),"",INDEX('Policy Characteristics'!K:K,MATCH($C299,'Policy Characteristics'!$C:$C,0)))</f>
        <v/>
      </c>
      <c r="R299" s="144" t="str">
        <f>IF(ISBLANK(INDEX('Policy Characteristics'!L:L,MATCH($C299,'Policy Characteristics'!$C:$C,0))),"",INDEX('Policy Characteristics'!L:L,MATCH($C299,'Policy Characteristics'!$C:$C,0)))</f>
        <v/>
      </c>
      <c r="S299" s="156"/>
    </row>
    <row r="300" spans="1:19" x14ac:dyDescent="0.25">
      <c r="A300" s="144" t="str">
        <f>IF(ISBLANK(INDEX('Policy Characteristics'!A:A,MATCH($C300,'Policy Characteristics'!$C:$C,0))),"",INDEX('Policy Characteristics'!A:A,MATCH($C300,'Policy Characteristics'!$C:$C,0)))</f>
        <v>Electricity Supply</v>
      </c>
      <c r="B300" s="152" t="str">
        <f>IF(ISBLANK(INDEX('Policy Characteristics'!B:B,MATCH($C300,'Policy Characteristics'!$C:$C,0))),"",INDEX('Policy Characteristics'!B:B,MATCH($C300,'Policy Characteristics'!$C:$C,0)))</f>
        <v>Decrease Cost of Capital</v>
      </c>
      <c r="C300" s="144" t="str">
        <f t="shared" si="19"/>
        <v>Percentage Decrease in Cost of Capital for Power Plants</v>
      </c>
      <c r="D300" s="6" t="s">
        <v>305</v>
      </c>
      <c r="E300" s="45"/>
      <c r="F300" s="6" t="s">
        <v>307</v>
      </c>
      <c r="G300" s="6"/>
      <c r="H300" s="43">
        <v>1740</v>
      </c>
      <c r="I300" t="s">
        <v>44</v>
      </c>
      <c r="J300" s="145" t="str">
        <f>IF(ISBLANK(INDEX('Policy Characteristics'!D:D,MATCH($C300,'Policy Characteristics'!$C:$C,0))),"",INDEX('Policy Characteristics'!D:D,MATCH($C300,'Policy Characteristics'!$C:$C,0)))</f>
        <v>Decrease Electricity Sector Cost of Capital</v>
      </c>
      <c r="K300" s="144" t="str">
        <f>IF(ISBLANK(INDEX('Policy Characteristics'!E:E,MATCH($C300,'Policy Characteristics'!$C:$C,0))),"",INDEX('Policy Characteristics'!E:E,MATCH($C300,'Policy Characteristics'!$C:$C,0)))</f>
        <v>elec power plant cost of capital</v>
      </c>
      <c r="L300" s="144">
        <f>IF(ISBLANK(INDEX('Policy Characteristics'!F:F,MATCH($C300,'Policy Characteristics'!$C:$C,0))),"",INDEX('Policy Characteristics'!F:F,MATCH($C300,'Policy Characteristics'!$C:$C,0)))</f>
        <v>0</v>
      </c>
      <c r="M300" s="144">
        <f>IF(ISBLANK(INDEX('Policy Characteristics'!G:G,MATCH($C300,'Policy Characteristics'!$C:$C,0))),"",INDEX('Policy Characteristics'!G:G,MATCH($C300,'Policy Characteristics'!$C:$C,0)))</f>
        <v>100</v>
      </c>
      <c r="N300" s="144">
        <f>IF(ISBLANK(INDEX('Policy Characteristics'!H:H,MATCH($C300,'Policy Characteristics'!$C:$C,0))),"",INDEX('Policy Characteristics'!H:H,MATCH($C300,'Policy Characteristics'!$C:$C,0)))</f>
        <v>1</v>
      </c>
      <c r="O300" s="144" t="str">
        <f>IF(ISBLANK(INDEX('Policy Characteristics'!I:I,MATCH($C300,'Policy Characteristics'!$C:$C,0))),"",INDEX('Policy Characteristics'!I:I,MATCH($C300,'Policy Characteristics'!$C:$C,0)))</f>
        <v>% decrease</v>
      </c>
      <c r="P300" s="14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44" t="str">
        <f>IF(ISBLANK(INDEX('Policy Characteristics'!K:K,MATCH($C300,'Policy Characteristics'!$C:$C,0))),"",INDEX('Policy Characteristics'!K:K,MATCH($C300,'Policy Characteristics'!$C:$C,0)))</f>
        <v/>
      </c>
      <c r="R300" s="144" t="str">
        <f>IF(ISBLANK(INDEX('Policy Characteristics'!L:L,MATCH($C300,'Policy Characteristics'!$C:$C,0))),"",INDEX('Policy Characteristics'!L:L,MATCH($C300,'Policy Characteristics'!$C:$C,0)))</f>
        <v/>
      </c>
      <c r="S300" s="156"/>
    </row>
    <row r="301" spans="1:19" x14ac:dyDescent="0.25">
      <c r="A301" s="144" t="str">
        <f>IF(ISBLANK(INDEX('Policy Characteristics'!A:A,MATCH($C301,'Policy Characteristics'!$C:$C,0))),"",INDEX('Policy Characteristics'!A:A,MATCH($C301,'Policy Characteristics'!$C:$C,0)))</f>
        <v>Electricity Supply</v>
      </c>
      <c r="B301" s="152" t="str">
        <f>IF(ISBLANK(INDEX('Policy Characteristics'!B:B,MATCH($C301,'Policy Characteristics'!$C:$C,0))),"",INDEX('Policy Characteristics'!B:B,MATCH($C301,'Policy Characteristics'!$C:$C,0)))</f>
        <v>Decrease Cost of Capital</v>
      </c>
      <c r="C301" s="144" t="str">
        <f t="shared" si="19"/>
        <v>Percentage Decrease in Cost of Capital for Power Plants</v>
      </c>
      <c r="D301" s="6" t="s">
        <v>440</v>
      </c>
      <c r="E301" s="45"/>
      <c r="F301" s="6" t="s">
        <v>439</v>
      </c>
      <c r="G301" s="6"/>
      <c r="H301" s="43">
        <v>1741</v>
      </c>
      <c r="I301" t="s">
        <v>44</v>
      </c>
      <c r="J301" s="145" t="str">
        <f>IF(ISBLANK(INDEX('Policy Characteristics'!D:D,MATCH($C301,'Policy Characteristics'!$C:$C,0))),"",INDEX('Policy Characteristics'!D:D,MATCH($C301,'Policy Characteristics'!$C:$C,0)))</f>
        <v>Decrease Electricity Sector Cost of Capital</v>
      </c>
      <c r="K301" s="144" t="str">
        <f>IF(ISBLANK(INDEX('Policy Characteristics'!E:E,MATCH($C301,'Policy Characteristics'!$C:$C,0))),"",INDEX('Policy Characteristics'!E:E,MATCH($C301,'Policy Characteristics'!$C:$C,0)))</f>
        <v>elec power plant cost of capital</v>
      </c>
      <c r="L301" s="144">
        <f>IF(ISBLANK(INDEX('Policy Characteristics'!F:F,MATCH($C301,'Policy Characteristics'!$C:$C,0))),"",INDEX('Policy Characteristics'!F:F,MATCH($C301,'Policy Characteristics'!$C:$C,0)))</f>
        <v>0</v>
      </c>
      <c r="M301" s="144">
        <f>IF(ISBLANK(INDEX('Policy Characteristics'!G:G,MATCH($C301,'Policy Characteristics'!$C:$C,0))),"",INDEX('Policy Characteristics'!G:G,MATCH($C301,'Policy Characteristics'!$C:$C,0)))</f>
        <v>100</v>
      </c>
      <c r="N301" s="144">
        <f>IF(ISBLANK(INDEX('Policy Characteristics'!H:H,MATCH($C301,'Policy Characteristics'!$C:$C,0))),"",INDEX('Policy Characteristics'!H:H,MATCH($C301,'Policy Characteristics'!$C:$C,0)))</f>
        <v>1</v>
      </c>
      <c r="O301" s="144" t="str">
        <f>IF(ISBLANK(INDEX('Policy Characteristics'!I:I,MATCH($C301,'Policy Characteristics'!$C:$C,0))),"",INDEX('Policy Characteristics'!I:I,MATCH($C301,'Policy Characteristics'!$C:$C,0)))</f>
        <v>% decrease</v>
      </c>
      <c r="P301" s="14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44" t="str">
        <f>IF(ISBLANK(INDEX('Policy Characteristics'!K:K,MATCH($C301,'Policy Characteristics'!$C:$C,0))),"",INDEX('Policy Characteristics'!K:K,MATCH($C301,'Policy Characteristics'!$C:$C,0)))</f>
        <v/>
      </c>
      <c r="R301" s="144" t="str">
        <f>IF(ISBLANK(INDEX('Policy Characteristics'!L:L,MATCH($C301,'Policy Characteristics'!$C:$C,0))),"",INDEX('Policy Characteristics'!L:L,MATCH($C301,'Policy Characteristics'!$C:$C,0)))</f>
        <v/>
      </c>
      <c r="S301" s="156"/>
    </row>
    <row r="302" spans="1:19" x14ac:dyDescent="0.25">
      <c r="A302" s="144" t="str">
        <f>IF(ISBLANK(INDEX('Policy Characteristics'!A:A,MATCH($C302,'Policy Characteristics'!$C:$C,0))),"",INDEX('Policy Characteristics'!A:A,MATCH($C302,'Policy Characteristics'!$C:$C,0)))</f>
        <v>Electricity Supply</v>
      </c>
      <c r="B302" s="152" t="str">
        <f>IF(ISBLANK(INDEX('Policy Characteristics'!B:B,MATCH($C302,'Policy Characteristics'!$C:$C,0))),"",INDEX('Policy Characteristics'!B:B,MATCH($C302,'Policy Characteristics'!$C:$C,0)))</f>
        <v>Decrease Cost of Capital</v>
      </c>
      <c r="C302" s="144" t="str">
        <f t="shared" si="19"/>
        <v>Percentage Decrease in Cost of Capital for Power Plants</v>
      </c>
      <c r="D302" s="6" t="s">
        <v>449</v>
      </c>
      <c r="E302" s="45"/>
      <c r="F302" s="6" t="s">
        <v>450</v>
      </c>
      <c r="G302" s="6"/>
      <c r="H302" s="43">
        <v>1742</v>
      </c>
      <c r="I302" t="s">
        <v>44</v>
      </c>
      <c r="J302" s="145" t="str">
        <f>IF(ISBLANK(INDEX('Policy Characteristics'!D:D,MATCH($C302,'Policy Characteristics'!$C:$C,0))),"",INDEX('Policy Characteristics'!D:D,MATCH($C302,'Policy Characteristics'!$C:$C,0)))</f>
        <v>Decrease Electricity Sector Cost of Capital</v>
      </c>
      <c r="K302" s="144" t="str">
        <f>IF(ISBLANK(INDEX('Policy Characteristics'!E:E,MATCH($C302,'Policy Characteristics'!$C:$C,0))),"",INDEX('Policy Characteristics'!E:E,MATCH($C302,'Policy Characteristics'!$C:$C,0)))</f>
        <v>elec power plant cost of capital</v>
      </c>
      <c r="L302" s="144">
        <f>IF(ISBLANK(INDEX('Policy Characteristics'!F:F,MATCH($C302,'Policy Characteristics'!$C:$C,0))),"",INDEX('Policy Characteristics'!F:F,MATCH($C302,'Policy Characteristics'!$C:$C,0)))</f>
        <v>0</v>
      </c>
      <c r="M302" s="144">
        <f>IF(ISBLANK(INDEX('Policy Characteristics'!G:G,MATCH($C302,'Policy Characteristics'!$C:$C,0))),"",INDEX('Policy Characteristics'!G:G,MATCH($C302,'Policy Characteristics'!$C:$C,0)))</f>
        <v>100</v>
      </c>
      <c r="N302" s="144">
        <f>IF(ISBLANK(INDEX('Policy Characteristics'!H:H,MATCH($C302,'Policy Characteristics'!$C:$C,0))),"",INDEX('Policy Characteristics'!H:H,MATCH($C302,'Policy Characteristics'!$C:$C,0)))</f>
        <v>1</v>
      </c>
      <c r="O302" s="144" t="str">
        <f>IF(ISBLANK(INDEX('Policy Characteristics'!I:I,MATCH($C302,'Policy Characteristics'!$C:$C,0))),"",INDEX('Policy Characteristics'!I:I,MATCH($C302,'Policy Characteristics'!$C:$C,0)))</f>
        <v>% decrease</v>
      </c>
      <c r="P302" s="14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44" t="str">
        <f>IF(ISBLANK(INDEX('Policy Characteristics'!K:K,MATCH($C302,'Policy Characteristics'!$C:$C,0))),"",INDEX('Policy Characteristics'!K:K,MATCH($C302,'Policy Characteristics'!$C:$C,0)))</f>
        <v/>
      </c>
      <c r="R302" s="144" t="str">
        <f>IF(ISBLANK(INDEX('Policy Characteristics'!L:L,MATCH($C302,'Policy Characteristics'!$C:$C,0))),"",INDEX('Policy Characteristics'!L:L,MATCH($C302,'Policy Characteristics'!$C:$C,0)))</f>
        <v/>
      </c>
      <c r="S302" s="156"/>
    </row>
    <row r="303" spans="1:19" x14ac:dyDescent="0.25">
      <c r="A303" s="144" t="str">
        <f>IF(ISBLANK(INDEX('Policy Characteristics'!A:A,MATCH($C303,'Policy Characteristics'!$C:$C,0))),"",INDEX('Policy Characteristics'!A:A,MATCH($C303,'Policy Characteristics'!$C:$C,0)))</f>
        <v>Electricity Supply</v>
      </c>
      <c r="B303" s="152" t="str">
        <f>IF(ISBLANK(INDEX('Policy Characteristics'!B:B,MATCH($C303,'Policy Characteristics'!$C:$C,0))),"",INDEX('Policy Characteristics'!B:B,MATCH($C303,'Policy Characteristics'!$C:$C,0)))</f>
        <v>Decrease Cost of Capital</v>
      </c>
      <c r="C303" s="144" t="str">
        <f t="shared" si="19"/>
        <v>Percentage Decrease in Cost of Capital for Power Plants</v>
      </c>
      <c r="D303" s="6" t="s">
        <v>1641</v>
      </c>
      <c r="E303" s="45"/>
      <c r="F303" s="6" t="s">
        <v>1361</v>
      </c>
      <c r="G303" s="6"/>
      <c r="H303" s="43">
        <v>1743</v>
      </c>
      <c r="I303" t="s">
        <v>44</v>
      </c>
      <c r="J303" s="145" t="str">
        <f>IF(ISBLANK(INDEX('Policy Characteristics'!D:D,MATCH($C303,'Policy Characteristics'!$C:$C,0))),"",INDEX('Policy Characteristics'!D:D,MATCH($C303,'Policy Characteristics'!$C:$C,0)))</f>
        <v>Decrease Electricity Sector Cost of Capital</v>
      </c>
      <c r="K303" s="144" t="str">
        <f>IF(ISBLANK(INDEX('Policy Characteristics'!E:E,MATCH($C303,'Policy Characteristics'!$C:$C,0))),"",INDEX('Policy Characteristics'!E:E,MATCH($C303,'Policy Characteristics'!$C:$C,0)))</f>
        <v>elec power plant cost of capital</v>
      </c>
      <c r="L303" s="144">
        <f>IF(ISBLANK(INDEX('Policy Characteristics'!F:F,MATCH($C303,'Policy Characteristics'!$C:$C,0))),"",INDEX('Policy Characteristics'!F:F,MATCH($C303,'Policy Characteristics'!$C:$C,0)))</f>
        <v>0</v>
      </c>
      <c r="M303" s="144">
        <f>IF(ISBLANK(INDEX('Policy Characteristics'!G:G,MATCH($C303,'Policy Characteristics'!$C:$C,0))),"",INDEX('Policy Characteristics'!G:G,MATCH($C303,'Policy Characteristics'!$C:$C,0)))</f>
        <v>100</v>
      </c>
      <c r="N303" s="144">
        <f>IF(ISBLANK(INDEX('Policy Characteristics'!H:H,MATCH($C303,'Policy Characteristics'!$C:$C,0))),"",INDEX('Policy Characteristics'!H:H,MATCH($C303,'Policy Characteristics'!$C:$C,0)))</f>
        <v>1</v>
      </c>
      <c r="O303" s="144" t="str">
        <f>IF(ISBLANK(INDEX('Policy Characteristics'!I:I,MATCH($C303,'Policy Characteristics'!$C:$C,0))),"",INDEX('Policy Characteristics'!I:I,MATCH($C303,'Policy Characteristics'!$C:$C,0)))</f>
        <v>% decrease</v>
      </c>
      <c r="P303" s="14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44" t="str">
        <f>IF(ISBLANK(INDEX('Policy Characteristics'!K:K,MATCH($C303,'Policy Characteristics'!$C:$C,0))),"",INDEX('Policy Characteristics'!K:K,MATCH($C303,'Policy Characteristics'!$C:$C,0)))</f>
        <v/>
      </c>
      <c r="R303" s="144" t="str">
        <f>IF(ISBLANK(INDEX('Policy Characteristics'!L:L,MATCH($C303,'Policy Characteristics'!$C:$C,0))),"",INDEX('Policy Characteristics'!L:L,MATCH($C303,'Policy Characteristics'!$C:$C,0)))</f>
        <v/>
      </c>
      <c r="S303" s="156"/>
    </row>
    <row r="304" spans="1:19" x14ac:dyDescent="0.25">
      <c r="A304" s="144" t="str">
        <f>IF(ISBLANK(INDEX('Policy Characteristics'!A:A,MATCH($C304,'Policy Characteristics'!$C:$C,0))),"",INDEX('Policy Characteristics'!A:A,MATCH($C304,'Policy Characteristics'!$C:$C,0)))</f>
        <v>Electricity Supply</v>
      </c>
      <c r="B304" s="152" t="str">
        <f>IF(ISBLANK(INDEX('Policy Characteristics'!B:B,MATCH($C304,'Policy Characteristics'!$C:$C,0))),"",INDEX('Policy Characteristics'!B:B,MATCH($C304,'Policy Characteristics'!$C:$C,0)))</f>
        <v>Decrease Cost of Capital</v>
      </c>
      <c r="C304" s="144" t="str">
        <f t="shared" si="19"/>
        <v>Percentage Decrease in Cost of Capital for Power Plants</v>
      </c>
      <c r="D304" s="6" t="s">
        <v>1642</v>
      </c>
      <c r="E304" s="45"/>
      <c r="F304" s="6" t="s">
        <v>1484</v>
      </c>
      <c r="G304" s="6"/>
      <c r="H304" s="43">
        <v>1744</v>
      </c>
      <c r="I304" t="s">
        <v>44</v>
      </c>
      <c r="J304" s="145" t="str">
        <f>IF(ISBLANK(INDEX('Policy Characteristics'!D:D,MATCH($C304,'Policy Characteristics'!$C:$C,0))),"",INDEX('Policy Characteristics'!D:D,MATCH($C304,'Policy Characteristics'!$C:$C,0)))</f>
        <v>Decrease Electricity Sector Cost of Capital</v>
      </c>
      <c r="K304" s="144" t="str">
        <f>IF(ISBLANK(INDEX('Policy Characteristics'!E:E,MATCH($C304,'Policy Characteristics'!$C:$C,0))),"",INDEX('Policy Characteristics'!E:E,MATCH($C304,'Policy Characteristics'!$C:$C,0)))</f>
        <v>elec power plant cost of capital</v>
      </c>
      <c r="L304" s="144">
        <f>IF(ISBLANK(INDEX('Policy Characteristics'!F:F,MATCH($C304,'Policy Characteristics'!$C:$C,0))),"",INDEX('Policy Characteristics'!F:F,MATCH($C304,'Policy Characteristics'!$C:$C,0)))</f>
        <v>0</v>
      </c>
      <c r="M304" s="144">
        <f>IF(ISBLANK(INDEX('Policy Characteristics'!G:G,MATCH($C304,'Policy Characteristics'!$C:$C,0))),"",INDEX('Policy Characteristics'!G:G,MATCH($C304,'Policy Characteristics'!$C:$C,0)))</f>
        <v>100</v>
      </c>
      <c r="N304" s="144">
        <f>IF(ISBLANK(INDEX('Policy Characteristics'!H:H,MATCH($C304,'Policy Characteristics'!$C:$C,0))),"",INDEX('Policy Characteristics'!H:H,MATCH($C304,'Policy Characteristics'!$C:$C,0)))</f>
        <v>1</v>
      </c>
      <c r="O304" s="144" t="str">
        <f>IF(ISBLANK(INDEX('Policy Characteristics'!I:I,MATCH($C304,'Policy Characteristics'!$C:$C,0))),"",INDEX('Policy Characteristics'!I:I,MATCH($C304,'Policy Characteristics'!$C:$C,0)))</f>
        <v>% decrease</v>
      </c>
      <c r="P304" s="14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44" t="str">
        <f>IF(ISBLANK(INDEX('Policy Characteristics'!K:K,MATCH($C304,'Policy Characteristics'!$C:$C,0))),"",INDEX('Policy Characteristics'!K:K,MATCH($C304,'Policy Characteristics'!$C:$C,0)))</f>
        <v/>
      </c>
      <c r="R304" s="144" t="str">
        <f>IF(ISBLANK(INDEX('Policy Characteristics'!L:L,MATCH($C304,'Policy Characteristics'!$C:$C,0))),"",INDEX('Policy Characteristics'!L:L,MATCH($C304,'Policy Characteristics'!$C:$C,0)))</f>
        <v/>
      </c>
      <c r="S304" s="156"/>
    </row>
    <row r="305" spans="1:19" x14ac:dyDescent="0.25">
      <c r="A305" s="144" t="str">
        <f>IF(ISBLANK(INDEX('Policy Characteristics'!A:A,MATCH($C305,'Policy Characteristics'!$C:$C,0))),"",INDEX('Policy Characteristics'!A:A,MATCH($C305,'Policy Characteristics'!$C:$C,0)))</f>
        <v>Electricity Supply</v>
      </c>
      <c r="B305" s="152" t="str">
        <f>IF(ISBLANK(INDEX('Policy Characteristics'!B:B,MATCH($C305,'Policy Characteristics'!$C:$C,0))),"",INDEX('Policy Characteristics'!B:B,MATCH($C305,'Policy Characteristics'!$C:$C,0)))</f>
        <v>Decrease Cost of Capital</v>
      </c>
      <c r="C305" s="144" t="str">
        <f t="shared" si="19"/>
        <v>Percentage Decrease in Cost of Capital for Power Plants</v>
      </c>
      <c r="D305" s="6" t="s">
        <v>1643</v>
      </c>
      <c r="E305" s="45"/>
      <c r="F305" s="6" t="s">
        <v>1363</v>
      </c>
      <c r="G305" s="6"/>
      <c r="H305" s="43">
        <v>1745</v>
      </c>
      <c r="I305" t="s">
        <v>44</v>
      </c>
      <c r="J305" s="145" t="str">
        <f>IF(ISBLANK(INDEX('Policy Characteristics'!D:D,MATCH($C305,'Policy Characteristics'!$C:$C,0))),"",INDEX('Policy Characteristics'!D:D,MATCH($C305,'Policy Characteristics'!$C:$C,0)))</f>
        <v>Decrease Electricity Sector Cost of Capital</v>
      </c>
      <c r="K305" s="144" t="str">
        <f>IF(ISBLANK(INDEX('Policy Characteristics'!E:E,MATCH($C305,'Policy Characteristics'!$C:$C,0))),"",INDEX('Policy Characteristics'!E:E,MATCH($C305,'Policy Characteristics'!$C:$C,0)))</f>
        <v>elec power plant cost of capital</v>
      </c>
      <c r="L305" s="144">
        <f>IF(ISBLANK(INDEX('Policy Characteristics'!F:F,MATCH($C305,'Policy Characteristics'!$C:$C,0))),"",INDEX('Policy Characteristics'!F:F,MATCH($C305,'Policy Characteristics'!$C:$C,0)))</f>
        <v>0</v>
      </c>
      <c r="M305" s="144">
        <f>IF(ISBLANK(INDEX('Policy Characteristics'!G:G,MATCH($C305,'Policy Characteristics'!$C:$C,0))),"",INDEX('Policy Characteristics'!G:G,MATCH($C305,'Policy Characteristics'!$C:$C,0)))</f>
        <v>100</v>
      </c>
      <c r="N305" s="144">
        <f>IF(ISBLANK(INDEX('Policy Characteristics'!H:H,MATCH($C305,'Policy Characteristics'!$C:$C,0))),"",INDEX('Policy Characteristics'!H:H,MATCH($C305,'Policy Characteristics'!$C:$C,0)))</f>
        <v>1</v>
      </c>
      <c r="O305" s="144" t="str">
        <f>IF(ISBLANK(INDEX('Policy Characteristics'!I:I,MATCH($C305,'Policy Characteristics'!$C:$C,0))),"",INDEX('Policy Characteristics'!I:I,MATCH($C305,'Policy Characteristics'!$C:$C,0)))</f>
        <v>% decrease</v>
      </c>
      <c r="P305" s="14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44" t="str">
        <f>IF(ISBLANK(INDEX('Policy Characteristics'!K:K,MATCH($C305,'Policy Characteristics'!$C:$C,0))),"",INDEX('Policy Characteristics'!K:K,MATCH($C305,'Policy Characteristics'!$C:$C,0)))</f>
        <v/>
      </c>
      <c r="R305" s="144" t="str">
        <f>IF(ISBLANK(INDEX('Policy Characteristics'!L:L,MATCH($C305,'Policy Characteristics'!$C:$C,0))),"",INDEX('Policy Characteristics'!L:L,MATCH($C305,'Policy Characteristics'!$C:$C,0)))</f>
        <v/>
      </c>
      <c r="S305" s="156"/>
    </row>
    <row r="306" spans="1:19" x14ac:dyDescent="0.25">
      <c r="A306" s="144" t="str">
        <f>IF(ISBLANK(INDEX('Policy Characteristics'!A:A,MATCH($C306,'Policy Characteristics'!$C:$C,0))),"",INDEX('Policy Characteristics'!A:A,MATCH($C306,'Policy Characteristics'!$C:$C,0)))</f>
        <v>Electricity Supply</v>
      </c>
      <c r="B306" s="152" t="str">
        <f>IF(ISBLANK(INDEX('Policy Characteristics'!B:B,MATCH($C306,'Policy Characteristics'!$C:$C,0))),"",INDEX('Policy Characteristics'!B:B,MATCH($C306,'Policy Characteristics'!$C:$C,0)))</f>
        <v>Decrease Cost of Capital</v>
      </c>
      <c r="C306" s="144" t="str">
        <f t="shared" si="19"/>
        <v>Percentage Decrease in Cost of Capital for Power Plants</v>
      </c>
      <c r="D306" s="6" t="s">
        <v>2318</v>
      </c>
      <c r="E306" s="45"/>
      <c r="F306" s="6" t="s">
        <v>2325</v>
      </c>
      <c r="G306" s="6"/>
      <c r="H306" s="43">
        <v>1804</v>
      </c>
      <c r="I306" t="s">
        <v>44</v>
      </c>
      <c r="J306" s="145" t="str">
        <f>IF(ISBLANK(INDEX('Policy Characteristics'!D:D,MATCH($C306,'Policy Characteristics'!$C:$C,0))),"",INDEX('Policy Characteristics'!D:D,MATCH($C306,'Policy Characteristics'!$C:$C,0)))</f>
        <v>Decrease Electricity Sector Cost of Capital</v>
      </c>
      <c r="K306" s="144" t="str">
        <f>IF(ISBLANK(INDEX('Policy Characteristics'!E:E,MATCH($C306,'Policy Characteristics'!$C:$C,0))),"",INDEX('Policy Characteristics'!E:E,MATCH($C306,'Policy Characteristics'!$C:$C,0)))</f>
        <v>elec power plant cost of capital</v>
      </c>
      <c r="L306" s="144">
        <f>IF(ISBLANK(INDEX('Policy Characteristics'!F:F,MATCH($C306,'Policy Characteristics'!$C:$C,0))),"",INDEX('Policy Characteristics'!F:F,MATCH($C306,'Policy Characteristics'!$C:$C,0)))</f>
        <v>0</v>
      </c>
      <c r="M306" s="144">
        <f>IF(ISBLANK(INDEX('Policy Characteristics'!G:G,MATCH($C306,'Policy Characteristics'!$C:$C,0))),"",INDEX('Policy Characteristics'!G:G,MATCH($C306,'Policy Characteristics'!$C:$C,0)))</f>
        <v>100</v>
      </c>
      <c r="N306" s="144">
        <f>IF(ISBLANK(INDEX('Policy Characteristics'!H:H,MATCH($C306,'Policy Characteristics'!$C:$C,0))),"",INDEX('Policy Characteristics'!H:H,MATCH($C306,'Policy Characteristics'!$C:$C,0)))</f>
        <v>1</v>
      </c>
      <c r="O306" s="144" t="str">
        <f>IF(ISBLANK(INDEX('Policy Characteristics'!I:I,MATCH($C306,'Policy Characteristics'!$C:$C,0))),"",INDEX('Policy Characteristics'!I:I,MATCH($C306,'Policy Characteristics'!$C:$C,0)))</f>
        <v>% decrease</v>
      </c>
      <c r="P306" s="14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44" t="str">
        <f>IF(ISBLANK(INDEX('Policy Characteristics'!K:K,MATCH($C306,'Policy Characteristics'!$C:$C,0))),"",INDEX('Policy Characteristics'!K:K,MATCH($C306,'Policy Characteristics'!$C:$C,0)))</f>
        <v/>
      </c>
      <c r="R306" s="144" t="str">
        <f>IF(ISBLANK(INDEX('Policy Characteristics'!L:L,MATCH($C306,'Policy Characteristics'!$C:$C,0))),"",INDEX('Policy Characteristics'!L:L,MATCH($C306,'Policy Characteristics'!$C:$C,0)))</f>
        <v/>
      </c>
      <c r="S306" s="156"/>
    </row>
    <row r="307" spans="1:19" x14ac:dyDescent="0.25">
      <c r="A307" s="144" t="str">
        <f>IF(ISBLANK(INDEX('Policy Characteristics'!A:A,MATCH($C307,'Policy Characteristics'!$C:$C,0))),"",INDEX('Policy Characteristics'!A:A,MATCH($C307,'Policy Characteristics'!$C:$C,0)))</f>
        <v>Electricity Supply</v>
      </c>
      <c r="B307" s="152" t="str">
        <f>IF(ISBLANK(INDEX('Policy Characteristics'!B:B,MATCH($C307,'Policy Characteristics'!$C:$C,0))),"",INDEX('Policy Characteristics'!B:B,MATCH($C307,'Policy Characteristics'!$C:$C,0)))</f>
        <v>Decrease Cost of Capital</v>
      </c>
      <c r="C307" s="144" t="str">
        <f t="shared" si="19"/>
        <v>Percentage Decrease in Cost of Capital for Power Plants</v>
      </c>
      <c r="D307" s="6" t="s">
        <v>2321</v>
      </c>
      <c r="E307" s="45"/>
      <c r="F307" s="6" t="s">
        <v>2326</v>
      </c>
      <c r="G307" s="6"/>
      <c r="H307" s="43">
        <v>1805</v>
      </c>
      <c r="I307" t="s">
        <v>44</v>
      </c>
      <c r="J307" s="145" t="str">
        <f>IF(ISBLANK(INDEX('Policy Characteristics'!D:D,MATCH($C307,'Policy Characteristics'!$C:$C,0))),"",INDEX('Policy Characteristics'!D:D,MATCH($C307,'Policy Characteristics'!$C:$C,0)))</f>
        <v>Decrease Electricity Sector Cost of Capital</v>
      </c>
      <c r="K307" s="144" t="str">
        <f>IF(ISBLANK(INDEX('Policy Characteristics'!E:E,MATCH($C307,'Policy Characteristics'!$C:$C,0))),"",INDEX('Policy Characteristics'!E:E,MATCH($C307,'Policy Characteristics'!$C:$C,0)))</f>
        <v>elec power plant cost of capital</v>
      </c>
      <c r="L307" s="144">
        <f>IF(ISBLANK(INDEX('Policy Characteristics'!F:F,MATCH($C307,'Policy Characteristics'!$C:$C,0))),"",INDEX('Policy Characteristics'!F:F,MATCH($C307,'Policy Characteristics'!$C:$C,0)))</f>
        <v>0</v>
      </c>
      <c r="M307" s="144">
        <f>IF(ISBLANK(INDEX('Policy Characteristics'!G:G,MATCH($C307,'Policy Characteristics'!$C:$C,0))),"",INDEX('Policy Characteristics'!G:G,MATCH($C307,'Policy Characteristics'!$C:$C,0)))</f>
        <v>100</v>
      </c>
      <c r="N307" s="144">
        <f>IF(ISBLANK(INDEX('Policy Characteristics'!H:H,MATCH($C307,'Policy Characteristics'!$C:$C,0))),"",INDEX('Policy Characteristics'!H:H,MATCH($C307,'Policy Characteristics'!$C:$C,0)))</f>
        <v>1</v>
      </c>
      <c r="O307" s="144" t="str">
        <f>IF(ISBLANK(INDEX('Policy Characteristics'!I:I,MATCH($C307,'Policy Characteristics'!$C:$C,0))),"",INDEX('Policy Characteristics'!I:I,MATCH($C307,'Policy Characteristics'!$C:$C,0)))</f>
        <v>% decrease</v>
      </c>
      <c r="P307" s="14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44" t="str">
        <f>IF(ISBLANK(INDEX('Policy Characteristics'!K:K,MATCH($C307,'Policy Characteristics'!$C:$C,0))),"",INDEX('Policy Characteristics'!K:K,MATCH($C307,'Policy Characteristics'!$C:$C,0)))</f>
        <v/>
      </c>
      <c r="R307" s="144" t="str">
        <f>IF(ISBLANK(INDEX('Policy Characteristics'!L:L,MATCH($C307,'Policy Characteristics'!$C:$C,0))),"",INDEX('Policy Characteristics'!L:L,MATCH($C307,'Policy Characteristics'!$C:$C,0)))</f>
        <v/>
      </c>
      <c r="S307" s="156"/>
    </row>
    <row r="308" spans="1:19" x14ac:dyDescent="0.25">
      <c r="A308" s="144" t="str">
        <f>IF(ISBLANK(INDEX('Policy Characteristics'!A:A,MATCH($C308,'Policy Characteristics'!$C:$C,0))),"",INDEX('Policy Characteristics'!A:A,MATCH($C308,'Policy Characteristics'!$C:$C,0)))</f>
        <v>Electricity Supply</v>
      </c>
      <c r="B308" s="152" t="str">
        <f>IF(ISBLANK(INDEX('Policy Characteristics'!B:B,MATCH($C308,'Policy Characteristics'!$C:$C,0))),"",INDEX('Policy Characteristics'!B:B,MATCH($C308,'Policy Characteristics'!$C:$C,0)))</f>
        <v>Decrease Cost of Capital</v>
      </c>
      <c r="C308" s="144" t="str">
        <f t="shared" si="19"/>
        <v>Percentage Decrease in Cost of Capital for Power Plants</v>
      </c>
      <c r="D308" s="6" t="s">
        <v>2322</v>
      </c>
      <c r="E308" s="45"/>
      <c r="F308" s="6" t="s">
        <v>2327</v>
      </c>
      <c r="G308" s="6"/>
      <c r="H308" s="43">
        <v>1806</v>
      </c>
      <c r="I308" t="s">
        <v>44</v>
      </c>
      <c r="J308" s="145" t="str">
        <f>IF(ISBLANK(INDEX('Policy Characteristics'!D:D,MATCH($C308,'Policy Characteristics'!$C:$C,0))),"",INDEX('Policy Characteristics'!D:D,MATCH($C308,'Policy Characteristics'!$C:$C,0)))</f>
        <v>Decrease Electricity Sector Cost of Capital</v>
      </c>
      <c r="K308" s="144" t="str">
        <f>IF(ISBLANK(INDEX('Policy Characteristics'!E:E,MATCH($C308,'Policy Characteristics'!$C:$C,0))),"",INDEX('Policy Characteristics'!E:E,MATCH($C308,'Policy Characteristics'!$C:$C,0)))</f>
        <v>elec power plant cost of capital</v>
      </c>
      <c r="L308" s="144">
        <f>IF(ISBLANK(INDEX('Policy Characteristics'!F:F,MATCH($C308,'Policy Characteristics'!$C:$C,0))),"",INDEX('Policy Characteristics'!F:F,MATCH($C308,'Policy Characteristics'!$C:$C,0)))</f>
        <v>0</v>
      </c>
      <c r="M308" s="144">
        <f>IF(ISBLANK(INDEX('Policy Characteristics'!G:G,MATCH($C308,'Policy Characteristics'!$C:$C,0))),"",INDEX('Policy Characteristics'!G:G,MATCH($C308,'Policy Characteristics'!$C:$C,0)))</f>
        <v>100</v>
      </c>
      <c r="N308" s="144">
        <f>IF(ISBLANK(INDEX('Policy Characteristics'!H:H,MATCH($C308,'Policy Characteristics'!$C:$C,0))),"",INDEX('Policy Characteristics'!H:H,MATCH($C308,'Policy Characteristics'!$C:$C,0)))</f>
        <v>1</v>
      </c>
      <c r="O308" s="144" t="str">
        <f>IF(ISBLANK(INDEX('Policy Characteristics'!I:I,MATCH($C308,'Policy Characteristics'!$C:$C,0))),"",INDEX('Policy Characteristics'!I:I,MATCH($C308,'Policy Characteristics'!$C:$C,0)))</f>
        <v>% decrease</v>
      </c>
      <c r="P308" s="14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44" t="str">
        <f>IF(ISBLANK(INDEX('Policy Characteristics'!K:K,MATCH($C308,'Policy Characteristics'!$C:$C,0))),"",INDEX('Policy Characteristics'!K:K,MATCH($C308,'Policy Characteristics'!$C:$C,0)))</f>
        <v/>
      </c>
      <c r="R308" s="144" t="str">
        <f>IF(ISBLANK(INDEX('Policy Characteristics'!L:L,MATCH($C308,'Policy Characteristics'!$C:$C,0))),"",INDEX('Policy Characteristics'!L:L,MATCH($C308,'Policy Characteristics'!$C:$C,0)))</f>
        <v/>
      </c>
      <c r="S308" s="156"/>
    </row>
    <row r="309" spans="1:19" x14ac:dyDescent="0.25">
      <c r="A309" s="144" t="str">
        <f>IF(ISBLANK(INDEX('Policy Characteristics'!A:A,MATCH($C309,'Policy Characteristics'!$C:$C,0))),"",INDEX('Policy Characteristics'!A:A,MATCH($C309,'Policy Characteristics'!$C:$C,0)))</f>
        <v>Electricity Supply</v>
      </c>
      <c r="B309" s="152" t="str">
        <f>IF(ISBLANK(INDEX('Policy Characteristics'!B:B,MATCH($C309,'Policy Characteristics'!$C:$C,0))),"",INDEX('Policy Characteristics'!B:B,MATCH($C309,'Policy Characteristics'!$C:$C,0)))</f>
        <v>Decrease Cost of Capital</v>
      </c>
      <c r="C309" s="144" t="str">
        <f t="shared" si="19"/>
        <v>Percentage Decrease in Cost of Capital for Power Plants</v>
      </c>
      <c r="D309" s="6" t="s">
        <v>2323</v>
      </c>
      <c r="E309" s="45"/>
      <c r="F309" s="6" t="s">
        <v>2328</v>
      </c>
      <c r="G309" s="6"/>
      <c r="H309" s="43">
        <v>1807</v>
      </c>
      <c r="I309" t="s">
        <v>44</v>
      </c>
      <c r="J309" s="145" t="str">
        <f>IF(ISBLANK(INDEX('Policy Characteristics'!D:D,MATCH($C309,'Policy Characteristics'!$C:$C,0))),"",INDEX('Policy Characteristics'!D:D,MATCH($C309,'Policy Characteristics'!$C:$C,0)))</f>
        <v>Decrease Electricity Sector Cost of Capital</v>
      </c>
      <c r="K309" s="144" t="str">
        <f>IF(ISBLANK(INDEX('Policy Characteristics'!E:E,MATCH($C309,'Policy Characteristics'!$C:$C,0))),"",INDEX('Policy Characteristics'!E:E,MATCH($C309,'Policy Characteristics'!$C:$C,0)))</f>
        <v>elec power plant cost of capital</v>
      </c>
      <c r="L309" s="144">
        <f>IF(ISBLANK(INDEX('Policy Characteristics'!F:F,MATCH($C309,'Policy Characteristics'!$C:$C,0))),"",INDEX('Policy Characteristics'!F:F,MATCH($C309,'Policy Characteristics'!$C:$C,0)))</f>
        <v>0</v>
      </c>
      <c r="M309" s="144">
        <f>IF(ISBLANK(INDEX('Policy Characteristics'!G:G,MATCH($C309,'Policy Characteristics'!$C:$C,0))),"",INDEX('Policy Characteristics'!G:G,MATCH($C309,'Policy Characteristics'!$C:$C,0)))</f>
        <v>100</v>
      </c>
      <c r="N309" s="144">
        <f>IF(ISBLANK(INDEX('Policy Characteristics'!H:H,MATCH($C309,'Policy Characteristics'!$C:$C,0))),"",INDEX('Policy Characteristics'!H:H,MATCH($C309,'Policy Characteristics'!$C:$C,0)))</f>
        <v>1</v>
      </c>
      <c r="O309" s="144" t="str">
        <f>IF(ISBLANK(INDEX('Policy Characteristics'!I:I,MATCH($C309,'Policy Characteristics'!$C:$C,0))),"",INDEX('Policy Characteristics'!I:I,MATCH($C309,'Policy Characteristics'!$C:$C,0)))</f>
        <v>% decrease</v>
      </c>
      <c r="P309" s="14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44" t="str">
        <f>IF(ISBLANK(INDEX('Policy Characteristics'!K:K,MATCH($C309,'Policy Characteristics'!$C:$C,0))),"",INDEX('Policy Characteristics'!K:K,MATCH($C309,'Policy Characteristics'!$C:$C,0)))</f>
        <v/>
      </c>
      <c r="R309" s="144" t="str">
        <f>IF(ISBLANK(INDEX('Policy Characteristics'!L:L,MATCH($C309,'Policy Characteristics'!$C:$C,0))),"",INDEX('Policy Characteristics'!L:L,MATCH($C309,'Policy Characteristics'!$C:$C,0)))</f>
        <v/>
      </c>
      <c r="S309" s="156"/>
    </row>
    <row r="310" spans="1:19" x14ac:dyDescent="0.25">
      <c r="A310" s="144" t="str">
        <f>IF(ISBLANK(INDEX('Policy Characteristics'!A:A,MATCH($C310,'Policy Characteristics'!$C:$C,0))),"",INDEX('Policy Characteristics'!A:A,MATCH($C310,'Policy Characteristics'!$C:$C,0)))</f>
        <v>Electricity Supply</v>
      </c>
      <c r="B310" s="152" t="str">
        <f>IF(ISBLANK(INDEX('Policy Characteristics'!B:B,MATCH($C310,'Policy Characteristics'!$C:$C,0))),"",INDEX('Policy Characteristics'!B:B,MATCH($C310,'Policy Characteristics'!$C:$C,0)))</f>
        <v>Decrease Cost of Capital</v>
      </c>
      <c r="C310" s="144" t="str">
        <f t="shared" si="19"/>
        <v>Percentage Decrease in Cost of Capital for Power Plants</v>
      </c>
      <c r="D310" s="6" t="s">
        <v>2324</v>
      </c>
      <c r="E310" s="45"/>
      <c r="F310" s="6" t="s">
        <v>2329</v>
      </c>
      <c r="G310" s="6"/>
      <c r="H310" s="43">
        <v>1808</v>
      </c>
      <c r="I310" t="s">
        <v>44</v>
      </c>
      <c r="J310" s="145" t="str">
        <f>IF(ISBLANK(INDEX('Policy Characteristics'!D:D,MATCH($C310,'Policy Characteristics'!$C:$C,0))),"",INDEX('Policy Characteristics'!D:D,MATCH($C310,'Policy Characteristics'!$C:$C,0)))</f>
        <v>Decrease Electricity Sector Cost of Capital</v>
      </c>
      <c r="K310" s="144" t="str">
        <f>IF(ISBLANK(INDEX('Policy Characteristics'!E:E,MATCH($C310,'Policy Characteristics'!$C:$C,0))),"",INDEX('Policy Characteristics'!E:E,MATCH($C310,'Policy Characteristics'!$C:$C,0)))</f>
        <v>elec power plant cost of capital</v>
      </c>
      <c r="L310" s="144">
        <f>IF(ISBLANK(INDEX('Policy Characteristics'!F:F,MATCH($C310,'Policy Characteristics'!$C:$C,0))),"",INDEX('Policy Characteristics'!F:F,MATCH($C310,'Policy Characteristics'!$C:$C,0)))</f>
        <v>0</v>
      </c>
      <c r="M310" s="144">
        <f>IF(ISBLANK(INDEX('Policy Characteristics'!G:G,MATCH($C310,'Policy Characteristics'!$C:$C,0))),"",INDEX('Policy Characteristics'!G:G,MATCH($C310,'Policy Characteristics'!$C:$C,0)))</f>
        <v>100</v>
      </c>
      <c r="N310" s="144">
        <f>IF(ISBLANK(INDEX('Policy Characteristics'!H:H,MATCH($C310,'Policy Characteristics'!$C:$C,0))),"",INDEX('Policy Characteristics'!H:H,MATCH($C310,'Policy Characteristics'!$C:$C,0)))</f>
        <v>1</v>
      </c>
      <c r="O310" s="144" t="str">
        <f>IF(ISBLANK(INDEX('Policy Characteristics'!I:I,MATCH($C310,'Policy Characteristics'!$C:$C,0))),"",INDEX('Policy Characteristics'!I:I,MATCH($C310,'Policy Characteristics'!$C:$C,0)))</f>
        <v>% decrease</v>
      </c>
      <c r="P310" s="14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44" t="str">
        <f>IF(ISBLANK(INDEX('Policy Characteristics'!K:K,MATCH($C310,'Policy Characteristics'!$C:$C,0))),"",INDEX('Policy Characteristics'!K:K,MATCH($C310,'Policy Characteristics'!$C:$C,0)))</f>
        <v/>
      </c>
      <c r="R310" s="144" t="str">
        <f>IF(ISBLANK(INDEX('Policy Characteristics'!L:L,MATCH($C310,'Policy Characteristics'!$C:$C,0))),"",INDEX('Policy Characteristics'!L:L,MATCH($C310,'Policy Characteristics'!$C:$C,0)))</f>
        <v/>
      </c>
      <c r="S310" s="156"/>
    </row>
    <row r="311" spans="1:19" x14ac:dyDescent="0.25">
      <c r="A311" s="144" t="str">
        <f>IF(ISBLANK(INDEX('Policy Characteristics'!A:A,MATCH($C311,'Policy Characteristics'!$C:$C,0))),"",INDEX('Policy Characteristics'!A:A,MATCH($C311,'Policy Characteristics'!$C:$C,0)))</f>
        <v>Electricity Supply</v>
      </c>
      <c r="B311" s="152" t="str">
        <f>IF(ISBLANK(INDEX('Policy Characteristics'!B:B,MATCH($C311,'Policy Characteristics'!$C:$C,0))),"",INDEX('Policy Characteristics'!B:B,MATCH($C311,'Policy Characteristics'!$C:$C,0)))</f>
        <v>Decrease Cost of Capital</v>
      </c>
      <c r="C311" s="144" t="str">
        <f t="shared" si="19"/>
        <v>Percentage Decrease in Cost of Capital for Power Plants</v>
      </c>
      <c r="D311" s="6" t="s">
        <v>2409</v>
      </c>
      <c r="E311" s="45"/>
      <c r="F311" s="6" t="s">
        <v>2407</v>
      </c>
      <c r="G311" s="6"/>
      <c r="H311" s="43">
        <v>1809</v>
      </c>
      <c r="I311" t="s">
        <v>44</v>
      </c>
      <c r="J311" s="145" t="str">
        <f>IF(ISBLANK(INDEX('Policy Characteristics'!D:D,MATCH($C311,'Policy Characteristics'!$C:$C,0))),"",INDEX('Policy Characteristics'!D:D,MATCH($C311,'Policy Characteristics'!$C:$C,0)))</f>
        <v>Decrease Electricity Sector Cost of Capital</v>
      </c>
      <c r="K311" s="144" t="str">
        <f>IF(ISBLANK(INDEX('Policy Characteristics'!E:E,MATCH($C311,'Policy Characteristics'!$C:$C,0))),"",INDEX('Policy Characteristics'!E:E,MATCH($C311,'Policy Characteristics'!$C:$C,0)))</f>
        <v>elec power plant cost of capital</v>
      </c>
      <c r="L311" s="144">
        <f>IF(ISBLANK(INDEX('Policy Characteristics'!F:F,MATCH($C311,'Policy Characteristics'!$C:$C,0))),"",INDEX('Policy Characteristics'!F:F,MATCH($C311,'Policy Characteristics'!$C:$C,0)))</f>
        <v>0</v>
      </c>
      <c r="M311" s="144">
        <f>IF(ISBLANK(INDEX('Policy Characteristics'!G:G,MATCH($C311,'Policy Characteristics'!$C:$C,0))),"",INDEX('Policy Characteristics'!G:G,MATCH($C311,'Policy Characteristics'!$C:$C,0)))</f>
        <v>100</v>
      </c>
      <c r="N311" s="144">
        <f>IF(ISBLANK(INDEX('Policy Characteristics'!H:H,MATCH($C311,'Policy Characteristics'!$C:$C,0))),"",INDEX('Policy Characteristics'!H:H,MATCH($C311,'Policy Characteristics'!$C:$C,0)))</f>
        <v>1</v>
      </c>
      <c r="O311" s="144" t="str">
        <f>IF(ISBLANK(INDEX('Policy Characteristics'!I:I,MATCH($C311,'Policy Characteristics'!$C:$C,0))),"",INDEX('Policy Characteristics'!I:I,MATCH($C311,'Policy Characteristics'!$C:$C,0)))</f>
        <v>% decrease</v>
      </c>
      <c r="P311" s="14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44" t="str">
        <f>IF(ISBLANK(INDEX('Policy Characteristics'!K:K,MATCH($C311,'Policy Characteristics'!$C:$C,0))),"",INDEX('Policy Characteristics'!K:K,MATCH($C311,'Policy Characteristics'!$C:$C,0)))</f>
        <v/>
      </c>
      <c r="R311" s="144" t="str">
        <f>IF(ISBLANK(INDEX('Policy Characteristics'!L:L,MATCH($C311,'Policy Characteristics'!$C:$C,0))),"",INDEX('Policy Characteristics'!L:L,MATCH($C311,'Policy Characteristics'!$C:$C,0)))</f>
        <v/>
      </c>
      <c r="S311" s="156"/>
    </row>
    <row r="312" spans="1:19" x14ac:dyDescent="0.25">
      <c r="A312" s="144" t="str">
        <f>IF(ISBLANK(INDEX('Policy Characteristics'!A:A,MATCH($C312,'Policy Characteristics'!$C:$C,0))),"",INDEX('Policy Characteristics'!A:A,MATCH($C312,'Policy Characteristics'!$C:$C,0)))</f>
        <v>Electricity Supply</v>
      </c>
      <c r="B312" s="152" t="str">
        <f>IF(ISBLANK(INDEX('Policy Characteristics'!B:B,MATCH($C312,'Policy Characteristics'!$C:$C,0))),"",INDEX('Policy Characteristics'!B:B,MATCH($C312,'Policy Characteristics'!$C:$C,0)))</f>
        <v>Decrease Cost of Capital</v>
      </c>
      <c r="C312" s="144" t="str">
        <f t="shared" si="19"/>
        <v>Percentage Decrease in Cost of Capital for Power Plants</v>
      </c>
      <c r="D312" s="6" t="s">
        <v>2410</v>
      </c>
      <c r="E312" s="45"/>
      <c r="F312" s="6" t="s">
        <v>2408</v>
      </c>
      <c r="G312" s="6"/>
      <c r="H312" s="43">
        <v>2238</v>
      </c>
      <c r="I312" t="s">
        <v>44</v>
      </c>
      <c r="J312" s="145" t="str">
        <f>IF(ISBLANK(INDEX('Policy Characteristics'!D:D,MATCH($C312,'Policy Characteristics'!$C:$C,0))),"",INDEX('Policy Characteristics'!D:D,MATCH($C312,'Policy Characteristics'!$C:$C,0)))</f>
        <v>Decrease Electricity Sector Cost of Capital</v>
      </c>
      <c r="K312" s="144" t="str">
        <f>IF(ISBLANK(INDEX('Policy Characteristics'!E:E,MATCH($C312,'Policy Characteristics'!$C:$C,0))),"",INDEX('Policy Characteristics'!E:E,MATCH($C312,'Policy Characteristics'!$C:$C,0)))</f>
        <v>elec power plant cost of capital</v>
      </c>
      <c r="L312" s="144">
        <f>IF(ISBLANK(INDEX('Policy Characteristics'!F:F,MATCH($C312,'Policy Characteristics'!$C:$C,0))),"",INDEX('Policy Characteristics'!F:F,MATCH($C312,'Policy Characteristics'!$C:$C,0)))</f>
        <v>0</v>
      </c>
      <c r="M312" s="144">
        <f>IF(ISBLANK(INDEX('Policy Characteristics'!G:G,MATCH($C312,'Policy Characteristics'!$C:$C,0))),"",INDEX('Policy Characteristics'!G:G,MATCH($C312,'Policy Characteristics'!$C:$C,0)))</f>
        <v>100</v>
      </c>
      <c r="N312" s="144">
        <f>IF(ISBLANK(INDEX('Policy Characteristics'!H:H,MATCH($C312,'Policy Characteristics'!$C:$C,0))),"",INDEX('Policy Characteristics'!H:H,MATCH($C312,'Policy Characteristics'!$C:$C,0)))</f>
        <v>1</v>
      </c>
      <c r="O312" s="144" t="str">
        <f>IF(ISBLANK(INDEX('Policy Characteristics'!I:I,MATCH($C312,'Policy Characteristics'!$C:$C,0))),"",INDEX('Policy Characteristics'!I:I,MATCH($C312,'Policy Characteristics'!$C:$C,0)))</f>
        <v>% decrease</v>
      </c>
      <c r="P312" s="14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44"/>
      <c r="R312" s="144"/>
      <c r="S312" s="156"/>
    </row>
    <row r="313" spans="1:19" x14ac:dyDescent="0.25">
      <c r="A313" s="144" t="str">
        <f>IF(ISBLANK(INDEX('Policy Characteristics'!A:A,MATCH($C313,'Policy Characteristics'!$C:$C,0))),"",INDEX('Policy Characteristics'!A:A,MATCH($C313,'Policy Characteristics'!$C:$C,0)))</f>
        <v>Electricity Supply</v>
      </c>
      <c r="B313" s="152" t="str">
        <f>IF(ISBLANK(INDEX('Policy Characteristics'!B:B,MATCH($C313,'Policy Characteristics'!$C:$C,0))),"",INDEX('Policy Characteristics'!B:B,MATCH($C313,'Policy Characteristics'!$C:$C,0)))</f>
        <v>Demand Response</v>
      </c>
      <c r="C313" t="s">
        <v>27</v>
      </c>
      <c r="D313" s="45"/>
      <c r="E313" s="45"/>
      <c r="F313" s="45"/>
      <c r="G313" s="45"/>
      <c r="H313" s="43">
        <v>30</v>
      </c>
      <c r="I313" t="s">
        <v>43</v>
      </c>
      <c r="J313" s="145" t="str">
        <f>IF(ISBLANK(INDEX('Policy Characteristics'!D:D,MATCH($C313,'Policy Characteristics'!$C:$C,0))),"",INDEX('Policy Characteristics'!D:D,MATCH($C313,'Policy Characteristics'!$C:$C,0)))</f>
        <v>Demand Response</v>
      </c>
      <c r="K313" s="144" t="str">
        <f>IF(ISBLANK(INDEX('Policy Characteristics'!E:E,MATCH($C313,'Policy Characteristics'!$C:$C,0))),"",INDEX('Policy Characteristics'!E:E,MATCH($C313,'Policy Characteristics'!$C:$C,0)))</f>
        <v>elec demand response</v>
      </c>
      <c r="L313" s="151">
        <f>IF(ISBLANK(INDEX('Policy Characteristics'!F:F,MATCH($C313,'Policy Characteristics'!$C:$C,0))),"",INDEX('Policy Characteristics'!F:F,MATCH($C313,'Policy Characteristics'!$C:$C,0)))</f>
        <v>0</v>
      </c>
      <c r="M313" s="151">
        <f>IF(ISBLANK(INDEX('Policy Characteristics'!G:G,MATCH($C313,'Policy Characteristics'!$C:$C,0))),"",INDEX('Policy Characteristics'!G:G,MATCH($C313,'Policy Characteristics'!$C:$C,0)))</f>
        <v>1</v>
      </c>
      <c r="N313" s="151">
        <f>IF(ISBLANK(INDEX('Policy Characteristics'!H:H,MATCH($C313,'Policy Characteristics'!$C:$C,0))),"",INDEX('Policy Characteristics'!H:H,MATCH($C313,'Policy Characteristics'!$C:$C,0)))</f>
        <v>0.01</v>
      </c>
      <c r="O313" s="144" t="str">
        <f>IF(ISBLANK(INDEX('Policy Characteristics'!I:I,MATCH($C313,'Policy Characteristics'!$C:$C,0))),"",INDEX('Policy Characteristics'!I:I,MATCH($C313,'Policy Characteristics'!$C:$C,0)))</f>
        <v>% of potential achieved</v>
      </c>
      <c r="P313" s="14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3" s="144" t="str">
        <f>IF(ISBLANK(INDEX('Policy Characteristics'!K:K,MATCH($C313,'Policy Characteristics'!$C:$C,0))),"",INDEX('Policy Characteristics'!K:K,MATCH($C313,'Policy Characteristics'!$C:$C,0)))</f>
        <v>electricity-sector-main.html#dr</v>
      </c>
      <c r="R313" s="144" t="str">
        <f>IF(ISBLANK(INDEX('Policy Characteristics'!L:L,MATCH($C313,'Policy Characteristics'!$C:$C,0))),"",INDEX('Policy Characteristics'!L:L,MATCH($C313,'Policy Characteristics'!$C:$C,0)))</f>
        <v>demand-response.html</v>
      </c>
    </row>
    <row r="314" spans="1:19" x14ac:dyDescent="0.25">
      <c r="A314" s="144" t="str">
        <f>IF(ISBLANK(INDEX('Policy Characteristics'!A:A,MATCH($C314,'Policy Characteristics'!$C:$C,0))),"",INDEX('Policy Characteristics'!A:A,MATCH($C314,'Policy Characteristics'!$C:$C,0)))</f>
        <v>Electricity Supply</v>
      </c>
      <c r="B314" s="152" t="str">
        <f>IF(ISBLANK(INDEX('Policy Characteristics'!B:B,MATCH($C314,'Policy Characteristics'!$C:$C,0))),"",INDEX('Policy Characteristics'!B:B,MATCH($C314,'Policy Characteristics'!$C:$C,0)))</f>
        <v>Early Retirement of Power Plants</v>
      </c>
      <c r="C314" t="s">
        <v>127</v>
      </c>
      <c r="D314" s="45" t="s">
        <v>443</v>
      </c>
      <c r="E314" s="45"/>
      <c r="F314" s="45" t="s">
        <v>442</v>
      </c>
      <c r="G314" s="45"/>
      <c r="H314" s="43">
        <v>31</v>
      </c>
      <c r="I314" t="s">
        <v>43</v>
      </c>
      <c r="J314" s="145" t="str">
        <f>IF(ISBLANK(INDEX('Policy Characteristics'!D:D,MATCH($C314,'Policy Characteristics'!$C:$C,0))),"",INDEX('Policy Characteristics'!D:D,MATCH($C314,'Policy Characteristics'!$C:$C,0)))</f>
        <v>Early Retirement of Power Plants</v>
      </c>
      <c r="K314" s="144" t="str">
        <f>IF(ISBLANK(INDEX('Policy Characteristics'!E:E,MATCH($C314,'Policy Characteristics'!$C:$C,0))),"",INDEX('Policy Characteristics'!E:E,MATCH($C314,'Policy Characteristics'!$C:$C,0)))</f>
        <v>elec early retirement</v>
      </c>
      <c r="L314" s="144">
        <f>IF(ISBLANK(INDEX('Policy Characteristics'!F:F,MATCH($C314,'Policy Characteristics'!$C:$C,0))),"",INDEX('Policy Characteristics'!F:F,MATCH($C314,'Policy Characteristics'!$C:$C,0)))</f>
        <v>0</v>
      </c>
      <c r="M314" s="144">
        <f>IF(ISBLANK(INDEX('Policy Characteristics'!G:G,MATCH($C314,'Policy Characteristics'!$C:$C,0))),"",INDEX('Policy Characteristics'!G:G,MATCH($C314,'Policy Characteristics'!$C:$C,0)))</f>
        <v>25000</v>
      </c>
      <c r="N314" s="144">
        <f>IF(ISBLANK(INDEX('Policy Characteristics'!H:H,MATCH($C314,'Policy Characteristics'!$C:$C,0))),"",INDEX('Policy Characteristics'!H:H,MATCH($C314,'Policy Characteristics'!$C:$C,0)))</f>
        <v>500</v>
      </c>
      <c r="O314" s="144" t="str">
        <f>IF(ISBLANK(INDEX('Policy Characteristics'!I:I,MATCH($C314,'Policy Characteristics'!$C:$C,0))),"",INDEX('Policy Characteristics'!I:I,MATCH($C314,'Policy Characteristics'!$C:$C,0)))</f>
        <v>MW/year</v>
      </c>
      <c r="P314" s="14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4" s="144" t="str">
        <f>IF(ISBLANK(INDEX('Policy Characteristics'!K:K,MATCH($C314,'Policy Characteristics'!$C:$C,0))),"",INDEX('Policy Characteristics'!K:K,MATCH($C314,'Policy Characteristics'!$C:$C,0)))</f>
        <v>electricity-sector-main.html#early-ret</v>
      </c>
      <c r="R314" s="144" t="str">
        <f>IF(ISBLANK(INDEX('Policy Characteristics'!L:L,MATCH($C314,'Policy Characteristics'!$C:$C,0))),"",INDEX('Policy Characteristics'!L:L,MATCH($C314,'Policy Characteristics'!$C:$C,0)))</f>
        <v>early-retirement-of-power-plants.html</v>
      </c>
    </row>
    <row r="315" spans="1:19" x14ac:dyDescent="0.25">
      <c r="A315" s="144" t="str">
        <f>IF(ISBLANK(INDEX('Policy Characteristics'!A:A,MATCH($C315,'Policy Characteristics'!$C:$C,0))),"",INDEX('Policy Characteristics'!A:A,MATCH($C315,'Policy Characteristics'!$C:$C,0)))</f>
        <v>Electricity Supply</v>
      </c>
      <c r="B315" s="152" t="str">
        <f>IF(ISBLANK(INDEX('Policy Characteristics'!B:B,MATCH($C315,'Policy Characteristics'!$C:$C,0))),"",INDEX('Policy Characteristics'!B:B,MATCH($C315,'Policy Characteristics'!$C:$C,0)))</f>
        <v>Early Retirement of Power Plants</v>
      </c>
      <c r="C315" t="s">
        <v>127</v>
      </c>
      <c r="D315" s="6" t="s">
        <v>2319</v>
      </c>
      <c r="E315" s="45"/>
      <c r="F315" s="6" t="s">
        <v>2262</v>
      </c>
      <c r="G315" s="45"/>
      <c r="H315" s="43">
        <v>1760</v>
      </c>
      <c r="I315" t="s">
        <v>43</v>
      </c>
      <c r="J315" s="145" t="str">
        <f>IF(ISBLANK(INDEX('Policy Characteristics'!D:D,MATCH($C315,'Policy Characteristics'!$C:$C,0))),"",INDEX('Policy Characteristics'!D:D,MATCH($C315,'Policy Characteristics'!$C:$C,0)))</f>
        <v>Early Retirement of Power Plants</v>
      </c>
      <c r="K315" s="144" t="str">
        <f>IF(ISBLANK(INDEX('Policy Characteristics'!E:E,MATCH($C315,'Policy Characteristics'!$C:$C,0))),"",INDEX('Policy Characteristics'!E:E,MATCH($C315,'Policy Characteristics'!$C:$C,0)))</f>
        <v>elec early retirement</v>
      </c>
      <c r="L315" s="144">
        <f>IF(ISBLANK(INDEX('Policy Characteristics'!F:F,MATCH($C315,'Policy Characteristics'!$C:$C,0))),"",INDEX('Policy Characteristics'!F:F,MATCH($C315,'Policy Characteristics'!$C:$C,0)))</f>
        <v>0</v>
      </c>
      <c r="M315" s="144">
        <f>IF(ISBLANK(INDEX('Policy Characteristics'!G:G,MATCH($C315,'Policy Characteristics'!$C:$C,0))),"",INDEX('Policy Characteristics'!G:G,MATCH($C315,'Policy Characteristics'!$C:$C,0)))</f>
        <v>25000</v>
      </c>
      <c r="N315" s="144">
        <f>IF(ISBLANK(INDEX('Policy Characteristics'!H:H,MATCH($C315,'Policy Characteristics'!$C:$C,0))),"",INDEX('Policy Characteristics'!H:H,MATCH($C315,'Policy Characteristics'!$C:$C,0)))</f>
        <v>500</v>
      </c>
      <c r="O315" s="144" t="str">
        <f>IF(ISBLANK(INDEX('Policy Characteristics'!I:I,MATCH($C315,'Policy Characteristics'!$C:$C,0))),"",INDEX('Policy Characteristics'!I:I,MATCH($C315,'Policy Characteristics'!$C:$C,0)))</f>
        <v>MW/year</v>
      </c>
      <c r="P315" s="14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5" s="144" t="str">
        <f>IF(ISBLANK(INDEX('Policy Characteristics'!K:K,MATCH($C315,'Policy Characteristics'!$C:$C,0))),"",INDEX('Policy Characteristics'!K:K,MATCH($C315,'Policy Characteristics'!$C:$C,0)))</f>
        <v>electricity-sector-main.html#early-ret</v>
      </c>
      <c r="R315" s="144" t="str">
        <f>IF(ISBLANK(INDEX('Policy Characteristics'!L:L,MATCH($C315,'Policy Characteristics'!$C:$C,0))),"",INDEX('Policy Characteristics'!L:L,MATCH($C315,'Policy Characteristics'!$C:$C,0)))</f>
        <v>early-retirement-of-power-plants.html</v>
      </c>
    </row>
    <row r="316" spans="1:19" x14ac:dyDescent="0.25">
      <c r="A316" s="144" t="str">
        <f>IF(ISBLANK(INDEX('Policy Characteristics'!A:A,MATCH($C316,'Policy Characteristics'!$C:$C,0))),"",INDEX('Policy Characteristics'!A:A,MATCH($C316,'Policy Characteristics'!$C:$C,0)))</f>
        <v>Electricity Supply</v>
      </c>
      <c r="B316" s="152" t="str">
        <f>IF(ISBLANK(INDEX('Policy Characteristics'!B:B,MATCH($C316,'Policy Characteristics'!$C:$C,0))),"",INDEX('Policy Characteristics'!B:B,MATCH($C316,'Policy Characteristics'!$C:$C,0)))</f>
        <v>Early Retirement of Power Plants</v>
      </c>
      <c r="C316" s="144" t="str">
        <f t="shared" ref="C316:C337" si="20">C$314</f>
        <v>Annual Additional Capacity Retired due to Early Retirement Policy</v>
      </c>
      <c r="D316" s="6" t="s">
        <v>2320</v>
      </c>
      <c r="E316" s="45"/>
      <c r="F316" s="6" t="s">
        <v>2263</v>
      </c>
      <c r="G316" s="45"/>
      <c r="H316" s="43">
        <v>620</v>
      </c>
      <c r="I316" t="s">
        <v>43</v>
      </c>
      <c r="J316" s="145" t="str">
        <f>IF(ISBLANK(INDEX('Policy Characteristics'!D:D,MATCH($C316,'Policy Characteristics'!$C:$C,0))),"",INDEX('Policy Characteristics'!D:D,MATCH($C316,'Policy Characteristics'!$C:$C,0)))</f>
        <v>Early Retirement of Power Plants</v>
      </c>
      <c r="K316" s="144" t="str">
        <f>IF(ISBLANK(INDEX('Policy Characteristics'!E:E,MATCH($C316,'Policy Characteristics'!$C:$C,0))),"",INDEX('Policy Characteristics'!E:E,MATCH($C316,'Policy Characteristics'!$C:$C,0)))</f>
        <v>elec early retirement</v>
      </c>
      <c r="L316" s="144">
        <f>IF(ISBLANK(INDEX('Policy Characteristics'!F:F,MATCH($C316,'Policy Characteristics'!$C:$C,0))),"",INDEX('Policy Characteristics'!F:F,MATCH($C316,'Policy Characteristics'!$C:$C,0)))</f>
        <v>0</v>
      </c>
      <c r="M316" s="144">
        <f>IF(ISBLANK(INDEX('Policy Characteristics'!G:G,MATCH($C316,'Policy Characteristics'!$C:$C,0))),"",INDEX('Policy Characteristics'!G:G,MATCH($C316,'Policy Characteristics'!$C:$C,0)))</f>
        <v>25000</v>
      </c>
      <c r="N316" s="144">
        <f>IF(ISBLANK(INDEX('Policy Characteristics'!H:H,MATCH($C316,'Policy Characteristics'!$C:$C,0))),"",INDEX('Policy Characteristics'!H:H,MATCH($C316,'Policy Characteristics'!$C:$C,0)))</f>
        <v>500</v>
      </c>
      <c r="O316" s="144" t="str">
        <f>IF(ISBLANK(INDEX('Policy Characteristics'!I:I,MATCH($C316,'Policy Characteristics'!$C:$C,0))),"",INDEX('Policy Characteristics'!I:I,MATCH($C316,'Policy Characteristics'!$C:$C,0)))</f>
        <v>MW/year</v>
      </c>
      <c r="P316" s="14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44" t="str">
        <f>IF(ISBLANK(INDEX('Policy Characteristics'!K:K,MATCH($C316,'Policy Characteristics'!$C:$C,0))),"",INDEX('Policy Characteristics'!K:K,MATCH($C316,'Policy Characteristics'!$C:$C,0)))</f>
        <v>electricity-sector-main.html#early-ret</v>
      </c>
      <c r="R316" s="144" t="str">
        <f>IF(ISBLANK(INDEX('Policy Characteristics'!L:L,MATCH($C316,'Policy Characteristics'!$C:$C,0))),"",INDEX('Policy Characteristics'!L:L,MATCH($C316,'Policy Characteristics'!$C:$C,0)))</f>
        <v>early-retirement-of-power-plants.html</v>
      </c>
    </row>
    <row r="317" spans="1:19" x14ac:dyDescent="0.25">
      <c r="A317" s="144" t="str">
        <f>IF(ISBLANK(INDEX('Policy Characteristics'!A:A,MATCH($C317,'Policy Characteristics'!$C:$C,0))),"",INDEX('Policy Characteristics'!A:A,MATCH($C317,'Policy Characteristics'!$C:$C,0)))</f>
        <v>Electricity Supply</v>
      </c>
      <c r="B317" s="152" t="str">
        <f>IF(ISBLANK(INDEX('Policy Characteristics'!B:B,MATCH($C317,'Policy Characteristics'!$C:$C,0))),"",INDEX('Policy Characteristics'!B:B,MATCH($C317,'Policy Characteristics'!$C:$C,0)))</f>
        <v>Early Retirement of Power Plants</v>
      </c>
      <c r="C317" s="144" t="str">
        <f t="shared" si="20"/>
        <v>Annual Additional Capacity Retired due to Early Retirement Policy</v>
      </c>
      <c r="D317" s="6" t="s">
        <v>76</v>
      </c>
      <c r="E317" s="45"/>
      <c r="F317" s="6" t="s">
        <v>2330</v>
      </c>
      <c r="G317" s="45"/>
      <c r="H317" s="43">
        <v>32</v>
      </c>
      <c r="I317" t="s">
        <v>43</v>
      </c>
      <c r="J317" s="145" t="str">
        <f>IF(ISBLANK(INDEX('Policy Characteristics'!D:D,MATCH($C317,'Policy Characteristics'!$C:$C,0))),"",INDEX('Policy Characteristics'!D:D,MATCH($C317,'Policy Characteristics'!$C:$C,0)))</f>
        <v>Early Retirement of Power Plants</v>
      </c>
      <c r="K317" s="144" t="str">
        <f>IF(ISBLANK(INDEX('Policy Characteristics'!E:E,MATCH($C317,'Policy Characteristics'!$C:$C,0))),"",INDEX('Policy Characteristics'!E:E,MATCH($C317,'Policy Characteristics'!$C:$C,0)))</f>
        <v>elec early retirement</v>
      </c>
      <c r="L317" s="144">
        <f>IF(ISBLANK(INDEX('Policy Characteristics'!F:F,MATCH($C317,'Policy Characteristics'!$C:$C,0))),"",INDEX('Policy Characteristics'!F:F,MATCH($C317,'Policy Characteristics'!$C:$C,0)))</f>
        <v>0</v>
      </c>
      <c r="M317" s="144">
        <f>IF(ISBLANK(INDEX('Policy Characteristics'!G:G,MATCH($C317,'Policy Characteristics'!$C:$C,0))),"",INDEX('Policy Characteristics'!G:G,MATCH($C317,'Policy Characteristics'!$C:$C,0)))</f>
        <v>25000</v>
      </c>
      <c r="N317" s="144">
        <f>IF(ISBLANK(INDEX('Policy Characteristics'!H:H,MATCH($C317,'Policy Characteristics'!$C:$C,0))),"",INDEX('Policy Characteristics'!H:H,MATCH($C317,'Policy Characteristics'!$C:$C,0)))</f>
        <v>500</v>
      </c>
      <c r="O317" s="144" t="str">
        <f>IF(ISBLANK(INDEX('Policy Characteristics'!I:I,MATCH($C317,'Policy Characteristics'!$C:$C,0))),"",INDEX('Policy Characteristics'!I:I,MATCH($C317,'Policy Characteristics'!$C:$C,0)))</f>
        <v>MW/year</v>
      </c>
      <c r="P317" s="14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44" t="str">
        <f>IF(ISBLANK(INDEX('Policy Characteristics'!K:K,MATCH($C317,'Policy Characteristics'!$C:$C,0))),"",INDEX('Policy Characteristics'!K:K,MATCH($C317,'Policy Characteristics'!$C:$C,0)))</f>
        <v>electricity-sector-main.html#early-ret</v>
      </c>
      <c r="R317" s="144" t="str">
        <f>IF(ISBLANK(INDEX('Policy Characteristics'!L:L,MATCH($C317,'Policy Characteristics'!$C:$C,0))),"",INDEX('Policy Characteristics'!L:L,MATCH($C317,'Policy Characteristics'!$C:$C,0)))</f>
        <v>early-retirement-of-power-plants.html</v>
      </c>
    </row>
    <row r="318" spans="1:19" x14ac:dyDescent="0.25">
      <c r="A318" s="144" t="str">
        <f>IF(ISBLANK(INDEX('Policy Characteristics'!A:A,MATCH($C318,'Policy Characteristics'!$C:$C,0))),"",INDEX('Policy Characteristics'!A:A,MATCH($C318,'Policy Characteristics'!$C:$C,0)))</f>
        <v>Electricity Supply</v>
      </c>
      <c r="B318" s="152" t="str">
        <f>IF(ISBLANK(INDEX('Policy Characteristics'!B:B,MATCH($C318,'Policy Characteristics'!$C:$C,0))),"",INDEX('Policy Characteristics'!B:B,MATCH($C318,'Policy Characteristics'!$C:$C,0)))</f>
        <v>Early Retirement of Power Plants</v>
      </c>
      <c r="C318" s="144" t="str">
        <f t="shared" si="20"/>
        <v>Annual Additional Capacity Retired due to Early Retirement Policy</v>
      </c>
      <c r="D318" s="6" t="s">
        <v>77</v>
      </c>
      <c r="E318" s="45"/>
      <c r="F318" s="6" t="s">
        <v>89</v>
      </c>
      <c r="G318" s="45"/>
      <c r="H318" s="43">
        <v>621</v>
      </c>
      <c r="I318" t="s">
        <v>44</v>
      </c>
      <c r="J318" s="145" t="str">
        <f>IF(ISBLANK(INDEX('Policy Characteristics'!D:D,MATCH($C318,'Policy Characteristics'!$C:$C,0))),"",INDEX('Policy Characteristics'!D:D,MATCH($C318,'Policy Characteristics'!$C:$C,0)))</f>
        <v>Early Retirement of Power Plants</v>
      </c>
      <c r="K318" s="144" t="str">
        <f>IF(ISBLANK(INDEX('Policy Characteristics'!E:E,MATCH($C318,'Policy Characteristics'!$C:$C,0))),"",INDEX('Policy Characteristics'!E:E,MATCH($C318,'Policy Characteristics'!$C:$C,0)))</f>
        <v>elec early retirement</v>
      </c>
      <c r="L318" s="144">
        <f>IF(ISBLANK(INDEX('Policy Characteristics'!F:F,MATCH($C318,'Policy Characteristics'!$C:$C,0))),"",INDEX('Policy Characteristics'!F:F,MATCH($C318,'Policy Characteristics'!$C:$C,0)))</f>
        <v>0</v>
      </c>
      <c r="M318" s="144">
        <f>IF(ISBLANK(INDEX('Policy Characteristics'!G:G,MATCH($C318,'Policy Characteristics'!$C:$C,0))),"",INDEX('Policy Characteristics'!G:G,MATCH($C318,'Policy Characteristics'!$C:$C,0)))</f>
        <v>25000</v>
      </c>
      <c r="N318" s="144">
        <f>IF(ISBLANK(INDEX('Policy Characteristics'!H:H,MATCH($C318,'Policy Characteristics'!$C:$C,0))),"",INDEX('Policy Characteristics'!H:H,MATCH($C318,'Policy Characteristics'!$C:$C,0)))</f>
        <v>500</v>
      </c>
      <c r="O318" s="144" t="str">
        <f>IF(ISBLANK(INDEX('Policy Characteristics'!I:I,MATCH($C318,'Policy Characteristics'!$C:$C,0))),"",INDEX('Policy Characteristics'!I:I,MATCH($C318,'Policy Characteristics'!$C:$C,0)))</f>
        <v>MW/year</v>
      </c>
      <c r="P318" s="14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44" t="str">
        <f>IF(ISBLANK(INDEX('Policy Characteristics'!K:K,MATCH($C318,'Policy Characteristics'!$C:$C,0))),"",INDEX('Policy Characteristics'!K:K,MATCH($C318,'Policy Characteristics'!$C:$C,0)))</f>
        <v>electricity-sector-main.html#early-ret</v>
      </c>
      <c r="R318" s="144" t="str">
        <f>IF(ISBLANK(INDEX('Policy Characteristics'!L:L,MATCH($C318,'Policy Characteristics'!$C:$C,0))),"",INDEX('Policy Characteristics'!L:L,MATCH($C318,'Policy Characteristics'!$C:$C,0)))</f>
        <v>early-retirement-of-power-plants.html</v>
      </c>
    </row>
    <row r="319" spans="1:19" x14ac:dyDescent="0.25">
      <c r="A319" s="144" t="str">
        <f>IF(ISBLANK(INDEX('Policy Characteristics'!A:A,MATCH($C319,'Policy Characteristics'!$C:$C,0))),"",INDEX('Policy Characteristics'!A:A,MATCH($C319,'Policy Characteristics'!$C:$C,0)))</f>
        <v>Electricity Supply</v>
      </c>
      <c r="B319" s="152" t="str">
        <f>IF(ISBLANK(INDEX('Policy Characteristics'!B:B,MATCH($C319,'Policy Characteristics'!$C:$C,0))),"",INDEX('Policy Characteristics'!B:B,MATCH($C319,'Policy Characteristics'!$C:$C,0)))</f>
        <v>Early Retirement of Power Plants</v>
      </c>
      <c r="C319" s="144" t="str">
        <f t="shared" si="20"/>
        <v>Annual Additional Capacity Retired due to Early Retirement Policy</v>
      </c>
      <c r="D319" s="6" t="s">
        <v>444</v>
      </c>
      <c r="E319" s="45"/>
      <c r="F319" s="6" t="s">
        <v>447</v>
      </c>
      <c r="G319" s="45"/>
      <c r="H319" s="43">
        <v>622</v>
      </c>
      <c r="I319" t="s">
        <v>44</v>
      </c>
      <c r="J319" s="145" t="str">
        <f>IF(ISBLANK(INDEX('Policy Characteristics'!D:D,MATCH($C319,'Policy Characteristics'!$C:$C,0))),"",INDEX('Policy Characteristics'!D:D,MATCH($C319,'Policy Characteristics'!$C:$C,0)))</f>
        <v>Early Retirement of Power Plants</v>
      </c>
      <c r="K319" s="144" t="str">
        <f>IF(ISBLANK(INDEX('Policy Characteristics'!E:E,MATCH($C319,'Policy Characteristics'!$C:$C,0))),"",INDEX('Policy Characteristics'!E:E,MATCH($C319,'Policy Characteristics'!$C:$C,0)))</f>
        <v>elec early retirement</v>
      </c>
      <c r="L319" s="144">
        <f>IF(ISBLANK(INDEX('Policy Characteristics'!F:F,MATCH($C319,'Policy Characteristics'!$C:$C,0))),"",INDEX('Policy Characteristics'!F:F,MATCH($C319,'Policy Characteristics'!$C:$C,0)))</f>
        <v>0</v>
      </c>
      <c r="M319" s="144">
        <f>IF(ISBLANK(INDEX('Policy Characteristics'!G:G,MATCH($C319,'Policy Characteristics'!$C:$C,0))),"",INDEX('Policy Characteristics'!G:G,MATCH($C319,'Policy Characteristics'!$C:$C,0)))</f>
        <v>25000</v>
      </c>
      <c r="N319" s="144">
        <f>IF(ISBLANK(INDEX('Policy Characteristics'!H:H,MATCH($C319,'Policy Characteristics'!$C:$C,0))),"",INDEX('Policy Characteristics'!H:H,MATCH($C319,'Policy Characteristics'!$C:$C,0)))</f>
        <v>500</v>
      </c>
      <c r="O319" s="144" t="str">
        <f>IF(ISBLANK(INDEX('Policy Characteristics'!I:I,MATCH($C319,'Policy Characteristics'!$C:$C,0))),"",INDEX('Policy Characteristics'!I:I,MATCH($C319,'Policy Characteristics'!$C:$C,0)))</f>
        <v>MW/year</v>
      </c>
      <c r="P319" s="14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44" t="str">
        <f>IF(ISBLANK(INDEX('Policy Characteristics'!K:K,MATCH($C319,'Policy Characteristics'!$C:$C,0))),"",INDEX('Policy Characteristics'!K:K,MATCH($C319,'Policy Characteristics'!$C:$C,0)))</f>
        <v>electricity-sector-main.html#early-ret</v>
      </c>
      <c r="R319" s="144" t="str">
        <f>IF(ISBLANK(INDEX('Policy Characteristics'!L:L,MATCH($C319,'Policy Characteristics'!$C:$C,0))),"",INDEX('Policy Characteristics'!L:L,MATCH($C319,'Policy Characteristics'!$C:$C,0)))</f>
        <v>early-retirement-of-power-plants.html</v>
      </c>
    </row>
    <row r="320" spans="1:19" x14ac:dyDescent="0.25">
      <c r="A320" s="144" t="str">
        <f>IF(ISBLANK(INDEX('Policy Characteristics'!A:A,MATCH($C320,'Policy Characteristics'!$C:$C,0))),"",INDEX('Policy Characteristics'!A:A,MATCH($C320,'Policy Characteristics'!$C:$C,0)))</f>
        <v>Electricity Supply</v>
      </c>
      <c r="B320" s="152" t="str">
        <f>IF(ISBLANK(INDEX('Policy Characteristics'!B:B,MATCH($C320,'Policy Characteristics'!$C:$C,0))),"",INDEX('Policy Characteristics'!B:B,MATCH($C320,'Policy Characteristics'!$C:$C,0)))</f>
        <v>Early Retirement of Power Plants</v>
      </c>
      <c r="C320" s="144" t="str">
        <f t="shared" si="20"/>
        <v>Annual Additional Capacity Retired due to Early Retirement Policy</v>
      </c>
      <c r="D320" s="6" t="s">
        <v>78</v>
      </c>
      <c r="E320" s="45"/>
      <c r="F320" s="6" t="s">
        <v>90</v>
      </c>
      <c r="G320" s="45"/>
      <c r="H320" s="43">
        <v>623</v>
      </c>
      <c r="I320" t="s">
        <v>44</v>
      </c>
      <c r="J320" s="145" t="str">
        <f>IF(ISBLANK(INDEX('Policy Characteristics'!D:D,MATCH($C320,'Policy Characteristics'!$C:$C,0))),"",INDEX('Policy Characteristics'!D:D,MATCH($C320,'Policy Characteristics'!$C:$C,0)))</f>
        <v>Early Retirement of Power Plants</v>
      </c>
      <c r="K320" s="144" t="str">
        <f>IF(ISBLANK(INDEX('Policy Characteristics'!E:E,MATCH($C320,'Policy Characteristics'!$C:$C,0))),"",INDEX('Policy Characteristics'!E:E,MATCH($C320,'Policy Characteristics'!$C:$C,0)))</f>
        <v>elec early retirement</v>
      </c>
      <c r="L320" s="144">
        <f>IF(ISBLANK(INDEX('Policy Characteristics'!F:F,MATCH($C320,'Policy Characteristics'!$C:$C,0))),"",INDEX('Policy Characteristics'!F:F,MATCH($C320,'Policy Characteristics'!$C:$C,0)))</f>
        <v>0</v>
      </c>
      <c r="M320" s="144">
        <f>IF(ISBLANK(INDEX('Policy Characteristics'!G:G,MATCH($C320,'Policy Characteristics'!$C:$C,0))),"",INDEX('Policy Characteristics'!G:G,MATCH($C320,'Policy Characteristics'!$C:$C,0)))</f>
        <v>25000</v>
      </c>
      <c r="N320" s="144">
        <f>IF(ISBLANK(INDEX('Policy Characteristics'!H:H,MATCH($C320,'Policy Characteristics'!$C:$C,0))),"",INDEX('Policy Characteristics'!H:H,MATCH($C320,'Policy Characteristics'!$C:$C,0)))</f>
        <v>500</v>
      </c>
      <c r="O320" s="144" t="str">
        <f>IF(ISBLANK(INDEX('Policy Characteristics'!I:I,MATCH($C320,'Policy Characteristics'!$C:$C,0))),"",INDEX('Policy Characteristics'!I:I,MATCH($C320,'Policy Characteristics'!$C:$C,0)))</f>
        <v>MW/year</v>
      </c>
      <c r="P320" s="14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44" t="str">
        <f>IF(ISBLANK(INDEX('Policy Characteristics'!K:K,MATCH($C320,'Policy Characteristics'!$C:$C,0))),"",INDEX('Policy Characteristics'!K:K,MATCH($C320,'Policy Characteristics'!$C:$C,0)))</f>
        <v>electricity-sector-main.html#early-ret</v>
      </c>
      <c r="R320" s="144" t="str">
        <f>IF(ISBLANK(INDEX('Policy Characteristics'!L:L,MATCH($C320,'Policy Characteristics'!$C:$C,0))),"",INDEX('Policy Characteristics'!L:L,MATCH($C320,'Policy Characteristics'!$C:$C,0)))</f>
        <v>early-retirement-of-power-plants.html</v>
      </c>
    </row>
    <row r="321" spans="1:18" x14ac:dyDescent="0.25">
      <c r="A321" s="144" t="str">
        <f>IF(ISBLANK(INDEX('Policy Characteristics'!A:A,MATCH($C321,'Policy Characteristics'!$C:$C,0))),"",INDEX('Policy Characteristics'!A:A,MATCH($C321,'Policy Characteristics'!$C:$C,0)))</f>
        <v>Electricity Supply</v>
      </c>
      <c r="B321" s="152" t="str">
        <f>IF(ISBLANK(INDEX('Policy Characteristics'!B:B,MATCH($C321,'Policy Characteristics'!$C:$C,0))),"",INDEX('Policy Characteristics'!B:B,MATCH($C321,'Policy Characteristics'!$C:$C,0)))</f>
        <v>Early Retirement of Power Plants</v>
      </c>
      <c r="C321" s="144" t="str">
        <f t="shared" si="20"/>
        <v>Annual Additional Capacity Retired due to Early Retirement Policy</v>
      </c>
      <c r="D321" s="6" t="s">
        <v>79</v>
      </c>
      <c r="E321" s="45"/>
      <c r="F321" s="6" t="s">
        <v>91</v>
      </c>
      <c r="G321" s="45"/>
      <c r="H321" s="43">
        <v>624</v>
      </c>
      <c r="I321" t="s">
        <v>44</v>
      </c>
      <c r="J321" s="145" t="str">
        <f>IF(ISBLANK(INDEX('Policy Characteristics'!D:D,MATCH($C321,'Policy Characteristics'!$C:$C,0))),"",INDEX('Policy Characteristics'!D:D,MATCH($C321,'Policy Characteristics'!$C:$C,0)))</f>
        <v>Early Retirement of Power Plants</v>
      </c>
      <c r="K321" s="144" t="str">
        <f>IF(ISBLANK(INDEX('Policy Characteristics'!E:E,MATCH($C321,'Policy Characteristics'!$C:$C,0))),"",INDEX('Policy Characteristics'!E:E,MATCH($C321,'Policy Characteristics'!$C:$C,0)))</f>
        <v>elec early retirement</v>
      </c>
      <c r="L321" s="144">
        <f>IF(ISBLANK(INDEX('Policy Characteristics'!F:F,MATCH($C321,'Policy Characteristics'!$C:$C,0))),"",INDEX('Policy Characteristics'!F:F,MATCH($C321,'Policy Characteristics'!$C:$C,0)))</f>
        <v>0</v>
      </c>
      <c r="M321" s="144">
        <f>IF(ISBLANK(INDEX('Policy Characteristics'!G:G,MATCH($C321,'Policy Characteristics'!$C:$C,0))),"",INDEX('Policy Characteristics'!G:G,MATCH($C321,'Policy Characteristics'!$C:$C,0)))</f>
        <v>25000</v>
      </c>
      <c r="N321" s="144">
        <f>IF(ISBLANK(INDEX('Policy Characteristics'!H:H,MATCH($C321,'Policy Characteristics'!$C:$C,0))),"",INDEX('Policy Characteristics'!H:H,MATCH($C321,'Policy Characteristics'!$C:$C,0)))</f>
        <v>500</v>
      </c>
      <c r="O321" s="144" t="str">
        <f>IF(ISBLANK(INDEX('Policy Characteristics'!I:I,MATCH($C321,'Policy Characteristics'!$C:$C,0))),"",INDEX('Policy Characteristics'!I:I,MATCH($C321,'Policy Characteristics'!$C:$C,0)))</f>
        <v>MW/year</v>
      </c>
      <c r="P321" s="14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44" t="str">
        <f>IF(ISBLANK(INDEX('Policy Characteristics'!K:K,MATCH($C321,'Policy Characteristics'!$C:$C,0))),"",INDEX('Policy Characteristics'!K:K,MATCH($C321,'Policy Characteristics'!$C:$C,0)))</f>
        <v>electricity-sector-main.html#early-ret</v>
      </c>
      <c r="R321" s="144" t="str">
        <f>IF(ISBLANK(INDEX('Policy Characteristics'!L:L,MATCH($C321,'Policy Characteristics'!$C:$C,0))),"",INDEX('Policy Characteristics'!L:L,MATCH($C321,'Policy Characteristics'!$C:$C,0)))</f>
        <v>early-retirement-of-power-plants.html</v>
      </c>
    </row>
    <row r="322" spans="1:18" x14ac:dyDescent="0.25">
      <c r="A322" s="144" t="str">
        <f>IF(ISBLANK(INDEX('Policy Characteristics'!A:A,MATCH($C322,'Policy Characteristics'!$C:$C,0))),"",INDEX('Policy Characteristics'!A:A,MATCH($C322,'Policy Characteristics'!$C:$C,0)))</f>
        <v>Electricity Supply</v>
      </c>
      <c r="B322" s="152" t="str">
        <f>IF(ISBLANK(INDEX('Policy Characteristics'!B:B,MATCH($C322,'Policy Characteristics'!$C:$C,0))),"",INDEX('Policy Characteristics'!B:B,MATCH($C322,'Policy Characteristics'!$C:$C,0)))</f>
        <v>Early Retirement of Power Plants</v>
      </c>
      <c r="C322" s="144" t="str">
        <f t="shared" si="20"/>
        <v>Annual Additional Capacity Retired due to Early Retirement Policy</v>
      </c>
      <c r="D322" s="6" t="s">
        <v>80</v>
      </c>
      <c r="E322" s="45"/>
      <c r="F322" s="6" t="s">
        <v>92</v>
      </c>
      <c r="G322" s="45"/>
      <c r="H322" s="43">
        <v>625</v>
      </c>
      <c r="I322" t="s">
        <v>44</v>
      </c>
      <c r="J322" s="145" t="str">
        <f>IF(ISBLANK(INDEX('Policy Characteristics'!D:D,MATCH($C322,'Policy Characteristics'!$C:$C,0))),"",INDEX('Policy Characteristics'!D:D,MATCH($C322,'Policy Characteristics'!$C:$C,0)))</f>
        <v>Early Retirement of Power Plants</v>
      </c>
      <c r="K322" s="144" t="str">
        <f>IF(ISBLANK(INDEX('Policy Characteristics'!E:E,MATCH($C322,'Policy Characteristics'!$C:$C,0))),"",INDEX('Policy Characteristics'!E:E,MATCH($C322,'Policy Characteristics'!$C:$C,0)))</f>
        <v>elec early retirement</v>
      </c>
      <c r="L322" s="144">
        <f>IF(ISBLANK(INDEX('Policy Characteristics'!F:F,MATCH($C322,'Policy Characteristics'!$C:$C,0))),"",INDEX('Policy Characteristics'!F:F,MATCH($C322,'Policy Characteristics'!$C:$C,0)))</f>
        <v>0</v>
      </c>
      <c r="M322" s="144">
        <f>IF(ISBLANK(INDEX('Policy Characteristics'!G:G,MATCH($C322,'Policy Characteristics'!$C:$C,0))),"",INDEX('Policy Characteristics'!G:G,MATCH($C322,'Policy Characteristics'!$C:$C,0)))</f>
        <v>25000</v>
      </c>
      <c r="N322" s="144">
        <f>IF(ISBLANK(INDEX('Policy Characteristics'!H:H,MATCH($C322,'Policy Characteristics'!$C:$C,0))),"",INDEX('Policy Characteristics'!H:H,MATCH($C322,'Policy Characteristics'!$C:$C,0)))</f>
        <v>500</v>
      </c>
      <c r="O322" s="144" t="str">
        <f>IF(ISBLANK(INDEX('Policy Characteristics'!I:I,MATCH($C322,'Policy Characteristics'!$C:$C,0))),"",INDEX('Policy Characteristics'!I:I,MATCH($C322,'Policy Characteristics'!$C:$C,0)))</f>
        <v>MW/year</v>
      </c>
      <c r="P322" s="14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44" t="str">
        <f>IF(ISBLANK(INDEX('Policy Characteristics'!K:K,MATCH($C322,'Policy Characteristics'!$C:$C,0))),"",INDEX('Policy Characteristics'!K:K,MATCH($C322,'Policy Characteristics'!$C:$C,0)))</f>
        <v>electricity-sector-main.html#early-ret</v>
      </c>
      <c r="R322" s="144" t="str">
        <f>IF(ISBLANK(INDEX('Policy Characteristics'!L:L,MATCH($C322,'Policy Characteristics'!$C:$C,0))),"",INDEX('Policy Characteristics'!L:L,MATCH($C322,'Policy Characteristics'!$C:$C,0)))</f>
        <v>early-retirement-of-power-plants.html</v>
      </c>
    </row>
    <row r="323" spans="1:18" x14ac:dyDescent="0.25">
      <c r="A323" s="144" t="str">
        <f>IF(ISBLANK(INDEX('Policy Characteristics'!A:A,MATCH($C323,'Policy Characteristics'!$C:$C,0))),"",INDEX('Policy Characteristics'!A:A,MATCH($C323,'Policy Characteristics'!$C:$C,0)))</f>
        <v>Electricity Supply</v>
      </c>
      <c r="B323" s="152" t="str">
        <f>IF(ISBLANK(INDEX('Policy Characteristics'!B:B,MATCH($C323,'Policy Characteristics'!$C:$C,0))),"",INDEX('Policy Characteristics'!B:B,MATCH($C323,'Policy Characteristics'!$C:$C,0)))</f>
        <v>Early Retirement of Power Plants</v>
      </c>
      <c r="C323" s="144" t="str">
        <f t="shared" si="20"/>
        <v>Annual Additional Capacity Retired due to Early Retirement Policy</v>
      </c>
      <c r="D323" s="6" t="s">
        <v>1318</v>
      </c>
      <c r="E323" s="45"/>
      <c r="F323" s="6" t="s">
        <v>432</v>
      </c>
      <c r="G323" s="45"/>
      <c r="H323" s="43">
        <v>626</v>
      </c>
      <c r="I323" t="s">
        <v>44</v>
      </c>
      <c r="J323" s="145" t="str">
        <f>IF(ISBLANK(INDEX('Policy Characteristics'!D:D,MATCH($C323,'Policy Characteristics'!$C:$C,0))),"",INDEX('Policy Characteristics'!D:D,MATCH($C323,'Policy Characteristics'!$C:$C,0)))</f>
        <v>Early Retirement of Power Plants</v>
      </c>
      <c r="K323" s="144" t="str">
        <f>IF(ISBLANK(INDEX('Policy Characteristics'!E:E,MATCH($C323,'Policy Characteristics'!$C:$C,0))),"",INDEX('Policy Characteristics'!E:E,MATCH($C323,'Policy Characteristics'!$C:$C,0)))</f>
        <v>elec early retirement</v>
      </c>
      <c r="L323" s="144">
        <f>IF(ISBLANK(INDEX('Policy Characteristics'!F:F,MATCH($C323,'Policy Characteristics'!$C:$C,0))),"",INDEX('Policy Characteristics'!F:F,MATCH($C323,'Policy Characteristics'!$C:$C,0)))</f>
        <v>0</v>
      </c>
      <c r="M323" s="144">
        <f>IF(ISBLANK(INDEX('Policy Characteristics'!G:G,MATCH($C323,'Policy Characteristics'!$C:$C,0))),"",INDEX('Policy Characteristics'!G:G,MATCH($C323,'Policy Characteristics'!$C:$C,0)))</f>
        <v>25000</v>
      </c>
      <c r="N323" s="144">
        <f>IF(ISBLANK(INDEX('Policy Characteristics'!H:H,MATCH($C323,'Policy Characteristics'!$C:$C,0))),"",INDEX('Policy Characteristics'!H:H,MATCH($C323,'Policy Characteristics'!$C:$C,0)))</f>
        <v>500</v>
      </c>
      <c r="O323" s="144" t="str">
        <f>IF(ISBLANK(INDEX('Policy Characteristics'!I:I,MATCH($C323,'Policy Characteristics'!$C:$C,0))),"",INDEX('Policy Characteristics'!I:I,MATCH($C323,'Policy Characteristics'!$C:$C,0)))</f>
        <v>MW/year</v>
      </c>
      <c r="P323" s="14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44" t="str">
        <f>IF(ISBLANK(INDEX('Policy Characteristics'!K:K,MATCH($C323,'Policy Characteristics'!$C:$C,0))),"",INDEX('Policy Characteristics'!K:K,MATCH($C323,'Policy Characteristics'!$C:$C,0)))</f>
        <v>electricity-sector-main.html#early-ret</v>
      </c>
      <c r="R323" s="144" t="str">
        <f>IF(ISBLANK(INDEX('Policy Characteristics'!L:L,MATCH($C323,'Policy Characteristics'!$C:$C,0))),"",INDEX('Policy Characteristics'!L:L,MATCH($C323,'Policy Characteristics'!$C:$C,0)))</f>
        <v>early-retirement-of-power-plants.html</v>
      </c>
    </row>
    <row r="324" spans="1:18" x14ac:dyDescent="0.25">
      <c r="A324" s="144" t="str">
        <f>IF(ISBLANK(INDEX('Policy Characteristics'!A:A,MATCH($C324,'Policy Characteristics'!$C:$C,0))),"",INDEX('Policy Characteristics'!A:A,MATCH($C324,'Policy Characteristics'!$C:$C,0)))</f>
        <v>Electricity Supply</v>
      </c>
      <c r="B324" s="152" t="str">
        <f>IF(ISBLANK(INDEX('Policy Characteristics'!B:B,MATCH($C324,'Policy Characteristics'!$C:$C,0))),"",INDEX('Policy Characteristics'!B:B,MATCH($C324,'Policy Characteristics'!$C:$C,0)))</f>
        <v>Early Retirement of Power Plants</v>
      </c>
      <c r="C324" s="144" t="str">
        <f t="shared" si="20"/>
        <v>Annual Additional Capacity Retired due to Early Retirement Policy</v>
      </c>
      <c r="D324" s="6" t="s">
        <v>304</v>
      </c>
      <c r="E324" s="45"/>
      <c r="F324" s="6" t="s">
        <v>306</v>
      </c>
      <c r="G324" s="45"/>
      <c r="H324" s="43">
        <v>627</v>
      </c>
      <c r="I324" t="s">
        <v>44</v>
      </c>
      <c r="J324" s="145" t="str">
        <f>IF(ISBLANK(INDEX('Policy Characteristics'!D:D,MATCH($C324,'Policy Characteristics'!$C:$C,0))),"",INDEX('Policy Characteristics'!D:D,MATCH($C324,'Policy Characteristics'!$C:$C,0)))</f>
        <v>Early Retirement of Power Plants</v>
      </c>
      <c r="K324" s="144" t="str">
        <f>IF(ISBLANK(INDEX('Policy Characteristics'!E:E,MATCH($C324,'Policy Characteristics'!$C:$C,0))),"",INDEX('Policy Characteristics'!E:E,MATCH($C324,'Policy Characteristics'!$C:$C,0)))</f>
        <v>elec early retirement</v>
      </c>
      <c r="L324" s="144">
        <f>IF(ISBLANK(INDEX('Policy Characteristics'!F:F,MATCH($C324,'Policy Characteristics'!$C:$C,0))),"",INDEX('Policy Characteristics'!F:F,MATCH($C324,'Policy Characteristics'!$C:$C,0)))</f>
        <v>0</v>
      </c>
      <c r="M324" s="144">
        <f>IF(ISBLANK(INDEX('Policy Characteristics'!G:G,MATCH($C324,'Policy Characteristics'!$C:$C,0))),"",INDEX('Policy Characteristics'!G:G,MATCH($C324,'Policy Characteristics'!$C:$C,0)))</f>
        <v>25000</v>
      </c>
      <c r="N324" s="144">
        <f>IF(ISBLANK(INDEX('Policy Characteristics'!H:H,MATCH($C324,'Policy Characteristics'!$C:$C,0))),"",INDEX('Policy Characteristics'!H:H,MATCH($C324,'Policy Characteristics'!$C:$C,0)))</f>
        <v>500</v>
      </c>
      <c r="O324" s="144" t="str">
        <f>IF(ISBLANK(INDEX('Policy Characteristics'!I:I,MATCH($C324,'Policy Characteristics'!$C:$C,0))),"",INDEX('Policy Characteristics'!I:I,MATCH($C324,'Policy Characteristics'!$C:$C,0)))</f>
        <v>MW/year</v>
      </c>
      <c r="P324" s="14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44" t="str">
        <f>IF(ISBLANK(INDEX('Policy Characteristics'!K:K,MATCH($C324,'Policy Characteristics'!$C:$C,0))),"",INDEX('Policy Characteristics'!K:K,MATCH($C324,'Policy Characteristics'!$C:$C,0)))</f>
        <v>electricity-sector-main.html#early-ret</v>
      </c>
      <c r="R324" s="144" t="str">
        <f>IF(ISBLANK(INDEX('Policy Characteristics'!L:L,MATCH($C324,'Policy Characteristics'!$C:$C,0))),"",INDEX('Policy Characteristics'!L:L,MATCH($C324,'Policy Characteristics'!$C:$C,0)))</f>
        <v>early-retirement-of-power-plants.html</v>
      </c>
    </row>
    <row r="325" spans="1:18" x14ac:dyDescent="0.25">
      <c r="A325" s="144" t="str">
        <f>IF(ISBLANK(INDEX('Policy Characteristics'!A:A,MATCH($C325,'Policy Characteristics'!$C:$C,0))),"",INDEX('Policy Characteristics'!A:A,MATCH($C325,'Policy Characteristics'!$C:$C,0)))</f>
        <v>Electricity Supply</v>
      </c>
      <c r="B325" s="152" t="str">
        <f>IF(ISBLANK(INDEX('Policy Characteristics'!B:B,MATCH($C325,'Policy Characteristics'!$C:$C,0))),"",INDEX('Policy Characteristics'!B:B,MATCH($C325,'Policy Characteristics'!$C:$C,0)))</f>
        <v>Early Retirement of Power Plants</v>
      </c>
      <c r="C325" s="144" t="str">
        <f t="shared" si="20"/>
        <v>Annual Additional Capacity Retired due to Early Retirement Policy</v>
      </c>
      <c r="D325" s="6" t="s">
        <v>305</v>
      </c>
      <c r="E325" s="45"/>
      <c r="F325" s="6" t="s">
        <v>307</v>
      </c>
      <c r="G325" s="45"/>
      <c r="H325" s="43">
        <v>628</v>
      </c>
      <c r="I325" t="s">
        <v>43</v>
      </c>
      <c r="J325" s="145" t="str">
        <f>IF(ISBLANK(INDEX('Policy Characteristics'!D:D,MATCH($C325,'Policy Characteristics'!$C:$C,0))),"",INDEX('Policy Characteristics'!D:D,MATCH($C325,'Policy Characteristics'!$C:$C,0)))</f>
        <v>Early Retirement of Power Plants</v>
      </c>
      <c r="K325" s="144" t="str">
        <f>IF(ISBLANK(INDEX('Policy Characteristics'!E:E,MATCH($C325,'Policy Characteristics'!$C:$C,0))),"",INDEX('Policy Characteristics'!E:E,MATCH($C325,'Policy Characteristics'!$C:$C,0)))</f>
        <v>elec early retirement</v>
      </c>
      <c r="L325" s="144">
        <f>IF(ISBLANK(INDEX('Policy Characteristics'!F:F,MATCH($C325,'Policy Characteristics'!$C:$C,0))),"",INDEX('Policy Characteristics'!F:F,MATCH($C325,'Policy Characteristics'!$C:$C,0)))</f>
        <v>0</v>
      </c>
      <c r="M325" s="144">
        <f>IF(ISBLANK(INDEX('Policy Characteristics'!G:G,MATCH($C325,'Policy Characteristics'!$C:$C,0))),"",INDEX('Policy Characteristics'!G:G,MATCH($C325,'Policy Characteristics'!$C:$C,0)))</f>
        <v>25000</v>
      </c>
      <c r="N325" s="144">
        <f>IF(ISBLANK(INDEX('Policy Characteristics'!H:H,MATCH($C325,'Policy Characteristics'!$C:$C,0))),"",INDEX('Policy Characteristics'!H:H,MATCH($C325,'Policy Characteristics'!$C:$C,0)))</f>
        <v>500</v>
      </c>
      <c r="O325" s="144" t="str">
        <f>IF(ISBLANK(INDEX('Policy Characteristics'!I:I,MATCH($C325,'Policy Characteristics'!$C:$C,0))),"",INDEX('Policy Characteristics'!I:I,MATCH($C325,'Policy Characteristics'!$C:$C,0)))</f>
        <v>MW/year</v>
      </c>
      <c r="P325" s="14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44" t="str">
        <f>IF(ISBLANK(INDEX('Policy Characteristics'!K:K,MATCH($C325,'Policy Characteristics'!$C:$C,0))),"",INDEX('Policy Characteristics'!K:K,MATCH($C325,'Policy Characteristics'!$C:$C,0)))</f>
        <v>electricity-sector-main.html#early-ret</v>
      </c>
      <c r="R325" s="144" t="str">
        <f>IF(ISBLANK(INDEX('Policy Characteristics'!L:L,MATCH($C325,'Policy Characteristics'!$C:$C,0))),"",INDEX('Policy Characteristics'!L:L,MATCH($C325,'Policy Characteristics'!$C:$C,0)))</f>
        <v>early-retirement-of-power-plants.html</v>
      </c>
    </row>
    <row r="326" spans="1:18" x14ac:dyDescent="0.25">
      <c r="A326" s="144" t="str">
        <f>IF(ISBLANK(INDEX('Policy Characteristics'!A:A,MATCH($C326,'Policy Characteristics'!$C:$C,0))),"",INDEX('Policy Characteristics'!A:A,MATCH($C326,'Policy Characteristics'!$C:$C,0)))</f>
        <v>Electricity Supply</v>
      </c>
      <c r="B326" s="152" t="str">
        <f>IF(ISBLANK(INDEX('Policy Characteristics'!B:B,MATCH($C326,'Policy Characteristics'!$C:$C,0))),"",INDEX('Policy Characteristics'!B:B,MATCH($C326,'Policy Characteristics'!$C:$C,0)))</f>
        <v>Early Retirement of Power Plants</v>
      </c>
      <c r="C326" s="144" t="str">
        <f t="shared" si="20"/>
        <v>Annual Additional Capacity Retired due to Early Retirement Policy</v>
      </c>
      <c r="D326" s="6" t="s">
        <v>440</v>
      </c>
      <c r="E326" s="45"/>
      <c r="F326" s="6" t="s">
        <v>439</v>
      </c>
      <c r="G326" s="45"/>
      <c r="H326" s="43">
        <v>590</v>
      </c>
      <c r="I326" t="s">
        <v>43</v>
      </c>
      <c r="J326" s="145" t="str">
        <f>IF(ISBLANK(INDEX('Policy Characteristics'!D:D,MATCH($C326,'Policy Characteristics'!$C:$C,0))),"",INDEX('Policy Characteristics'!D:D,MATCH($C326,'Policy Characteristics'!$C:$C,0)))</f>
        <v>Early Retirement of Power Plants</v>
      </c>
      <c r="K326" s="144" t="str">
        <f>IF(ISBLANK(INDEX('Policy Characteristics'!E:E,MATCH($C326,'Policy Characteristics'!$C:$C,0))),"",INDEX('Policy Characteristics'!E:E,MATCH($C326,'Policy Characteristics'!$C:$C,0)))</f>
        <v>elec early retirement</v>
      </c>
      <c r="L326" s="144">
        <f>IF(ISBLANK(INDEX('Policy Characteristics'!F:F,MATCH($C326,'Policy Characteristics'!$C:$C,0))),"",INDEX('Policy Characteristics'!F:F,MATCH($C326,'Policy Characteristics'!$C:$C,0)))</f>
        <v>0</v>
      </c>
      <c r="M326" s="144">
        <f>IF(ISBLANK(INDEX('Policy Characteristics'!G:G,MATCH($C326,'Policy Characteristics'!$C:$C,0))),"",INDEX('Policy Characteristics'!G:G,MATCH($C326,'Policy Characteristics'!$C:$C,0)))</f>
        <v>25000</v>
      </c>
      <c r="N326" s="144">
        <f>IF(ISBLANK(INDEX('Policy Characteristics'!H:H,MATCH($C326,'Policy Characteristics'!$C:$C,0))),"",INDEX('Policy Characteristics'!H:H,MATCH($C326,'Policy Characteristics'!$C:$C,0)))</f>
        <v>500</v>
      </c>
      <c r="O326" s="144" t="str">
        <f>IF(ISBLANK(INDEX('Policy Characteristics'!I:I,MATCH($C326,'Policy Characteristics'!$C:$C,0))),"",INDEX('Policy Characteristics'!I:I,MATCH($C326,'Policy Characteristics'!$C:$C,0)))</f>
        <v>MW/year</v>
      </c>
      <c r="P326" s="14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44" t="str">
        <f>IF(ISBLANK(INDEX('Policy Characteristics'!K:K,MATCH($C326,'Policy Characteristics'!$C:$C,0))),"",INDEX('Policy Characteristics'!K:K,MATCH($C326,'Policy Characteristics'!$C:$C,0)))</f>
        <v>electricity-sector-main.html#early-ret</v>
      </c>
      <c r="R326" s="144" t="str">
        <f>IF(ISBLANK(INDEX('Policy Characteristics'!L:L,MATCH($C326,'Policy Characteristics'!$C:$C,0))),"",INDEX('Policy Characteristics'!L:L,MATCH($C326,'Policy Characteristics'!$C:$C,0)))</f>
        <v>early-retirement-of-power-plants.html</v>
      </c>
    </row>
    <row r="327" spans="1:18" x14ac:dyDescent="0.25">
      <c r="A327" s="144" t="str">
        <f>IF(ISBLANK(INDEX('Policy Characteristics'!A:A,MATCH($C327,'Policy Characteristics'!$C:$C,0))),"",INDEX('Policy Characteristics'!A:A,MATCH($C327,'Policy Characteristics'!$C:$C,0)))</f>
        <v>Electricity Supply</v>
      </c>
      <c r="B327" s="152" t="str">
        <f>IF(ISBLANK(INDEX('Policy Characteristics'!B:B,MATCH($C327,'Policy Characteristics'!$C:$C,0))),"",INDEX('Policy Characteristics'!B:B,MATCH($C327,'Policy Characteristics'!$C:$C,0)))</f>
        <v>Early Retirement of Power Plants</v>
      </c>
      <c r="C327" s="144" t="str">
        <f t="shared" si="20"/>
        <v>Annual Additional Capacity Retired due to Early Retirement Policy</v>
      </c>
      <c r="D327" s="6" t="s">
        <v>449</v>
      </c>
      <c r="E327" s="45"/>
      <c r="F327" s="6" t="s">
        <v>450</v>
      </c>
      <c r="G327" s="45"/>
      <c r="H327" s="43">
        <v>629</v>
      </c>
      <c r="I327" t="s">
        <v>44</v>
      </c>
      <c r="J327" s="145" t="str">
        <f>IF(ISBLANK(INDEX('Policy Characteristics'!D:D,MATCH($C327,'Policy Characteristics'!$C:$C,0))),"",INDEX('Policy Characteristics'!D:D,MATCH($C327,'Policy Characteristics'!$C:$C,0)))</f>
        <v>Early Retirement of Power Plants</v>
      </c>
      <c r="K327" s="144" t="str">
        <f>IF(ISBLANK(INDEX('Policy Characteristics'!E:E,MATCH($C327,'Policy Characteristics'!$C:$C,0))),"",INDEX('Policy Characteristics'!E:E,MATCH($C327,'Policy Characteristics'!$C:$C,0)))</f>
        <v>elec early retirement</v>
      </c>
      <c r="L327" s="144">
        <f>IF(ISBLANK(INDEX('Policy Characteristics'!F:F,MATCH($C327,'Policy Characteristics'!$C:$C,0))),"",INDEX('Policy Characteristics'!F:F,MATCH($C327,'Policy Characteristics'!$C:$C,0)))</f>
        <v>0</v>
      </c>
      <c r="M327" s="144">
        <f>IF(ISBLANK(INDEX('Policy Characteristics'!G:G,MATCH($C327,'Policy Characteristics'!$C:$C,0))),"",INDEX('Policy Characteristics'!G:G,MATCH($C327,'Policy Characteristics'!$C:$C,0)))</f>
        <v>25000</v>
      </c>
      <c r="N327" s="144">
        <f>IF(ISBLANK(INDEX('Policy Characteristics'!H:H,MATCH($C327,'Policy Characteristics'!$C:$C,0))),"",INDEX('Policy Characteristics'!H:H,MATCH($C327,'Policy Characteristics'!$C:$C,0)))</f>
        <v>500</v>
      </c>
      <c r="O327" s="144" t="str">
        <f>IF(ISBLANK(INDEX('Policy Characteristics'!I:I,MATCH($C327,'Policy Characteristics'!$C:$C,0))),"",INDEX('Policy Characteristics'!I:I,MATCH($C327,'Policy Characteristics'!$C:$C,0)))</f>
        <v>MW/year</v>
      </c>
      <c r="P327" s="14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44" t="str">
        <f>IF(ISBLANK(INDEX('Policy Characteristics'!K:K,MATCH($C327,'Policy Characteristics'!$C:$C,0))),"",INDEX('Policy Characteristics'!K:K,MATCH($C327,'Policy Characteristics'!$C:$C,0)))</f>
        <v>electricity-sector-main.html#early-ret</v>
      </c>
      <c r="R327" s="144" t="str">
        <f>IF(ISBLANK(INDEX('Policy Characteristics'!L:L,MATCH($C327,'Policy Characteristics'!$C:$C,0))),"",INDEX('Policy Characteristics'!L:L,MATCH($C327,'Policy Characteristics'!$C:$C,0)))</f>
        <v>early-retirement-of-power-plants.html</v>
      </c>
    </row>
    <row r="328" spans="1:18" x14ac:dyDescent="0.25">
      <c r="A328" s="144" t="str">
        <f>IF(ISBLANK(INDEX('Policy Characteristics'!A:A,MATCH($C328,'Policy Characteristics'!$C:$C,0))),"",INDEX('Policy Characteristics'!A:A,MATCH($C328,'Policy Characteristics'!$C:$C,0)))</f>
        <v>Electricity Supply</v>
      </c>
      <c r="B328" s="152" t="str">
        <f>IF(ISBLANK(INDEX('Policy Characteristics'!B:B,MATCH($C328,'Policy Characteristics'!$C:$C,0))),"",INDEX('Policy Characteristics'!B:B,MATCH($C328,'Policy Characteristics'!$C:$C,0)))</f>
        <v>Early Retirement of Power Plants</v>
      </c>
      <c r="C328" s="144" t="str">
        <f t="shared" si="20"/>
        <v>Annual Additional Capacity Retired due to Early Retirement Policy</v>
      </c>
      <c r="D328" s="6" t="s">
        <v>1641</v>
      </c>
      <c r="E328" s="45"/>
      <c r="F328" s="6" t="s">
        <v>1361</v>
      </c>
      <c r="G328" s="45"/>
      <c r="H328" s="43">
        <v>630</v>
      </c>
      <c r="I328" t="s">
        <v>44</v>
      </c>
      <c r="J328" s="145" t="str">
        <f>IF(ISBLANK(INDEX('Policy Characteristics'!D:D,MATCH($C328,'Policy Characteristics'!$C:$C,0))),"",INDEX('Policy Characteristics'!D:D,MATCH($C328,'Policy Characteristics'!$C:$C,0)))</f>
        <v>Early Retirement of Power Plants</v>
      </c>
      <c r="K328" s="144" t="str">
        <f>IF(ISBLANK(INDEX('Policy Characteristics'!E:E,MATCH($C328,'Policy Characteristics'!$C:$C,0))),"",INDEX('Policy Characteristics'!E:E,MATCH($C328,'Policy Characteristics'!$C:$C,0)))</f>
        <v>elec early retirement</v>
      </c>
      <c r="L328" s="144">
        <f>IF(ISBLANK(INDEX('Policy Characteristics'!F:F,MATCH($C328,'Policy Characteristics'!$C:$C,0))),"",INDEX('Policy Characteristics'!F:F,MATCH($C328,'Policy Characteristics'!$C:$C,0)))</f>
        <v>0</v>
      </c>
      <c r="M328" s="144">
        <f>IF(ISBLANK(INDEX('Policy Characteristics'!G:G,MATCH($C328,'Policy Characteristics'!$C:$C,0))),"",INDEX('Policy Characteristics'!G:G,MATCH($C328,'Policy Characteristics'!$C:$C,0)))</f>
        <v>25000</v>
      </c>
      <c r="N328" s="144">
        <f>IF(ISBLANK(INDEX('Policy Characteristics'!H:H,MATCH($C328,'Policy Characteristics'!$C:$C,0))),"",INDEX('Policy Characteristics'!H:H,MATCH($C328,'Policy Characteristics'!$C:$C,0)))</f>
        <v>500</v>
      </c>
      <c r="O328" s="144" t="str">
        <f>IF(ISBLANK(INDEX('Policy Characteristics'!I:I,MATCH($C328,'Policy Characteristics'!$C:$C,0))),"",INDEX('Policy Characteristics'!I:I,MATCH($C328,'Policy Characteristics'!$C:$C,0)))</f>
        <v>MW/year</v>
      </c>
      <c r="P328" s="14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44" t="str">
        <f>IF(ISBLANK(INDEX('Policy Characteristics'!K:K,MATCH($C328,'Policy Characteristics'!$C:$C,0))),"",INDEX('Policy Characteristics'!K:K,MATCH($C328,'Policy Characteristics'!$C:$C,0)))</f>
        <v>electricity-sector-main.html#early-ret</v>
      </c>
      <c r="R328" s="144" t="str">
        <f>IF(ISBLANK(INDEX('Policy Characteristics'!L:L,MATCH($C328,'Policy Characteristics'!$C:$C,0))),"",INDEX('Policy Characteristics'!L:L,MATCH($C328,'Policy Characteristics'!$C:$C,0)))</f>
        <v>early-retirement-of-power-plants.html</v>
      </c>
    </row>
    <row r="329" spans="1:18" x14ac:dyDescent="0.25">
      <c r="A329" s="144" t="str">
        <f>IF(ISBLANK(INDEX('Policy Characteristics'!A:A,MATCH($C329,'Policy Characteristics'!$C:$C,0))),"",INDEX('Policy Characteristics'!A:A,MATCH($C329,'Policy Characteristics'!$C:$C,0)))</f>
        <v>Electricity Supply</v>
      </c>
      <c r="B329" s="152" t="str">
        <f>IF(ISBLANK(INDEX('Policy Characteristics'!B:B,MATCH($C329,'Policy Characteristics'!$C:$C,0))),"",INDEX('Policy Characteristics'!B:B,MATCH($C329,'Policy Characteristics'!$C:$C,0)))</f>
        <v>Early Retirement of Power Plants</v>
      </c>
      <c r="C329" s="144" t="str">
        <f t="shared" si="20"/>
        <v>Annual Additional Capacity Retired due to Early Retirement Policy</v>
      </c>
      <c r="D329" s="6" t="s">
        <v>1642</v>
      </c>
      <c r="E329" s="45"/>
      <c r="F329" s="6" t="s">
        <v>1484</v>
      </c>
      <c r="G329" s="45"/>
      <c r="H329" s="43">
        <v>631</v>
      </c>
      <c r="I329" t="s">
        <v>44</v>
      </c>
      <c r="J329" s="145" t="str">
        <f>IF(ISBLANK(INDEX('Policy Characteristics'!D:D,MATCH($C329,'Policy Characteristics'!$C:$C,0))),"",INDEX('Policy Characteristics'!D:D,MATCH($C329,'Policy Characteristics'!$C:$C,0)))</f>
        <v>Early Retirement of Power Plants</v>
      </c>
      <c r="K329" s="144" t="str">
        <f>IF(ISBLANK(INDEX('Policy Characteristics'!E:E,MATCH($C329,'Policy Characteristics'!$C:$C,0))),"",INDEX('Policy Characteristics'!E:E,MATCH($C329,'Policy Characteristics'!$C:$C,0)))</f>
        <v>elec early retirement</v>
      </c>
      <c r="L329" s="144">
        <f>IF(ISBLANK(INDEX('Policy Characteristics'!F:F,MATCH($C329,'Policy Characteristics'!$C:$C,0))),"",INDEX('Policy Characteristics'!F:F,MATCH($C329,'Policy Characteristics'!$C:$C,0)))</f>
        <v>0</v>
      </c>
      <c r="M329" s="144">
        <f>IF(ISBLANK(INDEX('Policy Characteristics'!G:G,MATCH($C329,'Policy Characteristics'!$C:$C,0))),"",INDEX('Policy Characteristics'!G:G,MATCH($C329,'Policy Characteristics'!$C:$C,0)))</f>
        <v>25000</v>
      </c>
      <c r="N329" s="144">
        <f>IF(ISBLANK(INDEX('Policy Characteristics'!H:H,MATCH($C329,'Policy Characteristics'!$C:$C,0))),"",INDEX('Policy Characteristics'!H:H,MATCH($C329,'Policy Characteristics'!$C:$C,0)))</f>
        <v>500</v>
      </c>
      <c r="O329" s="144" t="str">
        <f>IF(ISBLANK(INDEX('Policy Characteristics'!I:I,MATCH($C329,'Policy Characteristics'!$C:$C,0))),"",INDEX('Policy Characteristics'!I:I,MATCH($C329,'Policy Characteristics'!$C:$C,0)))</f>
        <v>MW/year</v>
      </c>
      <c r="P329" s="14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44" t="str">
        <f>IF(ISBLANK(INDEX('Policy Characteristics'!K:K,MATCH($C329,'Policy Characteristics'!$C:$C,0))),"",INDEX('Policy Characteristics'!K:K,MATCH($C329,'Policy Characteristics'!$C:$C,0)))</f>
        <v>electricity-sector-main.html#early-ret</v>
      </c>
      <c r="R329" s="144" t="str">
        <f>IF(ISBLANK(INDEX('Policy Characteristics'!L:L,MATCH($C329,'Policy Characteristics'!$C:$C,0))),"",INDEX('Policy Characteristics'!L:L,MATCH($C329,'Policy Characteristics'!$C:$C,0)))</f>
        <v>early-retirement-of-power-plants.html</v>
      </c>
    </row>
    <row r="330" spans="1:18" x14ac:dyDescent="0.25">
      <c r="A330" s="144" t="str">
        <f>IF(ISBLANK(INDEX('Policy Characteristics'!A:A,MATCH($C330,'Policy Characteristics'!$C:$C,0))),"",INDEX('Policy Characteristics'!A:A,MATCH($C330,'Policy Characteristics'!$C:$C,0)))</f>
        <v>Electricity Supply</v>
      </c>
      <c r="B330" s="152" t="str">
        <f>IF(ISBLANK(INDEX('Policy Characteristics'!B:B,MATCH($C330,'Policy Characteristics'!$C:$C,0))),"",INDEX('Policy Characteristics'!B:B,MATCH($C330,'Policy Characteristics'!$C:$C,0)))</f>
        <v>Early Retirement of Power Plants</v>
      </c>
      <c r="C330" s="144" t="str">
        <f t="shared" si="20"/>
        <v>Annual Additional Capacity Retired due to Early Retirement Policy</v>
      </c>
      <c r="D330" s="6" t="s">
        <v>1643</v>
      </c>
      <c r="E330" s="45"/>
      <c r="F330" s="6" t="s">
        <v>1363</v>
      </c>
      <c r="G330" s="45"/>
      <c r="H330" s="43">
        <v>632</v>
      </c>
      <c r="I330" t="s">
        <v>44</v>
      </c>
      <c r="J330" s="145" t="str">
        <f>IF(ISBLANK(INDEX('Policy Characteristics'!D:D,MATCH($C330,'Policy Characteristics'!$C:$C,0))),"",INDEX('Policy Characteristics'!D:D,MATCH($C330,'Policy Characteristics'!$C:$C,0)))</f>
        <v>Early Retirement of Power Plants</v>
      </c>
      <c r="K330" s="144" t="str">
        <f>IF(ISBLANK(INDEX('Policy Characteristics'!E:E,MATCH($C330,'Policy Characteristics'!$C:$C,0))),"",INDEX('Policy Characteristics'!E:E,MATCH($C330,'Policy Characteristics'!$C:$C,0)))</f>
        <v>elec early retirement</v>
      </c>
      <c r="L330" s="144">
        <f>IF(ISBLANK(INDEX('Policy Characteristics'!F:F,MATCH($C330,'Policy Characteristics'!$C:$C,0))),"",INDEX('Policy Characteristics'!F:F,MATCH($C330,'Policy Characteristics'!$C:$C,0)))</f>
        <v>0</v>
      </c>
      <c r="M330" s="144">
        <f>IF(ISBLANK(INDEX('Policy Characteristics'!G:G,MATCH($C330,'Policy Characteristics'!$C:$C,0))),"",INDEX('Policy Characteristics'!G:G,MATCH($C330,'Policy Characteristics'!$C:$C,0)))</f>
        <v>25000</v>
      </c>
      <c r="N330" s="144">
        <f>IF(ISBLANK(INDEX('Policy Characteristics'!H:H,MATCH($C330,'Policy Characteristics'!$C:$C,0))),"",INDEX('Policy Characteristics'!H:H,MATCH($C330,'Policy Characteristics'!$C:$C,0)))</f>
        <v>500</v>
      </c>
      <c r="O330" s="144" t="str">
        <f>IF(ISBLANK(INDEX('Policy Characteristics'!I:I,MATCH($C330,'Policy Characteristics'!$C:$C,0))),"",INDEX('Policy Characteristics'!I:I,MATCH($C330,'Policy Characteristics'!$C:$C,0)))</f>
        <v>MW/year</v>
      </c>
      <c r="P330" s="14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44" t="str">
        <f>IF(ISBLANK(INDEX('Policy Characteristics'!K:K,MATCH($C330,'Policy Characteristics'!$C:$C,0))),"",INDEX('Policy Characteristics'!K:K,MATCH($C330,'Policy Characteristics'!$C:$C,0)))</f>
        <v>electricity-sector-main.html#early-ret</v>
      </c>
      <c r="R330" s="144" t="str">
        <f>IF(ISBLANK(INDEX('Policy Characteristics'!L:L,MATCH($C330,'Policy Characteristics'!$C:$C,0))),"",INDEX('Policy Characteristics'!L:L,MATCH($C330,'Policy Characteristics'!$C:$C,0)))</f>
        <v>early-retirement-of-power-plants.html</v>
      </c>
    </row>
    <row r="331" spans="1:18" x14ac:dyDescent="0.25">
      <c r="A331" s="144" t="str">
        <f>IF(ISBLANK(INDEX('Policy Characteristics'!A:A,MATCH($C331,'Policy Characteristics'!$C:$C,0))),"",INDEX('Policy Characteristics'!A:A,MATCH($C331,'Policy Characteristics'!$C:$C,0)))</f>
        <v>Electricity Supply</v>
      </c>
      <c r="B331" s="152" t="str">
        <f>IF(ISBLANK(INDEX('Policy Characteristics'!B:B,MATCH($C331,'Policy Characteristics'!$C:$C,0))),"",INDEX('Policy Characteristics'!B:B,MATCH($C331,'Policy Characteristics'!$C:$C,0)))</f>
        <v>Early Retirement of Power Plants</v>
      </c>
      <c r="C331" s="144" t="str">
        <f t="shared" si="20"/>
        <v>Annual Additional Capacity Retired due to Early Retirement Policy</v>
      </c>
      <c r="D331" s="6" t="s">
        <v>2318</v>
      </c>
      <c r="E331" s="45"/>
      <c r="F331" s="6" t="s">
        <v>2325</v>
      </c>
      <c r="G331" s="45"/>
      <c r="H331" s="43">
        <v>1761</v>
      </c>
      <c r="I331" t="s">
        <v>44</v>
      </c>
      <c r="J331" s="145" t="str">
        <f>IF(ISBLANK(INDEX('Policy Characteristics'!D:D,MATCH($C331,'Policy Characteristics'!$C:$C,0))),"",INDEX('Policy Characteristics'!D:D,MATCH($C331,'Policy Characteristics'!$C:$C,0)))</f>
        <v>Early Retirement of Power Plants</v>
      </c>
      <c r="K331" s="144" t="str">
        <f>IF(ISBLANK(INDEX('Policy Characteristics'!E:E,MATCH($C331,'Policy Characteristics'!$C:$C,0))),"",INDEX('Policy Characteristics'!E:E,MATCH($C331,'Policy Characteristics'!$C:$C,0)))</f>
        <v>elec early retirement</v>
      </c>
      <c r="L331" s="144">
        <f>IF(ISBLANK(INDEX('Policy Characteristics'!F:F,MATCH($C331,'Policy Characteristics'!$C:$C,0))),"",INDEX('Policy Characteristics'!F:F,MATCH($C331,'Policy Characteristics'!$C:$C,0)))</f>
        <v>0</v>
      </c>
      <c r="M331" s="144">
        <f>IF(ISBLANK(INDEX('Policy Characteristics'!G:G,MATCH($C331,'Policy Characteristics'!$C:$C,0))),"",INDEX('Policy Characteristics'!G:G,MATCH($C331,'Policy Characteristics'!$C:$C,0)))</f>
        <v>25000</v>
      </c>
      <c r="N331" s="144">
        <f>IF(ISBLANK(INDEX('Policy Characteristics'!H:H,MATCH($C331,'Policy Characteristics'!$C:$C,0))),"",INDEX('Policy Characteristics'!H:H,MATCH($C331,'Policy Characteristics'!$C:$C,0)))</f>
        <v>500</v>
      </c>
      <c r="O331" s="144" t="str">
        <f>IF(ISBLANK(INDEX('Policy Characteristics'!I:I,MATCH($C331,'Policy Characteristics'!$C:$C,0))),"",INDEX('Policy Characteristics'!I:I,MATCH($C331,'Policy Characteristics'!$C:$C,0)))</f>
        <v>MW/year</v>
      </c>
      <c r="P331" s="14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44" t="str">
        <f>IF(ISBLANK(INDEX('Policy Characteristics'!K:K,MATCH($C331,'Policy Characteristics'!$C:$C,0))),"",INDEX('Policy Characteristics'!K:K,MATCH($C331,'Policy Characteristics'!$C:$C,0)))</f>
        <v>electricity-sector-main.html#early-ret</v>
      </c>
      <c r="R331" s="144" t="str">
        <f>IF(ISBLANK(INDEX('Policy Characteristics'!L:L,MATCH($C331,'Policy Characteristics'!$C:$C,0))),"",INDEX('Policy Characteristics'!L:L,MATCH($C331,'Policy Characteristics'!$C:$C,0)))</f>
        <v>early-retirement-of-power-plants.html</v>
      </c>
    </row>
    <row r="332" spans="1:18" x14ac:dyDescent="0.25">
      <c r="A332" s="144" t="str">
        <f>IF(ISBLANK(INDEX('Policy Characteristics'!A:A,MATCH($C332,'Policy Characteristics'!$C:$C,0))),"",INDEX('Policy Characteristics'!A:A,MATCH($C332,'Policy Characteristics'!$C:$C,0)))</f>
        <v>Electricity Supply</v>
      </c>
      <c r="B332" s="152" t="str">
        <f>IF(ISBLANK(INDEX('Policy Characteristics'!B:B,MATCH($C332,'Policy Characteristics'!$C:$C,0))),"",INDEX('Policy Characteristics'!B:B,MATCH($C332,'Policy Characteristics'!$C:$C,0)))</f>
        <v>Early Retirement of Power Plants</v>
      </c>
      <c r="C332" s="144" t="str">
        <f t="shared" si="20"/>
        <v>Annual Additional Capacity Retired due to Early Retirement Policy</v>
      </c>
      <c r="D332" s="6" t="s">
        <v>2321</v>
      </c>
      <c r="E332" s="45"/>
      <c r="F332" s="6" t="s">
        <v>2326</v>
      </c>
      <c r="G332" s="45"/>
      <c r="H332" s="43">
        <v>1762</v>
      </c>
      <c r="I332" t="s">
        <v>44</v>
      </c>
      <c r="J332" s="145" t="str">
        <f>IF(ISBLANK(INDEX('Policy Characteristics'!D:D,MATCH($C332,'Policy Characteristics'!$C:$C,0))),"",INDEX('Policy Characteristics'!D:D,MATCH($C332,'Policy Characteristics'!$C:$C,0)))</f>
        <v>Early Retirement of Power Plants</v>
      </c>
      <c r="K332" s="144" t="str">
        <f>IF(ISBLANK(INDEX('Policy Characteristics'!E:E,MATCH($C332,'Policy Characteristics'!$C:$C,0))),"",INDEX('Policy Characteristics'!E:E,MATCH($C332,'Policy Characteristics'!$C:$C,0)))</f>
        <v>elec early retirement</v>
      </c>
      <c r="L332" s="144">
        <f>IF(ISBLANK(INDEX('Policy Characteristics'!F:F,MATCH($C332,'Policy Characteristics'!$C:$C,0))),"",INDEX('Policy Characteristics'!F:F,MATCH($C332,'Policy Characteristics'!$C:$C,0)))</f>
        <v>0</v>
      </c>
      <c r="M332" s="144">
        <f>IF(ISBLANK(INDEX('Policy Characteristics'!G:G,MATCH($C332,'Policy Characteristics'!$C:$C,0))),"",INDEX('Policy Characteristics'!G:G,MATCH($C332,'Policy Characteristics'!$C:$C,0)))</f>
        <v>25000</v>
      </c>
      <c r="N332" s="144">
        <f>IF(ISBLANK(INDEX('Policy Characteristics'!H:H,MATCH($C332,'Policy Characteristics'!$C:$C,0))),"",INDEX('Policy Characteristics'!H:H,MATCH($C332,'Policy Characteristics'!$C:$C,0)))</f>
        <v>500</v>
      </c>
      <c r="O332" s="144" t="str">
        <f>IF(ISBLANK(INDEX('Policy Characteristics'!I:I,MATCH($C332,'Policy Characteristics'!$C:$C,0))),"",INDEX('Policy Characteristics'!I:I,MATCH($C332,'Policy Characteristics'!$C:$C,0)))</f>
        <v>MW/year</v>
      </c>
      <c r="P332" s="14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44" t="str">
        <f>IF(ISBLANK(INDEX('Policy Characteristics'!K:K,MATCH($C332,'Policy Characteristics'!$C:$C,0))),"",INDEX('Policy Characteristics'!K:K,MATCH($C332,'Policy Characteristics'!$C:$C,0)))</f>
        <v>electricity-sector-main.html#early-ret</v>
      </c>
      <c r="R332" s="144" t="str">
        <f>IF(ISBLANK(INDEX('Policy Characteristics'!L:L,MATCH($C332,'Policy Characteristics'!$C:$C,0))),"",INDEX('Policy Characteristics'!L:L,MATCH($C332,'Policy Characteristics'!$C:$C,0)))</f>
        <v>early-retirement-of-power-plants.html</v>
      </c>
    </row>
    <row r="333" spans="1:18" x14ac:dyDescent="0.25">
      <c r="A333" s="144" t="str">
        <f>IF(ISBLANK(INDEX('Policy Characteristics'!A:A,MATCH($C333,'Policy Characteristics'!$C:$C,0))),"",INDEX('Policy Characteristics'!A:A,MATCH($C333,'Policy Characteristics'!$C:$C,0)))</f>
        <v>Electricity Supply</v>
      </c>
      <c r="B333" s="152" t="str">
        <f>IF(ISBLANK(INDEX('Policy Characteristics'!B:B,MATCH($C333,'Policy Characteristics'!$C:$C,0))),"",INDEX('Policy Characteristics'!B:B,MATCH($C333,'Policy Characteristics'!$C:$C,0)))</f>
        <v>Early Retirement of Power Plants</v>
      </c>
      <c r="C333" s="144" t="str">
        <f t="shared" si="20"/>
        <v>Annual Additional Capacity Retired due to Early Retirement Policy</v>
      </c>
      <c r="D333" s="6" t="s">
        <v>2322</v>
      </c>
      <c r="E333" s="45"/>
      <c r="F333" s="6" t="s">
        <v>2327</v>
      </c>
      <c r="G333" s="45"/>
      <c r="H333" s="43">
        <v>1763</v>
      </c>
      <c r="I333" t="s">
        <v>44</v>
      </c>
      <c r="J333" s="145" t="str">
        <f>IF(ISBLANK(INDEX('Policy Characteristics'!D:D,MATCH($C333,'Policy Characteristics'!$C:$C,0))),"",INDEX('Policy Characteristics'!D:D,MATCH($C333,'Policy Characteristics'!$C:$C,0)))</f>
        <v>Early Retirement of Power Plants</v>
      </c>
      <c r="K333" s="144" t="str">
        <f>IF(ISBLANK(INDEX('Policy Characteristics'!E:E,MATCH($C333,'Policy Characteristics'!$C:$C,0))),"",INDEX('Policy Characteristics'!E:E,MATCH($C333,'Policy Characteristics'!$C:$C,0)))</f>
        <v>elec early retirement</v>
      </c>
      <c r="L333" s="144">
        <f>IF(ISBLANK(INDEX('Policy Characteristics'!F:F,MATCH($C333,'Policy Characteristics'!$C:$C,0))),"",INDEX('Policy Characteristics'!F:F,MATCH($C333,'Policy Characteristics'!$C:$C,0)))</f>
        <v>0</v>
      </c>
      <c r="M333" s="144">
        <f>IF(ISBLANK(INDEX('Policy Characteristics'!G:G,MATCH($C333,'Policy Characteristics'!$C:$C,0))),"",INDEX('Policy Characteristics'!G:G,MATCH($C333,'Policy Characteristics'!$C:$C,0)))</f>
        <v>25000</v>
      </c>
      <c r="N333" s="144">
        <f>IF(ISBLANK(INDEX('Policy Characteristics'!H:H,MATCH($C333,'Policy Characteristics'!$C:$C,0))),"",INDEX('Policy Characteristics'!H:H,MATCH($C333,'Policy Characteristics'!$C:$C,0)))</f>
        <v>500</v>
      </c>
      <c r="O333" s="144" t="str">
        <f>IF(ISBLANK(INDEX('Policy Characteristics'!I:I,MATCH($C333,'Policy Characteristics'!$C:$C,0))),"",INDEX('Policy Characteristics'!I:I,MATCH($C333,'Policy Characteristics'!$C:$C,0)))</f>
        <v>MW/year</v>
      </c>
      <c r="P333" s="14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44" t="str">
        <f>IF(ISBLANK(INDEX('Policy Characteristics'!K:K,MATCH($C333,'Policy Characteristics'!$C:$C,0))),"",INDEX('Policy Characteristics'!K:K,MATCH($C333,'Policy Characteristics'!$C:$C,0)))</f>
        <v>electricity-sector-main.html#early-ret</v>
      </c>
      <c r="R333" s="144" t="str">
        <f>IF(ISBLANK(INDEX('Policy Characteristics'!L:L,MATCH($C333,'Policy Characteristics'!$C:$C,0))),"",INDEX('Policy Characteristics'!L:L,MATCH($C333,'Policy Characteristics'!$C:$C,0)))</f>
        <v>early-retirement-of-power-plants.html</v>
      </c>
    </row>
    <row r="334" spans="1:18" x14ac:dyDescent="0.25">
      <c r="A334" s="144" t="str">
        <f>IF(ISBLANK(INDEX('Policy Characteristics'!A:A,MATCH($C334,'Policy Characteristics'!$C:$C,0))),"",INDEX('Policy Characteristics'!A:A,MATCH($C334,'Policy Characteristics'!$C:$C,0)))</f>
        <v>Electricity Supply</v>
      </c>
      <c r="B334" s="152" t="str">
        <f>IF(ISBLANK(INDEX('Policy Characteristics'!B:B,MATCH($C334,'Policy Characteristics'!$C:$C,0))),"",INDEX('Policy Characteristics'!B:B,MATCH($C334,'Policy Characteristics'!$C:$C,0)))</f>
        <v>Early Retirement of Power Plants</v>
      </c>
      <c r="C334" s="144" t="str">
        <f t="shared" si="20"/>
        <v>Annual Additional Capacity Retired due to Early Retirement Policy</v>
      </c>
      <c r="D334" s="6" t="s">
        <v>2323</v>
      </c>
      <c r="E334" s="45"/>
      <c r="F334" s="6" t="s">
        <v>2328</v>
      </c>
      <c r="G334" s="45"/>
      <c r="H334" s="43">
        <v>1764</v>
      </c>
      <c r="I334" t="s">
        <v>44</v>
      </c>
      <c r="J334" s="145" t="str">
        <f>IF(ISBLANK(INDEX('Policy Characteristics'!D:D,MATCH($C334,'Policy Characteristics'!$C:$C,0))),"",INDEX('Policy Characteristics'!D:D,MATCH($C334,'Policy Characteristics'!$C:$C,0)))</f>
        <v>Early Retirement of Power Plants</v>
      </c>
      <c r="K334" s="144" t="str">
        <f>IF(ISBLANK(INDEX('Policy Characteristics'!E:E,MATCH($C334,'Policy Characteristics'!$C:$C,0))),"",INDEX('Policy Characteristics'!E:E,MATCH($C334,'Policy Characteristics'!$C:$C,0)))</f>
        <v>elec early retirement</v>
      </c>
      <c r="L334" s="144">
        <f>IF(ISBLANK(INDEX('Policy Characteristics'!F:F,MATCH($C334,'Policy Characteristics'!$C:$C,0))),"",INDEX('Policy Characteristics'!F:F,MATCH($C334,'Policy Characteristics'!$C:$C,0)))</f>
        <v>0</v>
      </c>
      <c r="M334" s="144">
        <f>IF(ISBLANK(INDEX('Policy Characteristics'!G:G,MATCH($C334,'Policy Characteristics'!$C:$C,0))),"",INDEX('Policy Characteristics'!G:G,MATCH($C334,'Policy Characteristics'!$C:$C,0)))</f>
        <v>25000</v>
      </c>
      <c r="N334" s="144">
        <f>IF(ISBLANK(INDEX('Policy Characteristics'!H:H,MATCH($C334,'Policy Characteristics'!$C:$C,0))),"",INDEX('Policy Characteristics'!H:H,MATCH($C334,'Policy Characteristics'!$C:$C,0)))</f>
        <v>500</v>
      </c>
      <c r="O334" s="144" t="str">
        <f>IF(ISBLANK(INDEX('Policy Characteristics'!I:I,MATCH($C334,'Policy Characteristics'!$C:$C,0))),"",INDEX('Policy Characteristics'!I:I,MATCH($C334,'Policy Characteristics'!$C:$C,0)))</f>
        <v>MW/year</v>
      </c>
      <c r="P334" s="14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44" t="str">
        <f>IF(ISBLANK(INDEX('Policy Characteristics'!K:K,MATCH($C334,'Policy Characteristics'!$C:$C,0))),"",INDEX('Policy Characteristics'!K:K,MATCH($C334,'Policy Characteristics'!$C:$C,0)))</f>
        <v>electricity-sector-main.html#early-ret</v>
      </c>
      <c r="R334" s="144" t="str">
        <f>IF(ISBLANK(INDEX('Policy Characteristics'!L:L,MATCH($C334,'Policy Characteristics'!$C:$C,0))),"",INDEX('Policy Characteristics'!L:L,MATCH($C334,'Policy Characteristics'!$C:$C,0)))</f>
        <v>early-retirement-of-power-plants.html</v>
      </c>
    </row>
    <row r="335" spans="1:18" x14ac:dyDescent="0.25">
      <c r="A335" s="144" t="str">
        <f>IF(ISBLANK(INDEX('Policy Characteristics'!A:A,MATCH($C335,'Policy Characteristics'!$C:$C,0))),"",INDEX('Policy Characteristics'!A:A,MATCH($C335,'Policy Characteristics'!$C:$C,0)))</f>
        <v>Electricity Supply</v>
      </c>
      <c r="B335" s="152" t="str">
        <f>IF(ISBLANK(INDEX('Policy Characteristics'!B:B,MATCH($C335,'Policy Characteristics'!$C:$C,0))),"",INDEX('Policy Characteristics'!B:B,MATCH($C335,'Policy Characteristics'!$C:$C,0)))</f>
        <v>Early Retirement of Power Plants</v>
      </c>
      <c r="C335" s="144" t="str">
        <f t="shared" si="20"/>
        <v>Annual Additional Capacity Retired due to Early Retirement Policy</v>
      </c>
      <c r="D335" s="6" t="s">
        <v>2324</v>
      </c>
      <c r="E335" s="45"/>
      <c r="F335" s="6" t="s">
        <v>2329</v>
      </c>
      <c r="G335" s="45"/>
      <c r="H335" s="43">
        <v>1765</v>
      </c>
      <c r="I335" t="s">
        <v>44</v>
      </c>
      <c r="J335" s="145" t="str">
        <f>IF(ISBLANK(INDEX('Policy Characteristics'!D:D,MATCH($C335,'Policy Characteristics'!$C:$C,0))),"",INDEX('Policy Characteristics'!D:D,MATCH($C335,'Policy Characteristics'!$C:$C,0)))</f>
        <v>Early Retirement of Power Plants</v>
      </c>
      <c r="K335" s="144" t="str">
        <f>IF(ISBLANK(INDEX('Policy Characteristics'!E:E,MATCH($C335,'Policy Characteristics'!$C:$C,0))),"",INDEX('Policy Characteristics'!E:E,MATCH($C335,'Policy Characteristics'!$C:$C,0)))</f>
        <v>elec early retirement</v>
      </c>
      <c r="L335" s="144">
        <f>IF(ISBLANK(INDEX('Policy Characteristics'!F:F,MATCH($C335,'Policy Characteristics'!$C:$C,0))),"",INDEX('Policy Characteristics'!F:F,MATCH($C335,'Policy Characteristics'!$C:$C,0)))</f>
        <v>0</v>
      </c>
      <c r="M335" s="144">
        <f>IF(ISBLANK(INDEX('Policy Characteristics'!G:G,MATCH($C335,'Policy Characteristics'!$C:$C,0))),"",INDEX('Policy Characteristics'!G:G,MATCH($C335,'Policy Characteristics'!$C:$C,0)))</f>
        <v>25000</v>
      </c>
      <c r="N335" s="144">
        <f>IF(ISBLANK(INDEX('Policy Characteristics'!H:H,MATCH($C335,'Policy Characteristics'!$C:$C,0))),"",INDEX('Policy Characteristics'!H:H,MATCH($C335,'Policy Characteristics'!$C:$C,0)))</f>
        <v>500</v>
      </c>
      <c r="O335" s="144" t="str">
        <f>IF(ISBLANK(INDEX('Policy Characteristics'!I:I,MATCH($C335,'Policy Characteristics'!$C:$C,0))),"",INDEX('Policy Characteristics'!I:I,MATCH($C335,'Policy Characteristics'!$C:$C,0)))</f>
        <v>MW/year</v>
      </c>
      <c r="P335" s="14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44" t="str">
        <f>IF(ISBLANK(INDEX('Policy Characteristics'!K:K,MATCH($C335,'Policy Characteristics'!$C:$C,0))),"",INDEX('Policy Characteristics'!K:K,MATCH($C335,'Policy Characteristics'!$C:$C,0)))</f>
        <v>electricity-sector-main.html#early-ret</v>
      </c>
      <c r="R335" s="144" t="str">
        <f>IF(ISBLANK(INDEX('Policy Characteristics'!L:L,MATCH($C335,'Policy Characteristics'!$C:$C,0))),"",INDEX('Policy Characteristics'!L:L,MATCH($C335,'Policy Characteristics'!$C:$C,0)))</f>
        <v>early-retirement-of-power-plants.html</v>
      </c>
    </row>
    <row r="336" spans="1:18" x14ac:dyDescent="0.25">
      <c r="A336" s="144" t="str">
        <f>IF(ISBLANK(INDEX('Policy Characteristics'!A:A,MATCH($C336,'Policy Characteristics'!$C:$C,0))),"",INDEX('Policy Characteristics'!A:A,MATCH($C336,'Policy Characteristics'!$C:$C,0)))</f>
        <v>Electricity Supply</v>
      </c>
      <c r="B336" s="152" t="str">
        <f>IF(ISBLANK(INDEX('Policy Characteristics'!B:B,MATCH($C336,'Policy Characteristics'!$C:$C,0))),"",INDEX('Policy Characteristics'!B:B,MATCH($C336,'Policy Characteristics'!$C:$C,0)))</f>
        <v>Early Retirement of Power Plants</v>
      </c>
      <c r="C336" s="144" t="str">
        <f t="shared" si="20"/>
        <v>Annual Additional Capacity Retired due to Early Retirement Policy</v>
      </c>
      <c r="D336" s="6" t="s">
        <v>2409</v>
      </c>
      <c r="E336" s="45"/>
      <c r="F336" s="6" t="s">
        <v>2407</v>
      </c>
      <c r="G336" s="45"/>
      <c r="H336" s="43">
        <v>1766</v>
      </c>
      <c r="I336" t="s">
        <v>44</v>
      </c>
      <c r="J336" s="145" t="str">
        <f>IF(ISBLANK(INDEX('Policy Characteristics'!D:D,MATCH($C336,'Policy Characteristics'!$C:$C,0))),"",INDEX('Policy Characteristics'!D:D,MATCH($C336,'Policy Characteristics'!$C:$C,0)))</f>
        <v>Early Retirement of Power Plants</v>
      </c>
      <c r="K336" s="144" t="str">
        <f>IF(ISBLANK(INDEX('Policy Characteristics'!E:E,MATCH($C336,'Policy Characteristics'!$C:$C,0))),"",INDEX('Policy Characteristics'!E:E,MATCH($C336,'Policy Characteristics'!$C:$C,0)))</f>
        <v>elec early retirement</v>
      </c>
      <c r="L336" s="144">
        <f>IF(ISBLANK(INDEX('Policy Characteristics'!F:F,MATCH($C336,'Policy Characteristics'!$C:$C,0))),"",INDEX('Policy Characteristics'!F:F,MATCH($C336,'Policy Characteristics'!$C:$C,0)))</f>
        <v>0</v>
      </c>
      <c r="M336" s="144">
        <f>IF(ISBLANK(INDEX('Policy Characteristics'!G:G,MATCH($C336,'Policy Characteristics'!$C:$C,0))),"",INDEX('Policy Characteristics'!G:G,MATCH($C336,'Policy Characteristics'!$C:$C,0)))</f>
        <v>25000</v>
      </c>
      <c r="N336" s="144">
        <f>IF(ISBLANK(INDEX('Policy Characteristics'!H:H,MATCH($C336,'Policy Characteristics'!$C:$C,0))),"",INDEX('Policy Characteristics'!H:H,MATCH($C336,'Policy Characteristics'!$C:$C,0)))</f>
        <v>500</v>
      </c>
      <c r="O336" s="144" t="str">
        <f>IF(ISBLANK(INDEX('Policy Characteristics'!I:I,MATCH($C336,'Policy Characteristics'!$C:$C,0))),"",INDEX('Policy Characteristics'!I:I,MATCH($C336,'Policy Characteristics'!$C:$C,0)))</f>
        <v>MW/year</v>
      </c>
      <c r="P336" s="14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44" t="str">
        <f>IF(ISBLANK(INDEX('Policy Characteristics'!K:K,MATCH($C336,'Policy Characteristics'!$C:$C,0))),"",INDEX('Policy Characteristics'!K:K,MATCH($C336,'Policy Characteristics'!$C:$C,0)))</f>
        <v>electricity-sector-main.html#early-ret</v>
      </c>
      <c r="R336" s="144" t="str">
        <f>IF(ISBLANK(INDEX('Policy Characteristics'!L:L,MATCH($C336,'Policy Characteristics'!$C:$C,0))),"",INDEX('Policy Characteristics'!L:L,MATCH($C336,'Policy Characteristics'!$C:$C,0)))</f>
        <v>early-retirement-of-power-plants.html</v>
      </c>
    </row>
    <row r="337" spans="1:18" x14ac:dyDescent="0.25">
      <c r="A337" s="144" t="str">
        <f>IF(ISBLANK(INDEX('Policy Characteristics'!A:A,MATCH($C337,'Policy Characteristics'!$C:$C,0))),"",INDEX('Policy Characteristics'!A:A,MATCH($C337,'Policy Characteristics'!$C:$C,0)))</f>
        <v>Electricity Supply</v>
      </c>
      <c r="B337" s="152" t="str">
        <f>IF(ISBLANK(INDEX('Policy Characteristics'!B:B,MATCH($C337,'Policy Characteristics'!$C:$C,0))),"",INDEX('Policy Characteristics'!B:B,MATCH($C337,'Policy Characteristics'!$C:$C,0)))</f>
        <v>Early Retirement of Power Plants</v>
      </c>
      <c r="C337" s="144" t="str">
        <f t="shared" si="20"/>
        <v>Annual Additional Capacity Retired due to Early Retirement Policy</v>
      </c>
      <c r="D337" s="6" t="s">
        <v>2410</v>
      </c>
      <c r="E337" s="45"/>
      <c r="F337" s="6" t="s">
        <v>2408</v>
      </c>
      <c r="G337" s="45"/>
      <c r="H337" s="43">
        <v>2239</v>
      </c>
      <c r="I337" t="s">
        <v>44</v>
      </c>
      <c r="J337" s="145" t="str">
        <f>IF(ISBLANK(INDEX('Policy Characteristics'!D:D,MATCH($C337,'Policy Characteristics'!$C:$C,0))),"",INDEX('Policy Characteristics'!D:D,MATCH($C337,'Policy Characteristics'!$C:$C,0)))</f>
        <v>Early Retirement of Power Plants</v>
      </c>
      <c r="K337" s="144" t="str">
        <f>IF(ISBLANK(INDEX('Policy Characteristics'!E:E,MATCH($C337,'Policy Characteristics'!$C:$C,0))),"",INDEX('Policy Characteristics'!E:E,MATCH($C337,'Policy Characteristics'!$C:$C,0)))</f>
        <v>elec early retirement</v>
      </c>
      <c r="L337" s="144">
        <f>IF(ISBLANK(INDEX('Policy Characteristics'!F:F,MATCH($C337,'Policy Characteristics'!$C:$C,0))),"",INDEX('Policy Characteristics'!F:F,MATCH($C337,'Policy Characteristics'!$C:$C,0)))</f>
        <v>0</v>
      </c>
      <c r="M337" s="144">
        <f>IF(ISBLANK(INDEX('Policy Characteristics'!G:G,MATCH($C337,'Policy Characteristics'!$C:$C,0))),"",INDEX('Policy Characteristics'!G:G,MATCH($C337,'Policy Characteristics'!$C:$C,0)))</f>
        <v>25000</v>
      </c>
      <c r="N337" s="144">
        <f>IF(ISBLANK(INDEX('Policy Characteristics'!H:H,MATCH($C337,'Policy Characteristics'!$C:$C,0))),"",INDEX('Policy Characteristics'!H:H,MATCH($C337,'Policy Characteristics'!$C:$C,0)))</f>
        <v>500</v>
      </c>
      <c r="O337" s="144" t="str">
        <f>IF(ISBLANK(INDEX('Policy Characteristics'!I:I,MATCH($C337,'Policy Characteristics'!$C:$C,0))),"",INDEX('Policy Characteristics'!I:I,MATCH($C337,'Policy Characteristics'!$C:$C,0)))</f>
        <v>MW/year</v>
      </c>
      <c r="P337" s="14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44" t="str">
        <f>IF(ISBLANK(INDEX('Policy Characteristics'!K:K,MATCH($C337,'Policy Characteristics'!$C:$C,0))),"",INDEX('Policy Characteristics'!K:K,MATCH($C337,'Policy Characteristics'!$C:$C,0)))</f>
        <v>electricity-sector-main.html#early-ret</v>
      </c>
      <c r="R337" s="144" t="str">
        <f>IF(ISBLANK(INDEX('Policy Characteristics'!L:L,MATCH($C337,'Policy Characteristics'!$C:$C,0))),"",INDEX('Policy Characteristics'!L:L,MATCH($C337,'Policy Characteristics'!$C:$C,0)))</f>
        <v>early-retirement-of-power-plants.html</v>
      </c>
    </row>
    <row r="338" spans="1:18" x14ac:dyDescent="0.25">
      <c r="A338" s="144" t="str">
        <f>IF(ISBLANK(INDEX('Policy Characteristics'!A:A,MATCH($C338,'Policy Characteristics'!$C:$C,0))),"",INDEX('Policy Characteristics'!A:A,MATCH($C338,'Policy Characteristics'!$C:$C,0)))</f>
        <v>Electricity Supply</v>
      </c>
      <c r="B338" s="152" t="str">
        <f>IF(ISBLANK(INDEX('Policy Characteristics'!B:B,MATCH($C338,'Policy Characteristics'!$C:$C,0))),"",INDEX('Policy Characteristics'!B:B,MATCH($C338,'Policy Characteristics'!$C:$C,0)))</f>
        <v>Non BAU Capacity Retirement Schedule</v>
      </c>
      <c r="C338" t="s">
        <v>1913</v>
      </c>
      <c r="D338" s="45" t="s">
        <v>443</v>
      </c>
      <c r="E338" s="45"/>
      <c r="F338" s="45" t="s">
        <v>442</v>
      </c>
      <c r="G338" s="45"/>
      <c r="H338" s="43">
        <v>860</v>
      </c>
      <c r="I338" t="s">
        <v>44</v>
      </c>
      <c r="J338" s="145" t="str">
        <f>IF(ISBLANK(INDEX('Policy Characteristics'!D:D,MATCH($C338,'Policy Characteristics'!$C:$C,0))),"",INDEX('Policy Characteristics'!D:D,MATCH($C338,'Policy Characteristics'!$C:$C,0)))</f>
        <v>Non BAU Capacity Retirement Schedule</v>
      </c>
      <c r="K338" s="144" t="str">
        <f>IF(ISBLANK(INDEX('Policy Characteristics'!E:E,MATCH($C338,'Policy Characteristics'!$C:$C,0))),"",INDEX('Policy Characteristics'!E:E,MATCH($C338,'Policy Characteristics'!$C:$C,0)))</f>
        <v/>
      </c>
      <c r="L338" s="144">
        <f>IF(ISBLANK(INDEX('Policy Characteristics'!F:F,MATCH($C338,'Policy Characteristics'!$C:$C,0))),"",INDEX('Policy Characteristics'!F:F,MATCH($C338,'Policy Characteristics'!$C:$C,0)))</f>
        <v>0</v>
      </c>
      <c r="M338" s="144">
        <f>IF(ISBLANK(INDEX('Policy Characteristics'!G:G,MATCH($C338,'Policy Characteristics'!$C:$C,0))),"",INDEX('Policy Characteristics'!G:G,MATCH($C338,'Policy Characteristics'!$C:$C,0)))</f>
        <v>1</v>
      </c>
      <c r="N338" s="144">
        <f>IF(ISBLANK(INDEX('Policy Characteristics'!H:H,MATCH($C338,'Policy Characteristics'!$C:$C,0))),"",INDEX('Policy Characteristics'!H:H,MATCH($C338,'Policy Characteristics'!$C:$C,0)))</f>
        <v>1</v>
      </c>
      <c r="O338" s="144" t="str">
        <f>IF(ISBLANK(INDEX('Policy Characteristics'!I:I,MATCH($C338,'Policy Characteristics'!$C:$C,0))),"",INDEX('Policy Characteristics'!I:I,MATCH($C338,'Policy Characteristics'!$C:$C,0)))</f>
        <v>on/off</v>
      </c>
      <c r="P338" s="14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44" t="str">
        <f>IF(ISBLANK(INDEX('Policy Characteristics'!K:K,MATCH($C338,'Policy Characteristics'!$C:$C,0))),"",INDEX('Policy Characteristics'!K:K,MATCH($C338,'Policy Characteristics'!$C:$C,0)))</f>
        <v/>
      </c>
      <c r="R338" s="144" t="str">
        <f>IF(ISBLANK(INDEX('Policy Characteristics'!L:L,MATCH($C338,'Policy Characteristics'!$C:$C,0))),"",INDEX('Policy Characteristics'!L:L,MATCH($C338,'Policy Characteristics'!$C:$C,0)))</f>
        <v/>
      </c>
    </row>
    <row r="339" spans="1:18" x14ac:dyDescent="0.25">
      <c r="A339" s="144" t="str">
        <f>IF(ISBLANK(INDEX('Policy Characteristics'!A:A,MATCH($C339,'Policy Characteristics'!$C:$C,0))),"",INDEX('Policy Characteristics'!A:A,MATCH($C339,'Policy Characteristics'!$C:$C,0)))</f>
        <v>Electricity Supply</v>
      </c>
      <c r="B339" s="152" t="str">
        <f>IF(ISBLANK(INDEX('Policy Characteristics'!B:B,MATCH($C339,'Policy Characteristics'!$C:$C,0))),"",INDEX('Policy Characteristics'!B:B,MATCH($C339,'Policy Characteristics'!$C:$C,0)))</f>
        <v>Non BAU Capacity Retirement Schedule</v>
      </c>
      <c r="C339" s="144" t="str">
        <f t="shared" ref="C339:C361" si="21">C$338</f>
        <v>Boolean Use Non BAU Capacity Retirement Schedule</v>
      </c>
      <c r="D339" s="6" t="s">
        <v>2319</v>
      </c>
      <c r="E339" s="45"/>
      <c r="F339" s="6" t="s">
        <v>2262</v>
      </c>
      <c r="G339" s="45"/>
      <c r="H339" s="43">
        <v>861</v>
      </c>
      <c r="I339" t="s">
        <v>44</v>
      </c>
      <c r="J339" s="145" t="str">
        <f>IF(ISBLANK(INDEX('Policy Characteristics'!D:D,MATCH($C339,'Policy Characteristics'!$C:$C,0))),"",INDEX('Policy Characteristics'!D:D,MATCH($C339,'Policy Characteristics'!$C:$C,0)))</f>
        <v>Non BAU Capacity Retirement Schedule</v>
      </c>
      <c r="K339" s="144" t="str">
        <f>IF(ISBLANK(INDEX('Policy Characteristics'!E:E,MATCH($C339,'Policy Characteristics'!$C:$C,0))),"",INDEX('Policy Characteristics'!E:E,MATCH($C339,'Policy Characteristics'!$C:$C,0)))</f>
        <v/>
      </c>
      <c r="L339" s="144">
        <f>IF(ISBLANK(INDEX('Policy Characteristics'!F:F,MATCH($C339,'Policy Characteristics'!$C:$C,0))),"",INDEX('Policy Characteristics'!F:F,MATCH($C339,'Policy Characteristics'!$C:$C,0)))</f>
        <v>0</v>
      </c>
      <c r="M339" s="144">
        <f>IF(ISBLANK(INDEX('Policy Characteristics'!G:G,MATCH($C339,'Policy Characteristics'!$C:$C,0))),"",INDEX('Policy Characteristics'!G:G,MATCH($C339,'Policy Characteristics'!$C:$C,0)))</f>
        <v>1</v>
      </c>
      <c r="N339" s="144">
        <f>IF(ISBLANK(INDEX('Policy Characteristics'!H:H,MATCH($C339,'Policy Characteristics'!$C:$C,0))),"",INDEX('Policy Characteristics'!H:H,MATCH($C339,'Policy Characteristics'!$C:$C,0)))</f>
        <v>1</v>
      </c>
      <c r="O339" s="144" t="str">
        <f>IF(ISBLANK(INDEX('Policy Characteristics'!I:I,MATCH($C339,'Policy Characteristics'!$C:$C,0))),"",INDEX('Policy Characteristics'!I:I,MATCH($C339,'Policy Characteristics'!$C:$C,0)))</f>
        <v>on/off</v>
      </c>
      <c r="P339" s="14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44" t="str">
        <f>IF(ISBLANK(INDEX('Policy Characteristics'!K:K,MATCH($C339,'Policy Characteristics'!$C:$C,0))),"",INDEX('Policy Characteristics'!K:K,MATCH($C339,'Policy Characteristics'!$C:$C,0)))</f>
        <v/>
      </c>
      <c r="R339" s="144" t="str">
        <f>IF(ISBLANK(INDEX('Policy Characteristics'!L:L,MATCH($C339,'Policy Characteristics'!$C:$C,0))),"",INDEX('Policy Characteristics'!L:L,MATCH($C339,'Policy Characteristics'!$C:$C,0)))</f>
        <v/>
      </c>
    </row>
    <row r="340" spans="1:18" x14ac:dyDescent="0.25">
      <c r="A340" s="144" t="str">
        <f>IF(ISBLANK(INDEX('Policy Characteristics'!A:A,MATCH($C340,'Policy Characteristics'!$C:$C,0))),"",INDEX('Policy Characteristics'!A:A,MATCH($C340,'Policy Characteristics'!$C:$C,0)))</f>
        <v>Electricity Supply</v>
      </c>
      <c r="B340" s="152" t="str">
        <f>IF(ISBLANK(INDEX('Policy Characteristics'!B:B,MATCH($C340,'Policy Characteristics'!$C:$C,0))),"",INDEX('Policy Characteristics'!B:B,MATCH($C340,'Policy Characteristics'!$C:$C,0)))</f>
        <v>Non BAU Capacity Retirement Schedule</v>
      </c>
      <c r="C340" s="144" t="str">
        <f t="shared" si="21"/>
        <v>Boolean Use Non BAU Capacity Retirement Schedule</v>
      </c>
      <c r="D340" s="6" t="s">
        <v>2320</v>
      </c>
      <c r="E340" s="45"/>
      <c r="F340" s="6" t="s">
        <v>2263</v>
      </c>
      <c r="G340" s="45"/>
      <c r="H340" s="43">
        <v>1767</v>
      </c>
      <c r="I340" t="s">
        <v>44</v>
      </c>
      <c r="J340" s="145" t="str">
        <f>IF(ISBLANK(INDEX('Policy Characteristics'!D:D,MATCH($C340,'Policy Characteristics'!$C:$C,0))),"",INDEX('Policy Characteristics'!D:D,MATCH($C340,'Policy Characteristics'!$C:$C,0)))</f>
        <v>Non BAU Capacity Retirement Schedule</v>
      </c>
      <c r="K340" s="144" t="str">
        <f>IF(ISBLANK(INDEX('Policy Characteristics'!E:E,MATCH($C340,'Policy Characteristics'!$C:$C,0))),"",INDEX('Policy Characteristics'!E:E,MATCH($C340,'Policy Characteristics'!$C:$C,0)))</f>
        <v/>
      </c>
      <c r="L340" s="144">
        <f>IF(ISBLANK(INDEX('Policy Characteristics'!F:F,MATCH($C340,'Policy Characteristics'!$C:$C,0))),"",INDEX('Policy Characteristics'!F:F,MATCH($C340,'Policy Characteristics'!$C:$C,0)))</f>
        <v>0</v>
      </c>
      <c r="M340" s="144">
        <f>IF(ISBLANK(INDEX('Policy Characteristics'!G:G,MATCH($C340,'Policy Characteristics'!$C:$C,0))),"",INDEX('Policy Characteristics'!G:G,MATCH($C340,'Policy Characteristics'!$C:$C,0)))</f>
        <v>1</v>
      </c>
      <c r="N340" s="144">
        <f>IF(ISBLANK(INDEX('Policy Characteristics'!H:H,MATCH($C340,'Policy Characteristics'!$C:$C,0))),"",INDEX('Policy Characteristics'!H:H,MATCH($C340,'Policy Characteristics'!$C:$C,0)))</f>
        <v>1</v>
      </c>
      <c r="O340" s="144" t="str">
        <f>IF(ISBLANK(INDEX('Policy Characteristics'!I:I,MATCH($C340,'Policy Characteristics'!$C:$C,0))),"",INDEX('Policy Characteristics'!I:I,MATCH($C340,'Policy Characteristics'!$C:$C,0)))</f>
        <v>on/off</v>
      </c>
      <c r="P340" s="14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44" t="str">
        <f>IF(ISBLANK(INDEX('Policy Characteristics'!K:K,MATCH($C340,'Policy Characteristics'!$C:$C,0))),"",INDEX('Policy Characteristics'!K:K,MATCH($C340,'Policy Characteristics'!$C:$C,0)))</f>
        <v/>
      </c>
      <c r="R340" s="144" t="str">
        <f>IF(ISBLANK(INDEX('Policy Characteristics'!L:L,MATCH($C340,'Policy Characteristics'!$C:$C,0))),"",INDEX('Policy Characteristics'!L:L,MATCH($C340,'Policy Characteristics'!$C:$C,0)))</f>
        <v/>
      </c>
    </row>
    <row r="341" spans="1:18" x14ac:dyDescent="0.25">
      <c r="A341" s="144" t="str">
        <f>IF(ISBLANK(INDEX('Policy Characteristics'!A:A,MATCH($C341,'Policy Characteristics'!$C:$C,0))),"",INDEX('Policy Characteristics'!A:A,MATCH($C341,'Policy Characteristics'!$C:$C,0)))</f>
        <v>Electricity Supply</v>
      </c>
      <c r="B341" s="152" t="str">
        <f>IF(ISBLANK(INDEX('Policy Characteristics'!B:B,MATCH($C341,'Policy Characteristics'!$C:$C,0))),"",INDEX('Policy Characteristics'!B:B,MATCH($C341,'Policy Characteristics'!$C:$C,0)))</f>
        <v>Non BAU Capacity Retirement Schedule</v>
      </c>
      <c r="C341" s="144" t="str">
        <f t="shared" si="21"/>
        <v>Boolean Use Non BAU Capacity Retirement Schedule</v>
      </c>
      <c r="D341" s="6" t="s">
        <v>76</v>
      </c>
      <c r="E341" s="45"/>
      <c r="F341" s="6" t="s">
        <v>2330</v>
      </c>
      <c r="G341" s="45"/>
      <c r="H341" s="43">
        <v>862</v>
      </c>
      <c r="I341" t="s">
        <v>44</v>
      </c>
      <c r="J341" s="145" t="str">
        <f>IF(ISBLANK(INDEX('Policy Characteristics'!D:D,MATCH($C341,'Policy Characteristics'!$C:$C,0))),"",INDEX('Policy Characteristics'!D:D,MATCH($C341,'Policy Characteristics'!$C:$C,0)))</f>
        <v>Non BAU Capacity Retirement Schedule</v>
      </c>
      <c r="K341" s="144" t="str">
        <f>IF(ISBLANK(INDEX('Policy Characteristics'!E:E,MATCH($C341,'Policy Characteristics'!$C:$C,0))),"",INDEX('Policy Characteristics'!E:E,MATCH($C341,'Policy Characteristics'!$C:$C,0)))</f>
        <v/>
      </c>
      <c r="L341" s="144">
        <f>IF(ISBLANK(INDEX('Policy Characteristics'!F:F,MATCH($C341,'Policy Characteristics'!$C:$C,0))),"",INDEX('Policy Characteristics'!F:F,MATCH($C341,'Policy Characteristics'!$C:$C,0)))</f>
        <v>0</v>
      </c>
      <c r="M341" s="144">
        <f>IF(ISBLANK(INDEX('Policy Characteristics'!G:G,MATCH($C341,'Policy Characteristics'!$C:$C,0))),"",INDEX('Policy Characteristics'!G:G,MATCH($C341,'Policy Characteristics'!$C:$C,0)))</f>
        <v>1</v>
      </c>
      <c r="N341" s="144">
        <f>IF(ISBLANK(INDEX('Policy Characteristics'!H:H,MATCH($C341,'Policy Characteristics'!$C:$C,0))),"",INDEX('Policy Characteristics'!H:H,MATCH($C341,'Policy Characteristics'!$C:$C,0)))</f>
        <v>1</v>
      </c>
      <c r="O341" s="144" t="str">
        <f>IF(ISBLANK(INDEX('Policy Characteristics'!I:I,MATCH($C341,'Policy Characteristics'!$C:$C,0))),"",INDEX('Policy Characteristics'!I:I,MATCH($C341,'Policy Characteristics'!$C:$C,0)))</f>
        <v>on/off</v>
      </c>
      <c r="P341" s="14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44" t="str">
        <f>IF(ISBLANK(INDEX('Policy Characteristics'!K:K,MATCH($C341,'Policy Characteristics'!$C:$C,0))),"",INDEX('Policy Characteristics'!K:K,MATCH($C341,'Policy Characteristics'!$C:$C,0)))</f>
        <v/>
      </c>
      <c r="R341" s="144" t="str">
        <f>IF(ISBLANK(INDEX('Policy Characteristics'!L:L,MATCH($C341,'Policy Characteristics'!$C:$C,0))),"",INDEX('Policy Characteristics'!L:L,MATCH($C341,'Policy Characteristics'!$C:$C,0)))</f>
        <v/>
      </c>
    </row>
    <row r="342" spans="1:18" x14ac:dyDescent="0.25">
      <c r="A342" s="144" t="str">
        <f>IF(ISBLANK(INDEX('Policy Characteristics'!A:A,MATCH($C342,'Policy Characteristics'!$C:$C,0))),"",INDEX('Policy Characteristics'!A:A,MATCH($C342,'Policy Characteristics'!$C:$C,0)))</f>
        <v>Electricity Supply</v>
      </c>
      <c r="B342" s="152" t="str">
        <f>IF(ISBLANK(INDEX('Policy Characteristics'!B:B,MATCH($C342,'Policy Characteristics'!$C:$C,0))),"",INDEX('Policy Characteristics'!B:B,MATCH($C342,'Policy Characteristics'!$C:$C,0)))</f>
        <v>Non BAU Capacity Retirement Schedule</v>
      </c>
      <c r="C342" s="144" t="str">
        <f t="shared" si="21"/>
        <v>Boolean Use Non BAU Capacity Retirement Schedule</v>
      </c>
      <c r="D342" s="6" t="s">
        <v>77</v>
      </c>
      <c r="E342" s="45"/>
      <c r="F342" s="6" t="s">
        <v>89</v>
      </c>
      <c r="G342" s="45"/>
      <c r="H342" s="43">
        <v>863</v>
      </c>
      <c r="I342" t="s">
        <v>44</v>
      </c>
      <c r="J342" s="145" t="str">
        <f>IF(ISBLANK(INDEX('Policy Characteristics'!D:D,MATCH($C342,'Policy Characteristics'!$C:$C,0))),"",INDEX('Policy Characteristics'!D:D,MATCH($C342,'Policy Characteristics'!$C:$C,0)))</f>
        <v>Non BAU Capacity Retirement Schedule</v>
      </c>
      <c r="K342" s="144" t="str">
        <f>IF(ISBLANK(INDEX('Policy Characteristics'!E:E,MATCH($C342,'Policy Characteristics'!$C:$C,0))),"",INDEX('Policy Characteristics'!E:E,MATCH($C342,'Policy Characteristics'!$C:$C,0)))</f>
        <v/>
      </c>
      <c r="L342" s="144">
        <f>IF(ISBLANK(INDEX('Policy Characteristics'!F:F,MATCH($C342,'Policy Characteristics'!$C:$C,0))),"",INDEX('Policy Characteristics'!F:F,MATCH($C342,'Policy Characteristics'!$C:$C,0)))</f>
        <v>0</v>
      </c>
      <c r="M342" s="144">
        <f>IF(ISBLANK(INDEX('Policy Characteristics'!G:G,MATCH($C342,'Policy Characteristics'!$C:$C,0))),"",INDEX('Policy Characteristics'!G:G,MATCH($C342,'Policy Characteristics'!$C:$C,0)))</f>
        <v>1</v>
      </c>
      <c r="N342" s="144">
        <f>IF(ISBLANK(INDEX('Policy Characteristics'!H:H,MATCH($C342,'Policy Characteristics'!$C:$C,0))),"",INDEX('Policy Characteristics'!H:H,MATCH($C342,'Policy Characteristics'!$C:$C,0)))</f>
        <v>1</v>
      </c>
      <c r="O342" s="144" t="str">
        <f>IF(ISBLANK(INDEX('Policy Characteristics'!I:I,MATCH($C342,'Policy Characteristics'!$C:$C,0))),"",INDEX('Policy Characteristics'!I:I,MATCH($C342,'Policy Characteristics'!$C:$C,0)))</f>
        <v>on/off</v>
      </c>
      <c r="P342" s="14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44" t="str">
        <f>IF(ISBLANK(INDEX('Policy Characteristics'!K:K,MATCH($C342,'Policy Characteristics'!$C:$C,0))),"",INDEX('Policy Characteristics'!K:K,MATCH($C342,'Policy Characteristics'!$C:$C,0)))</f>
        <v/>
      </c>
      <c r="R342" s="144" t="str">
        <f>IF(ISBLANK(INDEX('Policy Characteristics'!L:L,MATCH($C342,'Policy Characteristics'!$C:$C,0))),"",INDEX('Policy Characteristics'!L:L,MATCH($C342,'Policy Characteristics'!$C:$C,0)))</f>
        <v/>
      </c>
    </row>
    <row r="343" spans="1:18" x14ac:dyDescent="0.25">
      <c r="A343" s="144" t="str">
        <f>IF(ISBLANK(INDEX('Policy Characteristics'!A:A,MATCH($C343,'Policy Characteristics'!$C:$C,0))),"",INDEX('Policy Characteristics'!A:A,MATCH($C343,'Policy Characteristics'!$C:$C,0)))</f>
        <v>Electricity Supply</v>
      </c>
      <c r="B343" s="152" t="str">
        <f>IF(ISBLANK(INDEX('Policy Characteristics'!B:B,MATCH($C343,'Policy Characteristics'!$C:$C,0))),"",INDEX('Policy Characteristics'!B:B,MATCH($C343,'Policy Characteristics'!$C:$C,0)))</f>
        <v>Non BAU Capacity Retirement Schedule</v>
      </c>
      <c r="C343" s="144" t="str">
        <f t="shared" si="21"/>
        <v>Boolean Use Non BAU Capacity Retirement Schedule</v>
      </c>
      <c r="D343" s="6" t="s">
        <v>444</v>
      </c>
      <c r="E343" s="45"/>
      <c r="F343" s="6" t="s">
        <v>447</v>
      </c>
      <c r="G343" s="45"/>
      <c r="H343" s="43">
        <v>864</v>
      </c>
      <c r="I343" t="s">
        <v>44</v>
      </c>
      <c r="J343" s="145" t="str">
        <f>IF(ISBLANK(INDEX('Policy Characteristics'!D:D,MATCH($C343,'Policy Characteristics'!$C:$C,0))),"",INDEX('Policy Characteristics'!D:D,MATCH($C343,'Policy Characteristics'!$C:$C,0)))</f>
        <v>Non BAU Capacity Retirement Schedule</v>
      </c>
      <c r="K343" s="144" t="str">
        <f>IF(ISBLANK(INDEX('Policy Characteristics'!E:E,MATCH($C343,'Policy Characteristics'!$C:$C,0))),"",INDEX('Policy Characteristics'!E:E,MATCH($C343,'Policy Characteristics'!$C:$C,0)))</f>
        <v/>
      </c>
      <c r="L343" s="144">
        <f>IF(ISBLANK(INDEX('Policy Characteristics'!F:F,MATCH($C343,'Policy Characteristics'!$C:$C,0))),"",INDEX('Policy Characteristics'!F:F,MATCH($C343,'Policy Characteristics'!$C:$C,0)))</f>
        <v>0</v>
      </c>
      <c r="M343" s="144">
        <f>IF(ISBLANK(INDEX('Policy Characteristics'!G:G,MATCH($C343,'Policy Characteristics'!$C:$C,0))),"",INDEX('Policy Characteristics'!G:G,MATCH($C343,'Policy Characteristics'!$C:$C,0)))</f>
        <v>1</v>
      </c>
      <c r="N343" s="144">
        <f>IF(ISBLANK(INDEX('Policy Characteristics'!H:H,MATCH($C343,'Policy Characteristics'!$C:$C,0))),"",INDEX('Policy Characteristics'!H:H,MATCH($C343,'Policy Characteristics'!$C:$C,0)))</f>
        <v>1</v>
      </c>
      <c r="O343" s="144" t="str">
        <f>IF(ISBLANK(INDEX('Policy Characteristics'!I:I,MATCH($C343,'Policy Characteristics'!$C:$C,0))),"",INDEX('Policy Characteristics'!I:I,MATCH($C343,'Policy Characteristics'!$C:$C,0)))</f>
        <v>on/off</v>
      </c>
      <c r="P343" s="14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44" t="str">
        <f>IF(ISBLANK(INDEX('Policy Characteristics'!K:K,MATCH($C343,'Policy Characteristics'!$C:$C,0))),"",INDEX('Policy Characteristics'!K:K,MATCH($C343,'Policy Characteristics'!$C:$C,0)))</f>
        <v/>
      </c>
      <c r="R343" s="144" t="str">
        <f>IF(ISBLANK(INDEX('Policy Characteristics'!L:L,MATCH($C343,'Policy Characteristics'!$C:$C,0))),"",INDEX('Policy Characteristics'!L:L,MATCH($C343,'Policy Characteristics'!$C:$C,0)))</f>
        <v/>
      </c>
    </row>
    <row r="344" spans="1:18" x14ac:dyDescent="0.25">
      <c r="A344" s="144" t="str">
        <f>IF(ISBLANK(INDEX('Policy Characteristics'!A:A,MATCH($C344,'Policy Characteristics'!$C:$C,0))),"",INDEX('Policy Characteristics'!A:A,MATCH($C344,'Policy Characteristics'!$C:$C,0)))</f>
        <v>Electricity Supply</v>
      </c>
      <c r="B344" s="152" t="str">
        <f>IF(ISBLANK(INDEX('Policy Characteristics'!B:B,MATCH($C344,'Policy Characteristics'!$C:$C,0))),"",INDEX('Policy Characteristics'!B:B,MATCH($C344,'Policy Characteristics'!$C:$C,0)))</f>
        <v>Non BAU Capacity Retirement Schedule</v>
      </c>
      <c r="C344" s="144" t="str">
        <f t="shared" si="21"/>
        <v>Boolean Use Non BAU Capacity Retirement Schedule</v>
      </c>
      <c r="D344" s="6" t="s">
        <v>78</v>
      </c>
      <c r="E344" s="45"/>
      <c r="F344" s="6" t="s">
        <v>90</v>
      </c>
      <c r="G344" s="45"/>
      <c r="H344" s="43">
        <v>865</v>
      </c>
      <c r="I344" t="s">
        <v>44</v>
      </c>
      <c r="J344" s="145" t="str">
        <f>IF(ISBLANK(INDEX('Policy Characteristics'!D:D,MATCH($C344,'Policy Characteristics'!$C:$C,0))),"",INDEX('Policy Characteristics'!D:D,MATCH($C344,'Policy Characteristics'!$C:$C,0)))</f>
        <v>Non BAU Capacity Retirement Schedule</v>
      </c>
      <c r="K344" s="144" t="str">
        <f>IF(ISBLANK(INDEX('Policy Characteristics'!E:E,MATCH($C344,'Policy Characteristics'!$C:$C,0))),"",INDEX('Policy Characteristics'!E:E,MATCH($C344,'Policy Characteristics'!$C:$C,0)))</f>
        <v/>
      </c>
      <c r="L344" s="144">
        <f>IF(ISBLANK(INDEX('Policy Characteristics'!F:F,MATCH($C344,'Policy Characteristics'!$C:$C,0))),"",INDEX('Policy Characteristics'!F:F,MATCH($C344,'Policy Characteristics'!$C:$C,0)))</f>
        <v>0</v>
      </c>
      <c r="M344" s="144">
        <f>IF(ISBLANK(INDEX('Policy Characteristics'!G:G,MATCH($C344,'Policy Characteristics'!$C:$C,0))),"",INDEX('Policy Characteristics'!G:G,MATCH($C344,'Policy Characteristics'!$C:$C,0)))</f>
        <v>1</v>
      </c>
      <c r="N344" s="144">
        <f>IF(ISBLANK(INDEX('Policy Characteristics'!H:H,MATCH($C344,'Policy Characteristics'!$C:$C,0))),"",INDEX('Policy Characteristics'!H:H,MATCH($C344,'Policy Characteristics'!$C:$C,0)))</f>
        <v>1</v>
      </c>
      <c r="O344" s="144" t="str">
        <f>IF(ISBLANK(INDEX('Policy Characteristics'!I:I,MATCH($C344,'Policy Characteristics'!$C:$C,0))),"",INDEX('Policy Characteristics'!I:I,MATCH($C344,'Policy Characteristics'!$C:$C,0)))</f>
        <v>on/off</v>
      </c>
      <c r="P344" s="14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44" t="str">
        <f>IF(ISBLANK(INDEX('Policy Characteristics'!K:K,MATCH($C344,'Policy Characteristics'!$C:$C,0))),"",INDEX('Policy Characteristics'!K:K,MATCH($C344,'Policy Characteristics'!$C:$C,0)))</f>
        <v/>
      </c>
      <c r="R344" s="144" t="str">
        <f>IF(ISBLANK(INDEX('Policy Characteristics'!L:L,MATCH($C344,'Policy Characteristics'!$C:$C,0))),"",INDEX('Policy Characteristics'!L:L,MATCH($C344,'Policy Characteristics'!$C:$C,0)))</f>
        <v/>
      </c>
    </row>
    <row r="345" spans="1:18" x14ac:dyDescent="0.25">
      <c r="A345" s="144" t="str">
        <f>IF(ISBLANK(INDEX('Policy Characteristics'!A:A,MATCH($C345,'Policy Characteristics'!$C:$C,0))),"",INDEX('Policy Characteristics'!A:A,MATCH($C345,'Policy Characteristics'!$C:$C,0)))</f>
        <v>Electricity Supply</v>
      </c>
      <c r="B345" s="152" t="str">
        <f>IF(ISBLANK(INDEX('Policy Characteristics'!B:B,MATCH($C345,'Policy Characteristics'!$C:$C,0))),"",INDEX('Policy Characteristics'!B:B,MATCH($C345,'Policy Characteristics'!$C:$C,0)))</f>
        <v>Non BAU Capacity Retirement Schedule</v>
      </c>
      <c r="C345" s="144" t="str">
        <f t="shared" si="21"/>
        <v>Boolean Use Non BAU Capacity Retirement Schedule</v>
      </c>
      <c r="D345" s="6" t="s">
        <v>79</v>
      </c>
      <c r="E345" s="45"/>
      <c r="F345" s="6" t="s">
        <v>91</v>
      </c>
      <c r="G345" s="45"/>
      <c r="H345" s="43">
        <v>866</v>
      </c>
      <c r="I345" t="s">
        <v>44</v>
      </c>
      <c r="J345" s="145" t="str">
        <f>IF(ISBLANK(INDEX('Policy Characteristics'!D:D,MATCH($C345,'Policy Characteristics'!$C:$C,0))),"",INDEX('Policy Characteristics'!D:D,MATCH($C345,'Policy Characteristics'!$C:$C,0)))</f>
        <v>Non BAU Capacity Retirement Schedule</v>
      </c>
      <c r="K345" s="144" t="str">
        <f>IF(ISBLANK(INDEX('Policy Characteristics'!E:E,MATCH($C345,'Policy Characteristics'!$C:$C,0))),"",INDEX('Policy Characteristics'!E:E,MATCH($C345,'Policy Characteristics'!$C:$C,0)))</f>
        <v/>
      </c>
      <c r="L345" s="144">
        <f>IF(ISBLANK(INDEX('Policy Characteristics'!F:F,MATCH($C345,'Policy Characteristics'!$C:$C,0))),"",INDEX('Policy Characteristics'!F:F,MATCH($C345,'Policy Characteristics'!$C:$C,0)))</f>
        <v>0</v>
      </c>
      <c r="M345" s="144">
        <f>IF(ISBLANK(INDEX('Policy Characteristics'!G:G,MATCH($C345,'Policy Characteristics'!$C:$C,0))),"",INDEX('Policy Characteristics'!G:G,MATCH($C345,'Policy Characteristics'!$C:$C,0)))</f>
        <v>1</v>
      </c>
      <c r="N345" s="144">
        <f>IF(ISBLANK(INDEX('Policy Characteristics'!H:H,MATCH($C345,'Policy Characteristics'!$C:$C,0))),"",INDEX('Policy Characteristics'!H:H,MATCH($C345,'Policy Characteristics'!$C:$C,0)))</f>
        <v>1</v>
      </c>
      <c r="O345" s="144" t="str">
        <f>IF(ISBLANK(INDEX('Policy Characteristics'!I:I,MATCH($C345,'Policy Characteristics'!$C:$C,0))),"",INDEX('Policy Characteristics'!I:I,MATCH($C345,'Policy Characteristics'!$C:$C,0)))</f>
        <v>on/off</v>
      </c>
      <c r="P345" s="14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44" t="str">
        <f>IF(ISBLANK(INDEX('Policy Characteristics'!K:K,MATCH($C345,'Policy Characteristics'!$C:$C,0))),"",INDEX('Policy Characteristics'!K:K,MATCH($C345,'Policy Characteristics'!$C:$C,0)))</f>
        <v/>
      </c>
      <c r="R345" s="144" t="str">
        <f>IF(ISBLANK(INDEX('Policy Characteristics'!L:L,MATCH($C345,'Policy Characteristics'!$C:$C,0))),"",INDEX('Policy Characteristics'!L:L,MATCH($C345,'Policy Characteristics'!$C:$C,0)))</f>
        <v/>
      </c>
    </row>
    <row r="346" spans="1:18" x14ac:dyDescent="0.25">
      <c r="A346" s="144" t="str">
        <f>IF(ISBLANK(INDEX('Policy Characteristics'!A:A,MATCH($C346,'Policy Characteristics'!$C:$C,0))),"",INDEX('Policy Characteristics'!A:A,MATCH($C346,'Policy Characteristics'!$C:$C,0)))</f>
        <v>Electricity Supply</v>
      </c>
      <c r="B346" s="152" t="str">
        <f>IF(ISBLANK(INDEX('Policy Characteristics'!B:B,MATCH($C346,'Policy Characteristics'!$C:$C,0))),"",INDEX('Policy Characteristics'!B:B,MATCH($C346,'Policy Characteristics'!$C:$C,0)))</f>
        <v>Non BAU Capacity Retirement Schedule</v>
      </c>
      <c r="C346" s="144" t="str">
        <f t="shared" si="21"/>
        <v>Boolean Use Non BAU Capacity Retirement Schedule</v>
      </c>
      <c r="D346" s="6" t="s">
        <v>80</v>
      </c>
      <c r="E346" s="45"/>
      <c r="F346" s="6" t="s">
        <v>92</v>
      </c>
      <c r="G346" s="45"/>
      <c r="H346" s="43">
        <v>867</v>
      </c>
      <c r="I346" t="s">
        <v>44</v>
      </c>
      <c r="J346" s="145" t="str">
        <f>IF(ISBLANK(INDEX('Policy Characteristics'!D:D,MATCH($C346,'Policy Characteristics'!$C:$C,0))),"",INDEX('Policy Characteristics'!D:D,MATCH($C346,'Policy Characteristics'!$C:$C,0)))</f>
        <v>Non BAU Capacity Retirement Schedule</v>
      </c>
      <c r="K346" s="144" t="str">
        <f>IF(ISBLANK(INDEX('Policy Characteristics'!E:E,MATCH($C346,'Policy Characteristics'!$C:$C,0))),"",INDEX('Policy Characteristics'!E:E,MATCH($C346,'Policy Characteristics'!$C:$C,0)))</f>
        <v/>
      </c>
      <c r="L346" s="144">
        <f>IF(ISBLANK(INDEX('Policy Characteristics'!F:F,MATCH($C346,'Policy Characteristics'!$C:$C,0))),"",INDEX('Policy Characteristics'!F:F,MATCH($C346,'Policy Characteristics'!$C:$C,0)))</f>
        <v>0</v>
      </c>
      <c r="M346" s="144">
        <f>IF(ISBLANK(INDEX('Policy Characteristics'!G:G,MATCH($C346,'Policy Characteristics'!$C:$C,0))),"",INDEX('Policy Characteristics'!G:G,MATCH($C346,'Policy Characteristics'!$C:$C,0)))</f>
        <v>1</v>
      </c>
      <c r="N346" s="144">
        <f>IF(ISBLANK(INDEX('Policy Characteristics'!H:H,MATCH($C346,'Policy Characteristics'!$C:$C,0))),"",INDEX('Policy Characteristics'!H:H,MATCH($C346,'Policy Characteristics'!$C:$C,0)))</f>
        <v>1</v>
      </c>
      <c r="O346" s="144" t="str">
        <f>IF(ISBLANK(INDEX('Policy Characteristics'!I:I,MATCH($C346,'Policy Characteristics'!$C:$C,0))),"",INDEX('Policy Characteristics'!I:I,MATCH($C346,'Policy Characteristics'!$C:$C,0)))</f>
        <v>on/off</v>
      </c>
      <c r="P346" s="14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44" t="str">
        <f>IF(ISBLANK(INDEX('Policy Characteristics'!K:K,MATCH($C346,'Policy Characteristics'!$C:$C,0))),"",INDEX('Policy Characteristics'!K:K,MATCH($C346,'Policy Characteristics'!$C:$C,0)))</f>
        <v/>
      </c>
      <c r="R346" s="144" t="str">
        <f>IF(ISBLANK(INDEX('Policy Characteristics'!L:L,MATCH($C346,'Policy Characteristics'!$C:$C,0))),"",INDEX('Policy Characteristics'!L:L,MATCH($C346,'Policy Characteristics'!$C:$C,0)))</f>
        <v/>
      </c>
    </row>
    <row r="347" spans="1:18" x14ac:dyDescent="0.25">
      <c r="A347" s="144" t="str">
        <f>IF(ISBLANK(INDEX('Policy Characteristics'!A:A,MATCH($C347,'Policy Characteristics'!$C:$C,0))),"",INDEX('Policy Characteristics'!A:A,MATCH($C347,'Policy Characteristics'!$C:$C,0)))</f>
        <v>Electricity Supply</v>
      </c>
      <c r="B347" s="152" t="str">
        <f>IF(ISBLANK(INDEX('Policy Characteristics'!B:B,MATCH($C347,'Policy Characteristics'!$C:$C,0))),"",INDEX('Policy Characteristics'!B:B,MATCH($C347,'Policy Characteristics'!$C:$C,0)))</f>
        <v>Non BAU Capacity Retirement Schedule</v>
      </c>
      <c r="C347" s="144" t="str">
        <f t="shared" si="21"/>
        <v>Boolean Use Non BAU Capacity Retirement Schedule</v>
      </c>
      <c r="D347" s="6" t="s">
        <v>1318</v>
      </c>
      <c r="E347" s="45"/>
      <c r="F347" s="6" t="s">
        <v>432</v>
      </c>
      <c r="G347" s="45"/>
      <c r="H347" s="43">
        <v>868</v>
      </c>
      <c r="I347" t="s">
        <v>44</v>
      </c>
      <c r="J347" s="145" t="str">
        <f>IF(ISBLANK(INDEX('Policy Characteristics'!D:D,MATCH($C347,'Policy Characteristics'!$C:$C,0))),"",INDEX('Policy Characteristics'!D:D,MATCH($C347,'Policy Characteristics'!$C:$C,0)))</f>
        <v>Non BAU Capacity Retirement Schedule</v>
      </c>
      <c r="K347" s="144" t="str">
        <f>IF(ISBLANK(INDEX('Policy Characteristics'!E:E,MATCH($C347,'Policy Characteristics'!$C:$C,0))),"",INDEX('Policy Characteristics'!E:E,MATCH($C347,'Policy Characteristics'!$C:$C,0)))</f>
        <v/>
      </c>
      <c r="L347" s="144">
        <f>IF(ISBLANK(INDEX('Policy Characteristics'!F:F,MATCH($C347,'Policy Characteristics'!$C:$C,0))),"",INDEX('Policy Characteristics'!F:F,MATCH($C347,'Policy Characteristics'!$C:$C,0)))</f>
        <v>0</v>
      </c>
      <c r="M347" s="144">
        <f>IF(ISBLANK(INDEX('Policy Characteristics'!G:G,MATCH($C347,'Policy Characteristics'!$C:$C,0))),"",INDEX('Policy Characteristics'!G:G,MATCH($C347,'Policy Characteristics'!$C:$C,0)))</f>
        <v>1</v>
      </c>
      <c r="N347" s="144">
        <f>IF(ISBLANK(INDEX('Policy Characteristics'!H:H,MATCH($C347,'Policy Characteristics'!$C:$C,0))),"",INDEX('Policy Characteristics'!H:H,MATCH($C347,'Policy Characteristics'!$C:$C,0)))</f>
        <v>1</v>
      </c>
      <c r="O347" s="144" t="str">
        <f>IF(ISBLANK(INDEX('Policy Characteristics'!I:I,MATCH($C347,'Policy Characteristics'!$C:$C,0))),"",INDEX('Policy Characteristics'!I:I,MATCH($C347,'Policy Characteristics'!$C:$C,0)))</f>
        <v>on/off</v>
      </c>
      <c r="P347" s="14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44" t="str">
        <f>IF(ISBLANK(INDEX('Policy Characteristics'!K:K,MATCH($C347,'Policy Characteristics'!$C:$C,0))),"",INDEX('Policy Characteristics'!K:K,MATCH($C347,'Policy Characteristics'!$C:$C,0)))</f>
        <v/>
      </c>
      <c r="R347" s="144" t="str">
        <f>IF(ISBLANK(INDEX('Policy Characteristics'!L:L,MATCH($C347,'Policy Characteristics'!$C:$C,0))),"",INDEX('Policy Characteristics'!L:L,MATCH($C347,'Policy Characteristics'!$C:$C,0)))</f>
        <v/>
      </c>
    </row>
    <row r="348" spans="1:18" x14ac:dyDescent="0.25">
      <c r="A348" s="144" t="str">
        <f>IF(ISBLANK(INDEX('Policy Characteristics'!A:A,MATCH($C348,'Policy Characteristics'!$C:$C,0))),"",INDEX('Policy Characteristics'!A:A,MATCH($C348,'Policy Characteristics'!$C:$C,0)))</f>
        <v>Electricity Supply</v>
      </c>
      <c r="B348" s="152" t="str">
        <f>IF(ISBLANK(INDEX('Policy Characteristics'!B:B,MATCH($C348,'Policy Characteristics'!$C:$C,0))),"",INDEX('Policy Characteristics'!B:B,MATCH($C348,'Policy Characteristics'!$C:$C,0)))</f>
        <v>Non BAU Capacity Retirement Schedule</v>
      </c>
      <c r="C348" s="144" t="str">
        <f t="shared" si="21"/>
        <v>Boolean Use Non BAU Capacity Retirement Schedule</v>
      </c>
      <c r="D348" s="6" t="s">
        <v>304</v>
      </c>
      <c r="E348" s="45"/>
      <c r="F348" s="6" t="s">
        <v>306</v>
      </c>
      <c r="G348" s="45"/>
      <c r="H348" s="43">
        <v>869</v>
      </c>
      <c r="I348" t="s">
        <v>44</v>
      </c>
      <c r="J348" s="145" t="str">
        <f>IF(ISBLANK(INDEX('Policy Characteristics'!D:D,MATCH($C348,'Policy Characteristics'!$C:$C,0))),"",INDEX('Policy Characteristics'!D:D,MATCH($C348,'Policy Characteristics'!$C:$C,0)))</f>
        <v>Non BAU Capacity Retirement Schedule</v>
      </c>
      <c r="K348" s="144" t="str">
        <f>IF(ISBLANK(INDEX('Policy Characteristics'!E:E,MATCH($C348,'Policy Characteristics'!$C:$C,0))),"",INDEX('Policy Characteristics'!E:E,MATCH($C348,'Policy Characteristics'!$C:$C,0)))</f>
        <v/>
      </c>
      <c r="L348" s="144">
        <f>IF(ISBLANK(INDEX('Policy Characteristics'!F:F,MATCH($C348,'Policy Characteristics'!$C:$C,0))),"",INDEX('Policy Characteristics'!F:F,MATCH($C348,'Policy Characteristics'!$C:$C,0)))</f>
        <v>0</v>
      </c>
      <c r="M348" s="144">
        <f>IF(ISBLANK(INDEX('Policy Characteristics'!G:G,MATCH($C348,'Policy Characteristics'!$C:$C,0))),"",INDEX('Policy Characteristics'!G:G,MATCH($C348,'Policy Characteristics'!$C:$C,0)))</f>
        <v>1</v>
      </c>
      <c r="N348" s="144">
        <f>IF(ISBLANK(INDEX('Policy Characteristics'!H:H,MATCH($C348,'Policy Characteristics'!$C:$C,0))),"",INDEX('Policy Characteristics'!H:H,MATCH($C348,'Policy Characteristics'!$C:$C,0)))</f>
        <v>1</v>
      </c>
      <c r="O348" s="144" t="str">
        <f>IF(ISBLANK(INDEX('Policy Characteristics'!I:I,MATCH($C348,'Policy Characteristics'!$C:$C,0))),"",INDEX('Policy Characteristics'!I:I,MATCH($C348,'Policy Characteristics'!$C:$C,0)))</f>
        <v>on/off</v>
      </c>
      <c r="P348" s="14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44" t="str">
        <f>IF(ISBLANK(INDEX('Policy Characteristics'!K:K,MATCH($C348,'Policy Characteristics'!$C:$C,0))),"",INDEX('Policy Characteristics'!K:K,MATCH($C348,'Policy Characteristics'!$C:$C,0)))</f>
        <v/>
      </c>
      <c r="R348" s="144" t="str">
        <f>IF(ISBLANK(INDEX('Policy Characteristics'!L:L,MATCH($C348,'Policy Characteristics'!$C:$C,0))),"",INDEX('Policy Characteristics'!L:L,MATCH($C348,'Policy Characteristics'!$C:$C,0)))</f>
        <v/>
      </c>
    </row>
    <row r="349" spans="1:18" x14ac:dyDescent="0.25">
      <c r="A349" s="144" t="str">
        <f>IF(ISBLANK(INDEX('Policy Characteristics'!A:A,MATCH($C349,'Policy Characteristics'!$C:$C,0))),"",INDEX('Policy Characteristics'!A:A,MATCH($C349,'Policy Characteristics'!$C:$C,0)))</f>
        <v>Electricity Supply</v>
      </c>
      <c r="B349" s="152" t="str">
        <f>IF(ISBLANK(INDEX('Policy Characteristics'!B:B,MATCH($C349,'Policy Characteristics'!$C:$C,0))),"",INDEX('Policy Characteristics'!B:B,MATCH($C349,'Policy Characteristics'!$C:$C,0)))</f>
        <v>Non BAU Capacity Retirement Schedule</v>
      </c>
      <c r="C349" s="144" t="str">
        <f t="shared" si="21"/>
        <v>Boolean Use Non BAU Capacity Retirement Schedule</v>
      </c>
      <c r="D349" s="6" t="s">
        <v>305</v>
      </c>
      <c r="E349" s="45"/>
      <c r="F349" s="6" t="s">
        <v>307</v>
      </c>
      <c r="G349" s="45"/>
      <c r="H349" s="43">
        <v>870</v>
      </c>
      <c r="I349" t="s">
        <v>44</v>
      </c>
      <c r="J349" s="145" t="str">
        <f>IF(ISBLANK(INDEX('Policy Characteristics'!D:D,MATCH($C349,'Policy Characteristics'!$C:$C,0))),"",INDEX('Policy Characteristics'!D:D,MATCH($C349,'Policy Characteristics'!$C:$C,0)))</f>
        <v>Non BAU Capacity Retirement Schedule</v>
      </c>
      <c r="K349" s="144" t="str">
        <f>IF(ISBLANK(INDEX('Policy Characteristics'!E:E,MATCH($C349,'Policy Characteristics'!$C:$C,0))),"",INDEX('Policy Characteristics'!E:E,MATCH($C349,'Policy Characteristics'!$C:$C,0)))</f>
        <v/>
      </c>
      <c r="L349" s="144">
        <f>IF(ISBLANK(INDEX('Policy Characteristics'!F:F,MATCH($C349,'Policy Characteristics'!$C:$C,0))),"",INDEX('Policy Characteristics'!F:F,MATCH($C349,'Policy Characteristics'!$C:$C,0)))</f>
        <v>0</v>
      </c>
      <c r="M349" s="144">
        <f>IF(ISBLANK(INDEX('Policy Characteristics'!G:G,MATCH($C349,'Policy Characteristics'!$C:$C,0))),"",INDEX('Policy Characteristics'!G:G,MATCH($C349,'Policy Characteristics'!$C:$C,0)))</f>
        <v>1</v>
      </c>
      <c r="N349" s="144">
        <f>IF(ISBLANK(INDEX('Policy Characteristics'!H:H,MATCH($C349,'Policy Characteristics'!$C:$C,0))),"",INDEX('Policy Characteristics'!H:H,MATCH($C349,'Policy Characteristics'!$C:$C,0)))</f>
        <v>1</v>
      </c>
      <c r="O349" s="144" t="str">
        <f>IF(ISBLANK(INDEX('Policy Characteristics'!I:I,MATCH($C349,'Policy Characteristics'!$C:$C,0))),"",INDEX('Policy Characteristics'!I:I,MATCH($C349,'Policy Characteristics'!$C:$C,0)))</f>
        <v>on/off</v>
      </c>
      <c r="P349" s="14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44" t="str">
        <f>IF(ISBLANK(INDEX('Policy Characteristics'!K:K,MATCH($C349,'Policy Characteristics'!$C:$C,0))),"",INDEX('Policy Characteristics'!K:K,MATCH($C349,'Policy Characteristics'!$C:$C,0)))</f>
        <v/>
      </c>
      <c r="R349" s="144" t="str">
        <f>IF(ISBLANK(INDEX('Policy Characteristics'!L:L,MATCH($C349,'Policy Characteristics'!$C:$C,0))),"",INDEX('Policy Characteristics'!L:L,MATCH($C349,'Policy Characteristics'!$C:$C,0)))</f>
        <v/>
      </c>
    </row>
    <row r="350" spans="1:18" x14ac:dyDescent="0.25">
      <c r="A350" s="144" t="str">
        <f>IF(ISBLANK(INDEX('Policy Characteristics'!A:A,MATCH($C350,'Policy Characteristics'!$C:$C,0))),"",INDEX('Policy Characteristics'!A:A,MATCH($C350,'Policy Characteristics'!$C:$C,0)))</f>
        <v>Electricity Supply</v>
      </c>
      <c r="B350" s="152" t="str">
        <f>IF(ISBLANK(INDEX('Policy Characteristics'!B:B,MATCH($C350,'Policy Characteristics'!$C:$C,0))),"",INDEX('Policy Characteristics'!B:B,MATCH($C350,'Policy Characteristics'!$C:$C,0)))</f>
        <v>Non BAU Capacity Retirement Schedule</v>
      </c>
      <c r="C350" s="144" t="str">
        <f t="shared" si="21"/>
        <v>Boolean Use Non BAU Capacity Retirement Schedule</v>
      </c>
      <c r="D350" s="6" t="s">
        <v>440</v>
      </c>
      <c r="E350" s="45"/>
      <c r="F350" s="6" t="s">
        <v>439</v>
      </c>
      <c r="G350" s="45"/>
      <c r="H350" s="43">
        <v>871</v>
      </c>
      <c r="I350" t="s">
        <v>44</v>
      </c>
      <c r="J350" s="145" t="str">
        <f>IF(ISBLANK(INDEX('Policy Characteristics'!D:D,MATCH($C350,'Policy Characteristics'!$C:$C,0))),"",INDEX('Policy Characteristics'!D:D,MATCH($C350,'Policy Characteristics'!$C:$C,0)))</f>
        <v>Non BAU Capacity Retirement Schedule</v>
      </c>
      <c r="K350" s="144" t="str">
        <f>IF(ISBLANK(INDEX('Policy Characteristics'!E:E,MATCH($C350,'Policy Characteristics'!$C:$C,0))),"",INDEX('Policy Characteristics'!E:E,MATCH($C350,'Policy Characteristics'!$C:$C,0)))</f>
        <v/>
      </c>
      <c r="L350" s="144">
        <f>IF(ISBLANK(INDEX('Policy Characteristics'!F:F,MATCH($C350,'Policy Characteristics'!$C:$C,0))),"",INDEX('Policy Characteristics'!F:F,MATCH($C350,'Policy Characteristics'!$C:$C,0)))</f>
        <v>0</v>
      </c>
      <c r="M350" s="144">
        <f>IF(ISBLANK(INDEX('Policy Characteristics'!G:G,MATCH($C350,'Policy Characteristics'!$C:$C,0))),"",INDEX('Policy Characteristics'!G:G,MATCH($C350,'Policy Characteristics'!$C:$C,0)))</f>
        <v>1</v>
      </c>
      <c r="N350" s="144">
        <f>IF(ISBLANK(INDEX('Policy Characteristics'!H:H,MATCH($C350,'Policy Characteristics'!$C:$C,0))),"",INDEX('Policy Characteristics'!H:H,MATCH($C350,'Policy Characteristics'!$C:$C,0)))</f>
        <v>1</v>
      </c>
      <c r="O350" s="144" t="str">
        <f>IF(ISBLANK(INDEX('Policy Characteristics'!I:I,MATCH($C350,'Policy Characteristics'!$C:$C,0))),"",INDEX('Policy Characteristics'!I:I,MATCH($C350,'Policy Characteristics'!$C:$C,0)))</f>
        <v>on/off</v>
      </c>
      <c r="P350" s="14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44" t="str">
        <f>IF(ISBLANK(INDEX('Policy Characteristics'!K:K,MATCH($C350,'Policy Characteristics'!$C:$C,0))),"",INDEX('Policy Characteristics'!K:K,MATCH($C350,'Policy Characteristics'!$C:$C,0)))</f>
        <v/>
      </c>
      <c r="R350" s="144" t="str">
        <f>IF(ISBLANK(INDEX('Policy Characteristics'!L:L,MATCH($C350,'Policy Characteristics'!$C:$C,0))),"",INDEX('Policy Characteristics'!L:L,MATCH($C350,'Policy Characteristics'!$C:$C,0)))</f>
        <v/>
      </c>
    </row>
    <row r="351" spans="1:18" x14ac:dyDescent="0.25">
      <c r="A351" s="144" t="str">
        <f>IF(ISBLANK(INDEX('Policy Characteristics'!A:A,MATCH($C351,'Policy Characteristics'!$C:$C,0))),"",INDEX('Policy Characteristics'!A:A,MATCH($C351,'Policy Characteristics'!$C:$C,0)))</f>
        <v>Electricity Supply</v>
      </c>
      <c r="B351" s="152" t="str">
        <f>IF(ISBLANK(INDEX('Policy Characteristics'!B:B,MATCH($C351,'Policy Characteristics'!$C:$C,0))),"",INDEX('Policy Characteristics'!B:B,MATCH($C351,'Policy Characteristics'!$C:$C,0)))</f>
        <v>Non BAU Capacity Retirement Schedule</v>
      </c>
      <c r="C351" s="144" t="str">
        <f t="shared" si="21"/>
        <v>Boolean Use Non BAU Capacity Retirement Schedule</v>
      </c>
      <c r="D351" s="6" t="s">
        <v>449</v>
      </c>
      <c r="E351" s="45"/>
      <c r="F351" s="6" t="s">
        <v>450</v>
      </c>
      <c r="G351" s="45"/>
      <c r="H351" s="43">
        <v>872</v>
      </c>
      <c r="I351" t="s">
        <v>44</v>
      </c>
      <c r="J351" s="145" t="str">
        <f>IF(ISBLANK(INDEX('Policy Characteristics'!D:D,MATCH($C351,'Policy Characteristics'!$C:$C,0))),"",INDEX('Policy Characteristics'!D:D,MATCH($C351,'Policy Characteristics'!$C:$C,0)))</f>
        <v>Non BAU Capacity Retirement Schedule</v>
      </c>
      <c r="K351" s="144" t="str">
        <f>IF(ISBLANK(INDEX('Policy Characteristics'!E:E,MATCH($C351,'Policy Characteristics'!$C:$C,0))),"",INDEX('Policy Characteristics'!E:E,MATCH($C351,'Policy Characteristics'!$C:$C,0)))</f>
        <v/>
      </c>
      <c r="L351" s="144">
        <f>IF(ISBLANK(INDEX('Policy Characteristics'!F:F,MATCH($C351,'Policy Characteristics'!$C:$C,0))),"",INDEX('Policy Characteristics'!F:F,MATCH($C351,'Policy Characteristics'!$C:$C,0)))</f>
        <v>0</v>
      </c>
      <c r="M351" s="144">
        <f>IF(ISBLANK(INDEX('Policy Characteristics'!G:G,MATCH($C351,'Policy Characteristics'!$C:$C,0))),"",INDEX('Policy Characteristics'!G:G,MATCH($C351,'Policy Characteristics'!$C:$C,0)))</f>
        <v>1</v>
      </c>
      <c r="N351" s="144">
        <f>IF(ISBLANK(INDEX('Policy Characteristics'!H:H,MATCH($C351,'Policy Characteristics'!$C:$C,0))),"",INDEX('Policy Characteristics'!H:H,MATCH($C351,'Policy Characteristics'!$C:$C,0)))</f>
        <v>1</v>
      </c>
      <c r="O351" s="144" t="str">
        <f>IF(ISBLANK(INDEX('Policy Characteristics'!I:I,MATCH($C351,'Policy Characteristics'!$C:$C,0))),"",INDEX('Policy Characteristics'!I:I,MATCH($C351,'Policy Characteristics'!$C:$C,0)))</f>
        <v>on/off</v>
      </c>
      <c r="P351" s="14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44" t="str">
        <f>IF(ISBLANK(INDEX('Policy Characteristics'!K:K,MATCH($C351,'Policy Characteristics'!$C:$C,0))),"",INDEX('Policy Characteristics'!K:K,MATCH($C351,'Policy Characteristics'!$C:$C,0)))</f>
        <v/>
      </c>
      <c r="R351" s="144" t="str">
        <f>IF(ISBLANK(INDEX('Policy Characteristics'!L:L,MATCH($C351,'Policy Characteristics'!$C:$C,0))),"",INDEX('Policy Characteristics'!L:L,MATCH($C351,'Policy Characteristics'!$C:$C,0)))</f>
        <v/>
      </c>
    </row>
    <row r="352" spans="1:18" x14ac:dyDescent="0.25">
      <c r="A352" s="144" t="str">
        <f>IF(ISBLANK(INDEX('Policy Characteristics'!A:A,MATCH($C352,'Policy Characteristics'!$C:$C,0))),"",INDEX('Policy Characteristics'!A:A,MATCH($C352,'Policy Characteristics'!$C:$C,0)))</f>
        <v>Electricity Supply</v>
      </c>
      <c r="B352" s="152" t="str">
        <f>IF(ISBLANK(INDEX('Policy Characteristics'!B:B,MATCH($C352,'Policy Characteristics'!$C:$C,0))),"",INDEX('Policy Characteristics'!B:B,MATCH($C352,'Policy Characteristics'!$C:$C,0)))</f>
        <v>Non BAU Capacity Retirement Schedule</v>
      </c>
      <c r="C352" s="144" t="str">
        <f t="shared" si="21"/>
        <v>Boolean Use Non BAU Capacity Retirement Schedule</v>
      </c>
      <c r="D352" s="6" t="s">
        <v>1641</v>
      </c>
      <c r="E352" s="45"/>
      <c r="F352" s="6" t="s">
        <v>1361</v>
      </c>
      <c r="G352" s="45"/>
      <c r="H352" s="43">
        <v>873</v>
      </c>
      <c r="I352" t="s">
        <v>44</v>
      </c>
      <c r="J352" s="145" t="str">
        <f>IF(ISBLANK(INDEX('Policy Characteristics'!D:D,MATCH($C352,'Policy Characteristics'!$C:$C,0))),"",INDEX('Policy Characteristics'!D:D,MATCH($C352,'Policy Characteristics'!$C:$C,0)))</f>
        <v>Non BAU Capacity Retirement Schedule</v>
      </c>
      <c r="K352" s="144" t="str">
        <f>IF(ISBLANK(INDEX('Policy Characteristics'!E:E,MATCH($C352,'Policy Characteristics'!$C:$C,0))),"",INDEX('Policy Characteristics'!E:E,MATCH($C352,'Policy Characteristics'!$C:$C,0)))</f>
        <v/>
      </c>
      <c r="L352" s="144">
        <f>IF(ISBLANK(INDEX('Policy Characteristics'!F:F,MATCH($C352,'Policy Characteristics'!$C:$C,0))),"",INDEX('Policy Characteristics'!F:F,MATCH($C352,'Policy Characteristics'!$C:$C,0)))</f>
        <v>0</v>
      </c>
      <c r="M352" s="144">
        <f>IF(ISBLANK(INDEX('Policy Characteristics'!G:G,MATCH($C352,'Policy Characteristics'!$C:$C,0))),"",INDEX('Policy Characteristics'!G:G,MATCH($C352,'Policy Characteristics'!$C:$C,0)))</f>
        <v>1</v>
      </c>
      <c r="N352" s="144">
        <f>IF(ISBLANK(INDEX('Policy Characteristics'!H:H,MATCH($C352,'Policy Characteristics'!$C:$C,0))),"",INDEX('Policy Characteristics'!H:H,MATCH($C352,'Policy Characteristics'!$C:$C,0)))</f>
        <v>1</v>
      </c>
      <c r="O352" s="144" t="str">
        <f>IF(ISBLANK(INDEX('Policy Characteristics'!I:I,MATCH($C352,'Policy Characteristics'!$C:$C,0))),"",INDEX('Policy Characteristics'!I:I,MATCH($C352,'Policy Characteristics'!$C:$C,0)))</f>
        <v>on/off</v>
      </c>
      <c r="P352" s="14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44" t="str">
        <f>IF(ISBLANK(INDEX('Policy Characteristics'!K:K,MATCH($C352,'Policy Characteristics'!$C:$C,0))),"",INDEX('Policy Characteristics'!K:K,MATCH($C352,'Policy Characteristics'!$C:$C,0)))</f>
        <v/>
      </c>
      <c r="R352" s="144" t="str">
        <f>IF(ISBLANK(INDEX('Policy Characteristics'!L:L,MATCH($C352,'Policy Characteristics'!$C:$C,0))),"",INDEX('Policy Characteristics'!L:L,MATCH($C352,'Policy Characteristics'!$C:$C,0)))</f>
        <v/>
      </c>
    </row>
    <row r="353" spans="1:18" x14ac:dyDescent="0.25">
      <c r="A353" s="144" t="str">
        <f>IF(ISBLANK(INDEX('Policy Characteristics'!A:A,MATCH($C353,'Policy Characteristics'!$C:$C,0))),"",INDEX('Policy Characteristics'!A:A,MATCH($C353,'Policy Characteristics'!$C:$C,0)))</f>
        <v>Electricity Supply</v>
      </c>
      <c r="B353" s="152" t="str">
        <f>IF(ISBLANK(INDEX('Policy Characteristics'!B:B,MATCH($C353,'Policy Characteristics'!$C:$C,0))),"",INDEX('Policy Characteristics'!B:B,MATCH($C353,'Policy Characteristics'!$C:$C,0)))</f>
        <v>Non BAU Capacity Retirement Schedule</v>
      </c>
      <c r="C353" s="144" t="str">
        <f t="shared" si="21"/>
        <v>Boolean Use Non BAU Capacity Retirement Schedule</v>
      </c>
      <c r="D353" s="6" t="s">
        <v>1642</v>
      </c>
      <c r="E353" s="45"/>
      <c r="F353" s="6" t="s">
        <v>1484</v>
      </c>
      <c r="G353" s="45"/>
      <c r="H353" s="43">
        <v>874</v>
      </c>
      <c r="I353" t="s">
        <v>44</v>
      </c>
      <c r="J353" s="145" t="str">
        <f>IF(ISBLANK(INDEX('Policy Characteristics'!D:D,MATCH($C353,'Policy Characteristics'!$C:$C,0))),"",INDEX('Policy Characteristics'!D:D,MATCH($C353,'Policy Characteristics'!$C:$C,0)))</f>
        <v>Non BAU Capacity Retirement Schedule</v>
      </c>
      <c r="K353" s="144" t="str">
        <f>IF(ISBLANK(INDEX('Policy Characteristics'!E:E,MATCH($C353,'Policy Characteristics'!$C:$C,0))),"",INDEX('Policy Characteristics'!E:E,MATCH($C353,'Policy Characteristics'!$C:$C,0)))</f>
        <v/>
      </c>
      <c r="L353" s="144">
        <f>IF(ISBLANK(INDEX('Policy Characteristics'!F:F,MATCH($C353,'Policy Characteristics'!$C:$C,0))),"",INDEX('Policy Characteristics'!F:F,MATCH($C353,'Policy Characteristics'!$C:$C,0)))</f>
        <v>0</v>
      </c>
      <c r="M353" s="144">
        <f>IF(ISBLANK(INDEX('Policy Characteristics'!G:G,MATCH($C353,'Policy Characteristics'!$C:$C,0))),"",INDEX('Policy Characteristics'!G:G,MATCH($C353,'Policy Characteristics'!$C:$C,0)))</f>
        <v>1</v>
      </c>
      <c r="N353" s="144">
        <f>IF(ISBLANK(INDEX('Policy Characteristics'!H:H,MATCH($C353,'Policy Characteristics'!$C:$C,0))),"",INDEX('Policy Characteristics'!H:H,MATCH($C353,'Policy Characteristics'!$C:$C,0)))</f>
        <v>1</v>
      </c>
      <c r="O353" s="144" t="str">
        <f>IF(ISBLANK(INDEX('Policy Characteristics'!I:I,MATCH($C353,'Policy Characteristics'!$C:$C,0))),"",INDEX('Policy Characteristics'!I:I,MATCH($C353,'Policy Characteristics'!$C:$C,0)))</f>
        <v>on/off</v>
      </c>
      <c r="P353" s="14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44" t="str">
        <f>IF(ISBLANK(INDEX('Policy Characteristics'!K:K,MATCH($C353,'Policy Characteristics'!$C:$C,0))),"",INDEX('Policy Characteristics'!K:K,MATCH($C353,'Policy Characteristics'!$C:$C,0)))</f>
        <v/>
      </c>
      <c r="R353" s="144" t="str">
        <f>IF(ISBLANK(INDEX('Policy Characteristics'!L:L,MATCH($C353,'Policy Characteristics'!$C:$C,0))),"",INDEX('Policy Characteristics'!L:L,MATCH($C353,'Policy Characteristics'!$C:$C,0)))</f>
        <v/>
      </c>
    </row>
    <row r="354" spans="1:18" x14ac:dyDescent="0.25">
      <c r="A354" s="144" t="str">
        <f>IF(ISBLANK(INDEX('Policy Characteristics'!A:A,MATCH($C354,'Policy Characteristics'!$C:$C,0))),"",INDEX('Policy Characteristics'!A:A,MATCH($C354,'Policy Characteristics'!$C:$C,0)))</f>
        <v>Electricity Supply</v>
      </c>
      <c r="B354" s="152" t="str">
        <f>IF(ISBLANK(INDEX('Policy Characteristics'!B:B,MATCH($C354,'Policy Characteristics'!$C:$C,0))),"",INDEX('Policy Characteristics'!B:B,MATCH($C354,'Policy Characteristics'!$C:$C,0)))</f>
        <v>Non BAU Capacity Retirement Schedule</v>
      </c>
      <c r="C354" s="144" t="str">
        <f t="shared" si="21"/>
        <v>Boolean Use Non BAU Capacity Retirement Schedule</v>
      </c>
      <c r="D354" s="6" t="s">
        <v>1643</v>
      </c>
      <c r="E354" s="45"/>
      <c r="F354" s="6" t="s">
        <v>1363</v>
      </c>
      <c r="G354" s="45"/>
      <c r="H354" s="43">
        <v>875</v>
      </c>
      <c r="I354" t="s">
        <v>44</v>
      </c>
      <c r="J354" s="145" t="str">
        <f>IF(ISBLANK(INDEX('Policy Characteristics'!D:D,MATCH($C354,'Policy Characteristics'!$C:$C,0))),"",INDEX('Policy Characteristics'!D:D,MATCH($C354,'Policy Characteristics'!$C:$C,0)))</f>
        <v>Non BAU Capacity Retirement Schedule</v>
      </c>
      <c r="K354" s="144" t="str">
        <f>IF(ISBLANK(INDEX('Policy Characteristics'!E:E,MATCH($C354,'Policy Characteristics'!$C:$C,0))),"",INDEX('Policy Characteristics'!E:E,MATCH($C354,'Policy Characteristics'!$C:$C,0)))</f>
        <v/>
      </c>
      <c r="L354" s="144">
        <f>IF(ISBLANK(INDEX('Policy Characteristics'!F:F,MATCH($C354,'Policy Characteristics'!$C:$C,0))),"",INDEX('Policy Characteristics'!F:F,MATCH($C354,'Policy Characteristics'!$C:$C,0)))</f>
        <v>0</v>
      </c>
      <c r="M354" s="144">
        <f>IF(ISBLANK(INDEX('Policy Characteristics'!G:G,MATCH($C354,'Policy Characteristics'!$C:$C,0))),"",INDEX('Policy Characteristics'!G:G,MATCH($C354,'Policy Characteristics'!$C:$C,0)))</f>
        <v>1</v>
      </c>
      <c r="N354" s="144">
        <f>IF(ISBLANK(INDEX('Policy Characteristics'!H:H,MATCH($C354,'Policy Characteristics'!$C:$C,0))),"",INDEX('Policy Characteristics'!H:H,MATCH($C354,'Policy Characteristics'!$C:$C,0)))</f>
        <v>1</v>
      </c>
      <c r="O354" s="144" t="str">
        <f>IF(ISBLANK(INDEX('Policy Characteristics'!I:I,MATCH($C354,'Policy Characteristics'!$C:$C,0))),"",INDEX('Policy Characteristics'!I:I,MATCH($C354,'Policy Characteristics'!$C:$C,0)))</f>
        <v>on/off</v>
      </c>
      <c r="P354" s="14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44" t="str">
        <f>IF(ISBLANK(INDEX('Policy Characteristics'!K:K,MATCH($C354,'Policy Characteristics'!$C:$C,0))),"",INDEX('Policy Characteristics'!K:K,MATCH($C354,'Policy Characteristics'!$C:$C,0)))</f>
        <v/>
      </c>
      <c r="R354" s="144" t="str">
        <f>IF(ISBLANK(INDEX('Policy Characteristics'!L:L,MATCH($C354,'Policy Characteristics'!$C:$C,0))),"",INDEX('Policy Characteristics'!L:L,MATCH($C354,'Policy Characteristics'!$C:$C,0)))</f>
        <v/>
      </c>
    </row>
    <row r="355" spans="1:18" x14ac:dyDescent="0.25">
      <c r="A355" s="144" t="str">
        <f>IF(ISBLANK(INDEX('Policy Characteristics'!A:A,MATCH($C355,'Policy Characteristics'!$C:$C,0))),"",INDEX('Policy Characteristics'!A:A,MATCH($C355,'Policy Characteristics'!$C:$C,0)))</f>
        <v>Electricity Supply</v>
      </c>
      <c r="B355" s="152" t="str">
        <f>IF(ISBLANK(INDEX('Policy Characteristics'!B:B,MATCH($C355,'Policy Characteristics'!$C:$C,0))),"",INDEX('Policy Characteristics'!B:B,MATCH($C355,'Policy Characteristics'!$C:$C,0)))</f>
        <v>Non BAU Capacity Retirement Schedule</v>
      </c>
      <c r="C355" s="144" t="str">
        <f t="shared" si="21"/>
        <v>Boolean Use Non BAU Capacity Retirement Schedule</v>
      </c>
      <c r="D355" s="6" t="s">
        <v>2318</v>
      </c>
      <c r="E355" s="45"/>
      <c r="F355" s="6" t="s">
        <v>2325</v>
      </c>
      <c r="G355" s="45"/>
      <c r="H355" s="43">
        <v>1768</v>
      </c>
      <c r="I355" t="s">
        <v>44</v>
      </c>
      <c r="J355" s="145" t="str">
        <f>IF(ISBLANK(INDEX('Policy Characteristics'!D:D,MATCH($C355,'Policy Characteristics'!$C:$C,0))),"",INDEX('Policy Characteristics'!D:D,MATCH($C355,'Policy Characteristics'!$C:$C,0)))</f>
        <v>Non BAU Capacity Retirement Schedule</v>
      </c>
      <c r="K355" s="144" t="str">
        <f>IF(ISBLANK(INDEX('Policy Characteristics'!E:E,MATCH($C355,'Policy Characteristics'!$C:$C,0))),"",INDEX('Policy Characteristics'!E:E,MATCH($C355,'Policy Characteristics'!$C:$C,0)))</f>
        <v/>
      </c>
      <c r="L355" s="144">
        <f>IF(ISBLANK(INDEX('Policy Characteristics'!F:F,MATCH($C355,'Policy Characteristics'!$C:$C,0))),"",INDEX('Policy Characteristics'!F:F,MATCH($C355,'Policy Characteristics'!$C:$C,0)))</f>
        <v>0</v>
      </c>
      <c r="M355" s="144">
        <f>IF(ISBLANK(INDEX('Policy Characteristics'!G:G,MATCH($C355,'Policy Characteristics'!$C:$C,0))),"",INDEX('Policy Characteristics'!G:G,MATCH($C355,'Policy Characteristics'!$C:$C,0)))</f>
        <v>1</v>
      </c>
      <c r="N355" s="144">
        <f>IF(ISBLANK(INDEX('Policy Characteristics'!H:H,MATCH($C355,'Policy Characteristics'!$C:$C,0))),"",INDEX('Policy Characteristics'!H:H,MATCH($C355,'Policy Characteristics'!$C:$C,0)))</f>
        <v>1</v>
      </c>
      <c r="O355" s="144" t="str">
        <f>IF(ISBLANK(INDEX('Policy Characteristics'!I:I,MATCH($C355,'Policy Characteristics'!$C:$C,0))),"",INDEX('Policy Characteristics'!I:I,MATCH($C355,'Policy Characteristics'!$C:$C,0)))</f>
        <v>on/off</v>
      </c>
      <c r="P355" s="14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44" t="str">
        <f>IF(ISBLANK(INDEX('Policy Characteristics'!K:K,MATCH($C355,'Policy Characteristics'!$C:$C,0))),"",INDEX('Policy Characteristics'!K:K,MATCH($C355,'Policy Characteristics'!$C:$C,0)))</f>
        <v/>
      </c>
      <c r="R355" s="144" t="str">
        <f>IF(ISBLANK(INDEX('Policy Characteristics'!L:L,MATCH($C355,'Policy Characteristics'!$C:$C,0))),"",INDEX('Policy Characteristics'!L:L,MATCH($C355,'Policy Characteristics'!$C:$C,0)))</f>
        <v/>
      </c>
    </row>
    <row r="356" spans="1:18" x14ac:dyDescent="0.25">
      <c r="A356" s="144" t="str">
        <f>IF(ISBLANK(INDEX('Policy Characteristics'!A:A,MATCH($C356,'Policy Characteristics'!$C:$C,0))),"",INDEX('Policy Characteristics'!A:A,MATCH($C356,'Policy Characteristics'!$C:$C,0)))</f>
        <v>Electricity Supply</v>
      </c>
      <c r="B356" s="152" t="str">
        <f>IF(ISBLANK(INDEX('Policy Characteristics'!B:B,MATCH($C356,'Policy Characteristics'!$C:$C,0))),"",INDEX('Policy Characteristics'!B:B,MATCH($C356,'Policy Characteristics'!$C:$C,0)))</f>
        <v>Non BAU Capacity Retirement Schedule</v>
      </c>
      <c r="C356" s="144" t="str">
        <f t="shared" si="21"/>
        <v>Boolean Use Non BAU Capacity Retirement Schedule</v>
      </c>
      <c r="D356" s="6" t="s">
        <v>2321</v>
      </c>
      <c r="E356" s="45"/>
      <c r="F356" s="6" t="s">
        <v>2326</v>
      </c>
      <c r="G356" s="45"/>
      <c r="H356" s="43">
        <v>1769</v>
      </c>
      <c r="I356" t="s">
        <v>44</v>
      </c>
      <c r="J356" s="145" t="str">
        <f>IF(ISBLANK(INDEX('Policy Characteristics'!D:D,MATCH($C356,'Policy Characteristics'!$C:$C,0))),"",INDEX('Policy Characteristics'!D:D,MATCH($C356,'Policy Characteristics'!$C:$C,0)))</f>
        <v>Non BAU Capacity Retirement Schedule</v>
      </c>
      <c r="K356" s="144" t="str">
        <f>IF(ISBLANK(INDEX('Policy Characteristics'!E:E,MATCH($C356,'Policy Characteristics'!$C:$C,0))),"",INDEX('Policy Characteristics'!E:E,MATCH($C356,'Policy Characteristics'!$C:$C,0)))</f>
        <v/>
      </c>
      <c r="L356" s="144">
        <f>IF(ISBLANK(INDEX('Policy Characteristics'!F:F,MATCH($C356,'Policy Characteristics'!$C:$C,0))),"",INDEX('Policy Characteristics'!F:F,MATCH($C356,'Policy Characteristics'!$C:$C,0)))</f>
        <v>0</v>
      </c>
      <c r="M356" s="144">
        <f>IF(ISBLANK(INDEX('Policy Characteristics'!G:G,MATCH($C356,'Policy Characteristics'!$C:$C,0))),"",INDEX('Policy Characteristics'!G:G,MATCH($C356,'Policy Characteristics'!$C:$C,0)))</f>
        <v>1</v>
      </c>
      <c r="N356" s="144">
        <f>IF(ISBLANK(INDEX('Policy Characteristics'!H:H,MATCH($C356,'Policy Characteristics'!$C:$C,0))),"",INDEX('Policy Characteristics'!H:H,MATCH($C356,'Policy Characteristics'!$C:$C,0)))</f>
        <v>1</v>
      </c>
      <c r="O356" s="144" t="str">
        <f>IF(ISBLANK(INDEX('Policy Characteristics'!I:I,MATCH($C356,'Policy Characteristics'!$C:$C,0))),"",INDEX('Policy Characteristics'!I:I,MATCH($C356,'Policy Characteristics'!$C:$C,0)))</f>
        <v>on/off</v>
      </c>
      <c r="P356" s="14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44" t="str">
        <f>IF(ISBLANK(INDEX('Policy Characteristics'!K:K,MATCH($C356,'Policy Characteristics'!$C:$C,0))),"",INDEX('Policy Characteristics'!K:K,MATCH($C356,'Policy Characteristics'!$C:$C,0)))</f>
        <v/>
      </c>
      <c r="R356" s="144" t="str">
        <f>IF(ISBLANK(INDEX('Policy Characteristics'!L:L,MATCH($C356,'Policy Characteristics'!$C:$C,0))),"",INDEX('Policy Characteristics'!L:L,MATCH($C356,'Policy Characteristics'!$C:$C,0)))</f>
        <v/>
      </c>
    </row>
    <row r="357" spans="1:18" x14ac:dyDescent="0.25">
      <c r="A357" s="144" t="str">
        <f>IF(ISBLANK(INDEX('Policy Characteristics'!A:A,MATCH($C357,'Policy Characteristics'!$C:$C,0))),"",INDEX('Policy Characteristics'!A:A,MATCH($C357,'Policy Characteristics'!$C:$C,0)))</f>
        <v>Electricity Supply</v>
      </c>
      <c r="B357" s="152" t="str">
        <f>IF(ISBLANK(INDEX('Policy Characteristics'!B:B,MATCH($C357,'Policy Characteristics'!$C:$C,0))),"",INDEX('Policy Characteristics'!B:B,MATCH($C357,'Policy Characteristics'!$C:$C,0)))</f>
        <v>Non BAU Capacity Retirement Schedule</v>
      </c>
      <c r="C357" s="144" t="str">
        <f t="shared" si="21"/>
        <v>Boolean Use Non BAU Capacity Retirement Schedule</v>
      </c>
      <c r="D357" s="6" t="s">
        <v>2322</v>
      </c>
      <c r="E357" s="45"/>
      <c r="F357" s="6" t="s">
        <v>2327</v>
      </c>
      <c r="G357" s="45"/>
      <c r="H357" s="43">
        <v>1770</v>
      </c>
      <c r="I357" t="s">
        <v>44</v>
      </c>
      <c r="J357" s="145" t="str">
        <f>IF(ISBLANK(INDEX('Policy Characteristics'!D:D,MATCH($C357,'Policy Characteristics'!$C:$C,0))),"",INDEX('Policy Characteristics'!D:D,MATCH($C357,'Policy Characteristics'!$C:$C,0)))</f>
        <v>Non BAU Capacity Retirement Schedule</v>
      </c>
      <c r="K357" s="144" t="str">
        <f>IF(ISBLANK(INDEX('Policy Characteristics'!E:E,MATCH($C357,'Policy Characteristics'!$C:$C,0))),"",INDEX('Policy Characteristics'!E:E,MATCH($C357,'Policy Characteristics'!$C:$C,0)))</f>
        <v/>
      </c>
      <c r="L357" s="144">
        <f>IF(ISBLANK(INDEX('Policy Characteristics'!F:F,MATCH($C357,'Policy Characteristics'!$C:$C,0))),"",INDEX('Policy Characteristics'!F:F,MATCH($C357,'Policy Characteristics'!$C:$C,0)))</f>
        <v>0</v>
      </c>
      <c r="M357" s="144">
        <f>IF(ISBLANK(INDEX('Policy Characteristics'!G:G,MATCH($C357,'Policy Characteristics'!$C:$C,0))),"",INDEX('Policy Characteristics'!G:G,MATCH($C357,'Policy Characteristics'!$C:$C,0)))</f>
        <v>1</v>
      </c>
      <c r="N357" s="144">
        <f>IF(ISBLANK(INDEX('Policy Characteristics'!H:H,MATCH($C357,'Policy Characteristics'!$C:$C,0))),"",INDEX('Policy Characteristics'!H:H,MATCH($C357,'Policy Characteristics'!$C:$C,0)))</f>
        <v>1</v>
      </c>
      <c r="O357" s="144" t="str">
        <f>IF(ISBLANK(INDEX('Policy Characteristics'!I:I,MATCH($C357,'Policy Characteristics'!$C:$C,0))),"",INDEX('Policy Characteristics'!I:I,MATCH($C357,'Policy Characteristics'!$C:$C,0)))</f>
        <v>on/off</v>
      </c>
      <c r="P357" s="14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44" t="str">
        <f>IF(ISBLANK(INDEX('Policy Characteristics'!K:K,MATCH($C357,'Policy Characteristics'!$C:$C,0))),"",INDEX('Policy Characteristics'!K:K,MATCH($C357,'Policy Characteristics'!$C:$C,0)))</f>
        <v/>
      </c>
      <c r="R357" s="144" t="str">
        <f>IF(ISBLANK(INDEX('Policy Characteristics'!L:L,MATCH($C357,'Policy Characteristics'!$C:$C,0))),"",INDEX('Policy Characteristics'!L:L,MATCH($C357,'Policy Characteristics'!$C:$C,0)))</f>
        <v/>
      </c>
    </row>
    <row r="358" spans="1:18" x14ac:dyDescent="0.25">
      <c r="A358" s="144" t="str">
        <f>IF(ISBLANK(INDEX('Policy Characteristics'!A:A,MATCH($C358,'Policy Characteristics'!$C:$C,0))),"",INDEX('Policy Characteristics'!A:A,MATCH($C358,'Policy Characteristics'!$C:$C,0)))</f>
        <v>Electricity Supply</v>
      </c>
      <c r="B358" s="152" t="str">
        <f>IF(ISBLANK(INDEX('Policy Characteristics'!B:B,MATCH($C358,'Policy Characteristics'!$C:$C,0))),"",INDEX('Policy Characteristics'!B:B,MATCH($C358,'Policy Characteristics'!$C:$C,0)))</f>
        <v>Non BAU Capacity Retirement Schedule</v>
      </c>
      <c r="C358" s="144" t="str">
        <f t="shared" si="21"/>
        <v>Boolean Use Non BAU Capacity Retirement Schedule</v>
      </c>
      <c r="D358" s="6" t="s">
        <v>2323</v>
      </c>
      <c r="E358" s="45"/>
      <c r="F358" s="6" t="s">
        <v>2328</v>
      </c>
      <c r="G358" s="45"/>
      <c r="H358" s="43">
        <v>1771</v>
      </c>
      <c r="I358" t="s">
        <v>44</v>
      </c>
      <c r="J358" s="145" t="str">
        <f>IF(ISBLANK(INDEX('Policy Characteristics'!D:D,MATCH($C358,'Policy Characteristics'!$C:$C,0))),"",INDEX('Policy Characteristics'!D:D,MATCH($C358,'Policy Characteristics'!$C:$C,0)))</f>
        <v>Non BAU Capacity Retirement Schedule</v>
      </c>
      <c r="K358" s="144" t="str">
        <f>IF(ISBLANK(INDEX('Policy Characteristics'!E:E,MATCH($C358,'Policy Characteristics'!$C:$C,0))),"",INDEX('Policy Characteristics'!E:E,MATCH($C358,'Policy Characteristics'!$C:$C,0)))</f>
        <v/>
      </c>
      <c r="L358" s="144">
        <f>IF(ISBLANK(INDEX('Policy Characteristics'!F:F,MATCH($C358,'Policy Characteristics'!$C:$C,0))),"",INDEX('Policy Characteristics'!F:F,MATCH($C358,'Policy Characteristics'!$C:$C,0)))</f>
        <v>0</v>
      </c>
      <c r="M358" s="144">
        <f>IF(ISBLANK(INDEX('Policy Characteristics'!G:G,MATCH($C358,'Policy Characteristics'!$C:$C,0))),"",INDEX('Policy Characteristics'!G:G,MATCH($C358,'Policy Characteristics'!$C:$C,0)))</f>
        <v>1</v>
      </c>
      <c r="N358" s="144">
        <f>IF(ISBLANK(INDEX('Policy Characteristics'!H:H,MATCH($C358,'Policy Characteristics'!$C:$C,0))),"",INDEX('Policy Characteristics'!H:H,MATCH($C358,'Policy Characteristics'!$C:$C,0)))</f>
        <v>1</v>
      </c>
      <c r="O358" s="144" t="str">
        <f>IF(ISBLANK(INDEX('Policy Characteristics'!I:I,MATCH($C358,'Policy Characteristics'!$C:$C,0))),"",INDEX('Policy Characteristics'!I:I,MATCH($C358,'Policy Characteristics'!$C:$C,0)))</f>
        <v>on/off</v>
      </c>
      <c r="P358" s="14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44" t="str">
        <f>IF(ISBLANK(INDEX('Policy Characteristics'!K:K,MATCH($C358,'Policy Characteristics'!$C:$C,0))),"",INDEX('Policy Characteristics'!K:K,MATCH($C358,'Policy Characteristics'!$C:$C,0)))</f>
        <v/>
      </c>
      <c r="R358" s="144" t="str">
        <f>IF(ISBLANK(INDEX('Policy Characteristics'!L:L,MATCH($C358,'Policy Characteristics'!$C:$C,0))),"",INDEX('Policy Characteristics'!L:L,MATCH($C358,'Policy Characteristics'!$C:$C,0)))</f>
        <v/>
      </c>
    </row>
    <row r="359" spans="1:18" x14ac:dyDescent="0.25">
      <c r="A359" s="144" t="str">
        <f>IF(ISBLANK(INDEX('Policy Characteristics'!A:A,MATCH($C359,'Policy Characteristics'!$C:$C,0))),"",INDEX('Policy Characteristics'!A:A,MATCH($C359,'Policy Characteristics'!$C:$C,0)))</f>
        <v>Electricity Supply</v>
      </c>
      <c r="B359" s="152" t="str">
        <f>IF(ISBLANK(INDEX('Policy Characteristics'!B:B,MATCH($C359,'Policy Characteristics'!$C:$C,0))),"",INDEX('Policy Characteristics'!B:B,MATCH($C359,'Policy Characteristics'!$C:$C,0)))</f>
        <v>Non BAU Capacity Retirement Schedule</v>
      </c>
      <c r="C359" s="144" t="str">
        <f t="shared" si="21"/>
        <v>Boolean Use Non BAU Capacity Retirement Schedule</v>
      </c>
      <c r="D359" s="6" t="s">
        <v>2324</v>
      </c>
      <c r="E359" s="45"/>
      <c r="F359" s="6" t="s">
        <v>2329</v>
      </c>
      <c r="G359" s="45"/>
      <c r="H359" s="43">
        <v>1772</v>
      </c>
      <c r="I359" t="s">
        <v>44</v>
      </c>
      <c r="J359" s="145" t="str">
        <f>IF(ISBLANK(INDEX('Policy Characteristics'!D:D,MATCH($C359,'Policy Characteristics'!$C:$C,0))),"",INDEX('Policy Characteristics'!D:D,MATCH($C359,'Policy Characteristics'!$C:$C,0)))</f>
        <v>Non BAU Capacity Retirement Schedule</v>
      </c>
      <c r="K359" s="144" t="str">
        <f>IF(ISBLANK(INDEX('Policy Characteristics'!E:E,MATCH($C359,'Policy Characteristics'!$C:$C,0))),"",INDEX('Policy Characteristics'!E:E,MATCH($C359,'Policy Characteristics'!$C:$C,0)))</f>
        <v/>
      </c>
      <c r="L359" s="144">
        <f>IF(ISBLANK(INDEX('Policy Characteristics'!F:F,MATCH($C359,'Policy Characteristics'!$C:$C,0))),"",INDEX('Policy Characteristics'!F:F,MATCH($C359,'Policy Characteristics'!$C:$C,0)))</f>
        <v>0</v>
      </c>
      <c r="M359" s="144">
        <f>IF(ISBLANK(INDEX('Policy Characteristics'!G:G,MATCH($C359,'Policy Characteristics'!$C:$C,0))),"",INDEX('Policy Characteristics'!G:G,MATCH($C359,'Policy Characteristics'!$C:$C,0)))</f>
        <v>1</v>
      </c>
      <c r="N359" s="144">
        <f>IF(ISBLANK(INDEX('Policy Characteristics'!H:H,MATCH($C359,'Policy Characteristics'!$C:$C,0))),"",INDEX('Policy Characteristics'!H:H,MATCH($C359,'Policy Characteristics'!$C:$C,0)))</f>
        <v>1</v>
      </c>
      <c r="O359" s="144" t="str">
        <f>IF(ISBLANK(INDEX('Policy Characteristics'!I:I,MATCH($C359,'Policy Characteristics'!$C:$C,0))),"",INDEX('Policy Characteristics'!I:I,MATCH($C359,'Policy Characteristics'!$C:$C,0)))</f>
        <v>on/off</v>
      </c>
      <c r="P359" s="14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44" t="str">
        <f>IF(ISBLANK(INDEX('Policy Characteristics'!K:K,MATCH($C359,'Policy Characteristics'!$C:$C,0))),"",INDEX('Policy Characteristics'!K:K,MATCH($C359,'Policy Characteristics'!$C:$C,0)))</f>
        <v/>
      </c>
      <c r="R359" s="144" t="str">
        <f>IF(ISBLANK(INDEX('Policy Characteristics'!L:L,MATCH($C359,'Policy Characteristics'!$C:$C,0))),"",INDEX('Policy Characteristics'!L:L,MATCH($C359,'Policy Characteristics'!$C:$C,0)))</f>
        <v/>
      </c>
    </row>
    <row r="360" spans="1:18" x14ac:dyDescent="0.25">
      <c r="A360" s="144" t="str">
        <f>IF(ISBLANK(INDEX('Policy Characteristics'!A:A,MATCH($C360,'Policy Characteristics'!$C:$C,0))),"",INDEX('Policy Characteristics'!A:A,MATCH($C360,'Policy Characteristics'!$C:$C,0)))</f>
        <v>Electricity Supply</v>
      </c>
      <c r="B360" s="152" t="str">
        <f>IF(ISBLANK(INDEX('Policy Characteristics'!B:B,MATCH($C360,'Policy Characteristics'!$C:$C,0))),"",INDEX('Policy Characteristics'!B:B,MATCH($C360,'Policy Characteristics'!$C:$C,0)))</f>
        <v>Non BAU Capacity Retirement Schedule</v>
      </c>
      <c r="C360" s="144" t="str">
        <f t="shared" si="21"/>
        <v>Boolean Use Non BAU Capacity Retirement Schedule</v>
      </c>
      <c r="D360" s="6" t="s">
        <v>2409</v>
      </c>
      <c r="E360" s="45"/>
      <c r="F360" s="6" t="s">
        <v>2407</v>
      </c>
      <c r="G360" s="45"/>
      <c r="H360" s="43">
        <v>1773</v>
      </c>
      <c r="I360" t="s">
        <v>44</v>
      </c>
      <c r="J360" s="145" t="str">
        <f>IF(ISBLANK(INDEX('Policy Characteristics'!D:D,MATCH($C360,'Policy Characteristics'!$C:$C,0))),"",INDEX('Policy Characteristics'!D:D,MATCH($C360,'Policy Characteristics'!$C:$C,0)))</f>
        <v>Non BAU Capacity Retirement Schedule</v>
      </c>
      <c r="K360" s="144" t="str">
        <f>IF(ISBLANK(INDEX('Policy Characteristics'!E:E,MATCH($C360,'Policy Characteristics'!$C:$C,0))),"",INDEX('Policy Characteristics'!E:E,MATCH($C360,'Policy Characteristics'!$C:$C,0)))</f>
        <v/>
      </c>
      <c r="L360" s="144">
        <f>IF(ISBLANK(INDEX('Policy Characteristics'!F:F,MATCH($C360,'Policy Characteristics'!$C:$C,0))),"",INDEX('Policy Characteristics'!F:F,MATCH($C360,'Policy Characteristics'!$C:$C,0)))</f>
        <v>0</v>
      </c>
      <c r="M360" s="144">
        <f>IF(ISBLANK(INDEX('Policy Characteristics'!G:G,MATCH($C360,'Policy Characteristics'!$C:$C,0))),"",INDEX('Policy Characteristics'!G:G,MATCH($C360,'Policy Characteristics'!$C:$C,0)))</f>
        <v>1</v>
      </c>
      <c r="N360" s="144">
        <f>IF(ISBLANK(INDEX('Policy Characteristics'!H:H,MATCH($C360,'Policy Characteristics'!$C:$C,0))),"",INDEX('Policy Characteristics'!H:H,MATCH($C360,'Policy Characteristics'!$C:$C,0)))</f>
        <v>1</v>
      </c>
      <c r="O360" s="144" t="str">
        <f>IF(ISBLANK(INDEX('Policy Characteristics'!I:I,MATCH($C360,'Policy Characteristics'!$C:$C,0))),"",INDEX('Policy Characteristics'!I:I,MATCH($C360,'Policy Characteristics'!$C:$C,0)))</f>
        <v>on/off</v>
      </c>
      <c r="P360" s="14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44" t="str">
        <f>IF(ISBLANK(INDEX('Policy Characteristics'!K:K,MATCH($C360,'Policy Characteristics'!$C:$C,0))),"",INDEX('Policy Characteristics'!K:K,MATCH($C360,'Policy Characteristics'!$C:$C,0)))</f>
        <v/>
      </c>
      <c r="R360" s="144" t="str">
        <f>IF(ISBLANK(INDEX('Policy Characteristics'!L:L,MATCH($C360,'Policy Characteristics'!$C:$C,0))),"",INDEX('Policy Characteristics'!L:L,MATCH($C360,'Policy Characteristics'!$C:$C,0)))</f>
        <v/>
      </c>
    </row>
    <row r="361" spans="1:18" x14ac:dyDescent="0.25">
      <c r="A361" s="144" t="str">
        <f>IF(ISBLANK(INDEX('Policy Characteristics'!A:A,MATCH($C361,'Policy Characteristics'!$C:$C,0))),"",INDEX('Policy Characteristics'!A:A,MATCH($C361,'Policy Characteristics'!$C:$C,0)))</f>
        <v>Electricity Supply</v>
      </c>
      <c r="B361" s="152" t="str">
        <f>IF(ISBLANK(INDEX('Policy Characteristics'!B:B,MATCH($C361,'Policy Characteristics'!$C:$C,0))),"",INDEX('Policy Characteristics'!B:B,MATCH($C361,'Policy Characteristics'!$C:$C,0)))</f>
        <v>Non BAU Capacity Retirement Schedule</v>
      </c>
      <c r="C361" s="144" t="str">
        <f t="shared" si="21"/>
        <v>Boolean Use Non BAU Capacity Retirement Schedule</v>
      </c>
      <c r="D361" s="6" t="s">
        <v>2410</v>
      </c>
      <c r="E361" s="45"/>
      <c r="F361" s="6" t="s">
        <v>2408</v>
      </c>
      <c r="G361" s="45"/>
      <c r="H361" s="43">
        <v>2240</v>
      </c>
      <c r="I361" t="s">
        <v>44</v>
      </c>
      <c r="J361" s="145" t="str">
        <f>IF(ISBLANK(INDEX('Policy Characteristics'!D:D,MATCH($C361,'Policy Characteristics'!$C:$C,0))),"",INDEX('Policy Characteristics'!D:D,MATCH($C361,'Policy Characteristics'!$C:$C,0)))</f>
        <v>Non BAU Capacity Retirement Schedule</v>
      </c>
      <c r="K361" s="144" t="str">
        <f>IF(ISBLANK(INDEX('Policy Characteristics'!E:E,MATCH($C361,'Policy Characteristics'!$C:$C,0))),"",INDEX('Policy Characteristics'!E:E,MATCH($C361,'Policy Characteristics'!$C:$C,0)))</f>
        <v/>
      </c>
      <c r="L361" s="144">
        <f>IF(ISBLANK(INDEX('Policy Characteristics'!F:F,MATCH($C361,'Policy Characteristics'!$C:$C,0))),"",INDEX('Policy Characteristics'!F:F,MATCH($C361,'Policy Characteristics'!$C:$C,0)))</f>
        <v>0</v>
      </c>
      <c r="M361" s="144">
        <f>IF(ISBLANK(INDEX('Policy Characteristics'!G:G,MATCH($C361,'Policy Characteristics'!$C:$C,0))),"",INDEX('Policy Characteristics'!G:G,MATCH($C361,'Policy Characteristics'!$C:$C,0)))</f>
        <v>1</v>
      </c>
      <c r="N361" s="144">
        <f>IF(ISBLANK(INDEX('Policy Characteristics'!H:H,MATCH($C361,'Policy Characteristics'!$C:$C,0))),"",INDEX('Policy Characteristics'!H:H,MATCH($C361,'Policy Characteristics'!$C:$C,0)))</f>
        <v>1</v>
      </c>
      <c r="O361" s="144" t="str">
        <f>IF(ISBLANK(INDEX('Policy Characteristics'!I:I,MATCH($C361,'Policy Characteristics'!$C:$C,0))),"",INDEX('Policy Characteristics'!I:I,MATCH($C361,'Policy Characteristics'!$C:$C,0)))</f>
        <v>on/off</v>
      </c>
      <c r="P361" s="14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44"/>
      <c r="R361" s="144"/>
    </row>
    <row r="362" spans="1:18" s="4" customFormat="1" x14ac:dyDescent="0.25">
      <c r="A362" s="144" t="str">
        <f>IF(ISBLANK(INDEX('Policy Characteristics'!A:A,MATCH($C362,'Policy Characteristics'!$C:$C,0))),"",INDEX('Policy Characteristics'!A:A,MATCH($C362,'Policy Characteristics'!$C:$C,0)))</f>
        <v>Electricity Supply</v>
      </c>
      <c r="B362" s="152" t="str">
        <f>IF(ISBLANK(INDEX('Policy Characteristics'!B:B,MATCH($C362,'Policy Characteristics'!$C:$C,0))),"",INDEX('Policy Characteristics'!B:B,MATCH($C362,'Policy Characteristics'!$C:$C,0)))</f>
        <v>Non BAU Mandated Capacity Construction</v>
      </c>
      <c r="C362" t="s">
        <v>129</v>
      </c>
      <c r="D362" s="45" t="s">
        <v>443</v>
      </c>
      <c r="E362" s="45"/>
      <c r="F362" s="45" t="s">
        <v>442</v>
      </c>
      <c r="G362" s="45"/>
      <c r="H362" s="43">
        <v>633</v>
      </c>
      <c r="I362" t="s">
        <v>44</v>
      </c>
      <c r="J362" s="145" t="str">
        <f>IF(ISBLANK(INDEX('Policy Characteristics'!D:D,MATCH($C362,'Policy Characteristics'!$C:$C,0))),"",INDEX('Policy Characteristics'!D:D,MATCH($C362,'Policy Characteristics'!$C:$C,0)))</f>
        <v>Non BAU Mandated Capacity Construction</v>
      </c>
      <c r="K362" s="144" t="str">
        <f>IF(ISBLANK(INDEX('Policy Characteristics'!E:E,MATCH($C362,'Policy Characteristics'!$C:$C,0))),"",INDEX('Policy Characteristics'!E:E,MATCH($C362,'Policy Characteristics'!$C:$C,0)))</f>
        <v/>
      </c>
      <c r="L362" s="144">
        <f>IF(ISBLANK(INDEX('Policy Characteristics'!F:F,MATCH($C362,'Policy Characteristics'!$C:$C,0))),"",INDEX('Policy Characteristics'!F:F,MATCH($C362,'Policy Characteristics'!$C:$C,0)))</f>
        <v>0</v>
      </c>
      <c r="M362" s="144">
        <f>IF(ISBLANK(INDEX('Policy Characteristics'!G:G,MATCH($C362,'Policy Characteristics'!$C:$C,0))),"",INDEX('Policy Characteristics'!G:G,MATCH($C362,'Policy Characteristics'!$C:$C,0)))</f>
        <v>1</v>
      </c>
      <c r="N362" s="144">
        <f>IF(ISBLANK(INDEX('Policy Characteristics'!H:H,MATCH($C362,'Policy Characteristics'!$C:$C,0))),"",INDEX('Policy Characteristics'!H:H,MATCH($C362,'Policy Characteristics'!$C:$C,0)))</f>
        <v>1</v>
      </c>
      <c r="O362" s="144" t="str">
        <f>IF(ISBLANK(INDEX('Policy Characteristics'!I:I,MATCH($C362,'Policy Characteristics'!$C:$C,0))),"",INDEX('Policy Characteristics'!I:I,MATCH($C362,'Policy Characteristics'!$C:$C,0)))</f>
        <v>on/off</v>
      </c>
      <c r="P362" s="14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44" t="str">
        <f>IF(ISBLANK(INDEX('Policy Characteristics'!K:K,MATCH($C362,'Policy Characteristics'!$C:$C,0))),"",INDEX('Policy Characteristics'!K:K,MATCH($C362,'Policy Characteristics'!$C:$C,0)))</f>
        <v/>
      </c>
      <c r="R362" s="144" t="str">
        <f>IF(ISBLANK(INDEX('Policy Characteristics'!L:L,MATCH($C362,'Policy Characteristics'!$C:$C,0))),"",INDEX('Policy Characteristics'!L:L,MATCH($C362,'Policy Characteristics'!$C:$C,0)))</f>
        <v/>
      </c>
    </row>
    <row r="363" spans="1:18" s="4" customFormat="1" x14ac:dyDescent="0.25">
      <c r="A363" s="144" t="str">
        <f>IF(ISBLANK(INDEX('Policy Characteristics'!A:A,MATCH($C363,'Policy Characteristics'!$C:$C,0))),"",INDEX('Policy Characteristics'!A:A,MATCH($C363,'Policy Characteristics'!$C:$C,0)))</f>
        <v>Electricity Supply</v>
      </c>
      <c r="B363" s="152" t="str">
        <f>IF(ISBLANK(INDEX('Policy Characteristics'!B:B,MATCH($C363,'Policy Characteristics'!$C:$C,0))),"",INDEX('Policy Characteristics'!B:B,MATCH($C363,'Policy Characteristics'!$C:$C,0)))</f>
        <v>Non BAU Mandated Capacity Construction</v>
      </c>
      <c r="C363" s="144" t="str">
        <f t="shared" ref="C363:C385" si="22">C$362</f>
        <v>Boolean Use Non BAU Mandated Capacity Construction Schedule</v>
      </c>
      <c r="D363" s="6" t="s">
        <v>2319</v>
      </c>
      <c r="E363" s="45"/>
      <c r="F363" s="6" t="s">
        <v>2262</v>
      </c>
      <c r="G363" s="45"/>
      <c r="H363" s="43">
        <v>634</v>
      </c>
      <c r="I363" t="s">
        <v>44</v>
      </c>
      <c r="J363" s="145" t="str">
        <f>IF(ISBLANK(INDEX('Policy Characteristics'!D:D,MATCH($C363,'Policy Characteristics'!$C:$C,0))),"",INDEX('Policy Characteristics'!D:D,MATCH($C363,'Policy Characteristics'!$C:$C,0)))</f>
        <v>Non BAU Mandated Capacity Construction</v>
      </c>
      <c r="K363" s="144" t="str">
        <f>IF(ISBLANK(INDEX('Policy Characteristics'!E:E,MATCH($C363,'Policy Characteristics'!$C:$C,0))),"",INDEX('Policy Characteristics'!E:E,MATCH($C363,'Policy Characteristics'!$C:$C,0)))</f>
        <v/>
      </c>
      <c r="L363" s="144">
        <f>IF(ISBLANK(INDEX('Policy Characteristics'!F:F,MATCH($C363,'Policy Characteristics'!$C:$C,0))),"",INDEX('Policy Characteristics'!F:F,MATCH($C363,'Policy Characteristics'!$C:$C,0)))</f>
        <v>0</v>
      </c>
      <c r="M363" s="144">
        <f>IF(ISBLANK(INDEX('Policy Characteristics'!G:G,MATCH($C363,'Policy Characteristics'!$C:$C,0))),"",INDEX('Policy Characteristics'!G:G,MATCH($C363,'Policy Characteristics'!$C:$C,0)))</f>
        <v>1</v>
      </c>
      <c r="N363" s="144">
        <f>IF(ISBLANK(INDEX('Policy Characteristics'!H:H,MATCH($C363,'Policy Characteristics'!$C:$C,0))),"",INDEX('Policy Characteristics'!H:H,MATCH($C363,'Policy Characteristics'!$C:$C,0)))</f>
        <v>1</v>
      </c>
      <c r="O363" s="144" t="str">
        <f>IF(ISBLANK(INDEX('Policy Characteristics'!I:I,MATCH($C363,'Policy Characteristics'!$C:$C,0))),"",INDEX('Policy Characteristics'!I:I,MATCH($C363,'Policy Characteristics'!$C:$C,0)))</f>
        <v>on/off</v>
      </c>
      <c r="P363" s="14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44" t="str">
        <f>IF(ISBLANK(INDEX('Policy Characteristics'!K:K,MATCH($C363,'Policy Characteristics'!$C:$C,0))),"",INDEX('Policy Characteristics'!K:K,MATCH($C363,'Policy Characteristics'!$C:$C,0)))</f>
        <v/>
      </c>
      <c r="R363" s="144" t="str">
        <f>IF(ISBLANK(INDEX('Policy Characteristics'!L:L,MATCH($C363,'Policy Characteristics'!$C:$C,0))),"",INDEX('Policy Characteristics'!L:L,MATCH($C363,'Policy Characteristics'!$C:$C,0)))</f>
        <v/>
      </c>
    </row>
    <row r="364" spans="1:18" s="4" customFormat="1" x14ac:dyDescent="0.25">
      <c r="A364" s="144" t="str">
        <f>IF(ISBLANK(INDEX('Policy Characteristics'!A:A,MATCH($C364,'Policy Characteristics'!$C:$C,0))),"",INDEX('Policy Characteristics'!A:A,MATCH($C364,'Policy Characteristics'!$C:$C,0)))</f>
        <v>Electricity Supply</v>
      </c>
      <c r="B364" s="152" t="str">
        <f>IF(ISBLANK(INDEX('Policy Characteristics'!B:B,MATCH($C364,'Policy Characteristics'!$C:$C,0))),"",INDEX('Policy Characteristics'!B:B,MATCH($C364,'Policy Characteristics'!$C:$C,0)))</f>
        <v>Non BAU Mandated Capacity Construction</v>
      </c>
      <c r="C364" s="144" t="str">
        <f t="shared" si="22"/>
        <v>Boolean Use Non BAU Mandated Capacity Construction Schedule</v>
      </c>
      <c r="D364" s="6" t="s">
        <v>2320</v>
      </c>
      <c r="E364" s="45"/>
      <c r="F364" s="6" t="s">
        <v>2263</v>
      </c>
      <c r="G364" s="45"/>
      <c r="H364" s="43">
        <v>1774</v>
      </c>
      <c r="I364" t="s">
        <v>44</v>
      </c>
      <c r="J364" s="145" t="str">
        <f>IF(ISBLANK(INDEX('Policy Characteristics'!D:D,MATCH($C364,'Policy Characteristics'!$C:$C,0))),"",INDEX('Policy Characteristics'!D:D,MATCH($C364,'Policy Characteristics'!$C:$C,0)))</f>
        <v>Non BAU Mandated Capacity Construction</v>
      </c>
      <c r="K364" s="144" t="str">
        <f>IF(ISBLANK(INDEX('Policy Characteristics'!E:E,MATCH($C364,'Policy Characteristics'!$C:$C,0))),"",INDEX('Policy Characteristics'!E:E,MATCH($C364,'Policy Characteristics'!$C:$C,0)))</f>
        <v/>
      </c>
      <c r="L364" s="144">
        <f>IF(ISBLANK(INDEX('Policy Characteristics'!F:F,MATCH($C364,'Policy Characteristics'!$C:$C,0))),"",INDEX('Policy Characteristics'!F:F,MATCH($C364,'Policy Characteristics'!$C:$C,0)))</f>
        <v>0</v>
      </c>
      <c r="M364" s="144">
        <f>IF(ISBLANK(INDEX('Policy Characteristics'!G:G,MATCH($C364,'Policy Characteristics'!$C:$C,0))),"",INDEX('Policy Characteristics'!G:G,MATCH($C364,'Policy Characteristics'!$C:$C,0)))</f>
        <v>1</v>
      </c>
      <c r="N364" s="144">
        <f>IF(ISBLANK(INDEX('Policy Characteristics'!H:H,MATCH($C364,'Policy Characteristics'!$C:$C,0))),"",INDEX('Policy Characteristics'!H:H,MATCH($C364,'Policy Characteristics'!$C:$C,0)))</f>
        <v>1</v>
      </c>
      <c r="O364" s="144" t="str">
        <f>IF(ISBLANK(INDEX('Policy Characteristics'!I:I,MATCH($C364,'Policy Characteristics'!$C:$C,0))),"",INDEX('Policy Characteristics'!I:I,MATCH($C364,'Policy Characteristics'!$C:$C,0)))</f>
        <v>on/off</v>
      </c>
      <c r="P364" s="14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44" t="str">
        <f>IF(ISBLANK(INDEX('Policy Characteristics'!K:K,MATCH($C364,'Policy Characteristics'!$C:$C,0))),"",INDEX('Policy Characteristics'!K:K,MATCH($C364,'Policy Characteristics'!$C:$C,0)))</f>
        <v/>
      </c>
      <c r="R364" s="144" t="str">
        <f>IF(ISBLANK(INDEX('Policy Characteristics'!L:L,MATCH($C364,'Policy Characteristics'!$C:$C,0))),"",INDEX('Policy Characteristics'!L:L,MATCH($C364,'Policy Characteristics'!$C:$C,0)))</f>
        <v/>
      </c>
    </row>
    <row r="365" spans="1:18" s="4" customFormat="1" x14ac:dyDescent="0.25">
      <c r="A365" s="144" t="str">
        <f>IF(ISBLANK(INDEX('Policy Characteristics'!A:A,MATCH($C365,'Policy Characteristics'!$C:$C,0))),"",INDEX('Policy Characteristics'!A:A,MATCH($C365,'Policy Characteristics'!$C:$C,0)))</f>
        <v>Electricity Supply</v>
      </c>
      <c r="B365" s="152" t="str">
        <f>IF(ISBLANK(INDEX('Policy Characteristics'!B:B,MATCH($C365,'Policy Characteristics'!$C:$C,0))),"",INDEX('Policy Characteristics'!B:B,MATCH($C365,'Policy Characteristics'!$C:$C,0)))</f>
        <v>Non BAU Mandated Capacity Construction</v>
      </c>
      <c r="C365" s="144" t="str">
        <f t="shared" si="22"/>
        <v>Boolean Use Non BAU Mandated Capacity Construction Schedule</v>
      </c>
      <c r="D365" s="6" t="s">
        <v>76</v>
      </c>
      <c r="E365" s="45"/>
      <c r="F365" s="6" t="s">
        <v>2330</v>
      </c>
      <c r="G365" s="45"/>
      <c r="H365" s="43">
        <v>635</v>
      </c>
      <c r="I365" t="s">
        <v>44</v>
      </c>
      <c r="J365" s="145" t="str">
        <f>IF(ISBLANK(INDEX('Policy Characteristics'!D:D,MATCH($C365,'Policy Characteristics'!$C:$C,0))),"",INDEX('Policy Characteristics'!D:D,MATCH($C365,'Policy Characteristics'!$C:$C,0)))</f>
        <v>Non BAU Mandated Capacity Construction</v>
      </c>
      <c r="K365" s="144" t="str">
        <f>IF(ISBLANK(INDEX('Policy Characteristics'!E:E,MATCH($C365,'Policy Characteristics'!$C:$C,0))),"",INDEX('Policy Characteristics'!E:E,MATCH($C365,'Policy Characteristics'!$C:$C,0)))</f>
        <v/>
      </c>
      <c r="L365" s="144">
        <f>IF(ISBLANK(INDEX('Policy Characteristics'!F:F,MATCH($C365,'Policy Characteristics'!$C:$C,0))),"",INDEX('Policy Characteristics'!F:F,MATCH($C365,'Policy Characteristics'!$C:$C,0)))</f>
        <v>0</v>
      </c>
      <c r="M365" s="144">
        <f>IF(ISBLANK(INDEX('Policy Characteristics'!G:G,MATCH($C365,'Policy Characteristics'!$C:$C,0))),"",INDEX('Policy Characteristics'!G:G,MATCH($C365,'Policy Characteristics'!$C:$C,0)))</f>
        <v>1</v>
      </c>
      <c r="N365" s="144">
        <f>IF(ISBLANK(INDEX('Policy Characteristics'!H:H,MATCH($C365,'Policy Characteristics'!$C:$C,0))),"",INDEX('Policy Characteristics'!H:H,MATCH($C365,'Policy Characteristics'!$C:$C,0)))</f>
        <v>1</v>
      </c>
      <c r="O365" s="144" t="str">
        <f>IF(ISBLANK(INDEX('Policy Characteristics'!I:I,MATCH($C365,'Policy Characteristics'!$C:$C,0))),"",INDEX('Policy Characteristics'!I:I,MATCH($C365,'Policy Characteristics'!$C:$C,0)))</f>
        <v>on/off</v>
      </c>
      <c r="P365" s="14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44" t="str">
        <f>IF(ISBLANK(INDEX('Policy Characteristics'!K:K,MATCH($C365,'Policy Characteristics'!$C:$C,0))),"",INDEX('Policy Characteristics'!K:K,MATCH($C365,'Policy Characteristics'!$C:$C,0)))</f>
        <v/>
      </c>
      <c r="R365" s="144" t="str">
        <f>IF(ISBLANK(INDEX('Policy Characteristics'!L:L,MATCH($C365,'Policy Characteristics'!$C:$C,0))),"",INDEX('Policy Characteristics'!L:L,MATCH($C365,'Policy Characteristics'!$C:$C,0)))</f>
        <v/>
      </c>
    </row>
    <row r="366" spans="1:18" s="4" customFormat="1" x14ac:dyDescent="0.25">
      <c r="A366" s="144" t="str">
        <f>IF(ISBLANK(INDEX('Policy Characteristics'!A:A,MATCH($C366,'Policy Characteristics'!$C:$C,0))),"",INDEX('Policy Characteristics'!A:A,MATCH($C366,'Policy Characteristics'!$C:$C,0)))</f>
        <v>Electricity Supply</v>
      </c>
      <c r="B366" s="152" t="str">
        <f>IF(ISBLANK(INDEX('Policy Characteristics'!B:B,MATCH($C366,'Policy Characteristics'!$C:$C,0))),"",INDEX('Policy Characteristics'!B:B,MATCH($C366,'Policy Characteristics'!$C:$C,0)))</f>
        <v>Non BAU Mandated Capacity Construction</v>
      </c>
      <c r="C366" s="144" t="str">
        <f t="shared" si="22"/>
        <v>Boolean Use Non BAU Mandated Capacity Construction Schedule</v>
      </c>
      <c r="D366" s="6" t="s">
        <v>77</v>
      </c>
      <c r="E366" s="45"/>
      <c r="F366" s="6" t="s">
        <v>89</v>
      </c>
      <c r="G366" s="45"/>
      <c r="H366" s="43">
        <v>636</v>
      </c>
      <c r="I366" t="s">
        <v>44</v>
      </c>
      <c r="J366" s="145" t="str">
        <f>IF(ISBLANK(INDEX('Policy Characteristics'!D:D,MATCH($C366,'Policy Characteristics'!$C:$C,0))),"",INDEX('Policy Characteristics'!D:D,MATCH($C366,'Policy Characteristics'!$C:$C,0)))</f>
        <v>Non BAU Mandated Capacity Construction</v>
      </c>
      <c r="K366" s="144" t="str">
        <f>IF(ISBLANK(INDEX('Policy Characteristics'!E:E,MATCH($C366,'Policy Characteristics'!$C:$C,0))),"",INDEX('Policy Characteristics'!E:E,MATCH($C366,'Policy Characteristics'!$C:$C,0)))</f>
        <v/>
      </c>
      <c r="L366" s="144">
        <f>IF(ISBLANK(INDEX('Policy Characteristics'!F:F,MATCH($C366,'Policy Characteristics'!$C:$C,0))),"",INDEX('Policy Characteristics'!F:F,MATCH($C366,'Policy Characteristics'!$C:$C,0)))</f>
        <v>0</v>
      </c>
      <c r="M366" s="144">
        <f>IF(ISBLANK(INDEX('Policy Characteristics'!G:G,MATCH($C366,'Policy Characteristics'!$C:$C,0))),"",INDEX('Policy Characteristics'!G:G,MATCH($C366,'Policy Characteristics'!$C:$C,0)))</f>
        <v>1</v>
      </c>
      <c r="N366" s="144">
        <f>IF(ISBLANK(INDEX('Policy Characteristics'!H:H,MATCH($C366,'Policy Characteristics'!$C:$C,0))),"",INDEX('Policy Characteristics'!H:H,MATCH($C366,'Policy Characteristics'!$C:$C,0)))</f>
        <v>1</v>
      </c>
      <c r="O366" s="144" t="str">
        <f>IF(ISBLANK(INDEX('Policy Characteristics'!I:I,MATCH($C366,'Policy Characteristics'!$C:$C,0))),"",INDEX('Policy Characteristics'!I:I,MATCH($C366,'Policy Characteristics'!$C:$C,0)))</f>
        <v>on/off</v>
      </c>
      <c r="P366" s="14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44" t="str">
        <f>IF(ISBLANK(INDEX('Policy Characteristics'!K:K,MATCH($C366,'Policy Characteristics'!$C:$C,0))),"",INDEX('Policy Characteristics'!K:K,MATCH($C366,'Policy Characteristics'!$C:$C,0)))</f>
        <v/>
      </c>
      <c r="R366" s="144" t="str">
        <f>IF(ISBLANK(INDEX('Policy Characteristics'!L:L,MATCH($C366,'Policy Characteristics'!$C:$C,0))),"",INDEX('Policy Characteristics'!L:L,MATCH($C366,'Policy Characteristics'!$C:$C,0)))</f>
        <v/>
      </c>
    </row>
    <row r="367" spans="1:18" s="4" customFormat="1" x14ac:dyDescent="0.25">
      <c r="A367" s="144" t="str">
        <f>IF(ISBLANK(INDEX('Policy Characteristics'!A:A,MATCH($C367,'Policy Characteristics'!$C:$C,0))),"",INDEX('Policy Characteristics'!A:A,MATCH($C367,'Policy Characteristics'!$C:$C,0)))</f>
        <v>Electricity Supply</v>
      </c>
      <c r="B367" s="152" t="str">
        <f>IF(ISBLANK(INDEX('Policy Characteristics'!B:B,MATCH($C367,'Policy Characteristics'!$C:$C,0))),"",INDEX('Policy Characteristics'!B:B,MATCH($C367,'Policy Characteristics'!$C:$C,0)))</f>
        <v>Non BAU Mandated Capacity Construction</v>
      </c>
      <c r="C367" s="144" t="str">
        <f t="shared" si="22"/>
        <v>Boolean Use Non BAU Mandated Capacity Construction Schedule</v>
      </c>
      <c r="D367" s="6" t="s">
        <v>444</v>
      </c>
      <c r="E367" s="45"/>
      <c r="F367" s="6" t="s">
        <v>447</v>
      </c>
      <c r="G367" s="45"/>
      <c r="H367" s="43">
        <v>637</v>
      </c>
      <c r="I367" t="s">
        <v>44</v>
      </c>
      <c r="J367" s="145" t="str">
        <f>IF(ISBLANK(INDEX('Policy Characteristics'!D:D,MATCH($C367,'Policy Characteristics'!$C:$C,0))),"",INDEX('Policy Characteristics'!D:D,MATCH($C367,'Policy Characteristics'!$C:$C,0)))</f>
        <v>Non BAU Mandated Capacity Construction</v>
      </c>
      <c r="K367" s="144" t="str">
        <f>IF(ISBLANK(INDEX('Policy Characteristics'!E:E,MATCH($C367,'Policy Characteristics'!$C:$C,0))),"",INDEX('Policy Characteristics'!E:E,MATCH($C367,'Policy Characteristics'!$C:$C,0)))</f>
        <v/>
      </c>
      <c r="L367" s="144">
        <f>IF(ISBLANK(INDEX('Policy Characteristics'!F:F,MATCH($C367,'Policy Characteristics'!$C:$C,0))),"",INDEX('Policy Characteristics'!F:F,MATCH($C367,'Policy Characteristics'!$C:$C,0)))</f>
        <v>0</v>
      </c>
      <c r="M367" s="144">
        <f>IF(ISBLANK(INDEX('Policy Characteristics'!G:G,MATCH($C367,'Policy Characteristics'!$C:$C,0))),"",INDEX('Policy Characteristics'!G:G,MATCH($C367,'Policy Characteristics'!$C:$C,0)))</f>
        <v>1</v>
      </c>
      <c r="N367" s="144">
        <f>IF(ISBLANK(INDEX('Policy Characteristics'!H:H,MATCH($C367,'Policy Characteristics'!$C:$C,0))),"",INDEX('Policy Characteristics'!H:H,MATCH($C367,'Policy Characteristics'!$C:$C,0)))</f>
        <v>1</v>
      </c>
      <c r="O367" s="144" t="str">
        <f>IF(ISBLANK(INDEX('Policy Characteristics'!I:I,MATCH($C367,'Policy Characteristics'!$C:$C,0))),"",INDEX('Policy Characteristics'!I:I,MATCH($C367,'Policy Characteristics'!$C:$C,0)))</f>
        <v>on/off</v>
      </c>
      <c r="P367" s="14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44" t="str">
        <f>IF(ISBLANK(INDEX('Policy Characteristics'!K:K,MATCH($C367,'Policy Characteristics'!$C:$C,0))),"",INDEX('Policy Characteristics'!K:K,MATCH($C367,'Policy Characteristics'!$C:$C,0)))</f>
        <v/>
      </c>
      <c r="R367" s="144" t="str">
        <f>IF(ISBLANK(INDEX('Policy Characteristics'!L:L,MATCH($C367,'Policy Characteristics'!$C:$C,0))),"",INDEX('Policy Characteristics'!L:L,MATCH($C367,'Policy Characteristics'!$C:$C,0)))</f>
        <v/>
      </c>
    </row>
    <row r="368" spans="1:18" s="4" customFormat="1" x14ac:dyDescent="0.25">
      <c r="A368" s="144" t="str">
        <f>IF(ISBLANK(INDEX('Policy Characteristics'!A:A,MATCH($C368,'Policy Characteristics'!$C:$C,0))),"",INDEX('Policy Characteristics'!A:A,MATCH($C368,'Policy Characteristics'!$C:$C,0)))</f>
        <v>Electricity Supply</v>
      </c>
      <c r="B368" s="152" t="str">
        <f>IF(ISBLANK(INDEX('Policy Characteristics'!B:B,MATCH($C368,'Policy Characteristics'!$C:$C,0))),"",INDEX('Policy Characteristics'!B:B,MATCH($C368,'Policy Characteristics'!$C:$C,0)))</f>
        <v>Non BAU Mandated Capacity Construction</v>
      </c>
      <c r="C368" s="144" t="str">
        <f t="shared" si="22"/>
        <v>Boolean Use Non BAU Mandated Capacity Construction Schedule</v>
      </c>
      <c r="D368" s="6" t="s">
        <v>78</v>
      </c>
      <c r="E368" s="45"/>
      <c r="F368" s="6" t="s">
        <v>90</v>
      </c>
      <c r="G368" s="45"/>
      <c r="H368" s="43">
        <v>638</v>
      </c>
      <c r="I368" t="s">
        <v>44</v>
      </c>
      <c r="J368" s="145" t="str">
        <f>IF(ISBLANK(INDEX('Policy Characteristics'!D:D,MATCH($C368,'Policy Characteristics'!$C:$C,0))),"",INDEX('Policy Characteristics'!D:D,MATCH($C368,'Policy Characteristics'!$C:$C,0)))</f>
        <v>Non BAU Mandated Capacity Construction</v>
      </c>
      <c r="K368" s="144" t="str">
        <f>IF(ISBLANK(INDEX('Policy Characteristics'!E:E,MATCH($C368,'Policy Characteristics'!$C:$C,0))),"",INDEX('Policy Characteristics'!E:E,MATCH($C368,'Policy Characteristics'!$C:$C,0)))</f>
        <v/>
      </c>
      <c r="L368" s="144">
        <f>IF(ISBLANK(INDEX('Policy Characteristics'!F:F,MATCH($C368,'Policy Characteristics'!$C:$C,0))),"",INDEX('Policy Characteristics'!F:F,MATCH($C368,'Policy Characteristics'!$C:$C,0)))</f>
        <v>0</v>
      </c>
      <c r="M368" s="144">
        <f>IF(ISBLANK(INDEX('Policy Characteristics'!G:G,MATCH($C368,'Policy Characteristics'!$C:$C,0))),"",INDEX('Policy Characteristics'!G:G,MATCH($C368,'Policy Characteristics'!$C:$C,0)))</f>
        <v>1</v>
      </c>
      <c r="N368" s="144">
        <f>IF(ISBLANK(INDEX('Policy Characteristics'!H:H,MATCH($C368,'Policy Characteristics'!$C:$C,0))),"",INDEX('Policy Characteristics'!H:H,MATCH($C368,'Policy Characteristics'!$C:$C,0)))</f>
        <v>1</v>
      </c>
      <c r="O368" s="144" t="str">
        <f>IF(ISBLANK(INDEX('Policy Characteristics'!I:I,MATCH($C368,'Policy Characteristics'!$C:$C,0))),"",INDEX('Policy Characteristics'!I:I,MATCH($C368,'Policy Characteristics'!$C:$C,0)))</f>
        <v>on/off</v>
      </c>
      <c r="P368" s="14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44" t="str">
        <f>IF(ISBLANK(INDEX('Policy Characteristics'!K:K,MATCH($C368,'Policy Characteristics'!$C:$C,0))),"",INDEX('Policy Characteristics'!K:K,MATCH($C368,'Policy Characteristics'!$C:$C,0)))</f>
        <v/>
      </c>
      <c r="R368" s="144" t="str">
        <f>IF(ISBLANK(INDEX('Policy Characteristics'!L:L,MATCH($C368,'Policy Characteristics'!$C:$C,0))),"",INDEX('Policy Characteristics'!L:L,MATCH($C368,'Policy Characteristics'!$C:$C,0)))</f>
        <v/>
      </c>
    </row>
    <row r="369" spans="1:18" s="4" customFormat="1" x14ac:dyDescent="0.25">
      <c r="A369" s="144" t="str">
        <f>IF(ISBLANK(INDEX('Policy Characteristics'!A:A,MATCH($C369,'Policy Characteristics'!$C:$C,0))),"",INDEX('Policy Characteristics'!A:A,MATCH($C369,'Policy Characteristics'!$C:$C,0)))</f>
        <v>Electricity Supply</v>
      </c>
      <c r="B369" s="152" t="str">
        <f>IF(ISBLANK(INDEX('Policy Characteristics'!B:B,MATCH($C369,'Policy Characteristics'!$C:$C,0))),"",INDEX('Policy Characteristics'!B:B,MATCH($C369,'Policy Characteristics'!$C:$C,0)))</f>
        <v>Non BAU Mandated Capacity Construction</v>
      </c>
      <c r="C369" s="144" t="str">
        <f t="shared" si="22"/>
        <v>Boolean Use Non BAU Mandated Capacity Construction Schedule</v>
      </c>
      <c r="D369" s="6" t="s">
        <v>79</v>
      </c>
      <c r="E369" s="45"/>
      <c r="F369" s="6" t="s">
        <v>91</v>
      </c>
      <c r="G369" s="45"/>
      <c r="H369" s="43">
        <v>639</v>
      </c>
      <c r="I369" t="s">
        <v>44</v>
      </c>
      <c r="J369" s="145" t="str">
        <f>IF(ISBLANK(INDEX('Policy Characteristics'!D:D,MATCH($C369,'Policy Characteristics'!$C:$C,0))),"",INDEX('Policy Characteristics'!D:D,MATCH($C369,'Policy Characteristics'!$C:$C,0)))</f>
        <v>Non BAU Mandated Capacity Construction</v>
      </c>
      <c r="K369" s="144" t="str">
        <f>IF(ISBLANK(INDEX('Policy Characteristics'!E:E,MATCH($C369,'Policy Characteristics'!$C:$C,0))),"",INDEX('Policy Characteristics'!E:E,MATCH($C369,'Policy Characteristics'!$C:$C,0)))</f>
        <v/>
      </c>
      <c r="L369" s="144">
        <f>IF(ISBLANK(INDEX('Policy Characteristics'!F:F,MATCH($C369,'Policy Characteristics'!$C:$C,0))),"",INDEX('Policy Characteristics'!F:F,MATCH($C369,'Policy Characteristics'!$C:$C,0)))</f>
        <v>0</v>
      </c>
      <c r="M369" s="144">
        <f>IF(ISBLANK(INDEX('Policy Characteristics'!G:G,MATCH($C369,'Policy Characteristics'!$C:$C,0))),"",INDEX('Policy Characteristics'!G:G,MATCH($C369,'Policy Characteristics'!$C:$C,0)))</f>
        <v>1</v>
      </c>
      <c r="N369" s="144">
        <f>IF(ISBLANK(INDEX('Policy Characteristics'!H:H,MATCH($C369,'Policy Characteristics'!$C:$C,0))),"",INDEX('Policy Characteristics'!H:H,MATCH($C369,'Policy Characteristics'!$C:$C,0)))</f>
        <v>1</v>
      </c>
      <c r="O369" s="144" t="str">
        <f>IF(ISBLANK(INDEX('Policy Characteristics'!I:I,MATCH($C369,'Policy Characteristics'!$C:$C,0))),"",INDEX('Policy Characteristics'!I:I,MATCH($C369,'Policy Characteristics'!$C:$C,0)))</f>
        <v>on/off</v>
      </c>
      <c r="P369" s="14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44" t="str">
        <f>IF(ISBLANK(INDEX('Policy Characteristics'!K:K,MATCH($C369,'Policy Characteristics'!$C:$C,0))),"",INDEX('Policy Characteristics'!K:K,MATCH($C369,'Policy Characteristics'!$C:$C,0)))</f>
        <v/>
      </c>
      <c r="R369" s="144" t="str">
        <f>IF(ISBLANK(INDEX('Policy Characteristics'!L:L,MATCH($C369,'Policy Characteristics'!$C:$C,0))),"",INDEX('Policy Characteristics'!L:L,MATCH($C369,'Policy Characteristics'!$C:$C,0)))</f>
        <v/>
      </c>
    </row>
    <row r="370" spans="1:18" s="4" customFormat="1" x14ac:dyDescent="0.25">
      <c r="A370" s="144" t="str">
        <f>IF(ISBLANK(INDEX('Policy Characteristics'!A:A,MATCH($C370,'Policy Characteristics'!$C:$C,0))),"",INDEX('Policy Characteristics'!A:A,MATCH($C370,'Policy Characteristics'!$C:$C,0)))</f>
        <v>Electricity Supply</v>
      </c>
      <c r="B370" s="152" t="str">
        <f>IF(ISBLANK(INDEX('Policy Characteristics'!B:B,MATCH($C370,'Policy Characteristics'!$C:$C,0))),"",INDEX('Policy Characteristics'!B:B,MATCH($C370,'Policy Characteristics'!$C:$C,0)))</f>
        <v>Non BAU Mandated Capacity Construction</v>
      </c>
      <c r="C370" s="144" t="str">
        <f t="shared" si="22"/>
        <v>Boolean Use Non BAU Mandated Capacity Construction Schedule</v>
      </c>
      <c r="D370" s="6" t="s">
        <v>80</v>
      </c>
      <c r="E370" s="45"/>
      <c r="F370" s="6" t="s">
        <v>92</v>
      </c>
      <c r="G370" s="45"/>
      <c r="H370" s="43">
        <v>640</v>
      </c>
      <c r="I370" t="s">
        <v>44</v>
      </c>
      <c r="J370" s="145" t="str">
        <f>IF(ISBLANK(INDEX('Policy Characteristics'!D:D,MATCH($C370,'Policy Characteristics'!$C:$C,0))),"",INDEX('Policy Characteristics'!D:D,MATCH($C370,'Policy Characteristics'!$C:$C,0)))</f>
        <v>Non BAU Mandated Capacity Construction</v>
      </c>
      <c r="K370" s="144" t="str">
        <f>IF(ISBLANK(INDEX('Policy Characteristics'!E:E,MATCH($C370,'Policy Characteristics'!$C:$C,0))),"",INDEX('Policy Characteristics'!E:E,MATCH($C370,'Policy Characteristics'!$C:$C,0)))</f>
        <v/>
      </c>
      <c r="L370" s="144">
        <f>IF(ISBLANK(INDEX('Policy Characteristics'!F:F,MATCH($C370,'Policy Characteristics'!$C:$C,0))),"",INDEX('Policy Characteristics'!F:F,MATCH($C370,'Policy Characteristics'!$C:$C,0)))</f>
        <v>0</v>
      </c>
      <c r="M370" s="144">
        <f>IF(ISBLANK(INDEX('Policy Characteristics'!G:G,MATCH($C370,'Policy Characteristics'!$C:$C,0))),"",INDEX('Policy Characteristics'!G:G,MATCH($C370,'Policy Characteristics'!$C:$C,0)))</f>
        <v>1</v>
      </c>
      <c r="N370" s="144">
        <f>IF(ISBLANK(INDEX('Policy Characteristics'!H:H,MATCH($C370,'Policy Characteristics'!$C:$C,0))),"",INDEX('Policy Characteristics'!H:H,MATCH($C370,'Policy Characteristics'!$C:$C,0)))</f>
        <v>1</v>
      </c>
      <c r="O370" s="144" t="str">
        <f>IF(ISBLANK(INDEX('Policy Characteristics'!I:I,MATCH($C370,'Policy Characteristics'!$C:$C,0))),"",INDEX('Policy Characteristics'!I:I,MATCH($C370,'Policy Characteristics'!$C:$C,0)))</f>
        <v>on/off</v>
      </c>
      <c r="P370" s="14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44" t="str">
        <f>IF(ISBLANK(INDEX('Policy Characteristics'!K:K,MATCH($C370,'Policy Characteristics'!$C:$C,0))),"",INDEX('Policy Characteristics'!K:K,MATCH($C370,'Policy Characteristics'!$C:$C,0)))</f>
        <v/>
      </c>
      <c r="R370" s="144" t="str">
        <f>IF(ISBLANK(INDEX('Policy Characteristics'!L:L,MATCH($C370,'Policy Characteristics'!$C:$C,0))),"",INDEX('Policy Characteristics'!L:L,MATCH($C370,'Policy Characteristics'!$C:$C,0)))</f>
        <v/>
      </c>
    </row>
    <row r="371" spans="1:18" s="4" customFormat="1" x14ac:dyDescent="0.25">
      <c r="A371" s="144" t="str">
        <f>IF(ISBLANK(INDEX('Policy Characteristics'!A:A,MATCH($C371,'Policy Characteristics'!$C:$C,0))),"",INDEX('Policy Characteristics'!A:A,MATCH($C371,'Policy Characteristics'!$C:$C,0)))</f>
        <v>Electricity Supply</v>
      </c>
      <c r="B371" s="152" t="str">
        <f>IF(ISBLANK(INDEX('Policy Characteristics'!B:B,MATCH($C371,'Policy Characteristics'!$C:$C,0))),"",INDEX('Policy Characteristics'!B:B,MATCH($C371,'Policy Characteristics'!$C:$C,0)))</f>
        <v>Non BAU Mandated Capacity Construction</v>
      </c>
      <c r="C371" s="144" t="str">
        <f t="shared" si="22"/>
        <v>Boolean Use Non BAU Mandated Capacity Construction Schedule</v>
      </c>
      <c r="D371" s="6" t="s">
        <v>1318</v>
      </c>
      <c r="E371" s="45"/>
      <c r="F371" s="6" t="s">
        <v>432</v>
      </c>
      <c r="G371" s="45"/>
      <c r="H371" s="43">
        <v>641</v>
      </c>
      <c r="I371" t="s">
        <v>44</v>
      </c>
      <c r="J371" s="145" t="str">
        <f>IF(ISBLANK(INDEX('Policy Characteristics'!D:D,MATCH($C371,'Policy Characteristics'!$C:$C,0))),"",INDEX('Policy Characteristics'!D:D,MATCH($C371,'Policy Characteristics'!$C:$C,0)))</f>
        <v>Non BAU Mandated Capacity Construction</v>
      </c>
      <c r="K371" s="144" t="str">
        <f>IF(ISBLANK(INDEX('Policy Characteristics'!E:E,MATCH($C371,'Policy Characteristics'!$C:$C,0))),"",INDEX('Policy Characteristics'!E:E,MATCH($C371,'Policy Characteristics'!$C:$C,0)))</f>
        <v/>
      </c>
      <c r="L371" s="144">
        <f>IF(ISBLANK(INDEX('Policy Characteristics'!F:F,MATCH($C371,'Policy Characteristics'!$C:$C,0))),"",INDEX('Policy Characteristics'!F:F,MATCH($C371,'Policy Characteristics'!$C:$C,0)))</f>
        <v>0</v>
      </c>
      <c r="M371" s="144">
        <f>IF(ISBLANK(INDEX('Policy Characteristics'!G:G,MATCH($C371,'Policy Characteristics'!$C:$C,0))),"",INDEX('Policy Characteristics'!G:G,MATCH($C371,'Policy Characteristics'!$C:$C,0)))</f>
        <v>1</v>
      </c>
      <c r="N371" s="144">
        <f>IF(ISBLANK(INDEX('Policy Characteristics'!H:H,MATCH($C371,'Policy Characteristics'!$C:$C,0))),"",INDEX('Policy Characteristics'!H:H,MATCH($C371,'Policy Characteristics'!$C:$C,0)))</f>
        <v>1</v>
      </c>
      <c r="O371" s="144" t="str">
        <f>IF(ISBLANK(INDEX('Policy Characteristics'!I:I,MATCH($C371,'Policy Characteristics'!$C:$C,0))),"",INDEX('Policy Characteristics'!I:I,MATCH($C371,'Policy Characteristics'!$C:$C,0)))</f>
        <v>on/off</v>
      </c>
      <c r="P371" s="14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44" t="str">
        <f>IF(ISBLANK(INDEX('Policy Characteristics'!K:K,MATCH($C371,'Policy Characteristics'!$C:$C,0))),"",INDEX('Policy Characteristics'!K:K,MATCH($C371,'Policy Characteristics'!$C:$C,0)))</f>
        <v/>
      </c>
      <c r="R371" s="144" t="str">
        <f>IF(ISBLANK(INDEX('Policy Characteristics'!L:L,MATCH($C371,'Policy Characteristics'!$C:$C,0))),"",INDEX('Policy Characteristics'!L:L,MATCH($C371,'Policy Characteristics'!$C:$C,0)))</f>
        <v/>
      </c>
    </row>
    <row r="372" spans="1:18" s="4" customFormat="1" x14ac:dyDescent="0.25">
      <c r="A372" s="144" t="str">
        <f>IF(ISBLANK(INDEX('Policy Characteristics'!A:A,MATCH($C372,'Policy Characteristics'!$C:$C,0))),"",INDEX('Policy Characteristics'!A:A,MATCH($C372,'Policy Characteristics'!$C:$C,0)))</f>
        <v>Electricity Supply</v>
      </c>
      <c r="B372" s="152" t="str">
        <f>IF(ISBLANK(INDEX('Policy Characteristics'!B:B,MATCH($C372,'Policy Characteristics'!$C:$C,0))),"",INDEX('Policy Characteristics'!B:B,MATCH($C372,'Policy Characteristics'!$C:$C,0)))</f>
        <v>Non BAU Mandated Capacity Construction</v>
      </c>
      <c r="C372" s="144" t="str">
        <f t="shared" si="22"/>
        <v>Boolean Use Non BAU Mandated Capacity Construction Schedule</v>
      </c>
      <c r="D372" s="6" t="s">
        <v>304</v>
      </c>
      <c r="E372" s="45"/>
      <c r="F372" s="6" t="s">
        <v>306</v>
      </c>
      <c r="G372" s="45"/>
      <c r="H372" s="43">
        <v>642</v>
      </c>
      <c r="I372" t="s">
        <v>44</v>
      </c>
      <c r="J372" s="145" t="str">
        <f>IF(ISBLANK(INDEX('Policy Characteristics'!D:D,MATCH($C372,'Policy Characteristics'!$C:$C,0))),"",INDEX('Policy Characteristics'!D:D,MATCH($C372,'Policy Characteristics'!$C:$C,0)))</f>
        <v>Non BAU Mandated Capacity Construction</v>
      </c>
      <c r="K372" s="144" t="str">
        <f>IF(ISBLANK(INDEX('Policy Characteristics'!E:E,MATCH($C372,'Policy Characteristics'!$C:$C,0))),"",INDEX('Policy Characteristics'!E:E,MATCH($C372,'Policy Characteristics'!$C:$C,0)))</f>
        <v/>
      </c>
      <c r="L372" s="144">
        <f>IF(ISBLANK(INDEX('Policy Characteristics'!F:F,MATCH($C372,'Policy Characteristics'!$C:$C,0))),"",INDEX('Policy Characteristics'!F:F,MATCH($C372,'Policy Characteristics'!$C:$C,0)))</f>
        <v>0</v>
      </c>
      <c r="M372" s="144">
        <f>IF(ISBLANK(INDEX('Policy Characteristics'!G:G,MATCH($C372,'Policy Characteristics'!$C:$C,0))),"",INDEX('Policy Characteristics'!G:G,MATCH($C372,'Policy Characteristics'!$C:$C,0)))</f>
        <v>1</v>
      </c>
      <c r="N372" s="144">
        <f>IF(ISBLANK(INDEX('Policy Characteristics'!H:H,MATCH($C372,'Policy Characteristics'!$C:$C,0))),"",INDEX('Policy Characteristics'!H:H,MATCH($C372,'Policy Characteristics'!$C:$C,0)))</f>
        <v>1</v>
      </c>
      <c r="O372" s="144" t="str">
        <f>IF(ISBLANK(INDEX('Policy Characteristics'!I:I,MATCH($C372,'Policy Characteristics'!$C:$C,0))),"",INDEX('Policy Characteristics'!I:I,MATCH($C372,'Policy Characteristics'!$C:$C,0)))</f>
        <v>on/off</v>
      </c>
      <c r="P372" s="14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44" t="str">
        <f>IF(ISBLANK(INDEX('Policy Characteristics'!K:K,MATCH($C372,'Policy Characteristics'!$C:$C,0))),"",INDEX('Policy Characteristics'!K:K,MATCH($C372,'Policy Characteristics'!$C:$C,0)))</f>
        <v/>
      </c>
      <c r="R372" s="144" t="str">
        <f>IF(ISBLANK(INDEX('Policy Characteristics'!L:L,MATCH($C372,'Policy Characteristics'!$C:$C,0))),"",INDEX('Policy Characteristics'!L:L,MATCH($C372,'Policy Characteristics'!$C:$C,0)))</f>
        <v/>
      </c>
    </row>
    <row r="373" spans="1:18" s="4" customFormat="1" x14ac:dyDescent="0.25">
      <c r="A373" s="144" t="str">
        <f>IF(ISBLANK(INDEX('Policy Characteristics'!A:A,MATCH($C373,'Policy Characteristics'!$C:$C,0))),"",INDEX('Policy Characteristics'!A:A,MATCH($C373,'Policy Characteristics'!$C:$C,0)))</f>
        <v>Electricity Supply</v>
      </c>
      <c r="B373" s="152" t="str">
        <f>IF(ISBLANK(INDEX('Policy Characteristics'!B:B,MATCH($C373,'Policy Characteristics'!$C:$C,0))),"",INDEX('Policy Characteristics'!B:B,MATCH($C373,'Policy Characteristics'!$C:$C,0)))</f>
        <v>Non BAU Mandated Capacity Construction</v>
      </c>
      <c r="C373" s="144" t="str">
        <f t="shared" si="22"/>
        <v>Boolean Use Non BAU Mandated Capacity Construction Schedule</v>
      </c>
      <c r="D373" s="6" t="s">
        <v>305</v>
      </c>
      <c r="E373" s="45"/>
      <c r="F373" s="6" t="s">
        <v>307</v>
      </c>
      <c r="G373" s="45"/>
      <c r="H373" s="43">
        <v>643</v>
      </c>
      <c r="I373" t="s">
        <v>44</v>
      </c>
      <c r="J373" s="145" t="str">
        <f>IF(ISBLANK(INDEX('Policy Characteristics'!D:D,MATCH($C373,'Policy Characteristics'!$C:$C,0))),"",INDEX('Policy Characteristics'!D:D,MATCH($C373,'Policy Characteristics'!$C:$C,0)))</f>
        <v>Non BAU Mandated Capacity Construction</v>
      </c>
      <c r="K373" s="144" t="str">
        <f>IF(ISBLANK(INDEX('Policy Characteristics'!E:E,MATCH($C373,'Policy Characteristics'!$C:$C,0))),"",INDEX('Policy Characteristics'!E:E,MATCH($C373,'Policy Characteristics'!$C:$C,0)))</f>
        <v/>
      </c>
      <c r="L373" s="144">
        <f>IF(ISBLANK(INDEX('Policy Characteristics'!F:F,MATCH($C373,'Policy Characteristics'!$C:$C,0))),"",INDEX('Policy Characteristics'!F:F,MATCH($C373,'Policy Characteristics'!$C:$C,0)))</f>
        <v>0</v>
      </c>
      <c r="M373" s="144">
        <f>IF(ISBLANK(INDEX('Policy Characteristics'!G:G,MATCH($C373,'Policy Characteristics'!$C:$C,0))),"",INDEX('Policy Characteristics'!G:G,MATCH($C373,'Policy Characteristics'!$C:$C,0)))</f>
        <v>1</v>
      </c>
      <c r="N373" s="144">
        <f>IF(ISBLANK(INDEX('Policy Characteristics'!H:H,MATCH($C373,'Policy Characteristics'!$C:$C,0))),"",INDEX('Policy Characteristics'!H:H,MATCH($C373,'Policy Characteristics'!$C:$C,0)))</f>
        <v>1</v>
      </c>
      <c r="O373" s="144" t="str">
        <f>IF(ISBLANK(INDEX('Policy Characteristics'!I:I,MATCH($C373,'Policy Characteristics'!$C:$C,0))),"",INDEX('Policy Characteristics'!I:I,MATCH($C373,'Policy Characteristics'!$C:$C,0)))</f>
        <v>on/off</v>
      </c>
      <c r="P373" s="14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44" t="str">
        <f>IF(ISBLANK(INDEX('Policy Characteristics'!K:K,MATCH($C373,'Policy Characteristics'!$C:$C,0))),"",INDEX('Policy Characteristics'!K:K,MATCH($C373,'Policy Characteristics'!$C:$C,0)))</f>
        <v/>
      </c>
      <c r="R373" s="144" t="str">
        <f>IF(ISBLANK(INDEX('Policy Characteristics'!L:L,MATCH($C373,'Policy Characteristics'!$C:$C,0))),"",INDEX('Policy Characteristics'!L:L,MATCH($C373,'Policy Characteristics'!$C:$C,0)))</f>
        <v/>
      </c>
    </row>
    <row r="374" spans="1:18" s="4" customFormat="1" x14ac:dyDescent="0.25">
      <c r="A374" s="144" t="str">
        <f>IF(ISBLANK(INDEX('Policy Characteristics'!A:A,MATCH($C374,'Policy Characteristics'!$C:$C,0))),"",INDEX('Policy Characteristics'!A:A,MATCH($C374,'Policy Characteristics'!$C:$C,0)))</f>
        <v>Electricity Supply</v>
      </c>
      <c r="B374" s="152" t="str">
        <f>IF(ISBLANK(INDEX('Policy Characteristics'!B:B,MATCH($C374,'Policy Characteristics'!$C:$C,0))),"",INDEX('Policy Characteristics'!B:B,MATCH($C374,'Policy Characteristics'!$C:$C,0)))</f>
        <v>Non BAU Mandated Capacity Construction</v>
      </c>
      <c r="C374" s="144" t="str">
        <f t="shared" si="22"/>
        <v>Boolean Use Non BAU Mandated Capacity Construction Schedule</v>
      </c>
      <c r="D374" s="6" t="s">
        <v>440</v>
      </c>
      <c r="E374" s="45"/>
      <c r="F374" s="6" t="s">
        <v>439</v>
      </c>
      <c r="G374" s="45"/>
      <c r="H374" s="43">
        <v>644</v>
      </c>
      <c r="I374" t="s">
        <v>44</v>
      </c>
      <c r="J374" s="145" t="str">
        <f>IF(ISBLANK(INDEX('Policy Characteristics'!D:D,MATCH($C374,'Policy Characteristics'!$C:$C,0))),"",INDEX('Policy Characteristics'!D:D,MATCH($C374,'Policy Characteristics'!$C:$C,0)))</f>
        <v>Non BAU Mandated Capacity Construction</v>
      </c>
      <c r="K374" s="144" t="str">
        <f>IF(ISBLANK(INDEX('Policy Characteristics'!E:E,MATCH($C374,'Policy Characteristics'!$C:$C,0))),"",INDEX('Policy Characteristics'!E:E,MATCH($C374,'Policy Characteristics'!$C:$C,0)))</f>
        <v/>
      </c>
      <c r="L374" s="144">
        <f>IF(ISBLANK(INDEX('Policy Characteristics'!F:F,MATCH($C374,'Policy Characteristics'!$C:$C,0))),"",INDEX('Policy Characteristics'!F:F,MATCH($C374,'Policy Characteristics'!$C:$C,0)))</f>
        <v>0</v>
      </c>
      <c r="M374" s="144">
        <f>IF(ISBLANK(INDEX('Policy Characteristics'!G:G,MATCH($C374,'Policy Characteristics'!$C:$C,0))),"",INDEX('Policy Characteristics'!G:G,MATCH($C374,'Policy Characteristics'!$C:$C,0)))</f>
        <v>1</v>
      </c>
      <c r="N374" s="144">
        <f>IF(ISBLANK(INDEX('Policy Characteristics'!H:H,MATCH($C374,'Policy Characteristics'!$C:$C,0))),"",INDEX('Policy Characteristics'!H:H,MATCH($C374,'Policy Characteristics'!$C:$C,0)))</f>
        <v>1</v>
      </c>
      <c r="O374" s="144" t="str">
        <f>IF(ISBLANK(INDEX('Policy Characteristics'!I:I,MATCH($C374,'Policy Characteristics'!$C:$C,0))),"",INDEX('Policy Characteristics'!I:I,MATCH($C374,'Policy Characteristics'!$C:$C,0)))</f>
        <v>on/off</v>
      </c>
      <c r="P374" s="14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44" t="str">
        <f>IF(ISBLANK(INDEX('Policy Characteristics'!K:K,MATCH($C374,'Policy Characteristics'!$C:$C,0))),"",INDEX('Policy Characteristics'!K:K,MATCH($C374,'Policy Characteristics'!$C:$C,0)))</f>
        <v/>
      </c>
      <c r="R374" s="144" t="str">
        <f>IF(ISBLANK(INDEX('Policy Characteristics'!L:L,MATCH($C374,'Policy Characteristics'!$C:$C,0))),"",INDEX('Policy Characteristics'!L:L,MATCH($C374,'Policy Characteristics'!$C:$C,0)))</f>
        <v/>
      </c>
    </row>
    <row r="375" spans="1:18" s="4" customFormat="1" x14ac:dyDescent="0.25">
      <c r="A375" s="144" t="str">
        <f>IF(ISBLANK(INDEX('Policy Characteristics'!A:A,MATCH($C375,'Policy Characteristics'!$C:$C,0))),"",INDEX('Policy Characteristics'!A:A,MATCH($C375,'Policy Characteristics'!$C:$C,0)))</f>
        <v>Electricity Supply</v>
      </c>
      <c r="B375" s="152" t="str">
        <f>IF(ISBLANK(INDEX('Policy Characteristics'!B:B,MATCH($C375,'Policy Characteristics'!$C:$C,0))),"",INDEX('Policy Characteristics'!B:B,MATCH($C375,'Policy Characteristics'!$C:$C,0)))</f>
        <v>Non BAU Mandated Capacity Construction</v>
      </c>
      <c r="C375" s="144" t="str">
        <f t="shared" si="22"/>
        <v>Boolean Use Non BAU Mandated Capacity Construction Schedule</v>
      </c>
      <c r="D375" s="6" t="s">
        <v>449</v>
      </c>
      <c r="E375" s="45"/>
      <c r="F375" s="6" t="s">
        <v>450</v>
      </c>
      <c r="G375" s="45"/>
      <c r="H375" s="43">
        <v>645</v>
      </c>
      <c r="I375" t="s">
        <v>44</v>
      </c>
      <c r="J375" s="145" t="str">
        <f>IF(ISBLANK(INDEX('Policy Characteristics'!D:D,MATCH($C375,'Policy Characteristics'!$C:$C,0))),"",INDEX('Policy Characteristics'!D:D,MATCH($C375,'Policy Characteristics'!$C:$C,0)))</f>
        <v>Non BAU Mandated Capacity Construction</v>
      </c>
      <c r="K375" s="144" t="str">
        <f>IF(ISBLANK(INDEX('Policy Characteristics'!E:E,MATCH($C375,'Policy Characteristics'!$C:$C,0))),"",INDEX('Policy Characteristics'!E:E,MATCH($C375,'Policy Characteristics'!$C:$C,0)))</f>
        <v/>
      </c>
      <c r="L375" s="144">
        <f>IF(ISBLANK(INDEX('Policy Characteristics'!F:F,MATCH($C375,'Policy Characteristics'!$C:$C,0))),"",INDEX('Policy Characteristics'!F:F,MATCH($C375,'Policy Characteristics'!$C:$C,0)))</f>
        <v>0</v>
      </c>
      <c r="M375" s="144">
        <f>IF(ISBLANK(INDEX('Policy Characteristics'!G:G,MATCH($C375,'Policy Characteristics'!$C:$C,0))),"",INDEX('Policy Characteristics'!G:G,MATCH($C375,'Policy Characteristics'!$C:$C,0)))</f>
        <v>1</v>
      </c>
      <c r="N375" s="144">
        <f>IF(ISBLANK(INDEX('Policy Characteristics'!H:H,MATCH($C375,'Policy Characteristics'!$C:$C,0))),"",INDEX('Policy Characteristics'!H:H,MATCH($C375,'Policy Characteristics'!$C:$C,0)))</f>
        <v>1</v>
      </c>
      <c r="O375" s="144" t="str">
        <f>IF(ISBLANK(INDEX('Policy Characteristics'!I:I,MATCH($C375,'Policy Characteristics'!$C:$C,0))),"",INDEX('Policy Characteristics'!I:I,MATCH($C375,'Policy Characteristics'!$C:$C,0)))</f>
        <v>on/off</v>
      </c>
      <c r="P375" s="14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44" t="str">
        <f>IF(ISBLANK(INDEX('Policy Characteristics'!K:K,MATCH($C375,'Policy Characteristics'!$C:$C,0))),"",INDEX('Policy Characteristics'!K:K,MATCH($C375,'Policy Characteristics'!$C:$C,0)))</f>
        <v/>
      </c>
      <c r="R375" s="144" t="str">
        <f>IF(ISBLANK(INDEX('Policy Characteristics'!L:L,MATCH($C375,'Policy Characteristics'!$C:$C,0))),"",INDEX('Policy Characteristics'!L:L,MATCH($C375,'Policy Characteristics'!$C:$C,0)))</f>
        <v/>
      </c>
    </row>
    <row r="376" spans="1:18" s="4" customFormat="1" x14ac:dyDescent="0.25">
      <c r="A376" s="144" t="str">
        <f>IF(ISBLANK(INDEX('Policy Characteristics'!A:A,MATCH($C376,'Policy Characteristics'!$C:$C,0))),"",INDEX('Policy Characteristics'!A:A,MATCH($C376,'Policy Characteristics'!$C:$C,0)))</f>
        <v>Electricity Supply</v>
      </c>
      <c r="B376" s="152" t="str">
        <f>IF(ISBLANK(INDEX('Policy Characteristics'!B:B,MATCH($C376,'Policy Characteristics'!$C:$C,0))),"",INDEX('Policy Characteristics'!B:B,MATCH($C376,'Policy Characteristics'!$C:$C,0)))</f>
        <v>Non BAU Mandated Capacity Construction</v>
      </c>
      <c r="C376" s="144" t="str">
        <f t="shared" si="22"/>
        <v>Boolean Use Non BAU Mandated Capacity Construction Schedule</v>
      </c>
      <c r="D376" s="6" t="s">
        <v>1641</v>
      </c>
      <c r="E376" s="45"/>
      <c r="F376" s="6" t="s">
        <v>1361</v>
      </c>
      <c r="G376" s="45"/>
      <c r="H376" s="43">
        <v>646</v>
      </c>
      <c r="I376" t="s">
        <v>44</v>
      </c>
      <c r="J376" s="145" t="str">
        <f>IF(ISBLANK(INDEX('Policy Characteristics'!D:D,MATCH($C376,'Policy Characteristics'!$C:$C,0))),"",INDEX('Policy Characteristics'!D:D,MATCH($C376,'Policy Characteristics'!$C:$C,0)))</f>
        <v>Non BAU Mandated Capacity Construction</v>
      </c>
      <c r="K376" s="144" t="str">
        <f>IF(ISBLANK(INDEX('Policy Characteristics'!E:E,MATCH($C376,'Policy Characteristics'!$C:$C,0))),"",INDEX('Policy Characteristics'!E:E,MATCH($C376,'Policy Characteristics'!$C:$C,0)))</f>
        <v/>
      </c>
      <c r="L376" s="144">
        <f>IF(ISBLANK(INDEX('Policy Characteristics'!F:F,MATCH($C376,'Policy Characteristics'!$C:$C,0))),"",INDEX('Policy Characteristics'!F:F,MATCH($C376,'Policy Characteristics'!$C:$C,0)))</f>
        <v>0</v>
      </c>
      <c r="M376" s="144">
        <f>IF(ISBLANK(INDEX('Policy Characteristics'!G:G,MATCH($C376,'Policy Characteristics'!$C:$C,0))),"",INDEX('Policy Characteristics'!G:G,MATCH($C376,'Policy Characteristics'!$C:$C,0)))</f>
        <v>1</v>
      </c>
      <c r="N376" s="144">
        <f>IF(ISBLANK(INDEX('Policy Characteristics'!H:H,MATCH($C376,'Policy Characteristics'!$C:$C,0))),"",INDEX('Policy Characteristics'!H:H,MATCH($C376,'Policy Characteristics'!$C:$C,0)))</f>
        <v>1</v>
      </c>
      <c r="O376" s="144" t="str">
        <f>IF(ISBLANK(INDEX('Policy Characteristics'!I:I,MATCH($C376,'Policy Characteristics'!$C:$C,0))),"",INDEX('Policy Characteristics'!I:I,MATCH($C376,'Policy Characteristics'!$C:$C,0)))</f>
        <v>on/off</v>
      </c>
      <c r="P376" s="14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44" t="str">
        <f>IF(ISBLANK(INDEX('Policy Characteristics'!K:K,MATCH($C376,'Policy Characteristics'!$C:$C,0))),"",INDEX('Policy Characteristics'!K:K,MATCH($C376,'Policy Characteristics'!$C:$C,0)))</f>
        <v/>
      </c>
      <c r="R376" s="144" t="str">
        <f>IF(ISBLANK(INDEX('Policy Characteristics'!L:L,MATCH($C376,'Policy Characteristics'!$C:$C,0))),"",INDEX('Policy Characteristics'!L:L,MATCH($C376,'Policy Characteristics'!$C:$C,0)))</f>
        <v/>
      </c>
    </row>
    <row r="377" spans="1:18" s="4" customFormat="1" x14ac:dyDescent="0.25">
      <c r="A377" s="144" t="str">
        <f>IF(ISBLANK(INDEX('Policy Characteristics'!A:A,MATCH($C377,'Policy Characteristics'!$C:$C,0))),"",INDEX('Policy Characteristics'!A:A,MATCH($C377,'Policy Characteristics'!$C:$C,0)))</f>
        <v>Electricity Supply</v>
      </c>
      <c r="B377" s="152" t="str">
        <f>IF(ISBLANK(INDEX('Policy Characteristics'!B:B,MATCH($C377,'Policy Characteristics'!$C:$C,0))),"",INDEX('Policy Characteristics'!B:B,MATCH($C377,'Policy Characteristics'!$C:$C,0)))</f>
        <v>Non BAU Mandated Capacity Construction</v>
      </c>
      <c r="C377" s="144" t="str">
        <f t="shared" si="22"/>
        <v>Boolean Use Non BAU Mandated Capacity Construction Schedule</v>
      </c>
      <c r="D377" s="6" t="s">
        <v>1642</v>
      </c>
      <c r="E377" s="45"/>
      <c r="F377" s="6" t="s">
        <v>1484</v>
      </c>
      <c r="G377" s="45"/>
      <c r="H377" s="43">
        <v>647</v>
      </c>
      <c r="I377" t="s">
        <v>44</v>
      </c>
      <c r="J377" s="145" t="str">
        <f>IF(ISBLANK(INDEX('Policy Characteristics'!D:D,MATCH($C377,'Policy Characteristics'!$C:$C,0))),"",INDEX('Policy Characteristics'!D:D,MATCH($C377,'Policy Characteristics'!$C:$C,0)))</f>
        <v>Non BAU Mandated Capacity Construction</v>
      </c>
      <c r="K377" s="144" t="str">
        <f>IF(ISBLANK(INDEX('Policy Characteristics'!E:E,MATCH($C377,'Policy Characteristics'!$C:$C,0))),"",INDEX('Policy Characteristics'!E:E,MATCH($C377,'Policy Characteristics'!$C:$C,0)))</f>
        <v/>
      </c>
      <c r="L377" s="144">
        <f>IF(ISBLANK(INDEX('Policy Characteristics'!F:F,MATCH($C377,'Policy Characteristics'!$C:$C,0))),"",INDEX('Policy Characteristics'!F:F,MATCH($C377,'Policy Characteristics'!$C:$C,0)))</f>
        <v>0</v>
      </c>
      <c r="M377" s="144">
        <f>IF(ISBLANK(INDEX('Policy Characteristics'!G:G,MATCH($C377,'Policy Characteristics'!$C:$C,0))),"",INDEX('Policy Characteristics'!G:G,MATCH($C377,'Policy Characteristics'!$C:$C,0)))</f>
        <v>1</v>
      </c>
      <c r="N377" s="144">
        <f>IF(ISBLANK(INDEX('Policy Characteristics'!H:H,MATCH($C377,'Policy Characteristics'!$C:$C,0))),"",INDEX('Policy Characteristics'!H:H,MATCH($C377,'Policy Characteristics'!$C:$C,0)))</f>
        <v>1</v>
      </c>
      <c r="O377" s="144" t="str">
        <f>IF(ISBLANK(INDEX('Policy Characteristics'!I:I,MATCH($C377,'Policy Characteristics'!$C:$C,0))),"",INDEX('Policy Characteristics'!I:I,MATCH($C377,'Policy Characteristics'!$C:$C,0)))</f>
        <v>on/off</v>
      </c>
      <c r="P377" s="14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44" t="str">
        <f>IF(ISBLANK(INDEX('Policy Characteristics'!K:K,MATCH($C377,'Policy Characteristics'!$C:$C,0))),"",INDEX('Policy Characteristics'!K:K,MATCH($C377,'Policy Characteristics'!$C:$C,0)))</f>
        <v/>
      </c>
      <c r="R377" s="144" t="str">
        <f>IF(ISBLANK(INDEX('Policy Characteristics'!L:L,MATCH($C377,'Policy Characteristics'!$C:$C,0))),"",INDEX('Policy Characteristics'!L:L,MATCH($C377,'Policy Characteristics'!$C:$C,0)))</f>
        <v/>
      </c>
    </row>
    <row r="378" spans="1:18" s="4" customFormat="1" x14ac:dyDescent="0.25">
      <c r="A378" s="144" t="str">
        <f>IF(ISBLANK(INDEX('Policy Characteristics'!A:A,MATCH($C378,'Policy Characteristics'!$C:$C,0))),"",INDEX('Policy Characteristics'!A:A,MATCH($C378,'Policy Characteristics'!$C:$C,0)))</f>
        <v>Electricity Supply</v>
      </c>
      <c r="B378" s="152" t="str">
        <f>IF(ISBLANK(INDEX('Policy Characteristics'!B:B,MATCH($C378,'Policy Characteristics'!$C:$C,0))),"",INDEX('Policy Characteristics'!B:B,MATCH($C378,'Policy Characteristics'!$C:$C,0)))</f>
        <v>Non BAU Mandated Capacity Construction</v>
      </c>
      <c r="C378" s="144" t="str">
        <f t="shared" si="22"/>
        <v>Boolean Use Non BAU Mandated Capacity Construction Schedule</v>
      </c>
      <c r="D378" s="6" t="s">
        <v>1643</v>
      </c>
      <c r="E378" s="45"/>
      <c r="F378" s="6" t="s">
        <v>1363</v>
      </c>
      <c r="G378" s="45"/>
      <c r="H378" s="43">
        <v>648</v>
      </c>
      <c r="I378" t="s">
        <v>44</v>
      </c>
      <c r="J378" s="145" t="str">
        <f>IF(ISBLANK(INDEX('Policy Characteristics'!D:D,MATCH($C378,'Policy Characteristics'!$C:$C,0))),"",INDEX('Policy Characteristics'!D:D,MATCH($C378,'Policy Characteristics'!$C:$C,0)))</f>
        <v>Non BAU Mandated Capacity Construction</v>
      </c>
      <c r="K378" s="144" t="str">
        <f>IF(ISBLANK(INDEX('Policy Characteristics'!E:E,MATCH($C378,'Policy Characteristics'!$C:$C,0))),"",INDEX('Policy Characteristics'!E:E,MATCH($C378,'Policy Characteristics'!$C:$C,0)))</f>
        <v/>
      </c>
      <c r="L378" s="144">
        <f>IF(ISBLANK(INDEX('Policy Characteristics'!F:F,MATCH($C378,'Policy Characteristics'!$C:$C,0))),"",INDEX('Policy Characteristics'!F:F,MATCH($C378,'Policy Characteristics'!$C:$C,0)))</f>
        <v>0</v>
      </c>
      <c r="M378" s="144">
        <f>IF(ISBLANK(INDEX('Policy Characteristics'!G:G,MATCH($C378,'Policy Characteristics'!$C:$C,0))),"",INDEX('Policy Characteristics'!G:G,MATCH($C378,'Policy Characteristics'!$C:$C,0)))</f>
        <v>1</v>
      </c>
      <c r="N378" s="144">
        <f>IF(ISBLANK(INDEX('Policy Characteristics'!H:H,MATCH($C378,'Policy Characteristics'!$C:$C,0))),"",INDEX('Policy Characteristics'!H:H,MATCH($C378,'Policy Characteristics'!$C:$C,0)))</f>
        <v>1</v>
      </c>
      <c r="O378" s="144" t="str">
        <f>IF(ISBLANK(INDEX('Policy Characteristics'!I:I,MATCH($C378,'Policy Characteristics'!$C:$C,0))),"",INDEX('Policy Characteristics'!I:I,MATCH($C378,'Policy Characteristics'!$C:$C,0)))</f>
        <v>on/off</v>
      </c>
      <c r="P378" s="14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44" t="str">
        <f>IF(ISBLANK(INDEX('Policy Characteristics'!K:K,MATCH($C378,'Policy Characteristics'!$C:$C,0))),"",INDEX('Policy Characteristics'!K:K,MATCH($C378,'Policy Characteristics'!$C:$C,0)))</f>
        <v/>
      </c>
      <c r="R378" s="144" t="str">
        <f>IF(ISBLANK(INDEX('Policy Characteristics'!L:L,MATCH($C378,'Policy Characteristics'!$C:$C,0))),"",INDEX('Policy Characteristics'!L:L,MATCH($C378,'Policy Characteristics'!$C:$C,0)))</f>
        <v/>
      </c>
    </row>
    <row r="379" spans="1:18" s="4" customFormat="1" x14ac:dyDescent="0.25">
      <c r="A379" s="144" t="str">
        <f>IF(ISBLANK(INDEX('Policy Characteristics'!A:A,MATCH($C379,'Policy Characteristics'!$C:$C,0))),"",INDEX('Policy Characteristics'!A:A,MATCH($C379,'Policy Characteristics'!$C:$C,0)))</f>
        <v>Electricity Supply</v>
      </c>
      <c r="B379" s="152" t="str">
        <f>IF(ISBLANK(INDEX('Policy Characteristics'!B:B,MATCH($C379,'Policy Characteristics'!$C:$C,0))),"",INDEX('Policy Characteristics'!B:B,MATCH($C379,'Policy Characteristics'!$C:$C,0)))</f>
        <v>Non BAU Mandated Capacity Construction</v>
      </c>
      <c r="C379" s="144" t="str">
        <f t="shared" si="22"/>
        <v>Boolean Use Non BAU Mandated Capacity Construction Schedule</v>
      </c>
      <c r="D379" s="6" t="s">
        <v>2318</v>
      </c>
      <c r="E379" s="45"/>
      <c r="F379" s="6" t="s">
        <v>2325</v>
      </c>
      <c r="G379" s="45"/>
      <c r="H379" s="43">
        <v>1775</v>
      </c>
      <c r="I379" t="s">
        <v>44</v>
      </c>
      <c r="J379" s="145" t="str">
        <f>IF(ISBLANK(INDEX('Policy Characteristics'!D:D,MATCH($C379,'Policy Characteristics'!$C:$C,0))),"",INDEX('Policy Characteristics'!D:D,MATCH($C379,'Policy Characteristics'!$C:$C,0)))</f>
        <v>Non BAU Mandated Capacity Construction</v>
      </c>
      <c r="K379" s="144" t="str">
        <f>IF(ISBLANK(INDEX('Policy Characteristics'!E:E,MATCH($C379,'Policy Characteristics'!$C:$C,0))),"",INDEX('Policy Characteristics'!E:E,MATCH($C379,'Policy Characteristics'!$C:$C,0)))</f>
        <v/>
      </c>
      <c r="L379" s="144">
        <f>IF(ISBLANK(INDEX('Policy Characteristics'!F:F,MATCH($C379,'Policy Characteristics'!$C:$C,0))),"",INDEX('Policy Characteristics'!F:F,MATCH($C379,'Policy Characteristics'!$C:$C,0)))</f>
        <v>0</v>
      </c>
      <c r="M379" s="144">
        <f>IF(ISBLANK(INDEX('Policy Characteristics'!G:G,MATCH($C379,'Policy Characteristics'!$C:$C,0))),"",INDEX('Policy Characteristics'!G:G,MATCH($C379,'Policy Characteristics'!$C:$C,0)))</f>
        <v>1</v>
      </c>
      <c r="N379" s="144">
        <f>IF(ISBLANK(INDEX('Policy Characteristics'!H:H,MATCH($C379,'Policy Characteristics'!$C:$C,0))),"",INDEX('Policy Characteristics'!H:H,MATCH($C379,'Policy Characteristics'!$C:$C,0)))</f>
        <v>1</v>
      </c>
      <c r="O379" s="144" t="str">
        <f>IF(ISBLANK(INDEX('Policy Characteristics'!I:I,MATCH($C379,'Policy Characteristics'!$C:$C,0))),"",INDEX('Policy Characteristics'!I:I,MATCH($C379,'Policy Characteristics'!$C:$C,0)))</f>
        <v>on/off</v>
      </c>
      <c r="P379" s="14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44" t="str">
        <f>IF(ISBLANK(INDEX('Policy Characteristics'!K:K,MATCH($C379,'Policy Characteristics'!$C:$C,0))),"",INDEX('Policy Characteristics'!K:K,MATCH($C379,'Policy Characteristics'!$C:$C,0)))</f>
        <v/>
      </c>
      <c r="R379" s="144" t="str">
        <f>IF(ISBLANK(INDEX('Policy Characteristics'!L:L,MATCH($C379,'Policy Characteristics'!$C:$C,0))),"",INDEX('Policy Characteristics'!L:L,MATCH($C379,'Policy Characteristics'!$C:$C,0)))</f>
        <v/>
      </c>
    </row>
    <row r="380" spans="1:18" s="4" customFormat="1" x14ac:dyDescent="0.25">
      <c r="A380" s="144" t="str">
        <f>IF(ISBLANK(INDEX('Policy Characteristics'!A:A,MATCH($C380,'Policy Characteristics'!$C:$C,0))),"",INDEX('Policy Characteristics'!A:A,MATCH($C380,'Policy Characteristics'!$C:$C,0)))</f>
        <v>Electricity Supply</v>
      </c>
      <c r="B380" s="152" t="str">
        <f>IF(ISBLANK(INDEX('Policy Characteristics'!B:B,MATCH($C380,'Policy Characteristics'!$C:$C,0))),"",INDEX('Policy Characteristics'!B:B,MATCH($C380,'Policy Characteristics'!$C:$C,0)))</f>
        <v>Non BAU Mandated Capacity Construction</v>
      </c>
      <c r="C380" s="144" t="str">
        <f t="shared" si="22"/>
        <v>Boolean Use Non BAU Mandated Capacity Construction Schedule</v>
      </c>
      <c r="D380" s="6" t="s">
        <v>2321</v>
      </c>
      <c r="E380" s="45"/>
      <c r="F380" s="6" t="s">
        <v>2326</v>
      </c>
      <c r="G380" s="45"/>
      <c r="H380" s="43">
        <v>1776</v>
      </c>
      <c r="I380" t="s">
        <v>44</v>
      </c>
      <c r="J380" s="145" t="str">
        <f>IF(ISBLANK(INDEX('Policy Characteristics'!D:D,MATCH($C380,'Policy Characteristics'!$C:$C,0))),"",INDEX('Policy Characteristics'!D:D,MATCH($C380,'Policy Characteristics'!$C:$C,0)))</f>
        <v>Non BAU Mandated Capacity Construction</v>
      </c>
      <c r="K380" s="144" t="str">
        <f>IF(ISBLANK(INDEX('Policy Characteristics'!E:E,MATCH($C380,'Policy Characteristics'!$C:$C,0))),"",INDEX('Policy Characteristics'!E:E,MATCH($C380,'Policy Characteristics'!$C:$C,0)))</f>
        <v/>
      </c>
      <c r="L380" s="144">
        <f>IF(ISBLANK(INDEX('Policy Characteristics'!F:F,MATCH($C380,'Policy Characteristics'!$C:$C,0))),"",INDEX('Policy Characteristics'!F:F,MATCH($C380,'Policy Characteristics'!$C:$C,0)))</f>
        <v>0</v>
      </c>
      <c r="M380" s="144">
        <f>IF(ISBLANK(INDEX('Policy Characteristics'!G:G,MATCH($C380,'Policy Characteristics'!$C:$C,0))),"",INDEX('Policy Characteristics'!G:G,MATCH($C380,'Policy Characteristics'!$C:$C,0)))</f>
        <v>1</v>
      </c>
      <c r="N380" s="144">
        <f>IF(ISBLANK(INDEX('Policy Characteristics'!H:H,MATCH($C380,'Policy Characteristics'!$C:$C,0))),"",INDEX('Policy Characteristics'!H:H,MATCH($C380,'Policy Characteristics'!$C:$C,0)))</f>
        <v>1</v>
      </c>
      <c r="O380" s="144" t="str">
        <f>IF(ISBLANK(INDEX('Policy Characteristics'!I:I,MATCH($C380,'Policy Characteristics'!$C:$C,0))),"",INDEX('Policy Characteristics'!I:I,MATCH($C380,'Policy Characteristics'!$C:$C,0)))</f>
        <v>on/off</v>
      </c>
      <c r="P380" s="14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44" t="str">
        <f>IF(ISBLANK(INDEX('Policy Characteristics'!K:K,MATCH($C380,'Policy Characteristics'!$C:$C,0))),"",INDEX('Policy Characteristics'!K:K,MATCH($C380,'Policy Characteristics'!$C:$C,0)))</f>
        <v/>
      </c>
      <c r="R380" s="144" t="str">
        <f>IF(ISBLANK(INDEX('Policy Characteristics'!L:L,MATCH($C380,'Policy Characteristics'!$C:$C,0))),"",INDEX('Policy Characteristics'!L:L,MATCH($C380,'Policy Characteristics'!$C:$C,0)))</f>
        <v/>
      </c>
    </row>
    <row r="381" spans="1:18" s="4" customFormat="1" x14ac:dyDescent="0.25">
      <c r="A381" s="144" t="str">
        <f>IF(ISBLANK(INDEX('Policy Characteristics'!A:A,MATCH($C381,'Policy Characteristics'!$C:$C,0))),"",INDEX('Policy Characteristics'!A:A,MATCH($C381,'Policy Characteristics'!$C:$C,0)))</f>
        <v>Electricity Supply</v>
      </c>
      <c r="B381" s="152" t="str">
        <f>IF(ISBLANK(INDEX('Policy Characteristics'!B:B,MATCH($C381,'Policy Characteristics'!$C:$C,0))),"",INDEX('Policy Characteristics'!B:B,MATCH($C381,'Policy Characteristics'!$C:$C,0)))</f>
        <v>Non BAU Mandated Capacity Construction</v>
      </c>
      <c r="C381" s="144" t="str">
        <f t="shared" si="22"/>
        <v>Boolean Use Non BAU Mandated Capacity Construction Schedule</v>
      </c>
      <c r="D381" s="6" t="s">
        <v>2322</v>
      </c>
      <c r="E381" s="45"/>
      <c r="F381" s="6" t="s">
        <v>2327</v>
      </c>
      <c r="G381" s="45"/>
      <c r="H381" s="43">
        <v>1777</v>
      </c>
      <c r="I381" t="s">
        <v>44</v>
      </c>
      <c r="J381" s="145" t="str">
        <f>IF(ISBLANK(INDEX('Policy Characteristics'!D:D,MATCH($C381,'Policy Characteristics'!$C:$C,0))),"",INDEX('Policy Characteristics'!D:D,MATCH($C381,'Policy Characteristics'!$C:$C,0)))</f>
        <v>Non BAU Mandated Capacity Construction</v>
      </c>
      <c r="K381" s="144" t="str">
        <f>IF(ISBLANK(INDEX('Policy Characteristics'!E:E,MATCH($C381,'Policy Characteristics'!$C:$C,0))),"",INDEX('Policy Characteristics'!E:E,MATCH($C381,'Policy Characteristics'!$C:$C,0)))</f>
        <v/>
      </c>
      <c r="L381" s="144">
        <f>IF(ISBLANK(INDEX('Policy Characteristics'!F:F,MATCH($C381,'Policy Characteristics'!$C:$C,0))),"",INDEX('Policy Characteristics'!F:F,MATCH($C381,'Policy Characteristics'!$C:$C,0)))</f>
        <v>0</v>
      </c>
      <c r="M381" s="144">
        <f>IF(ISBLANK(INDEX('Policy Characteristics'!G:G,MATCH($C381,'Policy Characteristics'!$C:$C,0))),"",INDEX('Policy Characteristics'!G:G,MATCH($C381,'Policy Characteristics'!$C:$C,0)))</f>
        <v>1</v>
      </c>
      <c r="N381" s="144">
        <f>IF(ISBLANK(INDEX('Policy Characteristics'!H:H,MATCH($C381,'Policy Characteristics'!$C:$C,0))),"",INDEX('Policy Characteristics'!H:H,MATCH($C381,'Policy Characteristics'!$C:$C,0)))</f>
        <v>1</v>
      </c>
      <c r="O381" s="144" t="str">
        <f>IF(ISBLANK(INDEX('Policy Characteristics'!I:I,MATCH($C381,'Policy Characteristics'!$C:$C,0))),"",INDEX('Policy Characteristics'!I:I,MATCH($C381,'Policy Characteristics'!$C:$C,0)))</f>
        <v>on/off</v>
      </c>
      <c r="P381" s="14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44" t="str">
        <f>IF(ISBLANK(INDEX('Policy Characteristics'!K:K,MATCH($C381,'Policy Characteristics'!$C:$C,0))),"",INDEX('Policy Characteristics'!K:K,MATCH($C381,'Policy Characteristics'!$C:$C,0)))</f>
        <v/>
      </c>
      <c r="R381" s="144" t="str">
        <f>IF(ISBLANK(INDEX('Policy Characteristics'!L:L,MATCH($C381,'Policy Characteristics'!$C:$C,0))),"",INDEX('Policy Characteristics'!L:L,MATCH($C381,'Policy Characteristics'!$C:$C,0)))</f>
        <v/>
      </c>
    </row>
    <row r="382" spans="1:18" s="4" customFormat="1" x14ac:dyDescent="0.25">
      <c r="A382" s="144" t="str">
        <f>IF(ISBLANK(INDEX('Policy Characteristics'!A:A,MATCH($C382,'Policy Characteristics'!$C:$C,0))),"",INDEX('Policy Characteristics'!A:A,MATCH($C382,'Policy Characteristics'!$C:$C,0)))</f>
        <v>Electricity Supply</v>
      </c>
      <c r="B382" s="152" t="str">
        <f>IF(ISBLANK(INDEX('Policy Characteristics'!B:B,MATCH($C382,'Policy Characteristics'!$C:$C,0))),"",INDEX('Policy Characteristics'!B:B,MATCH($C382,'Policy Characteristics'!$C:$C,0)))</f>
        <v>Non BAU Mandated Capacity Construction</v>
      </c>
      <c r="C382" s="144" t="str">
        <f t="shared" si="22"/>
        <v>Boolean Use Non BAU Mandated Capacity Construction Schedule</v>
      </c>
      <c r="D382" s="6" t="s">
        <v>2323</v>
      </c>
      <c r="E382" s="45"/>
      <c r="F382" s="6" t="s">
        <v>2328</v>
      </c>
      <c r="G382" s="45"/>
      <c r="H382" s="43">
        <v>1778</v>
      </c>
      <c r="I382" t="s">
        <v>44</v>
      </c>
      <c r="J382" s="145" t="str">
        <f>IF(ISBLANK(INDEX('Policy Characteristics'!D:D,MATCH($C382,'Policy Characteristics'!$C:$C,0))),"",INDEX('Policy Characteristics'!D:D,MATCH($C382,'Policy Characteristics'!$C:$C,0)))</f>
        <v>Non BAU Mandated Capacity Construction</v>
      </c>
      <c r="K382" s="144" t="str">
        <f>IF(ISBLANK(INDEX('Policy Characteristics'!E:E,MATCH($C382,'Policy Characteristics'!$C:$C,0))),"",INDEX('Policy Characteristics'!E:E,MATCH($C382,'Policy Characteristics'!$C:$C,0)))</f>
        <v/>
      </c>
      <c r="L382" s="144">
        <f>IF(ISBLANK(INDEX('Policy Characteristics'!F:F,MATCH($C382,'Policy Characteristics'!$C:$C,0))),"",INDEX('Policy Characteristics'!F:F,MATCH($C382,'Policy Characteristics'!$C:$C,0)))</f>
        <v>0</v>
      </c>
      <c r="M382" s="144">
        <f>IF(ISBLANK(INDEX('Policy Characteristics'!G:G,MATCH($C382,'Policy Characteristics'!$C:$C,0))),"",INDEX('Policy Characteristics'!G:G,MATCH($C382,'Policy Characteristics'!$C:$C,0)))</f>
        <v>1</v>
      </c>
      <c r="N382" s="144">
        <f>IF(ISBLANK(INDEX('Policy Characteristics'!H:H,MATCH($C382,'Policy Characteristics'!$C:$C,0))),"",INDEX('Policy Characteristics'!H:H,MATCH($C382,'Policy Characteristics'!$C:$C,0)))</f>
        <v>1</v>
      </c>
      <c r="O382" s="144" t="str">
        <f>IF(ISBLANK(INDEX('Policy Characteristics'!I:I,MATCH($C382,'Policy Characteristics'!$C:$C,0))),"",INDEX('Policy Characteristics'!I:I,MATCH($C382,'Policy Characteristics'!$C:$C,0)))</f>
        <v>on/off</v>
      </c>
      <c r="P382" s="14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44" t="str">
        <f>IF(ISBLANK(INDEX('Policy Characteristics'!K:K,MATCH($C382,'Policy Characteristics'!$C:$C,0))),"",INDEX('Policy Characteristics'!K:K,MATCH($C382,'Policy Characteristics'!$C:$C,0)))</f>
        <v/>
      </c>
      <c r="R382" s="144" t="str">
        <f>IF(ISBLANK(INDEX('Policy Characteristics'!L:L,MATCH($C382,'Policy Characteristics'!$C:$C,0))),"",INDEX('Policy Characteristics'!L:L,MATCH($C382,'Policy Characteristics'!$C:$C,0)))</f>
        <v/>
      </c>
    </row>
    <row r="383" spans="1:18" s="4" customFormat="1" x14ac:dyDescent="0.25">
      <c r="A383" s="144" t="str">
        <f>IF(ISBLANK(INDEX('Policy Characteristics'!A:A,MATCH($C383,'Policy Characteristics'!$C:$C,0))),"",INDEX('Policy Characteristics'!A:A,MATCH($C383,'Policy Characteristics'!$C:$C,0)))</f>
        <v>Electricity Supply</v>
      </c>
      <c r="B383" s="152" t="str">
        <f>IF(ISBLANK(INDEX('Policy Characteristics'!B:B,MATCH($C383,'Policy Characteristics'!$C:$C,0))),"",INDEX('Policy Characteristics'!B:B,MATCH($C383,'Policy Characteristics'!$C:$C,0)))</f>
        <v>Non BAU Mandated Capacity Construction</v>
      </c>
      <c r="C383" s="144" t="str">
        <f t="shared" si="22"/>
        <v>Boolean Use Non BAU Mandated Capacity Construction Schedule</v>
      </c>
      <c r="D383" s="6" t="s">
        <v>2324</v>
      </c>
      <c r="E383" s="45"/>
      <c r="F383" s="6" t="s">
        <v>2329</v>
      </c>
      <c r="G383" s="45"/>
      <c r="H383" s="43">
        <v>1779</v>
      </c>
      <c r="I383" t="s">
        <v>44</v>
      </c>
      <c r="J383" s="145" t="str">
        <f>IF(ISBLANK(INDEX('Policy Characteristics'!D:D,MATCH($C383,'Policy Characteristics'!$C:$C,0))),"",INDEX('Policy Characteristics'!D:D,MATCH($C383,'Policy Characteristics'!$C:$C,0)))</f>
        <v>Non BAU Mandated Capacity Construction</v>
      </c>
      <c r="K383" s="144" t="str">
        <f>IF(ISBLANK(INDEX('Policy Characteristics'!E:E,MATCH($C383,'Policy Characteristics'!$C:$C,0))),"",INDEX('Policy Characteristics'!E:E,MATCH($C383,'Policy Characteristics'!$C:$C,0)))</f>
        <v/>
      </c>
      <c r="L383" s="144">
        <f>IF(ISBLANK(INDEX('Policy Characteristics'!F:F,MATCH($C383,'Policy Characteristics'!$C:$C,0))),"",INDEX('Policy Characteristics'!F:F,MATCH($C383,'Policy Characteristics'!$C:$C,0)))</f>
        <v>0</v>
      </c>
      <c r="M383" s="144">
        <f>IF(ISBLANK(INDEX('Policy Characteristics'!G:G,MATCH($C383,'Policy Characteristics'!$C:$C,0))),"",INDEX('Policy Characteristics'!G:G,MATCH($C383,'Policy Characteristics'!$C:$C,0)))</f>
        <v>1</v>
      </c>
      <c r="N383" s="144">
        <f>IF(ISBLANK(INDEX('Policy Characteristics'!H:H,MATCH($C383,'Policy Characteristics'!$C:$C,0))),"",INDEX('Policy Characteristics'!H:H,MATCH($C383,'Policy Characteristics'!$C:$C,0)))</f>
        <v>1</v>
      </c>
      <c r="O383" s="144" t="str">
        <f>IF(ISBLANK(INDEX('Policy Characteristics'!I:I,MATCH($C383,'Policy Characteristics'!$C:$C,0))),"",INDEX('Policy Characteristics'!I:I,MATCH($C383,'Policy Characteristics'!$C:$C,0)))</f>
        <v>on/off</v>
      </c>
      <c r="P383" s="14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44" t="str">
        <f>IF(ISBLANK(INDEX('Policy Characteristics'!K:K,MATCH($C383,'Policy Characteristics'!$C:$C,0))),"",INDEX('Policy Characteristics'!K:K,MATCH($C383,'Policy Characteristics'!$C:$C,0)))</f>
        <v/>
      </c>
      <c r="R383" s="144" t="str">
        <f>IF(ISBLANK(INDEX('Policy Characteristics'!L:L,MATCH($C383,'Policy Characteristics'!$C:$C,0))),"",INDEX('Policy Characteristics'!L:L,MATCH($C383,'Policy Characteristics'!$C:$C,0)))</f>
        <v/>
      </c>
    </row>
    <row r="384" spans="1:18" s="4" customFormat="1" x14ac:dyDescent="0.25">
      <c r="A384" s="144" t="str">
        <f>IF(ISBLANK(INDEX('Policy Characteristics'!A:A,MATCH($C384,'Policy Characteristics'!$C:$C,0))),"",INDEX('Policy Characteristics'!A:A,MATCH($C384,'Policy Characteristics'!$C:$C,0)))</f>
        <v>Electricity Supply</v>
      </c>
      <c r="B384" s="152" t="str">
        <f>IF(ISBLANK(INDEX('Policy Characteristics'!B:B,MATCH($C384,'Policy Characteristics'!$C:$C,0))),"",INDEX('Policy Characteristics'!B:B,MATCH($C384,'Policy Characteristics'!$C:$C,0)))</f>
        <v>Non BAU Mandated Capacity Construction</v>
      </c>
      <c r="C384" s="144" t="str">
        <f t="shared" si="22"/>
        <v>Boolean Use Non BAU Mandated Capacity Construction Schedule</v>
      </c>
      <c r="D384" s="6" t="s">
        <v>2409</v>
      </c>
      <c r="E384" s="45"/>
      <c r="F384" s="6" t="s">
        <v>2407</v>
      </c>
      <c r="G384" s="45"/>
      <c r="H384" s="43">
        <v>1780</v>
      </c>
      <c r="I384" t="s">
        <v>44</v>
      </c>
      <c r="J384" s="145" t="str">
        <f>IF(ISBLANK(INDEX('Policy Characteristics'!D:D,MATCH($C384,'Policy Characteristics'!$C:$C,0))),"",INDEX('Policy Characteristics'!D:D,MATCH($C384,'Policy Characteristics'!$C:$C,0)))</f>
        <v>Non BAU Mandated Capacity Construction</v>
      </c>
      <c r="K384" s="144" t="str">
        <f>IF(ISBLANK(INDEX('Policy Characteristics'!E:E,MATCH($C384,'Policy Characteristics'!$C:$C,0))),"",INDEX('Policy Characteristics'!E:E,MATCH($C384,'Policy Characteristics'!$C:$C,0)))</f>
        <v/>
      </c>
      <c r="L384" s="144">
        <f>IF(ISBLANK(INDEX('Policy Characteristics'!F:F,MATCH($C384,'Policy Characteristics'!$C:$C,0))),"",INDEX('Policy Characteristics'!F:F,MATCH($C384,'Policy Characteristics'!$C:$C,0)))</f>
        <v>0</v>
      </c>
      <c r="M384" s="144">
        <f>IF(ISBLANK(INDEX('Policy Characteristics'!G:G,MATCH($C384,'Policy Characteristics'!$C:$C,0))),"",INDEX('Policy Characteristics'!G:G,MATCH($C384,'Policy Characteristics'!$C:$C,0)))</f>
        <v>1</v>
      </c>
      <c r="N384" s="144">
        <f>IF(ISBLANK(INDEX('Policy Characteristics'!H:H,MATCH($C384,'Policy Characteristics'!$C:$C,0))),"",INDEX('Policy Characteristics'!H:H,MATCH($C384,'Policy Characteristics'!$C:$C,0)))</f>
        <v>1</v>
      </c>
      <c r="O384" s="144" t="str">
        <f>IF(ISBLANK(INDEX('Policy Characteristics'!I:I,MATCH($C384,'Policy Characteristics'!$C:$C,0))),"",INDEX('Policy Characteristics'!I:I,MATCH($C384,'Policy Characteristics'!$C:$C,0)))</f>
        <v>on/off</v>
      </c>
      <c r="P384" s="14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44" t="str">
        <f>IF(ISBLANK(INDEX('Policy Characteristics'!K:K,MATCH($C384,'Policy Characteristics'!$C:$C,0))),"",INDEX('Policy Characteristics'!K:K,MATCH($C384,'Policy Characteristics'!$C:$C,0)))</f>
        <v/>
      </c>
      <c r="R384" s="144" t="str">
        <f>IF(ISBLANK(INDEX('Policy Characteristics'!L:L,MATCH($C384,'Policy Characteristics'!$C:$C,0))),"",INDEX('Policy Characteristics'!L:L,MATCH($C384,'Policy Characteristics'!$C:$C,0)))</f>
        <v/>
      </c>
    </row>
    <row r="385" spans="1:18" s="4" customFormat="1" x14ac:dyDescent="0.25">
      <c r="A385" s="144" t="str">
        <f>IF(ISBLANK(INDEX('Policy Characteristics'!A:A,MATCH($C385,'Policy Characteristics'!$C:$C,0))),"",INDEX('Policy Characteristics'!A:A,MATCH($C385,'Policy Characteristics'!$C:$C,0)))</f>
        <v>Electricity Supply</v>
      </c>
      <c r="B385" s="152" t="str">
        <f>IF(ISBLANK(INDEX('Policy Characteristics'!B:B,MATCH($C385,'Policy Characteristics'!$C:$C,0))),"",INDEX('Policy Characteristics'!B:B,MATCH($C385,'Policy Characteristics'!$C:$C,0)))</f>
        <v>Non BAU Mandated Capacity Construction</v>
      </c>
      <c r="C385" s="144" t="str">
        <f t="shared" si="22"/>
        <v>Boolean Use Non BAU Mandated Capacity Construction Schedule</v>
      </c>
      <c r="D385" s="6" t="s">
        <v>2410</v>
      </c>
      <c r="E385" s="45"/>
      <c r="F385" s="6" t="s">
        <v>2408</v>
      </c>
      <c r="G385" s="45"/>
      <c r="H385" s="43">
        <v>2241</v>
      </c>
      <c r="I385" t="s">
        <v>44</v>
      </c>
      <c r="J385" s="145" t="str">
        <f>IF(ISBLANK(INDEX('Policy Characteristics'!D:D,MATCH($C385,'Policy Characteristics'!$C:$C,0))),"",INDEX('Policy Characteristics'!D:D,MATCH($C385,'Policy Characteristics'!$C:$C,0)))</f>
        <v>Non BAU Mandated Capacity Construction</v>
      </c>
      <c r="K385" s="144" t="str">
        <f>IF(ISBLANK(INDEX('Policy Characteristics'!E:E,MATCH($C385,'Policy Characteristics'!$C:$C,0))),"",INDEX('Policy Characteristics'!E:E,MATCH($C385,'Policy Characteristics'!$C:$C,0)))</f>
        <v/>
      </c>
      <c r="L385" s="144">
        <f>IF(ISBLANK(INDEX('Policy Characteristics'!F:F,MATCH($C385,'Policy Characteristics'!$C:$C,0))),"",INDEX('Policy Characteristics'!F:F,MATCH($C385,'Policy Characteristics'!$C:$C,0)))</f>
        <v>0</v>
      </c>
      <c r="M385" s="144">
        <f>IF(ISBLANK(INDEX('Policy Characteristics'!G:G,MATCH($C385,'Policy Characteristics'!$C:$C,0))),"",INDEX('Policy Characteristics'!G:G,MATCH($C385,'Policy Characteristics'!$C:$C,0)))</f>
        <v>1</v>
      </c>
      <c r="N385" s="144">
        <f>IF(ISBLANK(INDEX('Policy Characteristics'!H:H,MATCH($C385,'Policy Characteristics'!$C:$C,0))),"",INDEX('Policy Characteristics'!H:H,MATCH($C385,'Policy Characteristics'!$C:$C,0)))</f>
        <v>1</v>
      </c>
      <c r="O385" s="144" t="str">
        <f>IF(ISBLANK(INDEX('Policy Characteristics'!I:I,MATCH($C385,'Policy Characteristics'!$C:$C,0))),"",INDEX('Policy Characteristics'!I:I,MATCH($C385,'Policy Characteristics'!$C:$C,0)))</f>
        <v>on/off</v>
      </c>
      <c r="P385" s="14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44"/>
      <c r="R385" s="144"/>
    </row>
    <row r="386" spans="1:18" s="4" customFormat="1" x14ac:dyDescent="0.25">
      <c r="A386" s="144" t="str">
        <f>IF(ISBLANK(INDEX('Policy Characteristics'!A:A,MATCH($C386,'Policy Characteristics'!$C:$C,0))),"",INDEX('Policy Characteristics'!A:A,MATCH($C386,'Policy Characteristics'!$C:$C,0)))</f>
        <v>Electricity Supply</v>
      </c>
      <c r="B386" s="152" t="str">
        <f>IF(ISBLANK(INDEX('Policy Characteristics'!B:B,MATCH($C386,'Policy Characteristics'!$C:$C,0))),"",INDEX('Policy Characteristics'!B:B,MATCH($C386,'Policy Characteristics'!$C:$C,0)))</f>
        <v>Non BAU Mandated Capacity CCUS Retrofits</v>
      </c>
      <c r="C386" t="s">
        <v>2547</v>
      </c>
      <c r="D386" s="45" t="s">
        <v>443</v>
      </c>
      <c r="E386" s="45"/>
      <c r="F386" s="45" t="s">
        <v>442</v>
      </c>
      <c r="G386" s="45"/>
      <c r="H386" s="43">
        <v>2289</v>
      </c>
      <c r="I386" t="s">
        <v>44</v>
      </c>
      <c r="J386" s="145" t="str">
        <f>IF(ISBLANK(INDEX('Policy Characteristics'!D:D,MATCH($C386,'Policy Characteristics'!$C:$C,0))),"",INDEX('Policy Characteristics'!D:D,MATCH($C386,'Policy Characteristics'!$C:$C,0)))</f>
        <v>Non BAU Mandated Capacity CCUS Retrofits</v>
      </c>
      <c r="K386" s="144" t="str">
        <f>IF(ISBLANK(INDEX('Policy Characteristics'!E:E,MATCH($C386,'Policy Characteristics'!$C:$C,0))),"",INDEX('Policy Characteristics'!E:E,MATCH($C386,'Policy Characteristics'!$C:$C,0)))</f>
        <v/>
      </c>
      <c r="L386" s="144">
        <f>IF(ISBLANK(INDEX('Policy Characteristics'!F:F,MATCH($C386,'Policy Characteristics'!$C:$C,0))),"",INDEX('Policy Characteristics'!F:F,MATCH($C386,'Policy Characteristics'!$C:$C,0)))</f>
        <v>0</v>
      </c>
      <c r="M386" s="144">
        <f>IF(ISBLANK(INDEX('Policy Characteristics'!G:G,MATCH($C386,'Policy Characteristics'!$C:$C,0))),"",INDEX('Policy Characteristics'!G:G,MATCH($C386,'Policy Characteristics'!$C:$C,0)))</f>
        <v>1</v>
      </c>
      <c r="N386" s="144">
        <f>IF(ISBLANK(INDEX('Policy Characteristics'!H:H,MATCH($C386,'Policy Characteristics'!$C:$C,0))),"",INDEX('Policy Characteristics'!H:H,MATCH($C386,'Policy Characteristics'!$C:$C,0)))</f>
        <v>1</v>
      </c>
      <c r="O386" s="144" t="str">
        <f>IF(ISBLANK(INDEX('Policy Characteristics'!I:I,MATCH($C386,'Policy Characteristics'!$C:$C,0))),"",INDEX('Policy Characteristics'!I:I,MATCH($C386,'Policy Characteristics'!$C:$C,0)))</f>
        <v>on/off</v>
      </c>
      <c r="P386" s="14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144" t="str">
        <f>IF(ISBLANK(INDEX('Policy Characteristics'!K:K,MATCH($C386,'Policy Characteristics'!$C:$C,0))),"",INDEX('Policy Characteristics'!K:K,MATCH($C386,'Policy Characteristics'!$C:$C,0)))</f>
        <v/>
      </c>
      <c r="R386" s="144" t="str">
        <f>IF(ISBLANK(INDEX('Policy Characteristics'!L:L,MATCH($C386,'Policy Characteristics'!$C:$C,0))),"",INDEX('Policy Characteristics'!L:L,MATCH($C386,'Policy Characteristics'!$C:$C,0)))</f>
        <v/>
      </c>
    </row>
    <row r="387" spans="1:18" s="4" customFormat="1" x14ac:dyDescent="0.25">
      <c r="A387" s="144" t="str">
        <f>IF(ISBLANK(INDEX('Policy Characteristics'!A:A,MATCH($C387,'Policy Characteristics'!$C:$C,0))),"",INDEX('Policy Characteristics'!A:A,MATCH($C387,'Policy Characteristics'!$C:$C,0)))</f>
        <v>Electricity Supply</v>
      </c>
      <c r="B387" s="152" t="str">
        <f>IF(ISBLANK(INDEX('Policy Characteristics'!B:B,MATCH($C387,'Policy Characteristics'!$C:$C,0))),"",INDEX('Policy Characteristics'!B:B,MATCH($C387,'Policy Characteristics'!$C:$C,0)))</f>
        <v>Non BAU Mandated Capacity CCUS Retrofits</v>
      </c>
      <c r="C387" s="144" t="str">
        <f>$C$386</f>
        <v>Boolean Use Non BAU Mandated Capacity Retrofit Schedule</v>
      </c>
      <c r="D387" s="6" t="s">
        <v>2319</v>
      </c>
      <c r="E387" s="45"/>
      <c r="F387" s="6" t="s">
        <v>2262</v>
      </c>
      <c r="G387" s="45"/>
      <c r="H387" s="43">
        <v>2290</v>
      </c>
      <c r="I387" t="s">
        <v>44</v>
      </c>
      <c r="J387" s="145" t="str">
        <f>IF(ISBLANK(INDEX('Policy Characteristics'!D:D,MATCH($C387,'Policy Characteristics'!$C:$C,0))),"",INDEX('Policy Characteristics'!D:D,MATCH($C387,'Policy Characteristics'!$C:$C,0)))</f>
        <v>Non BAU Mandated Capacity CCUS Retrofits</v>
      </c>
      <c r="K387" s="144" t="str">
        <f>IF(ISBLANK(INDEX('Policy Characteristics'!E:E,MATCH($C387,'Policy Characteristics'!$C:$C,0))),"",INDEX('Policy Characteristics'!E:E,MATCH($C387,'Policy Characteristics'!$C:$C,0)))</f>
        <v/>
      </c>
      <c r="L387" s="144">
        <f>IF(ISBLANK(INDEX('Policy Characteristics'!F:F,MATCH($C387,'Policy Characteristics'!$C:$C,0))),"",INDEX('Policy Characteristics'!F:F,MATCH($C387,'Policy Characteristics'!$C:$C,0)))</f>
        <v>0</v>
      </c>
      <c r="M387" s="144">
        <f>IF(ISBLANK(INDEX('Policy Characteristics'!G:G,MATCH($C387,'Policy Characteristics'!$C:$C,0))),"",INDEX('Policy Characteristics'!G:G,MATCH($C387,'Policy Characteristics'!$C:$C,0)))</f>
        <v>1</v>
      </c>
      <c r="N387" s="144">
        <f>IF(ISBLANK(INDEX('Policy Characteristics'!H:H,MATCH($C387,'Policy Characteristics'!$C:$C,0))),"",INDEX('Policy Characteristics'!H:H,MATCH($C387,'Policy Characteristics'!$C:$C,0)))</f>
        <v>1</v>
      </c>
      <c r="O387" s="144" t="str">
        <f>IF(ISBLANK(INDEX('Policy Characteristics'!I:I,MATCH($C387,'Policy Characteristics'!$C:$C,0))),"",INDEX('Policy Characteristics'!I:I,MATCH($C387,'Policy Characteristics'!$C:$C,0)))</f>
        <v>on/off</v>
      </c>
      <c r="P387" s="14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144" t="str">
        <f>IF(ISBLANK(INDEX('Policy Characteristics'!K:K,MATCH($C387,'Policy Characteristics'!$C:$C,0))),"",INDEX('Policy Characteristics'!K:K,MATCH($C387,'Policy Characteristics'!$C:$C,0)))</f>
        <v/>
      </c>
      <c r="R387" s="144" t="str">
        <f>IF(ISBLANK(INDEX('Policy Characteristics'!L:L,MATCH($C387,'Policy Characteristics'!$C:$C,0))),"",INDEX('Policy Characteristics'!L:L,MATCH($C387,'Policy Characteristics'!$C:$C,0)))</f>
        <v/>
      </c>
    </row>
    <row r="388" spans="1:18" s="4" customFormat="1" x14ac:dyDescent="0.25">
      <c r="A388" s="144" t="str">
        <f>IF(ISBLANK(INDEX('Policy Characteristics'!A:A,MATCH($C388,'Policy Characteristics'!$C:$C,0))),"",INDEX('Policy Characteristics'!A:A,MATCH($C388,'Policy Characteristics'!$C:$C,0)))</f>
        <v>Electricity Supply</v>
      </c>
      <c r="B388" s="152" t="str">
        <f>IF(ISBLANK(INDEX('Policy Characteristics'!B:B,MATCH($C388,'Policy Characteristics'!$C:$C,0))),"",INDEX('Policy Characteristics'!B:B,MATCH($C388,'Policy Characteristics'!$C:$C,0)))</f>
        <v>Non BAU Mandated Capacity CCUS Retrofits</v>
      </c>
      <c r="C388" s="144" t="str">
        <f t="shared" ref="C388:C409" si="23">$C$386</f>
        <v>Boolean Use Non BAU Mandated Capacity Retrofit Schedule</v>
      </c>
      <c r="D388" s="6" t="s">
        <v>2320</v>
      </c>
      <c r="E388" s="45"/>
      <c r="F388" s="6" t="s">
        <v>2263</v>
      </c>
      <c r="G388" s="45"/>
      <c r="H388" s="43">
        <v>2291</v>
      </c>
      <c r="I388" t="s">
        <v>44</v>
      </c>
      <c r="J388" s="145" t="str">
        <f>IF(ISBLANK(INDEX('Policy Characteristics'!D:D,MATCH($C388,'Policy Characteristics'!$C:$C,0))),"",INDEX('Policy Characteristics'!D:D,MATCH($C388,'Policy Characteristics'!$C:$C,0)))</f>
        <v>Non BAU Mandated Capacity CCUS Retrofits</v>
      </c>
      <c r="K388" s="144" t="str">
        <f>IF(ISBLANK(INDEX('Policy Characteristics'!E:E,MATCH($C388,'Policy Characteristics'!$C:$C,0))),"",INDEX('Policy Characteristics'!E:E,MATCH($C388,'Policy Characteristics'!$C:$C,0)))</f>
        <v/>
      </c>
      <c r="L388" s="144">
        <f>IF(ISBLANK(INDEX('Policy Characteristics'!F:F,MATCH($C388,'Policy Characteristics'!$C:$C,0))),"",INDEX('Policy Characteristics'!F:F,MATCH($C388,'Policy Characteristics'!$C:$C,0)))</f>
        <v>0</v>
      </c>
      <c r="M388" s="144">
        <f>IF(ISBLANK(INDEX('Policy Characteristics'!G:G,MATCH($C388,'Policy Characteristics'!$C:$C,0))),"",INDEX('Policy Characteristics'!G:G,MATCH($C388,'Policy Characteristics'!$C:$C,0)))</f>
        <v>1</v>
      </c>
      <c r="N388" s="144">
        <f>IF(ISBLANK(INDEX('Policy Characteristics'!H:H,MATCH($C388,'Policy Characteristics'!$C:$C,0))),"",INDEX('Policy Characteristics'!H:H,MATCH($C388,'Policy Characteristics'!$C:$C,0)))</f>
        <v>1</v>
      </c>
      <c r="O388" s="144" t="str">
        <f>IF(ISBLANK(INDEX('Policy Characteristics'!I:I,MATCH($C388,'Policy Characteristics'!$C:$C,0))),"",INDEX('Policy Characteristics'!I:I,MATCH($C388,'Policy Characteristics'!$C:$C,0)))</f>
        <v>on/off</v>
      </c>
      <c r="P388" s="14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144" t="str">
        <f>IF(ISBLANK(INDEX('Policy Characteristics'!K:K,MATCH($C388,'Policy Characteristics'!$C:$C,0))),"",INDEX('Policy Characteristics'!K:K,MATCH($C388,'Policy Characteristics'!$C:$C,0)))</f>
        <v/>
      </c>
      <c r="R388" s="144" t="str">
        <f>IF(ISBLANK(INDEX('Policy Characteristics'!L:L,MATCH($C388,'Policy Characteristics'!$C:$C,0))),"",INDEX('Policy Characteristics'!L:L,MATCH($C388,'Policy Characteristics'!$C:$C,0)))</f>
        <v/>
      </c>
    </row>
    <row r="389" spans="1:18" s="4" customFormat="1" x14ac:dyDescent="0.25">
      <c r="A389" s="144" t="str">
        <f>IF(ISBLANK(INDEX('Policy Characteristics'!A:A,MATCH($C389,'Policy Characteristics'!$C:$C,0))),"",INDEX('Policy Characteristics'!A:A,MATCH($C389,'Policy Characteristics'!$C:$C,0)))</f>
        <v>Electricity Supply</v>
      </c>
      <c r="B389" s="152" t="str">
        <f>IF(ISBLANK(INDEX('Policy Characteristics'!B:B,MATCH($C389,'Policy Characteristics'!$C:$C,0))),"",INDEX('Policy Characteristics'!B:B,MATCH($C389,'Policy Characteristics'!$C:$C,0)))</f>
        <v>Non BAU Mandated Capacity CCUS Retrofits</v>
      </c>
      <c r="C389" s="144" t="str">
        <f t="shared" si="23"/>
        <v>Boolean Use Non BAU Mandated Capacity Retrofit Schedule</v>
      </c>
      <c r="D389" s="6" t="s">
        <v>76</v>
      </c>
      <c r="E389" s="45"/>
      <c r="F389" s="6" t="s">
        <v>2330</v>
      </c>
      <c r="G389" s="45"/>
      <c r="H389" s="43">
        <v>2292</v>
      </c>
      <c r="I389" t="s">
        <v>44</v>
      </c>
      <c r="J389" s="145" t="str">
        <f>IF(ISBLANK(INDEX('Policy Characteristics'!D:D,MATCH($C389,'Policy Characteristics'!$C:$C,0))),"",INDEX('Policy Characteristics'!D:D,MATCH($C389,'Policy Characteristics'!$C:$C,0)))</f>
        <v>Non BAU Mandated Capacity CCUS Retrofits</v>
      </c>
      <c r="K389" s="144" t="str">
        <f>IF(ISBLANK(INDEX('Policy Characteristics'!E:E,MATCH($C389,'Policy Characteristics'!$C:$C,0))),"",INDEX('Policy Characteristics'!E:E,MATCH($C389,'Policy Characteristics'!$C:$C,0)))</f>
        <v/>
      </c>
      <c r="L389" s="144">
        <f>IF(ISBLANK(INDEX('Policy Characteristics'!F:F,MATCH($C389,'Policy Characteristics'!$C:$C,0))),"",INDEX('Policy Characteristics'!F:F,MATCH($C389,'Policy Characteristics'!$C:$C,0)))</f>
        <v>0</v>
      </c>
      <c r="M389" s="144">
        <f>IF(ISBLANK(INDEX('Policy Characteristics'!G:G,MATCH($C389,'Policy Characteristics'!$C:$C,0))),"",INDEX('Policy Characteristics'!G:G,MATCH($C389,'Policy Characteristics'!$C:$C,0)))</f>
        <v>1</v>
      </c>
      <c r="N389" s="144">
        <f>IF(ISBLANK(INDEX('Policy Characteristics'!H:H,MATCH($C389,'Policy Characteristics'!$C:$C,0))),"",INDEX('Policy Characteristics'!H:H,MATCH($C389,'Policy Characteristics'!$C:$C,0)))</f>
        <v>1</v>
      </c>
      <c r="O389" s="144" t="str">
        <f>IF(ISBLANK(INDEX('Policy Characteristics'!I:I,MATCH($C389,'Policy Characteristics'!$C:$C,0))),"",INDEX('Policy Characteristics'!I:I,MATCH($C389,'Policy Characteristics'!$C:$C,0)))</f>
        <v>on/off</v>
      </c>
      <c r="P389" s="14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144" t="str">
        <f>IF(ISBLANK(INDEX('Policy Characteristics'!K:K,MATCH($C389,'Policy Characteristics'!$C:$C,0))),"",INDEX('Policy Characteristics'!K:K,MATCH($C389,'Policy Characteristics'!$C:$C,0)))</f>
        <v/>
      </c>
      <c r="R389" s="144" t="str">
        <f>IF(ISBLANK(INDEX('Policy Characteristics'!L:L,MATCH($C389,'Policy Characteristics'!$C:$C,0))),"",INDEX('Policy Characteristics'!L:L,MATCH($C389,'Policy Characteristics'!$C:$C,0)))</f>
        <v/>
      </c>
    </row>
    <row r="390" spans="1:18" s="4" customFormat="1" x14ac:dyDescent="0.25">
      <c r="A390" s="144" t="str">
        <f>IF(ISBLANK(INDEX('Policy Characteristics'!A:A,MATCH($C390,'Policy Characteristics'!$C:$C,0))),"",INDEX('Policy Characteristics'!A:A,MATCH($C390,'Policy Characteristics'!$C:$C,0)))</f>
        <v>Electricity Supply</v>
      </c>
      <c r="B390" s="152" t="str">
        <f>IF(ISBLANK(INDEX('Policy Characteristics'!B:B,MATCH($C390,'Policy Characteristics'!$C:$C,0))),"",INDEX('Policy Characteristics'!B:B,MATCH($C390,'Policy Characteristics'!$C:$C,0)))</f>
        <v>Non BAU Mandated Capacity CCUS Retrofits</v>
      </c>
      <c r="C390" s="144" t="str">
        <f t="shared" si="23"/>
        <v>Boolean Use Non BAU Mandated Capacity Retrofit Schedule</v>
      </c>
      <c r="D390" s="6" t="s">
        <v>77</v>
      </c>
      <c r="E390" s="45"/>
      <c r="F390" s="6" t="s">
        <v>89</v>
      </c>
      <c r="G390" s="45"/>
      <c r="H390" s="43">
        <v>2293</v>
      </c>
      <c r="I390" t="s">
        <v>44</v>
      </c>
      <c r="J390" s="145" t="str">
        <f>IF(ISBLANK(INDEX('Policy Characteristics'!D:D,MATCH($C390,'Policy Characteristics'!$C:$C,0))),"",INDEX('Policy Characteristics'!D:D,MATCH($C390,'Policy Characteristics'!$C:$C,0)))</f>
        <v>Non BAU Mandated Capacity CCUS Retrofits</v>
      </c>
      <c r="K390" s="144" t="str">
        <f>IF(ISBLANK(INDEX('Policy Characteristics'!E:E,MATCH($C390,'Policy Characteristics'!$C:$C,0))),"",INDEX('Policy Characteristics'!E:E,MATCH($C390,'Policy Characteristics'!$C:$C,0)))</f>
        <v/>
      </c>
      <c r="L390" s="144">
        <f>IF(ISBLANK(INDEX('Policy Characteristics'!F:F,MATCH($C390,'Policy Characteristics'!$C:$C,0))),"",INDEX('Policy Characteristics'!F:F,MATCH($C390,'Policy Characteristics'!$C:$C,0)))</f>
        <v>0</v>
      </c>
      <c r="M390" s="144">
        <f>IF(ISBLANK(INDEX('Policy Characteristics'!G:G,MATCH($C390,'Policy Characteristics'!$C:$C,0))),"",INDEX('Policy Characteristics'!G:G,MATCH($C390,'Policy Characteristics'!$C:$C,0)))</f>
        <v>1</v>
      </c>
      <c r="N390" s="144">
        <f>IF(ISBLANK(INDEX('Policy Characteristics'!H:H,MATCH($C390,'Policy Characteristics'!$C:$C,0))),"",INDEX('Policy Characteristics'!H:H,MATCH($C390,'Policy Characteristics'!$C:$C,0)))</f>
        <v>1</v>
      </c>
      <c r="O390" s="144" t="str">
        <f>IF(ISBLANK(INDEX('Policy Characteristics'!I:I,MATCH($C390,'Policy Characteristics'!$C:$C,0))),"",INDEX('Policy Characteristics'!I:I,MATCH($C390,'Policy Characteristics'!$C:$C,0)))</f>
        <v>on/off</v>
      </c>
      <c r="P390" s="14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144" t="str">
        <f>IF(ISBLANK(INDEX('Policy Characteristics'!K:K,MATCH($C390,'Policy Characteristics'!$C:$C,0))),"",INDEX('Policy Characteristics'!K:K,MATCH($C390,'Policy Characteristics'!$C:$C,0)))</f>
        <v/>
      </c>
      <c r="R390" s="144" t="str">
        <f>IF(ISBLANK(INDEX('Policy Characteristics'!L:L,MATCH($C390,'Policy Characteristics'!$C:$C,0))),"",INDEX('Policy Characteristics'!L:L,MATCH($C390,'Policy Characteristics'!$C:$C,0)))</f>
        <v/>
      </c>
    </row>
    <row r="391" spans="1:18" s="4" customFormat="1" x14ac:dyDescent="0.25">
      <c r="A391" s="144" t="str">
        <f>IF(ISBLANK(INDEX('Policy Characteristics'!A:A,MATCH($C391,'Policy Characteristics'!$C:$C,0))),"",INDEX('Policy Characteristics'!A:A,MATCH($C391,'Policy Characteristics'!$C:$C,0)))</f>
        <v>Electricity Supply</v>
      </c>
      <c r="B391" s="152" t="str">
        <f>IF(ISBLANK(INDEX('Policy Characteristics'!B:B,MATCH($C391,'Policy Characteristics'!$C:$C,0))),"",INDEX('Policy Characteristics'!B:B,MATCH($C391,'Policy Characteristics'!$C:$C,0)))</f>
        <v>Non BAU Mandated Capacity CCUS Retrofits</v>
      </c>
      <c r="C391" s="144" t="str">
        <f t="shared" si="23"/>
        <v>Boolean Use Non BAU Mandated Capacity Retrofit Schedule</v>
      </c>
      <c r="D391" s="6" t="s">
        <v>444</v>
      </c>
      <c r="E391" s="45"/>
      <c r="F391" s="6" t="s">
        <v>447</v>
      </c>
      <c r="G391" s="45"/>
      <c r="H391" s="43">
        <v>2294</v>
      </c>
      <c r="I391" t="s">
        <v>44</v>
      </c>
      <c r="J391" s="145" t="str">
        <f>IF(ISBLANK(INDEX('Policy Characteristics'!D:D,MATCH($C391,'Policy Characteristics'!$C:$C,0))),"",INDEX('Policy Characteristics'!D:D,MATCH($C391,'Policy Characteristics'!$C:$C,0)))</f>
        <v>Non BAU Mandated Capacity CCUS Retrofits</v>
      </c>
      <c r="K391" s="144" t="str">
        <f>IF(ISBLANK(INDEX('Policy Characteristics'!E:E,MATCH($C391,'Policy Characteristics'!$C:$C,0))),"",INDEX('Policy Characteristics'!E:E,MATCH($C391,'Policy Characteristics'!$C:$C,0)))</f>
        <v/>
      </c>
      <c r="L391" s="144">
        <f>IF(ISBLANK(INDEX('Policy Characteristics'!F:F,MATCH($C391,'Policy Characteristics'!$C:$C,0))),"",INDEX('Policy Characteristics'!F:F,MATCH($C391,'Policy Characteristics'!$C:$C,0)))</f>
        <v>0</v>
      </c>
      <c r="M391" s="144">
        <f>IF(ISBLANK(INDEX('Policy Characteristics'!G:G,MATCH($C391,'Policy Characteristics'!$C:$C,0))),"",INDEX('Policy Characteristics'!G:G,MATCH($C391,'Policy Characteristics'!$C:$C,0)))</f>
        <v>1</v>
      </c>
      <c r="N391" s="144">
        <f>IF(ISBLANK(INDEX('Policy Characteristics'!H:H,MATCH($C391,'Policy Characteristics'!$C:$C,0))),"",INDEX('Policy Characteristics'!H:H,MATCH($C391,'Policy Characteristics'!$C:$C,0)))</f>
        <v>1</v>
      </c>
      <c r="O391" s="144" t="str">
        <f>IF(ISBLANK(INDEX('Policy Characteristics'!I:I,MATCH($C391,'Policy Characteristics'!$C:$C,0))),"",INDEX('Policy Characteristics'!I:I,MATCH($C391,'Policy Characteristics'!$C:$C,0)))</f>
        <v>on/off</v>
      </c>
      <c r="P391" s="14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144" t="str">
        <f>IF(ISBLANK(INDEX('Policy Characteristics'!K:K,MATCH($C391,'Policy Characteristics'!$C:$C,0))),"",INDEX('Policy Characteristics'!K:K,MATCH($C391,'Policy Characteristics'!$C:$C,0)))</f>
        <v/>
      </c>
      <c r="R391" s="144" t="str">
        <f>IF(ISBLANK(INDEX('Policy Characteristics'!L:L,MATCH($C391,'Policy Characteristics'!$C:$C,0))),"",INDEX('Policy Characteristics'!L:L,MATCH($C391,'Policy Characteristics'!$C:$C,0)))</f>
        <v/>
      </c>
    </row>
    <row r="392" spans="1:18" s="4" customFormat="1" x14ac:dyDescent="0.25">
      <c r="A392" s="144" t="str">
        <f>IF(ISBLANK(INDEX('Policy Characteristics'!A:A,MATCH($C392,'Policy Characteristics'!$C:$C,0))),"",INDEX('Policy Characteristics'!A:A,MATCH($C392,'Policy Characteristics'!$C:$C,0)))</f>
        <v>Electricity Supply</v>
      </c>
      <c r="B392" s="152" t="str">
        <f>IF(ISBLANK(INDEX('Policy Characteristics'!B:B,MATCH($C392,'Policy Characteristics'!$C:$C,0))),"",INDEX('Policy Characteristics'!B:B,MATCH($C392,'Policy Characteristics'!$C:$C,0)))</f>
        <v>Non BAU Mandated Capacity CCUS Retrofits</v>
      </c>
      <c r="C392" s="144" t="str">
        <f t="shared" si="23"/>
        <v>Boolean Use Non BAU Mandated Capacity Retrofit Schedule</v>
      </c>
      <c r="D392" s="6" t="s">
        <v>78</v>
      </c>
      <c r="E392" s="45"/>
      <c r="F392" s="6" t="s">
        <v>90</v>
      </c>
      <c r="G392" s="45"/>
      <c r="H392" s="43">
        <v>2295</v>
      </c>
      <c r="I392" t="s">
        <v>44</v>
      </c>
      <c r="J392" s="145" t="str">
        <f>IF(ISBLANK(INDEX('Policy Characteristics'!D:D,MATCH($C392,'Policy Characteristics'!$C:$C,0))),"",INDEX('Policy Characteristics'!D:D,MATCH($C392,'Policy Characteristics'!$C:$C,0)))</f>
        <v>Non BAU Mandated Capacity CCUS Retrofits</v>
      </c>
      <c r="K392" s="144" t="str">
        <f>IF(ISBLANK(INDEX('Policy Characteristics'!E:E,MATCH($C392,'Policy Characteristics'!$C:$C,0))),"",INDEX('Policy Characteristics'!E:E,MATCH($C392,'Policy Characteristics'!$C:$C,0)))</f>
        <v/>
      </c>
      <c r="L392" s="144">
        <f>IF(ISBLANK(INDEX('Policy Characteristics'!F:F,MATCH($C392,'Policy Characteristics'!$C:$C,0))),"",INDEX('Policy Characteristics'!F:F,MATCH($C392,'Policy Characteristics'!$C:$C,0)))</f>
        <v>0</v>
      </c>
      <c r="M392" s="144">
        <f>IF(ISBLANK(INDEX('Policy Characteristics'!G:G,MATCH($C392,'Policy Characteristics'!$C:$C,0))),"",INDEX('Policy Characteristics'!G:G,MATCH($C392,'Policy Characteristics'!$C:$C,0)))</f>
        <v>1</v>
      </c>
      <c r="N392" s="144">
        <f>IF(ISBLANK(INDEX('Policy Characteristics'!H:H,MATCH($C392,'Policy Characteristics'!$C:$C,0))),"",INDEX('Policy Characteristics'!H:H,MATCH($C392,'Policy Characteristics'!$C:$C,0)))</f>
        <v>1</v>
      </c>
      <c r="O392" s="144" t="str">
        <f>IF(ISBLANK(INDEX('Policy Characteristics'!I:I,MATCH($C392,'Policy Characteristics'!$C:$C,0))),"",INDEX('Policy Characteristics'!I:I,MATCH($C392,'Policy Characteristics'!$C:$C,0)))</f>
        <v>on/off</v>
      </c>
      <c r="P392" s="14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144" t="str">
        <f>IF(ISBLANK(INDEX('Policy Characteristics'!K:K,MATCH($C392,'Policy Characteristics'!$C:$C,0))),"",INDEX('Policy Characteristics'!K:K,MATCH($C392,'Policy Characteristics'!$C:$C,0)))</f>
        <v/>
      </c>
      <c r="R392" s="144" t="str">
        <f>IF(ISBLANK(INDEX('Policy Characteristics'!L:L,MATCH($C392,'Policy Characteristics'!$C:$C,0))),"",INDEX('Policy Characteristics'!L:L,MATCH($C392,'Policy Characteristics'!$C:$C,0)))</f>
        <v/>
      </c>
    </row>
    <row r="393" spans="1:18" s="4" customFormat="1" x14ac:dyDescent="0.25">
      <c r="A393" s="144" t="str">
        <f>IF(ISBLANK(INDEX('Policy Characteristics'!A:A,MATCH($C393,'Policy Characteristics'!$C:$C,0))),"",INDEX('Policy Characteristics'!A:A,MATCH($C393,'Policy Characteristics'!$C:$C,0)))</f>
        <v>Electricity Supply</v>
      </c>
      <c r="B393" s="152" t="str">
        <f>IF(ISBLANK(INDEX('Policy Characteristics'!B:B,MATCH($C393,'Policy Characteristics'!$C:$C,0))),"",INDEX('Policy Characteristics'!B:B,MATCH($C393,'Policy Characteristics'!$C:$C,0)))</f>
        <v>Non BAU Mandated Capacity CCUS Retrofits</v>
      </c>
      <c r="C393" s="144" t="str">
        <f t="shared" si="23"/>
        <v>Boolean Use Non BAU Mandated Capacity Retrofit Schedule</v>
      </c>
      <c r="D393" s="6" t="s">
        <v>79</v>
      </c>
      <c r="E393" s="45"/>
      <c r="F393" s="6" t="s">
        <v>91</v>
      </c>
      <c r="G393" s="45"/>
      <c r="H393" s="43">
        <v>2296</v>
      </c>
      <c r="I393" t="s">
        <v>44</v>
      </c>
      <c r="J393" s="145" t="str">
        <f>IF(ISBLANK(INDEX('Policy Characteristics'!D:D,MATCH($C393,'Policy Characteristics'!$C:$C,0))),"",INDEX('Policy Characteristics'!D:D,MATCH($C393,'Policy Characteristics'!$C:$C,0)))</f>
        <v>Non BAU Mandated Capacity CCUS Retrofits</v>
      </c>
      <c r="K393" s="144" t="str">
        <f>IF(ISBLANK(INDEX('Policy Characteristics'!E:E,MATCH($C393,'Policy Characteristics'!$C:$C,0))),"",INDEX('Policy Characteristics'!E:E,MATCH($C393,'Policy Characteristics'!$C:$C,0)))</f>
        <v/>
      </c>
      <c r="L393" s="144">
        <f>IF(ISBLANK(INDEX('Policy Characteristics'!F:F,MATCH($C393,'Policy Characteristics'!$C:$C,0))),"",INDEX('Policy Characteristics'!F:F,MATCH($C393,'Policy Characteristics'!$C:$C,0)))</f>
        <v>0</v>
      </c>
      <c r="M393" s="144">
        <f>IF(ISBLANK(INDEX('Policy Characteristics'!G:G,MATCH($C393,'Policy Characteristics'!$C:$C,0))),"",INDEX('Policy Characteristics'!G:G,MATCH($C393,'Policy Characteristics'!$C:$C,0)))</f>
        <v>1</v>
      </c>
      <c r="N393" s="144">
        <f>IF(ISBLANK(INDEX('Policy Characteristics'!H:H,MATCH($C393,'Policy Characteristics'!$C:$C,0))),"",INDEX('Policy Characteristics'!H:H,MATCH($C393,'Policy Characteristics'!$C:$C,0)))</f>
        <v>1</v>
      </c>
      <c r="O393" s="144" t="str">
        <f>IF(ISBLANK(INDEX('Policy Characteristics'!I:I,MATCH($C393,'Policy Characteristics'!$C:$C,0))),"",INDEX('Policy Characteristics'!I:I,MATCH($C393,'Policy Characteristics'!$C:$C,0)))</f>
        <v>on/off</v>
      </c>
      <c r="P393" s="14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144" t="str">
        <f>IF(ISBLANK(INDEX('Policy Characteristics'!K:K,MATCH($C393,'Policy Characteristics'!$C:$C,0))),"",INDEX('Policy Characteristics'!K:K,MATCH($C393,'Policy Characteristics'!$C:$C,0)))</f>
        <v/>
      </c>
      <c r="R393" s="144" t="str">
        <f>IF(ISBLANK(INDEX('Policy Characteristics'!L:L,MATCH($C393,'Policy Characteristics'!$C:$C,0))),"",INDEX('Policy Characteristics'!L:L,MATCH($C393,'Policy Characteristics'!$C:$C,0)))</f>
        <v/>
      </c>
    </row>
    <row r="394" spans="1:18" s="4" customFormat="1" x14ac:dyDescent="0.25">
      <c r="A394" s="144" t="str">
        <f>IF(ISBLANK(INDEX('Policy Characteristics'!A:A,MATCH($C394,'Policy Characteristics'!$C:$C,0))),"",INDEX('Policy Characteristics'!A:A,MATCH($C394,'Policy Characteristics'!$C:$C,0)))</f>
        <v>Electricity Supply</v>
      </c>
      <c r="B394" s="152" t="str">
        <f>IF(ISBLANK(INDEX('Policy Characteristics'!B:B,MATCH($C394,'Policy Characteristics'!$C:$C,0))),"",INDEX('Policy Characteristics'!B:B,MATCH($C394,'Policy Characteristics'!$C:$C,0)))</f>
        <v>Non BAU Mandated Capacity CCUS Retrofits</v>
      </c>
      <c r="C394" s="144" t="str">
        <f t="shared" si="23"/>
        <v>Boolean Use Non BAU Mandated Capacity Retrofit Schedule</v>
      </c>
      <c r="D394" s="6" t="s">
        <v>80</v>
      </c>
      <c r="E394" s="45"/>
      <c r="F394" s="6" t="s">
        <v>92</v>
      </c>
      <c r="G394" s="45"/>
      <c r="H394" s="43">
        <v>2297</v>
      </c>
      <c r="I394" t="s">
        <v>44</v>
      </c>
      <c r="J394" s="145" t="str">
        <f>IF(ISBLANK(INDEX('Policy Characteristics'!D:D,MATCH($C394,'Policy Characteristics'!$C:$C,0))),"",INDEX('Policy Characteristics'!D:D,MATCH($C394,'Policy Characteristics'!$C:$C,0)))</f>
        <v>Non BAU Mandated Capacity CCUS Retrofits</v>
      </c>
      <c r="K394" s="144" t="str">
        <f>IF(ISBLANK(INDEX('Policy Characteristics'!E:E,MATCH($C394,'Policy Characteristics'!$C:$C,0))),"",INDEX('Policy Characteristics'!E:E,MATCH($C394,'Policy Characteristics'!$C:$C,0)))</f>
        <v/>
      </c>
      <c r="L394" s="144">
        <f>IF(ISBLANK(INDEX('Policy Characteristics'!F:F,MATCH($C394,'Policy Characteristics'!$C:$C,0))),"",INDEX('Policy Characteristics'!F:F,MATCH($C394,'Policy Characteristics'!$C:$C,0)))</f>
        <v>0</v>
      </c>
      <c r="M394" s="144">
        <f>IF(ISBLANK(INDEX('Policy Characteristics'!G:G,MATCH($C394,'Policy Characteristics'!$C:$C,0))),"",INDEX('Policy Characteristics'!G:G,MATCH($C394,'Policy Characteristics'!$C:$C,0)))</f>
        <v>1</v>
      </c>
      <c r="N394" s="144">
        <f>IF(ISBLANK(INDEX('Policy Characteristics'!H:H,MATCH($C394,'Policy Characteristics'!$C:$C,0))),"",INDEX('Policy Characteristics'!H:H,MATCH($C394,'Policy Characteristics'!$C:$C,0)))</f>
        <v>1</v>
      </c>
      <c r="O394" s="144" t="str">
        <f>IF(ISBLANK(INDEX('Policy Characteristics'!I:I,MATCH($C394,'Policy Characteristics'!$C:$C,0))),"",INDEX('Policy Characteristics'!I:I,MATCH($C394,'Policy Characteristics'!$C:$C,0)))</f>
        <v>on/off</v>
      </c>
      <c r="P394" s="14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144" t="str">
        <f>IF(ISBLANK(INDEX('Policy Characteristics'!K:K,MATCH($C394,'Policy Characteristics'!$C:$C,0))),"",INDEX('Policy Characteristics'!K:K,MATCH($C394,'Policy Characteristics'!$C:$C,0)))</f>
        <v/>
      </c>
      <c r="R394" s="144" t="str">
        <f>IF(ISBLANK(INDEX('Policy Characteristics'!L:L,MATCH($C394,'Policy Characteristics'!$C:$C,0))),"",INDEX('Policy Characteristics'!L:L,MATCH($C394,'Policy Characteristics'!$C:$C,0)))</f>
        <v/>
      </c>
    </row>
    <row r="395" spans="1:18" s="4" customFormat="1" x14ac:dyDescent="0.25">
      <c r="A395" s="144" t="str">
        <f>IF(ISBLANK(INDEX('Policy Characteristics'!A:A,MATCH($C395,'Policy Characteristics'!$C:$C,0))),"",INDEX('Policy Characteristics'!A:A,MATCH($C395,'Policy Characteristics'!$C:$C,0)))</f>
        <v>Electricity Supply</v>
      </c>
      <c r="B395" s="152" t="str">
        <f>IF(ISBLANK(INDEX('Policy Characteristics'!B:B,MATCH($C395,'Policy Characteristics'!$C:$C,0))),"",INDEX('Policy Characteristics'!B:B,MATCH($C395,'Policy Characteristics'!$C:$C,0)))</f>
        <v>Non BAU Mandated Capacity CCUS Retrofits</v>
      </c>
      <c r="C395" s="144" t="str">
        <f t="shared" si="23"/>
        <v>Boolean Use Non BAU Mandated Capacity Retrofit Schedule</v>
      </c>
      <c r="D395" s="6" t="s">
        <v>1318</v>
      </c>
      <c r="E395" s="45"/>
      <c r="F395" s="6" t="s">
        <v>432</v>
      </c>
      <c r="G395" s="45"/>
      <c r="H395" s="43">
        <v>2298</v>
      </c>
      <c r="I395" t="s">
        <v>44</v>
      </c>
      <c r="J395" s="145" t="str">
        <f>IF(ISBLANK(INDEX('Policy Characteristics'!D:D,MATCH($C395,'Policy Characteristics'!$C:$C,0))),"",INDEX('Policy Characteristics'!D:D,MATCH($C395,'Policy Characteristics'!$C:$C,0)))</f>
        <v>Non BAU Mandated Capacity CCUS Retrofits</v>
      </c>
      <c r="K395" s="144" t="str">
        <f>IF(ISBLANK(INDEX('Policy Characteristics'!E:E,MATCH($C395,'Policy Characteristics'!$C:$C,0))),"",INDEX('Policy Characteristics'!E:E,MATCH($C395,'Policy Characteristics'!$C:$C,0)))</f>
        <v/>
      </c>
      <c r="L395" s="144">
        <f>IF(ISBLANK(INDEX('Policy Characteristics'!F:F,MATCH($C395,'Policy Characteristics'!$C:$C,0))),"",INDEX('Policy Characteristics'!F:F,MATCH($C395,'Policy Characteristics'!$C:$C,0)))</f>
        <v>0</v>
      </c>
      <c r="M395" s="144">
        <f>IF(ISBLANK(INDEX('Policy Characteristics'!G:G,MATCH($C395,'Policy Characteristics'!$C:$C,0))),"",INDEX('Policy Characteristics'!G:G,MATCH($C395,'Policy Characteristics'!$C:$C,0)))</f>
        <v>1</v>
      </c>
      <c r="N395" s="144">
        <f>IF(ISBLANK(INDEX('Policy Characteristics'!H:H,MATCH($C395,'Policy Characteristics'!$C:$C,0))),"",INDEX('Policy Characteristics'!H:H,MATCH($C395,'Policy Characteristics'!$C:$C,0)))</f>
        <v>1</v>
      </c>
      <c r="O395" s="144" t="str">
        <f>IF(ISBLANK(INDEX('Policy Characteristics'!I:I,MATCH($C395,'Policy Characteristics'!$C:$C,0))),"",INDEX('Policy Characteristics'!I:I,MATCH($C395,'Policy Characteristics'!$C:$C,0)))</f>
        <v>on/off</v>
      </c>
      <c r="P395" s="14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144" t="str">
        <f>IF(ISBLANK(INDEX('Policy Characteristics'!K:K,MATCH($C395,'Policy Characteristics'!$C:$C,0))),"",INDEX('Policy Characteristics'!K:K,MATCH($C395,'Policy Characteristics'!$C:$C,0)))</f>
        <v/>
      </c>
      <c r="R395" s="144" t="str">
        <f>IF(ISBLANK(INDEX('Policy Characteristics'!L:L,MATCH($C395,'Policy Characteristics'!$C:$C,0))),"",INDEX('Policy Characteristics'!L:L,MATCH($C395,'Policy Characteristics'!$C:$C,0)))</f>
        <v/>
      </c>
    </row>
    <row r="396" spans="1:18" s="4" customFormat="1" x14ac:dyDescent="0.25">
      <c r="A396" s="144" t="str">
        <f>IF(ISBLANK(INDEX('Policy Characteristics'!A:A,MATCH($C396,'Policy Characteristics'!$C:$C,0))),"",INDEX('Policy Characteristics'!A:A,MATCH($C396,'Policy Characteristics'!$C:$C,0)))</f>
        <v>Electricity Supply</v>
      </c>
      <c r="B396" s="152" t="str">
        <f>IF(ISBLANK(INDEX('Policy Characteristics'!B:B,MATCH($C396,'Policy Characteristics'!$C:$C,0))),"",INDEX('Policy Characteristics'!B:B,MATCH($C396,'Policy Characteristics'!$C:$C,0)))</f>
        <v>Non BAU Mandated Capacity CCUS Retrofits</v>
      </c>
      <c r="C396" s="144" t="str">
        <f t="shared" si="23"/>
        <v>Boolean Use Non BAU Mandated Capacity Retrofit Schedule</v>
      </c>
      <c r="D396" s="6" t="s">
        <v>304</v>
      </c>
      <c r="E396" s="45"/>
      <c r="F396" s="6" t="s">
        <v>306</v>
      </c>
      <c r="G396" s="45"/>
      <c r="H396" s="43">
        <v>2299</v>
      </c>
      <c r="I396" t="s">
        <v>44</v>
      </c>
      <c r="J396" s="145" t="str">
        <f>IF(ISBLANK(INDEX('Policy Characteristics'!D:D,MATCH($C396,'Policy Characteristics'!$C:$C,0))),"",INDEX('Policy Characteristics'!D:D,MATCH($C396,'Policy Characteristics'!$C:$C,0)))</f>
        <v>Non BAU Mandated Capacity CCUS Retrofits</v>
      </c>
      <c r="K396" s="144" t="str">
        <f>IF(ISBLANK(INDEX('Policy Characteristics'!E:E,MATCH($C396,'Policy Characteristics'!$C:$C,0))),"",INDEX('Policy Characteristics'!E:E,MATCH($C396,'Policy Characteristics'!$C:$C,0)))</f>
        <v/>
      </c>
      <c r="L396" s="144">
        <f>IF(ISBLANK(INDEX('Policy Characteristics'!F:F,MATCH($C396,'Policy Characteristics'!$C:$C,0))),"",INDEX('Policy Characteristics'!F:F,MATCH($C396,'Policy Characteristics'!$C:$C,0)))</f>
        <v>0</v>
      </c>
      <c r="M396" s="144">
        <f>IF(ISBLANK(INDEX('Policy Characteristics'!G:G,MATCH($C396,'Policy Characteristics'!$C:$C,0))),"",INDEX('Policy Characteristics'!G:G,MATCH($C396,'Policy Characteristics'!$C:$C,0)))</f>
        <v>1</v>
      </c>
      <c r="N396" s="144">
        <f>IF(ISBLANK(INDEX('Policy Characteristics'!H:H,MATCH($C396,'Policy Characteristics'!$C:$C,0))),"",INDEX('Policy Characteristics'!H:H,MATCH($C396,'Policy Characteristics'!$C:$C,0)))</f>
        <v>1</v>
      </c>
      <c r="O396" s="144" t="str">
        <f>IF(ISBLANK(INDEX('Policy Characteristics'!I:I,MATCH($C396,'Policy Characteristics'!$C:$C,0))),"",INDEX('Policy Characteristics'!I:I,MATCH($C396,'Policy Characteristics'!$C:$C,0)))</f>
        <v>on/off</v>
      </c>
      <c r="P396" s="14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144" t="str">
        <f>IF(ISBLANK(INDEX('Policy Characteristics'!K:K,MATCH($C396,'Policy Characteristics'!$C:$C,0))),"",INDEX('Policy Characteristics'!K:K,MATCH($C396,'Policy Characteristics'!$C:$C,0)))</f>
        <v/>
      </c>
      <c r="R396" s="144" t="str">
        <f>IF(ISBLANK(INDEX('Policy Characteristics'!L:L,MATCH($C396,'Policy Characteristics'!$C:$C,0))),"",INDEX('Policy Characteristics'!L:L,MATCH($C396,'Policy Characteristics'!$C:$C,0)))</f>
        <v/>
      </c>
    </row>
    <row r="397" spans="1:18" s="4" customFormat="1" x14ac:dyDescent="0.25">
      <c r="A397" s="144" t="str">
        <f>IF(ISBLANK(INDEX('Policy Characteristics'!A:A,MATCH($C397,'Policy Characteristics'!$C:$C,0))),"",INDEX('Policy Characteristics'!A:A,MATCH($C397,'Policy Characteristics'!$C:$C,0)))</f>
        <v>Electricity Supply</v>
      </c>
      <c r="B397" s="152" t="str">
        <f>IF(ISBLANK(INDEX('Policy Characteristics'!B:B,MATCH($C397,'Policy Characteristics'!$C:$C,0))),"",INDEX('Policy Characteristics'!B:B,MATCH($C397,'Policy Characteristics'!$C:$C,0)))</f>
        <v>Non BAU Mandated Capacity CCUS Retrofits</v>
      </c>
      <c r="C397" s="144" t="str">
        <f t="shared" si="23"/>
        <v>Boolean Use Non BAU Mandated Capacity Retrofit Schedule</v>
      </c>
      <c r="D397" s="6" t="s">
        <v>305</v>
      </c>
      <c r="E397" s="45"/>
      <c r="F397" s="6" t="s">
        <v>307</v>
      </c>
      <c r="G397" s="45"/>
      <c r="H397" s="43">
        <v>2300</v>
      </c>
      <c r="I397" t="s">
        <v>44</v>
      </c>
      <c r="J397" s="145" t="str">
        <f>IF(ISBLANK(INDEX('Policy Characteristics'!D:D,MATCH($C397,'Policy Characteristics'!$C:$C,0))),"",INDEX('Policy Characteristics'!D:D,MATCH($C397,'Policy Characteristics'!$C:$C,0)))</f>
        <v>Non BAU Mandated Capacity CCUS Retrofits</v>
      </c>
      <c r="K397" s="144" t="str">
        <f>IF(ISBLANK(INDEX('Policy Characteristics'!E:E,MATCH($C397,'Policy Characteristics'!$C:$C,0))),"",INDEX('Policy Characteristics'!E:E,MATCH($C397,'Policy Characteristics'!$C:$C,0)))</f>
        <v/>
      </c>
      <c r="L397" s="144">
        <f>IF(ISBLANK(INDEX('Policy Characteristics'!F:F,MATCH($C397,'Policy Characteristics'!$C:$C,0))),"",INDEX('Policy Characteristics'!F:F,MATCH($C397,'Policy Characteristics'!$C:$C,0)))</f>
        <v>0</v>
      </c>
      <c r="M397" s="144">
        <f>IF(ISBLANK(INDEX('Policy Characteristics'!G:G,MATCH($C397,'Policy Characteristics'!$C:$C,0))),"",INDEX('Policy Characteristics'!G:G,MATCH($C397,'Policy Characteristics'!$C:$C,0)))</f>
        <v>1</v>
      </c>
      <c r="N397" s="144">
        <f>IF(ISBLANK(INDEX('Policy Characteristics'!H:H,MATCH($C397,'Policy Characteristics'!$C:$C,0))),"",INDEX('Policy Characteristics'!H:H,MATCH($C397,'Policy Characteristics'!$C:$C,0)))</f>
        <v>1</v>
      </c>
      <c r="O397" s="144" t="str">
        <f>IF(ISBLANK(INDEX('Policy Characteristics'!I:I,MATCH($C397,'Policy Characteristics'!$C:$C,0))),"",INDEX('Policy Characteristics'!I:I,MATCH($C397,'Policy Characteristics'!$C:$C,0)))</f>
        <v>on/off</v>
      </c>
      <c r="P397" s="14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144" t="str">
        <f>IF(ISBLANK(INDEX('Policy Characteristics'!K:K,MATCH($C397,'Policy Characteristics'!$C:$C,0))),"",INDEX('Policy Characteristics'!K:K,MATCH($C397,'Policy Characteristics'!$C:$C,0)))</f>
        <v/>
      </c>
      <c r="R397" s="144" t="str">
        <f>IF(ISBLANK(INDEX('Policy Characteristics'!L:L,MATCH($C397,'Policy Characteristics'!$C:$C,0))),"",INDEX('Policy Characteristics'!L:L,MATCH($C397,'Policy Characteristics'!$C:$C,0)))</f>
        <v/>
      </c>
    </row>
    <row r="398" spans="1:18" s="4" customFormat="1" x14ac:dyDescent="0.25">
      <c r="A398" s="144" t="str">
        <f>IF(ISBLANK(INDEX('Policy Characteristics'!A:A,MATCH($C398,'Policy Characteristics'!$C:$C,0))),"",INDEX('Policy Characteristics'!A:A,MATCH($C398,'Policy Characteristics'!$C:$C,0)))</f>
        <v>Electricity Supply</v>
      </c>
      <c r="B398" s="152" t="str">
        <f>IF(ISBLANK(INDEX('Policy Characteristics'!B:B,MATCH($C398,'Policy Characteristics'!$C:$C,0))),"",INDEX('Policy Characteristics'!B:B,MATCH($C398,'Policy Characteristics'!$C:$C,0)))</f>
        <v>Non BAU Mandated Capacity CCUS Retrofits</v>
      </c>
      <c r="C398" s="144" t="str">
        <f t="shared" si="23"/>
        <v>Boolean Use Non BAU Mandated Capacity Retrofit Schedule</v>
      </c>
      <c r="D398" s="6" t="s">
        <v>440</v>
      </c>
      <c r="E398" s="45"/>
      <c r="F398" s="6" t="s">
        <v>439</v>
      </c>
      <c r="G398" s="45"/>
      <c r="H398" s="43">
        <v>2301</v>
      </c>
      <c r="I398" t="s">
        <v>44</v>
      </c>
      <c r="J398" s="145" t="str">
        <f>IF(ISBLANK(INDEX('Policy Characteristics'!D:D,MATCH($C398,'Policy Characteristics'!$C:$C,0))),"",INDEX('Policy Characteristics'!D:D,MATCH($C398,'Policy Characteristics'!$C:$C,0)))</f>
        <v>Non BAU Mandated Capacity CCUS Retrofits</v>
      </c>
      <c r="K398" s="144" t="str">
        <f>IF(ISBLANK(INDEX('Policy Characteristics'!E:E,MATCH($C398,'Policy Characteristics'!$C:$C,0))),"",INDEX('Policy Characteristics'!E:E,MATCH($C398,'Policy Characteristics'!$C:$C,0)))</f>
        <v/>
      </c>
      <c r="L398" s="144">
        <f>IF(ISBLANK(INDEX('Policy Characteristics'!F:F,MATCH($C398,'Policy Characteristics'!$C:$C,0))),"",INDEX('Policy Characteristics'!F:F,MATCH($C398,'Policy Characteristics'!$C:$C,0)))</f>
        <v>0</v>
      </c>
      <c r="M398" s="144">
        <f>IF(ISBLANK(INDEX('Policy Characteristics'!G:G,MATCH($C398,'Policy Characteristics'!$C:$C,0))),"",INDEX('Policy Characteristics'!G:G,MATCH($C398,'Policy Characteristics'!$C:$C,0)))</f>
        <v>1</v>
      </c>
      <c r="N398" s="144">
        <f>IF(ISBLANK(INDEX('Policy Characteristics'!H:H,MATCH($C398,'Policy Characteristics'!$C:$C,0))),"",INDEX('Policy Characteristics'!H:H,MATCH($C398,'Policy Characteristics'!$C:$C,0)))</f>
        <v>1</v>
      </c>
      <c r="O398" s="144" t="str">
        <f>IF(ISBLANK(INDEX('Policy Characteristics'!I:I,MATCH($C398,'Policy Characteristics'!$C:$C,0))),"",INDEX('Policy Characteristics'!I:I,MATCH($C398,'Policy Characteristics'!$C:$C,0)))</f>
        <v>on/off</v>
      </c>
      <c r="P398" s="14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144" t="str">
        <f>IF(ISBLANK(INDEX('Policy Characteristics'!K:K,MATCH($C398,'Policy Characteristics'!$C:$C,0))),"",INDEX('Policy Characteristics'!K:K,MATCH($C398,'Policy Characteristics'!$C:$C,0)))</f>
        <v/>
      </c>
      <c r="R398" s="144" t="str">
        <f>IF(ISBLANK(INDEX('Policy Characteristics'!L:L,MATCH($C398,'Policy Characteristics'!$C:$C,0))),"",INDEX('Policy Characteristics'!L:L,MATCH($C398,'Policy Characteristics'!$C:$C,0)))</f>
        <v/>
      </c>
    </row>
    <row r="399" spans="1:18" s="4" customFormat="1" x14ac:dyDescent="0.25">
      <c r="A399" s="144" t="str">
        <f>IF(ISBLANK(INDEX('Policy Characteristics'!A:A,MATCH($C399,'Policy Characteristics'!$C:$C,0))),"",INDEX('Policy Characteristics'!A:A,MATCH($C399,'Policy Characteristics'!$C:$C,0)))</f>
        <v>Electricity Supply</v>
      </c>
      <c r="B399" s="152" t="str">
        <f>IF(ISBLANK(INDEX('Policy Characteristics'!B:B,MATCH($C399,'Policy Characteristics'!$C:$C,0))),"",INDEX('Policy Characteristics'!B:B,MATCH($C399,'Policy Characteristics'!$C:$C,0)))</f>
        <v>Non BAU Mandated Capacity CCUS Retrofits</v>
      </c>
      <c r="C399" s="144" t="str">
        <f t="shared" si="23"/>
        <v>Boolean Use Non BAU Mandated Capacity Retrofit Schedule</v>
      </c>
      <c r="D399" s="6" t="s">
        <v>449</v>
      </c>
      <c r="E399" s="45"/>
      <c r="F399" s="6" t="s">
        <v>450</v>
      </c>
      <c r="G399" s="45"/>
      <c r="H399" s="43">
        <v>2302</v>
      </c>
      <c r="I399" t="s">
        <v>44</v>
      </c>
      <c r="J399" s="145" t="str">
        <f>IF(ISBLANK(INDEX('Policy Characteristics'!D:D,MATCH($C399,'Policy Characteristics'!$C:$C,0))),"",INDEX('Policy Characteristics'!D:D,MATCH($C399,'Policy Characteristics'!$C:$C,0)))</f>
        <v>Non BAU Mandated Capacity CCUS Retrofits</v>
      </c>
      <c r="K399" s="144" t="str">
        <f>IF(ISBLANK(INDEX('Policy Characteristics'!E:E,MATCH($C399,'Policy Characteristics'!$C:$C,0))),"",INDEX('Policy Characteristics'!E:E,MATCH($C399,'Policy Characteristics'!$C:$C,0)))</f>
        <v/>
      </c>
      <c r="L399" s="144">
        <f>IF(ISBLANK(INDEX('Policy Characteristics'!F:F,MATCH($C399,'Policy Characteristics'!$C:$C,0))),"",INDEX('Policy Characteristics'!F:F,MATCH($C399,'Policy Characteristics'!$C:$C,0)))</f>
        <v>0</v>
      </c>
      <c r="M399" s="144">
        <f>IF(ISBLANK(INDEX('Policy Characteristics'!G:G,MATCH($C399,'Policy Characteristics'!$C:$C,0))),"",INDEX('Policy Characteristics'!G:G,MATCH($C399,'Policy Characteristics'!$C:$C,0)))</f>
        <v>1</v>
      </c>
      <c r="N399" s="144">
        <f>IF(ISBLANK(INDEX('Policy Characteristics'!H:H,MATCH($C399,'Policy Characteristics'!$C:$C,0))),"",INDEX('Policy Characteristics'!H:H,MATCH($C399,'Policy Characteristics'!$C:$C,0)))</f>
        <v>1</v>
      </c>
      <c r="O399" s="144" t="str">
        <f>IF(ISBLANK(INDEX('Policy Characteristics'!I:I,MATCH($C399,'Policy Characteristics'!$C:$C,0))),"",INDEX('Policy Characteristics'!I:I,MATCH($C399,'Policy Characteristics'!$C:$C,0)))</f>
        <v>on/off</v>
      </c>
      <c r="P399" s="14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144" t="str">
        <f>IF(ISBLANK(INDEX('Policy Characteristics'!K:K,MATCH($C399,'Policy Characteristics'!$C:$C,0))),"",INDEX('Policy Characteristics'!K:K,MATCH($C399,'Policy Characteristics'!$C:$C,0)))</f>
        <v/>
      </c>
      <c r="R399" s="144" t="str">
        <f>IF(ISBLANK(INDEX('Policy Characteristics'!L:L,MATCH($C399,'Policy Characteristics'!$C:$C,0))),"",INDEX('Policy Characteristics'!L:L,MATCH($C399,'Policy Characteristics'!$C:$C,0)))</f>
        <v/>
      </c>
    </row>
    <row r="400" spans="1:18" s="4" customFormat="1" x14ac:dyDescent="0.25">
      <c r="A400" s="144" t="str">
        <f>IF(ISBLANK(INDEX('Policy Characteristics'!A:A,MATCH($C400,'Policy Characteristics'!$C:$C,0))),"",INDEX('Policy Characteristics'!A:A,MATCH($C400,'Policy Characteristics'!$C:$C,0)))</f>
        <v>Electricity Supply</v>
      </c>
      <c r="B400" s="152" t="str">
        <f>IF(ISBLANK(INDEX('Policy Characteristics'!B:B,MATCH($C400,'Policy Characteristics'!$C:$C,0))),"",INDEX('Policy Characteristics'!B:B,MATCH($C400,'Policy Characteristics'!$C:$C,0)))</f>
        <v>Non BAU Mandated Capacity CCUS Retrofits</v>
      </c>
      <c r="C400" s="144" t="str">
        <f t="shared" si="23"/>
        <v>Boolean Use Non BAU Mandated Capacity Retrofit Schedule</v>
      </c>
      <c r="D400" s="6" t="s">
        <v>1641</v>
      </c>
      <c r="E400" s="45"/>
      <c r="F400" s="6" t="s">
        <v>1361</v>
      </c>
      <c r="G400" s="45"/>
      <c r="H400" s="43">
        <v>2303</v>
      </c>
      <c r="I400" t="s">
        <v>44</v>
      </c>
      <c r="J400" s="145" t="str">
        <f>IF(ISBLANK(INDEX('Policy Characteristics'!D:D,MATCH($C400,'Policy Characteristics'!$C:$C,0))),"",INDEX('Policy Characteristics'!D:D,MATCH($C400,'Policy Characteristics'!$C:$C,0)))</f>
        <v>Non BAU Mandated Capacity CCUS Retrofits</v>
      </c>
      <c r="K400" s="144" t="str">
        <f>IF(ISBLANK(INDEX('Policy Characteristics'!E:E,MATCH($C400,'Policy Characteristics'!$C:$C,0))),"",INDEX('Policy Characteristics'!E:E,MATCH($C400,'Policy Characteristics'!$C:$C,0)))</f>
        <v/>
      </c>
      <c r="L400" s="144">
        <f>IF(ISBLANK(INDEX('Policy Characteristics'!F:F,MATCH($C400,'Policy Characteristics'!$C:$C,0))),"",INDEX('Policy Characteristics'!F:F,MATCH($C400,'Policy Characteristics'!$C:$C,0)))</f>
        <v>0</v>
      </c>
      <c r="M400" s="144">
        <f>IF(ISBLANK(INDEX('Policy Characteristics'!G:G,MATCH($C400,'Policy Characteristics'!$C:$C,0))),"",INDEX('Policy Characteristics'!G:G,MATCH($C400,'Policy Characteristics'!$C:$C,0)))</f>
        <v>1</v>
      </c>
      <c r="N400" s="144">
        <f>IF(ISBLANK(INDEX('Policy Characteristics'!H:H,MATCH($C400,'Policy Characteristics'!$C:$C,0))),"",INDEX('Policy Characteristics'!H:H,MATCH($C400,'Policy Characteristics'!$C:$C,0)))</f>
        <v>1</v>
      </c>
      <c r="O400" s="144" t="str">
        <f>IF(ISBLANK(INDEX('Policy Characteristics'!I:I,MATCH($C400,'Policy Characteristics'!$C:$C,0))),"",INDEX('Policy Characteristics'!I:I,MATCH($C400,'Policy Characteristics'!$C:$C,0)))</f>
        <v>on/off</v>
      </c>
      <c r="P400" s="14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144" t="str">
        <f>IF(ISBLANK(INDEX('Policy Characteristics'!K:K,MATCH($C400,'Policy Characteristics'!$C:$C,0))),"",INDEX('Policy Characteristics'!K:K,MATCH($C400,'Policy Characteristics'!$C:$C,0)))</f>
        <v/>
      </c>
      <c r="R400" s="144" t="str">
        <f>IF(ISBLANK(INDEX('Policy Characteristics'!L:L,MATCH($C400,'Policy Characteristics'!$C:$C,0))),"",INDEX('Policy Characteristics'!L:L,MATCH($C400,'Policy Characteristics'!$C:$C,0)))</f>
        <v/>
      </c>
    </row>
    <row r="401" spans="1:18" s="4" customFormat="1" x14ac:dyDescent="0.25">
      <c r="A401" s="144" t="str">
        <f>IF(ISBLANK(INDEX('Policy Characteristics'!A:A,MATCH($C401,'Policy Characteristics'!$C:$C,0))),"",INDEX('Policy Characteristics'!A:A,MATCH($C401,'Policy Characteristics'!$C:$C,0)))</f>
        <v>Electricity Supply</v>
      </c>
      <c r="B401" s="152" t="str">
        <f>IF(ISBLANK(INDEX('Policy Characteristics'!B:B,MATCH($C401,'Policy Characteristics'!$C:$C,0))),"",INDEX('Policy Characteristics'!B:B,MATCH($C401,'Policy Characteristics'!$C:$C,0)))</f>
        <v>Non BAU Mandated Capacity CCUS Retrofits</v>
      </c>
      <c r="C401" s="144" t="str">
        <f t="shared" si="23"/>
        <v>Boolean Use Non BAU Mandated Capacity Retrofit Schedule</v>
      </c>
      <c r="D401" s="6" t="s">
        <v>1642</v>
      </c>
      <c r="E401" s="45"/>
      <c r="F401" s="6" t="s">
        <v>1484</v>
      </c>
      <c r="G401" s="45"/>
      <c r="H401" s="43">
        <v>2304</v>
      </c>
      <c r="I401" t="s">
        <v>44</v>
      </c>
      <c r="J401" s="145" t="str">
        <f>IF(ISBLANK(INDEX('Policy Characteristics'!D:D,MATCH($C401,'Policy Characteristics'!$C:$C,0))),"",INDEX('Policy Characteristics'!D:D,MATCH($C401,'Policy Characteristics'!$C:$C,0)))</f>
        <v>Non BAU Mandated Capacity CCUS Retrofits</v>
      </c>
      <c r="K401" s="144" t="str">
        <f>IF(ISBLANK(INDEX('Policy Characteristics'!E:E,MATCH($C401,'Policy Characteristics'!$C:$C,0))),"",INDEX('Policy Characteristics'!E:E,MATCH($C401,'Policy Characteristics'!$C:$C,0)))</f>
        <v/>
      </c>
      <c r="L401" s="144">
        <f>IF(ISBLANK(INDEX('Policy Characteristics'!F:F,MATCH($C401,'Policy Characteristics'!$C:$C,0))),"",INDEX('Policy Characteristics'!F:F,MATCH($C401,'Policy Characteristics'!$C:$C,0)))</f>
        <v>0</v>
      </c>
      <c r="M401" s="144">
        <f>IF(ISBLANK(INDEX('Policy Characteristics'!G:G,MATCH($C401,'Policy Characteristics'!$C:$C,0))),"",INDEX('Policy Characteristics'!G:G,MATCH($C401,'Policy Characteristics'!$C:$C,0)))</f>
        <v>1</v>
      </c>
      <c r="N401" s="144">
        <f>IF(ISBLANK(INDEX('Policy Characteristics'!H:H,MATCH($C401,'Policy Characteristics'!$C:$C,0))),"",INDEX('Policy Characteristics'!H:H,MATCH($C401,'Policy Characteristics'!$C:$C,0)))</f>
        <v>1</v>
      </c>
      <c r="O401" s="144" t="str">
        <f>IF(ISBLANK(INDEX('Policy Characteristics'!I:I,MATCH($C401,'Policy Characteristics'!$C:$C,0))),"",INDEX('Policy Characteristics'!I:I,MATCH($C401,'Policy Characteristics'!$C:$C,0)))</f>
        <v>on/off</v>
      </c>
      <c r="P401" s="14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144" t="str">
        <f>IF(ISBLANK(INDEX('Policy Characteristics'!K:K,MATCH($C401,'Policy Characteristics'!$C:$C,0))),"",INDEX('Policy Characteristics'!K:K,MATCH($C401,'Policy Characteristics'!$C:$C,0)))</f>
        <v/>
      </c>
      <c r="R401" s="144" t="str">
        <f>IF(ISBLANK(INDEX('Policy Characteristics'!L:L,MATCH($C401,'Policy Characteristics'!$C:$C,0))),"",INDEX('Policy Characteristics'!L:L,MATCH($C401,'Policy Characteristics'!$C:$C,0)))</f>
        <v/>
      </c>
    </row>
    <row r="402" spans="1:18" s="4" customFormat="1" x14ac:dyDescent="0.25">
      <c r="A402" s="144" t="str">
        <f>IF(ISBLANK(INDEX('Policy Characteristics'!A:A,MATCH($C402,'Policy Characteristics'!$C:$C,0))),"",INDEX('Policy Characteristics'!A:A,MATCH($C402,'Policy Characteristics'!$C:$C,0)))</f>
        <v>Electricity Supply</v>
      </c>
      <c r="B402" s="152" t="str">
        <f>IF(ISBLANK(INDEX('Policy Characteristics'!B:B,MATCH($C402,'Policy Characteristics'!$C:$C,0))),"",INDEX('Policy Characteristics'!B:B,MATCH($C402,'Policy Characteristics'!$C:$C,0)))</f>
        <v>Non BAU Mandated Capacity CCUS Retrofits</v>
      </c>
      <c r="C402" s="144" t="str">
        <f t="shared" si="23"/>
        <v>Boolean Use Non BAU Mandated Capacity Retrofit Schedule</v>
      </c>
      <c r="D402" s="6" t="s">
        <v>1643</v>
      </c>
      <c r="E402" s="45"/>
      <c r="F402" s="6" t="s">
        <v>1363</v>
      </c>
      <c r="G402" s="45"/>
      <c r="H402" s="43">
        <v>2305</v>
      </c>
      <c r="I402" t="s">
        <v>44</v>
      </c>
      <c r="J402" s="145" t="str">
        <f>IF(ISBLANK(INDEX('Policy Characteristics'!D:D,MATCH($C402,'Policy Characteristics'!$C:$C,0))),"",INDEX('Policy Characteristics'!D:D,MATCH($C402,'Policy Characteristics'!$C:$C,0)))</f>
        <v>Non BAU Mandated Capacity CCUS Retrofits</v>
      </c>
      <c r="K402" s="144" t="str">
        <f>IF(ISBLANK(INDEX('Policy Characteristics'!E:E,MATCH($C402,'Policy Characteristics'!$C:$C,0))),"",INDEX('Policy Characteristics'!E:E,MATCH($C402,'Policy Characteristics'!$C:$C,0)))</f>
        <v/>
      </c>
      <c r="L402" s="144">
        <f>IF(ISBLANK(INDEX('Policy Characteristics'!F:F,MATCH($C402,'Policy Characteristics'!$C:$C,0))),"",INDEX('Policy Characteristics'!F:F,MATCH($C402,'Policy Characteristics'!$C:$C,0)))</f>
        <v>0</v>
      </c>
      <c r="M402" s="144">
        <f>IF(ISBLANK(INDEX('Policy Characteristics'!G:G,MATCH($C402,'Policy Characteristics'!$C:$C,0))),"",INDEX('Policy Characteristics'!G:G,MATCH($C402,'Policy Characteristics'!$C:$C,0)))</f>
        <v>1</v>
      </c>
      <c r="N402" s="144">
        <f>IF(ISBLANK(INDEX('Policy Characteristics'!H:H,MATCH($C402,'Policy Characteristics'!$C:$C,0))),"",INDEX('Policy Characteristics'!H:H,MATCH($C402,'Policy Characteristics'!$C:$C,0)))</f>
        <v>1</v>
      </c>
      <c r="O402" s="144" t="str">
        <f>IF(ISBLANK(INDEX('Policy Characteristics'!I:I,MATCH($C402,'Policy Characteristics'!$C:$C,0))),"",INDEX('Policy Characteristics'!I:I,MATCH($C402,'Policy Characteristics'!$C:$C,0)))</f>
        <v>on/off</v>
      </c>
      <c r="P402" s="14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144" t="str">
        <f>IF(ISBLANK(INDEX('Policy Characteristics'!K:K,MATCH($C402,'Policy Characteristics'!$C:$C,0))),"",INDEX('Policy Characteristics'!K:K,MATCH($C402,'Policy Characteristics'!$C:$C,0)))</f>
        <v/>
      </c>
      <c r="R402" s="144" t="str">
        <f>IF(ISBLANK(INDEX('Policy Characteristics'!L:L,MATCH($C402,'Policy Characteristics'!$C:$C,0))),"",INDEX('Policy Characteristics'!L:L,MATCH($C402,'Policy Characteristics'!$C:$C,0)))</f>
        <v/>
      </c>
    </row>
    <row r="403" spans="1:18" s="4" customFormat="1" x14ac:dyDescent="0.25">
      <c r="A403" s="144" t="str">
        <f>IF(ISBLANK(INDEX('Policy Characteristics'!A:A,MATCH($C403,'Policy Characteristics'!$C:$C,0))),"",INDEX('Policy Characteristics'!A:A,MATCH($C403,'Policy Characteristics'!$C:$C,0)))</f>
        <v>Electricity Supply</v>
      </c>
      <c r="B403" s="152" t="str">
        <f>IF(ISBLANK(INDEX('Policy Characteristics'!B:B,MATCH($C403,'Policy Characteristics'!$C:$C,0))),"",INDEX('Policy Characteristics'!B:B,MATCH($C403,'Policy Characteristics'!$C:$C,0)))</f>
        <v>Non BAU Mandated Capacity CCUS Retrofits</v>
      </c>
      <c r="C403" s="144" t="str">
        <f t="shared" si="23"/>
        <v>Boolean Use Non BAU Mandated Capacity Retrofit Schedule</v>
      </c>
      <c r="D403" s="6" t="s">
        <v>2318</v>
      </c>
      <c r="E403" s="45"/>
      <c r="F403" s="6" t="s">
        <v>2325</v>
      </c>
      <c r="G403" s="45"/>
      <c r="H403" s="43">
        <v>2306</v>
      </c>
      <c r="I403" t="s">
        <v>44</v>
      </c>
      <c r="J403" s="145" t="str">
        <f>IF(ISBLANK(INDEX('Policy Characteristics'!D:D,MATCH($C403,'Policy Characteristics'!$C:$C,0))),"",INDEX('Policy Characteristics'!D:D,MATCH($C403,'Policy Characteristics'!$C:$C,0)))</f>
        <v>Non BAU Mandated Capacity CCUS Retrofits</v>
      </c>
      <c r="K403" s="144" t="str">
        <f>IF(ISBLANK(INDEX('Policy Characteristics'!E:E,MATCH($C403,'Policy Characteristics'!$C:$C,0))),"",INDEX('Policy Characteristics'!E:E,MATCH($C403,'Policy Characteristics'!$C:$C,0)))</f>
        <v/>
      </c>
      <c r="L403" s="144">
        <f>IF(ISBLANK(INDEX('Policy Characteristics'!F:F,MATCH($C403,'Policy Characteristics'!$C:$C,0))),"",INDEX('Policy Characteristics'!F:F,MATCH($C403,'Policy Characteristics'!$C:$C,0)))</f>
        <v>0</v>
      </c>
      <c r="M403" s="144">
        <f>IF(ISBLANK(INDEX('Policy Characteristics'!G:G,MATCH($C403,'Policy Characteristics'!$C:$C,0))),"",INDEX('Policy Characteristics'!G:G,MATCH($C403,'Policy Characteristics'!$C:$C,0)))</f>
        <v>1</v>
      </c>
      <c r="N403" s="144">
        <f>IF(ISBLANK(INDEX('Policy Characteristics'!H:H,MATCH($C403,'Policy Characteristics'!$C:$C,0))),"",INDEX('Policy Characteristics'!H:H,MATCH($C403,'Policy Characteristics'!$C:$C,0)))</f>
        <v>1</v>
      </c>
      <c r="O403" s="144" t="str">
        <f>IF(ISBLANK(INDEX('Policy Characteristics'!I:I,MATCH($C403,'Policy Characteristics'!$C:$C,0))),"",INDEX('Policy Characteristics'!I:I,MATCH($C403,'Policy Characteristics'!$C:$C,0)))</f>
        <v>on/off</v>
      </c>
      <c r="P403" s="14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144" t="str">
        <f>IF(ISBLANK(INDEX('Policy Characteristics'!K:K,MATCH($C403,'Policy Characteristics'!$C:$C,0))),"",INDEX('Policy Characteristics'!K:K,MATCH($C403,'Policy Characteristics'!$C:$C,0)))</f>
        <v/>
      </c>
      <c r="R403" s="144" t="str">
        <f>IF(ISBLANK(INDEX('Policy Characteristics'!L:L,MATCH($C403,'Policy Characteristics'!$C:$C,0))),"",INDEX('Policy Characteristics'!L:L,MATCH($C403,'Policy Characteristics'!$C:$C,0)))</f>
        <v/>
      </c>
    </row>
    <row r="404" spans="1:18" s="4" customFormat="1" x14ac:dyDescent="0.25">
      <c r="A404" s="144" t="str">
        <f>IF(ISBLANK(INDEX('Policy Characteristics'!A:A,MATCH($C404,'Policy Characteristics'!$C:$C,0))),"",INDEX('Policy Characteristics'!A:A,MATCH($C404,'Policy Characteristics'!$C:$C,0)))</f>
        <v>Electricity Supply</v>
      </c>
      <c r="B404" s="152" t="str">
        <f>IF(ISBLANK(INDEX('Policy Characteristics'!B:B,MATCH($C404,'Policy Characteristics'!$C:$C,0))),"",INDEX('Policy Characteristics'!B:B,MATCH($C404,'Policy Characteristics'!$C:$C,0)))</f>
        <v>Non BAU Mandated Capacity CCUS Retrofits</v>
      </c>
      <c r="C404" s="144" t="str">
        <f t="shared" si="23"/>
        <v>Boolean Use Non BAU Mandated Capacity Retrofit Schedule</v>
      </c>
      <c r="D404" s="6" t="s">
        <v>2321</v>
      </c>
      <c r="E404" s="45"/>
      <c r="F404" s="6" t="s">
        <v>2326</v>
      </c>
      <c r="G404" s="45"/>
      <c r="H404" s="43">
        <v>2307</v>
      </c>
      <c r="I404" t="s">
        <v>44</v>
      </c>
      <c r="J404" s="145" t="str">
        <f>IF(ISBLANK(INDEX('Policy Characteristics'!D:D,MATCH($C404,'Policy Characteristics'!$C:$C,0))),"",INDEX('Policy Characteristics'!D:D,MATCH($C404,'Policy Characteristics'!$C:$C,0)))</f>
        <v>Non BAU Mandated Capacity CCUS Retrofits</v>
      </c>
      <c r="K404" s="144" t="str">
        <f>IF(ISBLANK(INDEX('Policy Characteristics'!E:E,MATCH($C404,'Policy Characteristics'!$C:$C,0))),"",INDEX('Policy Characteristics'!E:E,MATCH($C404,'Policy Characteristics'!$C:$C,0)))</f>
        <v/>
      </c>
      <c r="L404" s="144">
        <f>IF(ISBLANK(INDEX('Policy Characteristics'!F:F,MATCH($C404,'Policy Characteristics'!$C:$C,0))),"",INDEX('Policy Characteristics'!F:F,MATCH($C404,'Policy Characteristics'!$C:$C,0)))</f>
        <v>0</v>
      </c>
      <c r="M404" s="144">
        <f>IF(ISBLANK(INDEX('Policy Characteristics'!G:G,MATCH($C404,'Policy Characteristics'!$C:$C,0))),"",INDEX('Policy Characteristics'!G:G,MATCH($C404,'Policy Characteristics'!$C:$C,0)))</f>
        <v>1</v>
      </c>
      <c r="N404" s="144">
        <f>IF(ISBLANK(INDEX('Policy Characteristics'!H:H,MATCH($C404,'Policy Characteristics'!$C:$C,0))),"",INDEX('Policy Characteristics'!H:H,MATCH($C404,'Policy Characteristics'!$C:$C,0)))</f>
        <v>1</v>
      </c>
      <c r="O404" s="144" t="str">
        <f>IF(ISBLANK(INDEX('Policy Characteristics'!I:I,MATCH($C404,'Policy Characteristics'!$C:$C,0))),"",INDEX('Policy Characteristics'!I:I,MATCH($C404,'Policy Characteristics'!$C:$C,0)))</f>
        <v>on/off</v>
      </c>
      <c r="P404" s="14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144" t="str">
        <f>IF(ISBLANK(INDEX('Policy Characteristics'!K:K,MATCH($C404,'Policy Characteristics'!$C:$C,0))),"",INDEX('Policy Characteristics'!K:K,MATCH($C404,'Policy Characteristics'!$C:$C,0)))</f>
        <v/>
      </c>
      <c r="R404" s="144" t="str">
        <f>IF(ISBLANK(INDEX('Policy Characteristics'!L:L,MATCH($C404,'Policy Characteristics'!$C:$C,0))),"",INDEX('Policy Characteristics'!L:L,MATCH($C404,'Policy Characteristics'!$C:$C,0)))</f>
        <v/>
      </c>
    </row>
    <row r="405" spans="1:18" s="4" customFormat="1" x14ac:dyDescent="0.25">
      <c r="A405" s="144" t="str">
        <f>IF(ISBLANK(INDEX('Policy Characteristics'!A:A,MATCH($C405,'Policy Characteristics'!$C:$C,0))),"",INDEX('Policy Characteristics'!A:A,MATCH($C405,'Policy Characteristics'!$C:$C,0)))</f>
        <v>Electricity Supply</v>
      </c>
      <c r="B405" s="152" t="str">
        <f>IF(ISBLANK(INDEX('Policy Characteristics'!B:B,MATCH($C405,'Policy Characteristics'!$C:$C,0))),"",INDEX('Policy Characteristics'!B:B,MATCH($C405,'Policy Characteristics'!$C:$C,0)))</f>
        <v>Non BAU Mandated Capacity CCUS Retrofits</v>
      </c>
      <c r="C405" s="144" t="str">
        <f t="shared" si="23"/>
        <v>Boolean Use Non BAU Mandated Capacity Retrofit Schedule</v>
      </c>
      <c r="D405" s="6" t="s">
        <v>2322</v>
      </c>
      <c r="E405" s="45"/>
      <c r="F405" s="6" t="s">
        <v>2327</v>
      </c>
      <c r="G405" s="45"/>
      <c r="H405" s="43">
        <v>2308</v>
      </c>
      <c r="I405" t="s">
        <v>44</v>
      </c>
      <c r="J405" s="145" t="str">
        <f>IF(ISBLANK(INDEX('Policy Characteristics'!D:D,MATCH($C405,'Policy Characteristics'!$C:$C,0))),"",INDEX('Policy Characteristics'!D:D,MATCH($C405,'Policy Characteristics'!$C:$C,0)))</f>
        <v>Non BAU Mandated Capacity CCUS Retrofits</v>
      </c>
      <c r="K405" s="144" t="str">
        <f>IF(ISBLANK(INDEX('Policy Characteristics'!E:E,MATCH($C405,'Policy Characteristics'!$C:$C,0))),"",INDEX('Policy Characteristics'!E:E,MATCH($C405,'Policy Characteristics'!$C:$C,0)))</f>
        <v/>
      </c>
      <c r="L405" s="144">
        <f>IF(ISBLANK(INDEX('Policy Characteristics'!F:F,MATCH($C405,'Policy Characteristics'!$C:$C,0))),"",INDEX('Policy Characteristics'!F:F,MATCH($C405,'Policy Characteristics'!$C:$C,0)))</f>
        <v>0</v>
      </c>
      <c r="M405" s="144">
        <f>IF(ISBLANK(INDEX('Policy Characteristics'!G:G,MATCH($C405,'Policy Characteristics'!$C:$C,0))),"",INDEX('Policy Characteristics'!G:G,MATCH($C405,'Policy Characteristics'!$C:$C,0)))</f>
        <v>1</v>
      </c>
      <c r="N405" s="144">
        <f>IF(ISBLANK(INDEX('Policy Characteristics'!H:H,MATCH($C405,'Policy Characteristics'!$C:$C,0))),"",INDEX('Policy Characteristics'!H:H,MATCH($C405,'Policy Characteristics'!$C:$C,0)))</f>
        <v>1</v>
      </c>
      <c r="O405" s="144" t="str">
        <f>IF(ISBLANK(INDEX('Policy Characteristics'!I:I,MATCH($C405,'Policy Characteristics'!$C:$C,0))),"",INDEX('Policy Characteristics'!I:I,MATCH($C405,'Policy Characteristics'!$C:$C,0)))</f>
        <v>on/off</v>
      </c>
      <c r="P405" s="14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144" t="str">
        <f>IF(ISBLANK(INDEX('Policy Characteristics'!K:K,MATCH($C405,'Policy Characteristics'!$C:$C,0))),"",INDEX('Policy Characteristics'!K:K,MATCH($C405,'Policy Characteristics'!$C:$C,0)))</f>
        <v/>
      </c>
      <c r="R405" s="144" t="str">
        <f>IF(ISBLANK(INDEX('Policy Characteristics'!L:L,MATCH($C405,'Policy Characteristics'!$C:$C,0))),"",INDEX('Policy Characteristics'!L:L,MATCH($C405,'Policy Characteristics'!$C:$C,0)))</f>
        <v/>
      </c>
    </row>
    <row r="406" spans="1:18" s="4" customFormat="1" x14ac:dyDescent="0.25">
      <c r="A406" s="144" t="str">
        <f>IF(ISBLANK(INDEX('Policy Characteristics'!A:A,MATCH($C406,'Policy Characteristics'!$C:$C,0))),"",INDEX('Policy Characteristics'!A:A,MATCH($C406,'Policy Characteristics'!$C:$C,0)))</f>
        <v>Electricity Supply</v>
      </c>
      <c r="B406" s="152" t="str">
        <f>IF(ISBLANK(INDEX('Policy Characteristics'!B:B,MATCH($C406,'Policy Characteristics'!$C:$C,0))),"",INDEX('Policy Characteristics'!B:B,MATCH($C406,'Policy Characteristics'!$C:$C,0)))</f>
        <v>Non BAU Mandated Capacity CCUS Retrofits</v>
      </c>
      <c r="C406" s="144" t="str">
        <f t="shared" si="23"/>
        <v>Boolean Use Non BAU Mandated Capacity Retrofit Schedule</v>
      </c>
      <c r="D406" s="6" t="s">
        <v>2323</v>
      </c>
      <c r="E406" s="45"/>
      <c r="F406" s="6" t="s">
        <v>2328</v>
      </c>
      <c r="G406" s="45"/>
      <c r="H406" s="43">
        <v>2309</v>
      </c>
      <c r="I406" t="s">
        <v>44</v>
      </c>
      <c r="J406" s="145" t="str">
        <f>IF(ISBLANK(INDEX('Policy Characteristics'!D:D,MATCH($C406,'Policy Characteristics'!$C:$C,0))),"",INDEX('Policy Characteristics'!D:D,MATCH($C406,'Policy Characteristics'!$C:$C,0)))</f>
        <v>Non BAU Mandated Capacity CCUS Retrofits</v>
      </c>
      <c r="K406" s="144" t="str">
        <f>IF(ISBLANK(INDEX('Policy Characteristics'!E:E,MATCH($C406,'Policy Characteristics'!$C:$C,0))),"",INDEX('Policy Characteristics'!E:E,MATCH($C406,'Policy Characteristics'!$C:$C,0)))</f>
        <v/>
      </c>
      <c r="L406" s="144">
        <f>IF(ISBLANK(INDEX('Policy Characteristics'!F:F,MATCH($C406,'Policy Characteristics'!$C:$C,0))),"",INDEX('Policy Characteristics'!F:F,MATCH($C406,'Policy Characteristics'!$C:$C,0)))</f>
        <v>0</v>
      </c>
      <c r="M406" s="144">
        <f>IF(ISBLANK(INDEX('Policy Characteristics'!G:G,MATCH($C406,'Policy Characteristics'!$C:$C,0))),"",INDEX('Policy Characteristics'!G:G,MATCH($C406,'Policy Characteristics'!$C:$C,0)))</f>
        <v>1</v>
      </c>
      <c r="N406" s="144">
        <f>IF(ISBLANK(INDEX('Policy Characteristics'!H:H,MATCH($C406,'Policy Characteristics'!$C:$C,0))),"",INDEX('Policy Characteristics'!H:H,MATCH($C406,'Policy Characteristics'!$C:$C,0)))</f>
        <v>1</v>
      </c>
      <c r="O406" s="144" t="str">
        <f>IF(ISBLANK(INDEX('Policy Characteristics'!I:I,MATCH($C406,'Policy Characteristics'!$C:$C,0))),"",INDEX('Policy Characteristics'!I:I,MATCH($C406,'Policy Characteristics'!$C:$C,0)))</f>
        <v>on/off</v>
      </c>
      <c r="P406" s="14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144" t="str">
        <f>IF(ISBLANK(INDEX('Policy Characteristics'!K:K,MATCH($C406,'Policy Characteristics'!$C:$C,0))),"",INDEX('Policy Characteristics'!K:K,MATCH($C406,'Policy Characteristics'!$C:$C,0)))</f>
        <v/>
      </c>
      <c r="R406" s="144" t="str">
        <f>IF(ISBLANK(INDEX('Policy Characteristics'!L:L,MATCH($C406,'Policy Characteristics'!$C:$C,0))),"",INDEX('Policy Characteristics'!L:L,MATCH($C406,'Policy Characteristics'!$C:$C,0)))</f>
        <v/>
      </c>
    </row>
    <row r="407" spans="1:18" s="4" customFormat="1" x14ac:dyDescent="0.25">
      <c r="A407" s="144" t="str">
        <f>IF(ISBLANK(INDEX('Policy Characteristics'!A:A,MATCH($C407,'Policy Characteristics'!$C:$C,0))),"",INDEX('Policy Characteristics'!A:A,MATCH($C407,'Policy Characteristics'!$C:$C,0)))</f>
        <v>Electricity Supply</v>
      </c>
      <c r="B407" s="152" t="str">
        <f>IF(ISBLANK(INDEX('Policy Characteristics'!B:B,MATCH($C407,'Policy Characteristics'!$C:$C,0))),"",INDEX('Policy Characteristics'!B:B,MATCH($C407,'Policy Characteristics'!$C:$C,0)))</f>
        <v>Non BAU Mandated Capacity CCUS Retrofits</v>
      </c>
      <c r="C407" s="144" t="str">
        <f t="shared" si="23"/>
        <v>Boolean Use Non BAU Mandated Capacity Retrofit Schedule</v>
      </c>
      <c r="D407" s="6" t="s">
        <v>2324</v>
      </c>
      <c r="E407" s="45"/>
      <c r="F407" s="6" t="s">
        <v>2329</v>
      </c>
      <c r="G407" s="45"/>
      <c r="H407" s="43">
        <v>2310</v>
      </c>
      <c r="I407" t="s">
        <v>44</v>
      </c>
      <c r="J407" s="145" t="str">
        <f>IF(ISBLANK(INDEX('Policy Characteristics'!D:D,MATCH($C407,'Policy Characteristics'!$C:$C,0))),"",INDEX('Policy Characteristics'!D:D,MATCH($C407,'Policy Characteristics'!$C:$C,0)))</f>
        <v>Non BAU Mandated Capacity CCUS Retrofits</v>
      </c>
      <c r="K407" s="144" t="str">
        <f>IF(ISBLANK(INDEX('Policy Characteristics'!E:E,MATCH($C407,'Policy Characteristics'!$C:$C,0))),"",INDEX('Policy Characteristics'!E:E,MATCH($C407,'Policy Characteristics'!$C:$C,0)))</f>
        <v/>
      </c>
      <c r="L407" s="144">
        <f>IF(ISBLANK(INDEX('Policy Characteristics'!F:F,MATCH($C407,'Policy Characteristics'!$C:$C,0))),"",INDEX('Policy Characteristics'!F:F,MATCH($C407,'Policy Characteristics'!$C:$C,0)))</f>
        <v>0</v>
      </c>
      <c r="M407" s="144">
        <f>IF(ISBLANK(INDEX('Policy Characteristics'!G:G,MATCH($C407,'Policy Characteristics'!$C:$C,0))),"",INDEX('Policy Characteristics'!G:G,MATCH($C407,'Policy Characteristics'!$C:$C,0)))</f>
        <v>1</v>
      </c>
      <c r="N407" s="144">
        <f>IF(ISBLANK(INDEX('Policy Characteristics'!H:H,MATCH($C407,'Policy Characteristics'!$C:$C,0))),"",INDEX('Policy Characteristics'!H:H,MATCH($C407,'Policy Characteristics'!$C:$C,0)))</f>
        <v>1</v>
      </c>
      <c r="O407" s="144" t="str">
        <f>IF(ISBLANK(INDEX('Policy Characteristics'!I:I,MATCH($C407,'Policy Characteristics'!$C:$C,0))),"",INDEX('Policy Characteristics'!I:I,MATCH($C407,'Policy Characteristics'!$C:$C,0)))</f>
        <v>on/off</v>
      </c>
      <c r="P407" s="14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144" t="str">
        <f>IF(ISBLANK(INDEX('Policy Characteristics'!K:K,MATCH($C407,'Policy Characteristics'!$C:$C,0))),"",INDEX('Policy Characteristics'!K:K,MATCH($C407,'Policy Characteristics'!$C:$C,0)))</f>
        <v/>
      </c>
      <c r="R407" s="144" t="str">
        <f>IF(ISBLANK(INDEX('Policy Characteristics'!L:L,MATCH($C407,'Policy Characteristics'!$C:$C,0))),"",INDEX('Policy Characteristics'!L:L,MATCH($C407,'Policy Characteristics'!$C:$C,0)))</f>
        <v/>
      </c>
    </row>
    <row r="408" spans="1:18" s="4" customFormat="1" x14ac:dyDescent="0.25">
      <c r="A408" s="144" t="str">
        <f>IF(ISBLANK(INDEX('Policy Characteristics'!A:A,MATCH($C408,'Policy Characteristics'!$C:$C,0))),"",INDEX('Policy Characteristics'!A:A,MATCH($C408,'Policy Characteristics'!$C:$C,0)))</f>
        <v>Electricity Supply</v>
      </c>
      <c r="B408" s="152" t="str">
        <f>IF(ISBLANK(INDEX('Policy Characteristics'!B:B,MATCH($C408,'Policy Characteristics'!$C:$C,0))),"",INDEX('Policy Characteristics'!B:B,MATCH($C408,'Policy Characteristics'!$C:$C,0)))</f>
        <v>Non BAU Mandated Capacity CCUS Retrofits</v>
      </c>
      <c r="C408" s="144" t="str">
        <f t="shared" si="23"/>
        <v>Boolean Use Non BAU Mandated Capacity Retrofit Schedule</v>
      </c>
      <c r="D408" s="6" t="s">
        <v>2409</v>
      </c>
      <c r="E408" s="45"/>
      <c r="F408" s="6" t="s">
        <v>2407</v>
      </c>
      <c r="G408" s="45"/>
      <c r="H408" s="43">
        <v>2311</v>
      </c>
      <c r="I408" t="s">
        <v>44</v>
      </c>
      <c r="J408" s="145" t="str">
        <f>IF(ISBLANK(INDEX('Policy Characteristics'!D:D,MATCH($C408,'Policy Characteristics'!$C:$C,0))),"",INDEX('Policy Characteristics'!D:D,MATCH($C408,'Policy Characteristics'!$C:$C,0)))</f>
        <v>Non BAU Mandated Capacity CCUS Retrofits</v>
      </c>
      <c r="K408" s="144" t="str">
        <f>IF(ISBLANK(INDEX('Policy Characteristics'!E:E,MATCH($C408,'Policy Characteristics'!$C:$C,0))),"",INDEX('Policy Characteristics'!E:E,MATCH($C408,'Policy Characteristics'!$C:$C,0)))</f>
        <v/>
      </c>
      <c r="L408" s="144">
        <f>IF(ISBLANK(INDEX('Policy Characteristics'!F:F,MATCH($C408,'Policy Characteristics'!$C:$C,0))),"",INDEX('Policy Characteristics'!F:F,MATCH($C408,'Policy Characteristics'!$C:$C,0)))</f>
        <v>0</v>
      </c>
      <c r="M408" s="144">
        <f>IF(ISBLANK(INDEX('Policy Characteristics'!G:G,MATCH($C408,'Policy Characteristics'!$C:$C,0))),"",INDEX('Policy Characteristics'!G:G,MATCH($C408,'Policy Characteristics'!$C:$C,0)))</f>
        <v>1</v>
      </c>
      <c r="N408" s="144">
        <f>IF(ISBLANK(INDEX('Policy Characteristics'!H:H,MATCH($C408,'Policy Characteristics'!$C:$C,0))),"",INDEX('Policy Characteristics'!H:H,MATCH($C408,'Policy Characteristics'!$C:$C,0)))</f>
        <v>1</v>
      </c>
      <c r="O408" s="144" t="str">
        <f>IF(ISBLANK(INDEX('Policy Characteristics'!I:I,MATCH($C408,'Policy Characteristics'!$C:$C,0))),"",INDEX('Policy Characteristics'!I:I,MATCH($C408,'Policy Characteristics'!$C:$C,0)))</f>
        <v>on/off</v>
      </c>
      <c r="P408" s="14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144" t="str">
        <f>IF(ISBLANK(INDEX('Policy Characteristics'!K:K,MATCH($C408,'Policy Characteristics'!$C:$C,0))),"",INDEX('Policy Characteristics'!K:K,MATCH($C408,'Policy Characteristics'!$C:$C,0)))</f>
        <v/>
      </c>
      <c r="R408" s="144" t="str">
        <f>IF(ISBLANK(INDEX('Policy Characteristics'!L:L,MATCH($C408,'Policy Characteristics'!$C:$C,0))),"",INDEX('Policy Characteristics'!L:L,MATCH($C408,'Policy Characteristics'!$C:$C,0)))</f>
        <v/>
      </c>
    </row>
    <row r="409" spans="1:18" s="4" customFormat="1" x14ac:dyDescent="0.25">
      <c r="A409" s="144" t="str">
        <f>IF(ISBLANK(INDEX('Policy Characteristics'!A:A,MATCH($C409,'Policy Characteristics'!$C:$C,0))),"",INDEX('Policy Characteristics'!A:A,MATCH($C409,'Policy Characteristics'!$C:$C,0)))</f>
        <v>Electricity Supply</v>
      </c>
      <c r="B409" s="152" t="str">
        <f>IF(ISBLANK(INDEX('Policy Characteristics'!B:B,MATCH($C409,'Policy Characteristics'!$C:$C,0))),"",INDEX('Policy Characteristics'!B:B,MATCH($C409,'Policy Characteristics'!$C:$C,0)))</f>
        <v>Non BAU Mandated Capacity CCUS Retrofits</v>
      </c>
      <c r="C409" s="144" t="str">
        <f t="shared" si="23"/>
        <v>Boolean Use Non BAU Mandated Capacity Retrofit Schedule</v>
      </c>
      <c r="D409" s="6" t="s">
        <v>2410</v>
      </c>
      <c r="E409" s="45"/>
      <c r="F409" s="6" t="s">
        <v>2408</v>
      </c>
      <c r="G409" s="45"/>
      <c r="H409" s="43">
        <v>2312</v>
      </c>
      <c r="I409" t="s">
        <v>44</v>
      </c>
      <c r="J409" s="145" t="str">
        <f>IF(ISBLANK(INDEX('Policy Characteristics'!D:D,MATCH($C409,'Policy Characteristics'!$C:$C,0))),"",INDEX('Policy Characteristics'!D:D,MATCH($C409,'Policy Characteristics'!$C:$C,0)))</f>
        <v>Non BAU Mandated Capacity CCUS Retrofits</v>
      </c>
      <c r="K409" s="144" t="str">
        <f>IF(ISBLANK(INDEX('Policy Characteristics'!E:E,MATCH($C409,'Policy Characteristics'!$C:$C,0))),"",INDEX('Policy Characteristics'!E:E,MATCH($C409,'Policy Characteristics'!$C:$C,0)))</f>
        <v/>
      </c>
      <c r="L409" s="144">
        <f>IF(ISBLANK(INDEX('Policy Characteristics'!F:F,MATCH($C409,'Policy Characteristics'!$C:$C,0))),"",INDEX('Policy Characteristics'!F:F,MATCH($C409,'Policy Characteristics'!$C:$C,0)))</f>
        <v>0</v>
      </c>
      <c r="M409" s="144">
        <f>IF(ISBLANK(INDEX('Policy Characteristics'!G:G,MATCH($C409,'Policy Characteristics'!$C:$C,0))),"",INDEX('Policy Characteristics'!G:G,MATCH($C409,'Policy Characteristics'!$C:$C,0)))</f>
        <v>1</v>
      </c>
      <c r="N409" s="144">
        <f>IF(ISBLANK(INDEX('Policy Characteristics'!H:H,MATCH($C409,'Policy Characteristics'!$C:$C,0))),"",INDEX('Policy Characteristics'!H:H,MATCH($C409,'Policy Characteristics'!$C:$C,0)))</f>
        <v>1</v>
      </c>
      <c r="O409" s="144" t="str">
        <f>IF(ISBLANK(INDEX('Policy Characteristics'!I:I,MATCH($C409,'Policy Characteristics'!$C:$C,0))),"",INDEX('Policy Characteristics'!I:I,MATCH($C409,'Policy Characteristics'!$C:$C,0)))</f>
        <v>on/off</v>
      </c>
      <c r="P409" s="14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144"/>
      <c r="R409" s="144"/>
    </row>
    <row r="410" spans="1:18" s="2" customFormat="1" x14ac:dyDescent="0.25">
      <c r="A410" s="144" t="str">
        <f>IF(ISBLANK(INDEX('Policy Characteristics'!A:A,MATCH($C410,'Policy Characteristics'!$C:$C,0))),"",INDEX('Policy Characteristics'!A:A,MATCH($C410,'Policy Characteristics'!$C:$C,0)))</f>
        <v>Electricity Supply</v>
      </c>
      <c r="B410" s="152" t="str">
        <f>IF(ISBLANK(INDEX('Policy Characteristics'!B:B,MATCH($C410,'Policy Characteristics'!$C:$C,0))),"",INDEX('Policy Characteristics'!B:B,MATCH($C410,'Policy Characteristics'!$C:$C,0)))</f>
        <v>Reduce Plant Downtime</v>
      </c>
      <c r="C410" s="1" t="s">
        <v>251</v>
      </c>
      <c r="D410" s="45" t="s">
        <v>443</v>
      </c>
      <c r="E410" s="45"/>
      <c r="F410" s="45" t="s">
        <v>442</v>
      </c>
      <c r="G410" s="6"/>
      <c r="H410" s="47">
        <v>652</v>
      </c>
      <c r="I410" t="s">
        <v>44</v>
      </c>
      <c r="J410" s="145" t="str">
        <f>IF(ISBLANK(INDEX('Policy Characteristics'!D:D,MATCH($C410,'Policy Characteristics'!$C:$C,0))),"",INDEX('Policy Characteristics'!D:D,MATCH($C410,'Policy Characteristics'!$C:$C,0)))</f>
        <v>Reduce Plant Downtime</v>
      </c>
      <c r="K410" s="144" t="str">
        <f>IF(ISBLANK(INDEX('Policy Characteristics'!E:E,MATCH($C410,'Policy Characteristics'!$C:$C,0))),"",INDEX('Policy Characteristics'!E:E,MATCH($C410,'Policy Characteristics'!$C:$C,0)))</f>
        <v>elec reduce plant downtime</v>
      </c>
      <c r="L410" s="151">
        <f>IF(ISBLANK(INDEX('Policy Characteristics'!F:F,MATCH($C410,'Policy Characteristics'!$C:$C,0))),"",INDEX('Policy Characteristics'!F:F,MATCH($C410,'Policy Characteristics'!$C:$C,0)))</f>
        <v>0</v>
      </c>
      <c r="M410" s="151">
        <f>IF(ISBLANK(INDEX('Policy Characteristics'!G:G,MATCH($C410,'Policy Characteristics'!$C:$C,0))),"",INDEX('Policy Characteristics'!G:G,MATCH($C410,'Policy Characteristics'!$C:$C,0)))</f>
        <v>0.6</v>
      </c>
      <c r="N410" s="151">
        <f>IF(ISBLANK(INDEX('Policy Characteristics'!H:H,MATCH($C410,'Policy Characteristics'!$C:$C,0))),"",INDEX('Policy Characteristics'!H:H,MATCH($C410,'Policy Characteristics'!$C:$C,0)))</f>
        <v>0.01</v>
      </c>
      <c r="O410" s="144" t="str">
        <f>IF(ISBLANK(INDEX('Policy Characteristics'!I:I,MATCH($C410,'Policy Characteristics'!$C:$C,0))),"",INDEX('Policy Characteristics'!I:I,MATCH($C410,'Policy Characteristics'!$C:$C,0)))</f>
        <v>% reduction in downtime</v>
      </c>
      <c r="P410" s="14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44" t="str">
        <f>IF(ISBLANK(INDEX('Policy Characteristics'!K:K,MATCH($C410,'Policy Characteristics'!$C:$C,0))),"",INDEX('Policy Characteristics'!K:K,MATCH($C410,'Policy Characteristics'!$C:$C,0)))</f>
        <v>electricity-sector-main.html#red-downtime</v>
      </c>
      <c r="R410" s="144" t="str">
        <f>IF(ISBLANK(INDEX('Policy Characteristics'!L:L,MATCH($C410,'Policy Characteristics'!$C:$C,0))),"",INDEX('Policy Characteristics'!L:L,MATCH($C410,'Policy Characteristics'!$C:$C,0)))</f>
        <v>reduce-downtime.html</v>
      </c>
    </row>
    <row r="411" spans="1:18" s="2" customFormat="1" x14ac:dyDescent="0.25">
      <c r="A411" s="144" t="str">
        <f>IF(ISBLANK(INDEX('Policy Characteristics'!A:A,MATCH($C411,'Policy Characteristics'!$C:$C,0))),"",INDEX('Policy Characteristics'!A:A,MATCH($C411,'Policy Characteristics'!$C:$C,0)))</f>
        <v>Electricity Supply</v>
      </c>
      <c r="B411" s="152" t="str">
        <f>IF(ISBLANK(INDEX('Policy Characteristics'!B:B,MATCH($C411,'Policy Characteristics'!$C:$C,0))),"",INDEX('Policy Characteristics'!B:B,MATCH($C411,'Policy Characteristics'!$C:$C,0)))</f>
        <v>Reduce Plant Downtime</v>
      </c>
      <c r="C411" s="160" t="str">
        <f>$C$410</f>
        <v>Percentage Reduction in Plant Downtime</v>
      </c>
      <c r="D411" s="6" t="s">
        <v>2319</v>
      </c>
      <c r="E411" s="45"/>
      <c r="F411" s="6" t="s">
        <v>2262</v>
      </c>
      <c r="G411" s="6"/>
      <c r="H411" s="47">
        <v>654</v>
      </c>
      <c r="I411" t="s">
        <v>44</v>
      </c>
      <c r="J411" s="145" t="str">
        <f>IF(ISBLANK(INDEX('Policy Characteristics'!D:D,MATCH($C411,'Policy Characteristics'!$C:$C,0))),"",INDEX('Policy Characteristics'!D:D,MATCH($C411,'Policy Characteristics'!$C:$C,0)))</f>
        <v>Reduce Plant Downtime</v>
      </c>
      <c r="K411" s="144" t="str">
        <f>IF(ISBLANK(INDEX('Policy Characteristics'!E:E,MATCH($C411,'Policy Characteristics'!$C:$C,0))),"",INDEX('Policy Characteristics'!E:E,MATCH($C411,'Policy Characteristics'!$C:$C,0)))</f>
        <v>elec reduce plant downtime</v>
      </c>
      <c r="L411" s="151">
        <f>IF(ISBLANK(INDEX('Policy Characteristics'!F:F,MATCH($C411,'Policy Characteristics'!$C:$C,0))),"",INDEX('Policy Characteristics'!F:F,MATCH($C411,'Policy Characteristics'!$C:$C,0)))</f>
        <v>0</v>
      </c>
      <c r="M411" s="151">
        <f>IF(ISBLANK(INDEX('Policy Characteristics'!G:G,MATCH($C411,'Policy Characteristics'!$C:$C,0))),"",INDEX('Policy Characteristics'!G:G,MATCH($C411,'Policy Characteristics'!$C:$C,0)))</f>
        <v>0.6</v>
      </c>
      <c r="N411" s="151">
        <f>IF(ISBLANK(INDEX('Policy Characteristics'!H:H,MATCH($C411,'Policy Characteristics'!$C:$C,0))),"",INDEX('Policy Characteristics'!H:H,MATCH($C411,'Policy Characteristics'!$C:$C,0)))</f>
        <v>0.01</v>
      </c>
      <c r="O411" s="144" t="str">
        <f>IF(ISBLANK(INDEX('Policy Characteristics'!I:I,MATCH($C411,'Policy Characteristics'!$C:$C,0))),"",INDEX('Policy Characteristics'!I:I,MATCH($C411,'Policy Characteristics'!$C:$C,0)))</f>
        <v>% reduction in downtime</v>
      </c>
      <c r="P411" s="14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44" t="str">
        <f>IF(ISBLANK(INDEX('Policy Characteristics'!K:K,MATCH($C411,'Policy Characteristics'!$C:$C,0))),"",INDEX('Policy Characteristics'!K:K,MATCH($C411,'Policy Characteristics'!$C:$C,0)))</f>
        <v>electricity-sector-main.html#red-downtime</v>
      </c>
      <c r="R411" s="144" t="str">
        <f>IF(ISBLANK(INDEX('Policy Characteristics'!L:L,MATCH($C411,'Policy Characteristics'!$C:$C,0))),"",INDEX('Policy Characteristics'!L:L,MATCH($C411,'Policy Characteristics'!$C:$C,0)))</f>
        <v>reduce-downtime.html</v>
      </c>
    </row>
    <row r="412" spans="1:18" s="2" customFormat="1" x14ac:dyDescent="0.25">
      <c r="A412" s="144" t="str">
        <f>IF(ISBLANK(INDEX('Policy Characteristics'!A:A,MATCH($C412,'Policy Characteristics'!$C:$C,0))),"",INDEX('Policy Characteristics'!A:A,MATCH($C412,'Policy Characteristics'!$C:$C,0)))</f>
        <v>Electricity Supply</v>
      </c>
      <c r="B412" s="152" t="str">
        <f>IF(ISBLANK(INDEX('Policy Characteristics'!B:B,MATCH($C412,'Policy Characteristics'!$C:$C,0))),"",INDEX('Policy Characteristics'!B:B,MATCH($C412,'Policy Characteristics'!$C:$C,0)))</f>
        <v>Reduce Plant Downtime</v>
      </c>
      <c r="C412" s="160" t="str">
        <f t="shared" ref="C412:C433" si="24">$C$410</f>
        <v>Percentage Reduction in Plant Downtime</v>
      </c>
      <c r="D412" s="6" t="s">
        <v>2320</v>
      </c>
      <c r="E412" s="45"/>
      <c r="F412" s="6" t="s">
        <v>2263</v>
      </c>
      <c r="G412" s="6"/>
      <c r="H412" s="47">
        <v>1781</v>
      </c>
      <c r="I412" t="s">
        <v>44</v>
      </c>
      <c r="J412" s="145" t="str">
        <f>IF(ISBLANK(INDEX('Policy Characteristics'!D:D,MATCH($C412,'Policy Characteristics'!$C:$C,0))),"",INDEX('Policy Characteristics'!D:D,MATCH($C412,'Policy Characteristics'!$C:$C,0)))</f>
        <v>Reduce Plant Downtime</v>
      </c>
      <c r="K412" s="144" t="str">
        <f>IF(ISBLANK(INDEX('Policy Characteristics'!E:E,MATCH($C412,'Policy Characteristics'!$C:$C,0))),"",INDEX('Policy Characteristics'!E:E,MATCH($C412,'Policy Characteristics'!$C:$C,0)))</f>
        <v>elec reduce plant downtime</v>
      </c>
      <c r="L412" s="151">
        <f>IF(ISBLANK(INDEX('Policy Characteristics'!F:F,MATCH($C412,'Policy Characteristics'!$C:$C,0))),"",INDEX('Policy Characteristics'!F:F,MATCH($C412,'Policy Characteristics'!$C:$C,0)))</f>
        <v>0</v>
      </c>
      <c r="M412" s="151">
        <f>IF(ISBLANK(INDEX('Policy Characteristics'!G:G,MATCH($C412,'Policy Characteristics'!$C:$C,0))),"",INDEX('Policy Characteristics'!G:G,MATCH($C412,'Policy Characteristics'!$C:$C,0)))</f>
        <v>0.6</v>
      </c>
      <c r="N412" s="151">
        <f>IF(ISBLANK(INDEX('Policy Characteristics'!H:H,MATCH($C412,'Policy Characteristics'!$C:$C,0))),"",INDEX('Policy Characteristics'!H:H,MATCH($C412,'Policy Characteristics'!$C:$C,0)))</f>
        <v>0.01</v>
      </c>
      <c r="O412" s="144" t="str">
        <f>IF(ISBLANK(INDEX('Policy Characteristics'!I:I,MATCH($C412,'Policy Characteristics'!$C:$C,0))),"",INDEX('Policy Characteristics'!I:I,MATCH($C412,'Policy Characteristics'!$C:$C,0)))</f>
        <v>% reduction in downtime</v>
      </c>
      <c r="P412" s="14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44" t="str">
        <f>IF(ISBLANK(INDEX('Policy Characteristics'!K:K,MATCH($C412,'Policy Characteristics'!$C:$C,0))),"",INDEX('Policy Characteristics'!K:K,MATCH($C412,'Policy Characteristics'!$C:$C,0)))</f>
        <v>electricity-sector-main.html#red-downtime</v>
      </c>
      <c r="R412" s="144" t="str">
        <f>IF(ISBLANK(INDEX('Policy Characteristics'!L:L,MATCH($C412,'Policy Characteristics'!$C:$C,0))),"",INDEX('Policy Characteristics'!L:L,MATCH($C412,'Policy Characteristics'!$C:$C,0)))</f>
        <v>reduce-downtime.html</v>
      </c>
    </row>
    <row r="413" spans="1:18" s="2" customFormat="1" x14ac:dyDescent="0.25">
      <c r="A413" s="144" t="str">
        <f>IF(ISBLANK(INDEX('Policy Characteristics'!A:A,MATCH($C413,'Policy Characteristics'!$C:$C,0))),"",INDEX('Policy Characteristics'!A:A,MATCH($C413,'Policy Characteristics'!$C:$C,0)))</f>
        <v>Electricity Supply</v>
      </c>
      <c r="B413" s="152" t="str">
        <f>IF(ISBLANK(INDEX('Policy Characteristics'!B:B,MATCH($C413,'Policy Characteristics'!$C:$C,0))),"",INDEX('Policy Characteristics'!B:B,MATCH($C413,'Policy Characteristics'!$C:$C,0)))</f>
        <v>Reduce Plant Downtime</v>
      </c>
      <c r="C413" s="160" t="str">
        <f t="shared" si="24"/>
        <v>Percentage Reduction in Plant Downtime</v>
      </c>
      <c r="D413" s="6" t="s">
        <v>76</v>
      </c>
      <c r="E413" s="45"/>
      <c r="F413" s="6" t="s">
        <v>2330</v>
      </c>
      <c r="G413" s="6"/>
      <c r="H413" s="47">
        <v>657</v>
      </c>
      <c r="I413" t="s">
        <v>44</v>
      </c>
      <c r="J413" s="145" t="str">
        <f>IF(ISBLANK(INDEX('Policy Characteristics'!D:D,MATCH($C413,'Policy Characteristics'!$C:$C,0))),"",INDEX('Policy Characteristics'!D:D,MATCH($C413,'Policy Characteristics'!$C:$C,0)))</f>
        <v>Reduce Plant Downtime</v>
      </c>
      <c r="K413" s="144" t="str">
        <f>IF(ISBLANK(INDEX('Policy Characteristics'!E:E,MATCH($C413,'Policy Characteristics'!$C:$C,0))),"",INDEX('Policy Characteristics'!E:E,MATCH($C413,'Policy Characteristics'!$C:$C,0)))</f>
        <v>elec reduce plant downtime</v>
      </c>
      <c r="L413" s="151">
        <f>IF(ISBLANK(INDEX('Policy Characteristics'!F:F,MATCH($C413,'Policy Characteristics'!$C:$C,0))),"",INDEX('Policy Characteristics'!F:F,MATCH($C413,'Policy Characteristics'!$C:$C,0)))</f>
        <v>0</v>
      </c>
      <c r="M413" s="151">
        <f>IF(ISBLANK(INDEX('Policy Characteristics'!G:G,MATCH($C413,'Policy Characteristics'!$C:$C,0))),"",INDEX('Policy Characteristics'!G:G,MATCH($C413,'Policy Characteristics'!$C:$C,0)))</f>
        <v>0.6</v>
      </c>
      <c r="N413" s="151">
        <f>IF(ISBLANK(INDEX('Policy Characteristics'!H:H,MATCH($C413,'Policy Characteristics'!$C:$C,0))),"",INDEX('Policy Characteristics'!H:H,MATCH($C413,'Policy Characteristics'!$C:$C,0)))</f>
        <v>0.01</v>
      </c>
      <c r="O413" s="144" t="str">
        <f>IF(ISBLANK(INDEX('Policy Characteristics'!I:I,MATCH($C413,'Policy Characteristics'!$C:$C,0))),"",INDEX('Policy Characteristics'!I:I,MATCH($C413,'Policy Characteristics'!$C:$C,0)))</f>
        <v>% reduction in downtime</v>
      </c>
      <c r="P413" s="14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44" t="str">
        <f>IF(ISBLANK(INDEX('Policy Characteristics'!K:K,MATCH($C413,'Policy Characteristics'!$C:$C,0))),"",INDEX('Policy Characteristics'!K:K,MATCH($C413,'Policy Characteristics'!$C:$C,0)))</f>
        <v>electricity-sector-main.html#red-downtime</v>
      </c>
      <c r="R413" s="144" t="str">
        <f>IF(ISBLANK(INDEX('Policy Characteristics'!L:L,MATCH($C413,'Policy Characteristics'!$C:$C,0))),"",INDEX('Policy Characteristics'!L:L,MATCH($C413,'Policy Characteristics'!$C:$C,0)))</f>
        <v>reduce-downtime.html</v>
      </c>
    </row>
    <row r="414" spans="1:18" s="2" customFormat="1" x14ac:dyDescent="0.25">
      <c r="A414" s="144" t="str">
        <f>IF(ISBLANK(INDEX('Policy Characteristics'!A:A,MATCH($C414,'Policy Characteristics'!$C:$C,0))),"",INDEX('Policy Characteristics'!A:A,MATCH($C414,'Policy Characteristics'!$C:$C,0)))</f>
        <v>Electricity Supply</v>
      </c>
      <c r="B414" s="152" t="str">
        <f>IF(ISBLANK(INDEX('Policy Characteristics'!B:B,MATCH($C414,'Policy Characteristics'!$C:$C,0))),"",INDEX('Policy Characteristics'!B:B,MATCH($C414,'Policy Characteristics'!$C:$C,0)))</f>
        <v>Reduce Plant Downtime</v>
      </c>
      <c r="C414" s="160" t="str">
        <f t="shared" si="24"/>
        <v>Percentage Reduction in Plant Downtime</v>
      </c>
      <c r="D414" s="6" t="s">
        <v>77</v>
      </c>
      <c r="E414" s="45"/>
      <c r="F414" s="6" t="s">
        <v>89</v>
      </c>
      <c r="G414" s="6"/>
      <c r="H414" s="47">
        <v>660</v>
      </c>
      <c r="I414" t="s">
        <v>44</v>
      </c>
      <c r="J414" s="145" t="str">
        <f>IF(ISBLANK(INDEX('Policy Characteristics'!D:D,MATCH($C414,'Policy Characteristics'!$C:$C,0))),"",INDEX('Policy Characteristics'!D:D,MATCH($C414,'Policy Characteristics'!$C:$C,0)))</f>
        <v>Reduce Plant Downtime</v>
      </c>
      <c r="K414" s="144" t="str">
        <f>IF(ISBLANK(INDEX('Policy Characteristics'!E:E,MATCH($C414,'Policy Characteristics'!$C:$C,0))),"",INDEX('Policy Characteristics'!E:E,MATCH($C414,'Policy Characteristics'!$C:$C,0)))</f>
        <v>elec reduce plant downtime</v>
      </c>
      <c r="L414" s="151">
        <f>IF(ISBLANK(INDEX('Policy Characteristics'!F:F,MATCH($C414,'Policy Characteristics'!$C:$C,0))),"",INDEX('Policy Characteristics'!F:F,MATCH($C414,'Policy Characteristics'!$C:$C,0)))</f>
        <v>0</v>
      </c>
      <c r="M414" s="151">
        <f>IF(ISBLANK(INDEX('Policy Characteristics'!G:G,MATCH($C414,'Policy Characteristics'!$C:$C,0))),"",INDEX('Policy Characteristics'!G:G,MATCH($C414,'Policy Characteristics'!$C:$C,0)))</f>
        <v>0.6</v>
      </c>
      <c r="N414" s="151">
        <f>IF(ISBLANK(INDEX('Policy Characteristics'!H:H,MATCH($C414,'Policy Characteristics'!$C:$C,0))),"",INDEX('Policy Characteristics'!H:H,MATCH($C414,'Policy Characteristics'!$C:$C,0)))</f>
        <v>0.01</v>
      </c>
      <c r="O414" s="144" t="str">
        <f>IF(ISBLANK(INDEX('Policy Characteristics'!I:I,MATCH($C414,'Policy Characteristics'!$C:$C,0))),"",INDEX('Policy Characteristics'!I:I,MATCH($C414,'Policy Characteristics'!$C:$C,0)))</f>
        <v>% reduction in downtime</v>
      </c>
      <c r="P414" s="14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44" t="str">
        <f>IF(ISBLANK(INDEX('Policy Characteristics'!K:K,MATCH($C414,'Policy Characteristics'!$C:$C,0))),"",INDEX('Policy Characteristics'!K:K,MATCH($C414,'Policy Characteristics'!$C:$C,0)))</f>
        <v>electricity-sector-main.html#red-downtime</v>
      </c>
      <c r="R414" s="144" t="str">
        <f>IF(ISBLANK(INDEX('Policy Characteristics'!L:L,MATCH($C414,'Policy Characteristics'!$C:$C,0))),"",INDEX('Policy Characteristics'!L:L,MATCH($C414,'Policy Characteristics'!$C:$C,0)))</f>
        <v>reduce-downtime.html</v>
      </c>
    </row>
    <row r="415" spans="1:18" s="2" customFormat="1" x14ac:dyDescent="0.25">
      <c r="A415" s="144" t="str">
        <f>IF(ISBLANK(INDEX('Policy Characteristics'!A:A,MATCH($C415,'Policy Characteristics'!$C:$C,0))),"",INDEX('Policy Characteristics'!A:A,MATCH($C415,'Policy Characteristics'!$C:$C,0)))</f>
        <v>Electricity Supply</v>
      </c>
      <c r="B415" s="152" t="str">
        <f>IF(ISBLANK(INDEX('Policy Characteristics'!B:B,MATCH($C415,'Policy Characteristics'!$C:$C,0))),"",INDEX('Policy Characteristics'!B:B,MATCH($C415,'Policy Characteristics'!$C:$C,0)))</f>
        <v>Reduce Plant Downtime</v>
      </c>
      <c r="C415" s="160" t="str">
        <f t="shared" si="24"/>
        <v>Percentage Reduction in Plant Downtime</v>
      </c>
      <c r="D415" s="6" t="s">
        <v>444</v>
      </c>
      <c r="E415" s="45"/>
      <c r="F415" s="6" t="s">
        <v>447</v>
      </c>
      <c r="G415" s="6"/>
      <c r="H415" s="47">
        <v>143</v>
      </c>
      <c r="I415" t="s">
        <v>44</v>
      </c>
      <c r="J415" s="145" t="str">
        <f>IF(ISBLANK(INDEX('Policy Characteristics'!D:D,MATCH($C415,'Policy Characteristics'!$C:$C,0))),"",INDEX('Policy Characteristics'!D:D,MATCH($C415,'Policy Characteristics'!$C:$C,0)))</f>
        <v>Reduce Plant Downtime</v>
      </c>
      <c r="K415" s="144" t="str">
        <f>IF(ISBLANK(INDEX('Policy Characteristics'!E:E,MATCH($C415,'Policy Characteristics'!$C:$C,0))),"",INDEX('Policy Characteristics'!E:E,MATCH($C415,'Policy Characteristics'!$C:$C,0)))</f>
        <v>elec reduce plant downtime</v>
      </c>
      <c r="L415" s="151">
        <f>IF(ISBLANK(INDEX('Policy Characteristics'!F:F,MATCH($C415,'Policy Characteristics'!$C:$C,0))),"",INDEX('Policy Characteristics'!F:F,MATCH($C415,'Policy Characteristics'!$C:$C,0)))</f>
        <v>0</v>
      </c>
      <c r="M415" s="151">
        <f>IF(ISBLANK(INDEX('Policy Characteristics'!G:G,MATCH($C415,'Policy Characteristics'!$C:$C,0))),"",INDEX('Policy Characteristics'!G:G,MATCH($C415,'Policy Characteristics'!$C:$C,0)))</f>
        <v>0.6</v>
      </c>
      <c r="N415" s="151">
        <f>IF(ISBLANK(INDEX('Policy Characteristics'!H:H,MATCH($C415,'Policy Characteristics'!$C:$C,0))),"",INDEX('Policy Characteristics'!H:H,MATCH($C415,'Policy Characteristics'!$C:$C,0)))</f>
        <v>0.01</v>
      </c>
      <c r="O415" s="144" t="str">
        <f>IF(ISBLANK(INDEX('Policy Characteristics'!I:I,MATCH($C415,'Policy Characteristics'!$C:$C,0))),"",INDEX('Policy Characteristics'!I:I,MATCH($C415,'Policy Characteristics'!$C:$C,0)))</f>
        <v>% reduction in downtime</v>
      </c>
      <c r="P415" s="14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44" t="str">
        <f>IF(ISBLANK(INDEX('Policy Characteristics'!K:K,MATCH($C415,'Policy Characteristics'!$C:$C,0))),"",INDEX('Policy Characteristics'!K:K,MATCH($C415,'Policy Characteristics'!$C:$C,0)))</f>
        <v>electricity-sector-main.html#red-downtime</v>
      </c>
      <c r="R415" s="144" t="str">
        <f>IF(ISBLANK(INDEX('Policy Characteristics'!L:L,MATCH($C415,'Policy Characteristics'!$C:$C,0))),"",INDEX('Policy Characteristics'!L:L,MATCH($C415,'Policy Characteristics'!$C:$C,0)))</f>
        <v>reduce-downtime.html</v>
      </c>
    </row>
    <row r="416" spans="1:18" s="2" customFormat="1" x14ac:dyDescent="0.25">
      <c r="A416" s="144" t="str">
        <f>IF(ISBLANK(INDEX('Policy Characteristics'!A:A,MATCH($C416,'Policy Characteristics'!$C:$C,0))),"",INDEX('Policy Characteristics'!A:A,MATCH($C416,'Policy Characteristics'!$C:$C,0)))</f>
        <v>Electricity Supply</v>
      </c>
      <c r="B416" s="152" t="str">
        <f>IF(ISBLANK(INDEX('Policy Characteristics'!B:B,MATCH($C416,'Policy Characteristics'!$C:$C,0))),"",INDEX('Policy Characteristics'!B:B,MATCH($C416,'Policy Characteristics'!$C:$C,0)))</f>
        <v>Reduce Plant Downtime</v>
      </c>
      <c r="C416" s="160" t="str">
        <f t="shared" si="24"/>
        <v>Percentage Reduction in Plant Downtime</v>
      </c>
      <c r="D416" s="6" t="s">
        <v>78</v>
      </c>
      <c r="E416" s="45"/>
      <c r="F416" s="6" t="s">
        <v>90</v>
      </c>
      <c r="G416" s="6"/>
      <c r="H416" s="47">
        <v>144</v>
      </c>
      <c r="I416" t="s">
        <v>44</v>
      </c>
      <c r="J416" s="145" t="str">
        <f>IF(ISBLANK(INDEX('Policy Characteristics'!D:D,MATCH($C416,'Policy Characteristics'!$C:$C,0))),"",INDEX('Policy Characteristics'!D:D,MATCH($C416,'Policy Characteristics'!$C:$C,0)))</f>
        <v>Reduce Plant Downtime</v>
      </c>
      <c r="K416" s="144" t="str">
        <f>IF(ISBLANK(INDEX('Policy Characteristics'!E:E,MATCH($C416,'Policy Characteristics'!$C:$C,0))),"",INDEX('Policy Characteristics'!E:E,MATCH($C416,'Policy Characteristics'!$C:$C,0)))</f>
        <v>elec reduce plant downtime</v>
      </c>
      <c r="L416" s="151">
        <f>IF(ISBLANK(INDEX('Policy Characteristics'!F:F,MATCH($C416,'Policy Characteristics'!$C:$C,0))),"",INDEX('Policy Characteristics'!F:F,MATCH($C416,'Policy Characteristics'!$C:$C,0)))</f>
        <v>0</v>
      </c>
      <c r="M416" s="151">
        <f>IF(ISBLANK(INDEX('Policy Characteristics'!G:G,MATCH($C416,'Policy Characteristics'!$C:$C,0))),"",INDEX('Policy Characteristics'!G:G,MATCH($C416,'Policy Characteristics'!$C:$C,0)))</f>
        <v>0.6</v>
      </c>
      <c r="N416" s="151">
        <f>IF(ISBLANK(INDEX('Policy Characteristics'!H:H,MATCH($C416,'Policy Characteristics'!$C:$C,0))),"",INDEX('Policy Characteristics'!H:H,MATCH($C416,'Policy Characteristics'!$C:$C,0)))</f>
        <v>0.01</v>
      </c>
      <c r="O416" s="144" t="str">
        <f>IF(ISBLANK(INDEX('Policy Characteristics'!I:I,MATCH($C416,'Policy Characteristics'!$C:$C,0))),"",INDEX('Policy Characteristics'!I:I,MATCH($C416,'Policy Characteristics'!$C:$C,0)))</f>
        <v>% reduction in downtime</v>
      </c>
      <c r="P416" s="14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44" t="str">
        <f>IF(ISBLANK(INDEX('Policy Characteristics'!K:K,MATCH($C416,'Policy Characteristics'!$C:$C,0))),"",INDEX('Policy Characteristics'!K:K,MATCH($C416,'Policy Characteristics'!$C:$C,0)))</f>
        <v>electricity-sector-main.html#red-downtime</v>
      </c>
      <c r="R416" s="144" t="str">
        <f>IF(ISBLANK(INDEX('Policy Characteristics'!L:L,MATCH($C416,'Policy Characteristics'!$C:$C,0))),"",INDEX('Policy Characteristics'!L:L,MATCH($C416,'Policy Characteristics'!$C:$C,0)))</f>
        <v>reduce-downtime.html</v>
      </c>
    </row>
    <row r="417" spans="1:18" s="2" customFormat="1" x14ac:dyDescent="0.25">
      <c r="A417" s="144" t="str">
        <f>IF(ISBLANK(INDEX('Policy Characteristics'!A:A,MATCH($C417,'Policy Characteristics'!$C:$C,0))),"",INDEX('Policy Characteristics'!A:A,MATCH($C417,'Policy Characteristics'!$C:$C,0)))</f>
        <v>Electricity Supply</v>
      </c>
      <c r="B417" s="152" t="str">
        <f>IF(ISBLANK(INDEX('Policy Characteristics'!B:B,MATCH($C417,'Policy Characteristics'!$C:$C,0))),"",INDEX('Policy Characteristics'!B:B,MATCH($C417,'Policy Characteristics'!$C:$C,0)))</f>
        <v>Reduce Plant Downtime</v>
      </c>
      <c r="C417" s="160" t="str">
        <f t="shared" si="24"/>
        <v>Percentage Reduction in Plant Downtime</v>
      </c>
      <c r="D417" s="6" t="s">
        <v>79</v>
      </c>
      <c r="E417" s="45"/>
      <c r="F417" s="6" t="s">
        <v>91</v>
      </c>
      <c r="G417" s="6"/>
      <c r="H417" s="47">
        <v>667</v>
      </c>
      <c r="I417" t="s">
        <v>44</v>
      </c>
      <c r="J417" s="145" t="str">
        <f>IF(ISBLANK(INDEX('Policy Characteristics'!D:D,MATCH($C417,'Policy Characteristics'!$C:$C,0))),"",INDEX('Policy Characteristics'!D:D,MATCH($C417,'Policy Characteristics'!$C:$C,0)))</f>
        <v>Reduce Plant Downtime</v>
      </c>
      <c r="K417" s="144" t="str">
        <f>IF(ISBLANK(INDEX('Policy Characteristics'!E:E,MATCH($C417,'Policy Characteristics'!$C:$C,0))),"",INDEX('Policy Characteristics'!E:E,MATCH($C417,'Policy Characteristics'!$C:$C,0)))</f>
        <v>elec reduce plant downtime</v>
      </c>
      <c r="L417" s="151">
        <f>IF(ISBLANK(INDEX('Policy Characteristics'!F:F,MATCH($C417,'Policy Characteristics'!$C:$C,0))),"",INDEX('Policy Characteristics'!F:F,MATCH($C417,'Policy Characteristics'!$C:$C,0)))</f>
        <v>0</v>
      </c>
      <c r="M417" s="151">
        <f>IF(ISBLANK(INDEX('Policy Characteristics'!G:G,MATCH($C417,'Policy Characteristics'!$C:$C,0))),"",INDEX('Policy Characteristics'!G:G,MATCH($C417,'Policy Characteristics'!$C:$C,0)))</f>
        <v>0.6</v>
      </c>
      <c r="N417" s="151">
        <f>IF(ISBLANK(INDEX('Policy Characteristics'!H:H,MATCH($C417,'Policy Characteristics'!$C:$C,0))),"",INDEX('Policy Characteristics'!H:H,MATCH($C417,'Policy Characteristics'!$C:$C,0)))</f>
        <v>0.01</v>
      </c>
      <c r="O417" s="144" t="str">
        <f>IF(ISBLANK(INDEX('Policy Characteristics'!I:I,MATCH($C417,'Policy Characteristics'!$C:$C,0))),"",INDEX('Policy Characteristics'!I:I,MATCH($C417,'Policy Characteristics'!$C:$C,0)))</f>
        <v>% reduction in downtime</v>
      </c>
      <c r="P417" s="14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44" t="str">
        <f>IF(ISBLANK(INDEX('Policy Characteristics'!K:K,MATCH($C417,'Policy Characteristics'!$C:$C,0))),"",INDEX('Policy Characteristics'!K:K,MATCH($C417,'Policy Characteristics'!$C:$C,0)))</f>
        <v>electricity-sector-main.html#red-downtime</v>
      </c>
      <c r="R417" s="144" t="str">
        <f>IF(ISBLANK(INDEX('Policy Characteristics'!L:L,MATCH($C417,'Policy Characteristics'!$C:$C,0))),"",INDEX('Policy Characteristics'!L:L,MATCH($C417,'Policy Characteristics'!$C:$C,0)))</f>
        <v>reduce-downtime.html</v>
      </c>
    </row>
    <row r="418" spans="1:18" s="2" customFormat="1" x14ac:dyDescent="0.25">
      <c r="A418" s="144" t="str">
        <f>IF(ISBLANK(INDEX('Policy Characteristics'!A:A,MATCH($C418,'Policy Characteristics'!$C:$C,0))),"",INDEX('Policy Characteristics'!A:A,MATCH($C418,'Policy Characteristics'!$C:$C,0)))</f>
        <v>Electricity Supply</v>
      </c>
      <c r="B418" s="152" t="str">
        <f>IF(ISBLANK(INDEX('Policy Characteristics'!B:B,MATCH($C418,'Policy Characteristics'!$C:$C,0))),"",INDEX('Policy Characteristics'!B:B,MATCH($C418,'Policy Characteristics'!$C:$C,0)))</f>
        <v>Reduce Plant Downtime</v>
      </c>
      <c r="C418" s="160" t="str">
        <f t="shared" si="24"/>
        <v>Percentage Reduction in Plant Downtime</v>
      </c>
      <c r="D418" s="6" t="s">
        <v>80</v>
      </c>
      <c r="E418" s="45"/>
      <c r="F418" s="6" t="s">
        <v>92</v>
      </c>
      <c r="G418" s="6"/>
      <c r="H418" s="47">
        <v>670</v>
      </c>
      <c r="I418" t="s">
        <v>44</v>
      </c>
      <c r="J418" s="145" t="str">
        <f>IF(ISBLANK(INDEX('Policy Characteristics'!D:D,MATCH($C418,'Policy Characteristics'!$C:$C,0))),"",INDEX('Policy Characteristics'!D:D,MATCH($C418,'Policy Characteristics'!$C:$C,0)))</f>
        <v>Reduce Plant Downtime</v>
      </c>
      <c r="K418" s="144" t="str">
        <f>IF(ISBLANK(INDEX('Policy Characteristics'!E:E,MATCH($C418,'Policy Characteristics'!$C:$C,0))),"",INDEX('Policy Characteristics'!E:E,MATCH($C418,'Policy Characteristics'!$C:$C,0)))</f>
        <v>elec reduce plant downtime</v>
      </c>
      <c r="L418" s="151">
        <f>IF(ISBLANK(INDEX('Policy Characteristics'!F:F,MATCH($C418,'Policy Characteristics'!$C:$C,0))),"",INDEX('Policy Characteristics'!F:F,MATCH($C418,'Policy Characteristics'!$C:$C,0)))</f>
        <v>0</v>
      </c>
      <c r="M418" s="151">
        <f>IF(ISBLANK(INDEX('Policy Characteristics'!G:G,MATCH($C418,'Policy Characteristics'!$C:$C,0))),"",INDEX('Policy Characteristics'!G:G,MATCH($C418,'Policy Characteristics'!$C:$C,0)))</f>
        <v>0.6</v>
      </c>
      <c r="N418" s="151">
        <f>IF(ISBLANK(INDEX('Policy Characteristics'!H:H,MATCH($C418,'Policy Characteristics'!$C:$C,0))),"",INDEX('Policy Characteristics'!H:H,MATCH($C418,'Policy Characteristics'!$C:$C,0)))</f>
        <v>0.01</v>
      </c>
      <c r="O418" s="144" t="str">
        <f>IF(ISBLANK(INDEX('Policy Characteristics'!I:I,MATCH($C418,'Policy Characteristics'!$C:$C,0))),"",INDEX('Policy Characteristics'!I:I,MATCH($C418,'Policy Characteristics'!$C:$C,0)))</f>
        <v>% reduction in downtime</v>
      </c>
      <c r="P418" s="14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44" t="str">
        <f>IF(ISBLANK(INDEX('Policy Characteristics'!K:K,MATCH($C418,'Policy Characteristics'!$C:$C,0))),"",INDEX('Policy Characteristics'!K:K,MATCH($C418,'Policy Characteristics'!$C:$C,0)))</f>
        <v>electricity-sector-main.html#red-downtime</v>
      </c>
      <c r="R418" s="144" t="str">
        <f>IF(ISBLANK(INDEX('Policy Characteristics'!L:L,MATCH($C418,'Policy Characteristics'!$C:$C,0))),"",INDEX('Policy Characteristics'!L:L,MATCH($C418,'Policy Characteristics'!$C:$C,0)))</f>
        <v>reduce-downtime.html</v>
      </c>
    </row>
    <row r="419" spans="1:18" s="2" customFormat="1" x14ac:dyDescent="0.25">
      <c r="A419" s="144" t="str">
        <f>IF(ISBLANK(INDEX('Policy Characteristics'!A:A,MATCH($C419,'Policy Characteristics'!$C:$C,0))),"",INDEX('Policy Characteristics'!A:A,MATCH($C419,'Policy Characteristics'!$C:$C,0)))</f>
        <v>Electricity Supply</v>
      </c>
      <c r="B419" s="152" t="str">
        <f>IF(ISBLANK(INDEX('Policy Characteristics'!B:B,MATCH($C419,'Policy Characteristics'!$C:$C,0))),"",INDEX('Policy Characteristics'!B:B,MATCH($C419,'Policy Characteristics'!$C:$C,0)))</f>
        <v>Reduce Plant Downtime</v>
      </c>
      <c r="C419" s="160" t="str">
        <f t="shared" si="24"/>
        <v>Percentage Reduction in Plant Downtime</v>
      </c>
      <c r="D419" s="6" t="s">
        <v>1318</v>
      </c>
      <c r="E419" s="45"/>
      <c r="F419" s="6" t="s">
        <v>432</v>
      </c>
      <c r="G419" s="6"/>
      <c r="H419" s="47">
        <v>673</v>
      </c>
      <c r="I419" t="s">
        <v>44</v>
      </c>
      <c r="J419" s="145" t="str">
        <f>IF(ISBLANK(INDEX('Policy Characteristics'!D:D,MATCH($C419,'Policy Characteristics'!$C:$C,0))),"",INDEX('Policy Characteristics'!D:D,MATCH($C419,'Policy Characteristics'!$C:$C,0)))</f>
        <v>Reduce Plant Downtime</v>
      </c>
      <c r="K419" s="144" t="str">
        <f>IF(ISBLANK(INDEX('Policy Characteristics'!E:E,MATCH($C419,'Policy Characteristics'!$C:$C,0))),"",INDEX('Policy Characteristics'!E:E,MATCH($C419,'Policy Characteristics'!$C:$C,0)))</f>
        <v>elec reduce plant downtime</v>
      </c>
      <c r="L419" s="151">
        <f>IF(ISBLANK(INDEX('Policy Characteristics'!F:F,MATCH($C419,'Policy Characteristics'!$C:$C,0))),"",INDEX('Policy Characteristics'!F:F,MATCH($C419,'Policy Characteristics'!$C:$C,0)))</f>
        <v>0</v>
      </c>
      <c r="M419" s="151">
        <f>IF(ISBLANK(INDEX('Policy Characteristics'!G:G,MATCH($C419,'Policy Characteristics'!$C:$C,0))),"",INDEX('Policy Characteristics'!G:G,MATCH($C419,'Policy Characteristics'!$C:$C,0)))</f>
        <v>0.6</v>
      </c>
      <c r="N419" s="151">
        <f>IF(ISBLANK(INDEX('Policy Characteristics'!H:H,MATCH($C419,'Policy Characteristics'!$C:$C,0))),"",INDEX('Policy Characteristics'!H:H,MATCH($C419,'Policy Characteristics'!$C:$C,0)))</f>
        <v>0.01</v>
      </c>
      <c r="O419" s="144" t="str">
        <f>IF(ISBLANK(INDEX('Policy Characteristics'!I:I,MATCH($C419,'Policy Characteristics'!$C:$C,0))),"",INDEX('Policy Characteristics'!I:I,MATCH($C419,'Policy Characteristics'!$C:$C,0)))</f>
        <v>% reduction in downtime</v>
      </c>
      <c r="P419" s="14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44" t="str">
        <f>IF(ISBLANK(INDEX('Policy Characteristics'!K:K,MATCH($C419,'Policy Characteristics'!$C:$C,0))),"",INDEX('Policy Characteristics'!K:K,MATCH($C419,'Policy Characteristics'!$C:$C,0)))</f>
        <v>electricity-sector-main.html#red-downtime</v>
      </c>
      <c r="R419" s="144" t="str">
        <f>IF(ISBLANK(INDEX('Policy Characteristics'!L:L,MATCH($C419,'Policy Characteristics'!$C:$C,0))),"",INDEX('Policy Characteristics'!L:L,MATCH($C419,'Policy Characteristics'!$C:$C,0)))</f>
        <v>reduce-downtime.html</v>
      </c>
    </row>
    <row r="420" spans="1:18" s="2" customFormat="1" x14ac:dyDescent="0.25">
      <c r="A420" s="144" t="str">
        <f>IF(ISBLANK(INDEX('Policy Characteristics'!A:A,MATCH($C420,'Policy Characteristics'!$C:$C,0))),"",INDEX('Policy Characteristics'!A:A,MATCH($C420,'Policy Characteristics'!$C:$C,0)))</f>
        <v>Electricity Supply</v>
      </c>
      <c r="B420" s="152" t="str">
        <f>IF(ISBLANK(INDEX('Policy Characteristics'!B:B,MATCH($C420,'Policy Characteristics'!$C:$C,0))),"",INDEX('Policy Characteristics'!B:B,MATCH($C420,'Policy Characteristics'!$C:$C,0)))</f>
        <v>Reduce Plant Downtime</v>
      </c>
      <c r="C420" s="160" t="str">
        <f t="shared" si="24"/>
        <v>Percentage Reduction in Plant Downtime</v>
      </c>
      <c r="D420" s="6" t="s">
        <v>304</v>
      </c>
      <c r="E420" s="45"/>
      <c r="F420" s="6" t="s">
        <v>306</v>
      </c>
      <c r="G420" s="6"/>
      <c r="H420" s="47">
        <v>676</v>
      </c>
      <c r="I420" t="s">
        <v>44</v>
      </c>
      <c r="J420" s="145" t="str">
        <f>IF(ISBLANK(INDEX('Policy Characteristics'!D:D,MATCH($C420,'Policy Characteristics'!$C:$C,0))),"",INDEX('Policy Characteristics'!D:D,MATCH($C420,'Policy Characteristics'!$C:$C,0)))</f>
        <v>Reduce Plant Downtime</v>
      </c>
      <c r="K420" s="144" t="str">
        <f>IF(ISBLANK(INDEX('Policy Characteristics'!E:E,MATCH($C420,'Policy Characteristics'!$C:$C,0))),"",INDEX('Policy Characteristics'!E:E,MATCH($C420,'Policy Characteristics'!$C:$C,0)))</f>
        <v>elec reduce plant downtime</v>
      </c>
      <c r="L420" s="151">
        <f>IF(ISBLANK(INDEX('Policy Characteristics'!F:F,MATCH($C420,'Policy Characteristics'!$C:$C,0))),"",INDEX('Policy Characteristics'!F:F,MATCH($C420,'Policy Characteristics'!$C:$C,0)))</f>
        <v>0</v>
      </c>
      <c r="M420" s="151">
        <f>IF(ISBLANK(INDEX('Policy Characteristics'!G:G,MATCH($C420,'Policy Characteristics'!$C:$C,0))),"",INDEX('Policy Characteristics'!G:G,MATCH($C420,'Policy Characteristics'!$C:$C,0)))</f>
        <v>0.6</v>
      </c>
      <c r="N420" s="151">
        <f>IF(ISBLANK(INDEX('Policy Characteristics'!H:H,MATCH($C420,'Policy Characteristics'!$C:$C,0))),"",INDEX('Policy Characteristics'!H:H,MATCH($C420,'Policy Characteristics'!$C:$C,0)))</f>
        <v>0.01</v>
      </c>
      <c r="O420" s="144" t="str">
        <f>IF(ISBLANK(INDEX('Policy Characteristics'!I:I,MATCH($C420,'Policy Characteristics'!$C:$C,0))),"",INDEX('Policy Characteristics'!I:I,MATCH($C420,'Policy Characteristics'!$C:$C,0)))</f>
        <v>% reduction in downtime</v>
      </c>
      <c r="P420" s="14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44" t="str">
        <f>IF(ISBLANK(INDEX('Policy Characteristics'!K:K,MATCH($C420,'Policy Characteristics'!$C:$C,0))),"",INDEX('Policy Characteristics'!K:K,MATCH($C420,'Policy Characteristics'!$C:$C,0)))</f>
        <v>electricity-sector-main.html#red-downtime</v>
      </c>
      <c r="R420" s="144" t="str">
        <f>IF(ISBLANK(INDEX('Policy Characteristics'!L:L,MATCH($C420,'Policy Characteristics'!$C:$C,0))),"",INDEX('Policy Characteristics'!L:L,MATCH($C420,'Policy Characteristics'!$C:$C,0)))</f>
        <v>reduce-downtime.html</v>
      </c>
    </row>
    <row r="421" spans="1:18" s="2" customFormat="1" x14ac:dyDescent="0.25">
      <c r="A421" s="144" t="str">
        <f>IF(ISBLANK(INDEX('Policy Characteristics'!A:A,MATCH($C421,'Policy Characteristics'!$C:$C,0))),"",INDEX('Policy Characteristics'!A:A,MATCH($C421,'Policy Characteristics'!$C:$C,0)))</f>
        <v>Electricity Supply</v>
      </c>
      <c r="B421" s="152" t="str">
        <f>IF(ISBLANK(INDEX('Policy Characteristics'!B:B,MATCH($C421,'Policy Characteristics'!$C:$C,0))),"",INDEX('Policy Characteristics'!B:B,MATCH($C421,'Policy Characteristics'!$C:$C,0)))</f>
        <v>Reduce Plant Downtime</v>
      </c>
      <c r="C421" s="160" t="str">
        <f t="shared" si="24"/>
        <v>Percentage Reduction in Plant Downtime</v>
      </c>
      <c r="D421" s="6" t="s">
        <v>305</v>
      </c>
      <c r="E421" s="45"/>
      <c r="F421" s="6" t="s">
        <v>307</v>
      </c>
      <c r="G421" s="6"/>
      <c r="H421" s="47">
        <v>679</v>
      </c>
      <c r="I421" t="s">
        <v>44</v>
      </c>
      <c r="J421" s="145" t="str">
        <f>IF(ISBLANK(INDEX('Policy Characteristics'!D:D,MATCH($C421,'Policy Characteristics'!$C:$C,0))),"",INDEX('Policy Characteristics'!D:D,MATCH($C421,'Policy Characteristics'!$C:$C,0)))</f>
        <v>Reduce Plant Downtime</v>
      </c>
      <c r="K421" s="144" t="str">
        <f>IF(ISBLANK(INDEX('Policy Characteristics'!E:E,MATCH($C421,'Policy Characteristics'!$C:$C,0))),"",INDEX('Policy Characteristics'!E:E,MATCH($C421,'Policy Characteristics'!$C:$C,0)))</f>
        <v>elec reduce plant downtime</v>
      </c>
      <c r="L421" s="151">
        <f>IF(ISBLANK(INDEX('Policy Characteristics'!F:F,MATCH($C421,'Policy Characteristics'!$C:$C,0))),"",INDEX('Policy Characteristics'!F:F,MATCH($C421,'Policy Characteristics'!$C:$C,0)))</f>
        <v>0</v>
      </c>
      <c r="M421" s="151">
        <f>IF(ISBLANK(INDEX('Policy Characteristics'!G:G,MATCH($C421,'Policy Characteristics'!$C:$C,0))),"",INDEX('Policy Characteristics'!G:G,MATCH($C421,'Policy Characteristics'!$C:$C,0)))</f>
        <v>0.6</v>
      </c>
      <c r="N421" s="151">
        <f>IF(ISBLANK(INDEX('Policy Characteristics'!H:H,MATCH($C421,'Policy Characteristics'!$C:$C,0))),"",INDEX('Policy Characteristics'!H:H,MATCH($C421,'Policy Characteristics'!$C:$C,0)))</f>
        <v>0.01</v>
      </c>
      <c r="O421" s="144" t="str">
        <f>IF(ISBLANK(INDEX('Policy Characteristics'!I:I,MATCH($C421,'Policy Characteristics'!$C:$C,0))),"",INDEX('Policy Characteristics'!I:I,MATCH($C421,'Policy Characteristics'!$C:$C,0)))</f>
        <v>% reduction in downtime</v>
      </c>
      <c r="P421" s="14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44" t="str">
        <f>IF(ISBLANK(INDEX('Policy Characteristics'!K:K,MATCH($C421,'Policy Characteristics'!$C:$C,0))),"",INDEX('Policy Characteristics'!K:K,MATCH($C421,'Policy Characteristics'!$C:$C,0)))</f>
        <v>electricity-sector-main.html#red-downtime</v>
      </c>
      <c r="R421" s="144" t="str">
        <f>IF(ISBLANK(INDEX('Policy Characteristics'!L:L,MATCH($C421,'Policy Characteristics'!$C:$C,0))),"",INDEX('Policy Characteristics'!L:L,MATCH($C421,'Policy Characteristics'!$C:$C,0)))</f>
        <v>reduce-downtime.html</v>
      </c>
    </row>
    <row r="422" spans="1:18" s="2" customFormat="1" x14ac:dyDescent="0.25">
      <c r="A422" s="144" t="str">
        <f>IF(ISBLANK(INDEX('Policy Characteristics'!A:A,MATCH($C422,'Policy Characteristics'!$C:$C,0))),"",INDEX('Policy Characteristics'!A:A,MATCH($C422,'Policy Characteristics'!$C:$C,0)))</f>
        <v>Electricity Supply</v>
      </c>
      <c r="B422" s="152" t="str">
        <f>IF(ISBLANK(INDEX('Policy Characteristics'!B:B,MATCH($C422,'Policy Characteristics'!$C:$C,0))),"",INDEX('Policy Characteristics'!B:B,MATCH($C422,'Policy Characteristics'!$C:$C,0)))</f>
        <v>Reduce Plant Downtime</v>
      </c>
      <c r="C422" s="160" t="str">
        <f t="shared" si="24"/>
        <v>Percentage Reduction in Plant Downtime</v>
      </c>
      <c r="D422" s="6" t="s">
        <v>440</v>
      </c>
      <c r="E422" s="45"/>
      <c r="F422" s="6" t="s">
        <v>439</v>
      </c>
      <c r="G422" s="6"/>
      <c r="H422" s="47">
        <v>182</v>
      </c>
      <c r="I422" t="s">
        <v>44</v>
      </c>
      <c r="J422" s="145" t="str">
        <f>IF(ISBLANK(INDEX('Policy Characteristics'!D:D,MATCH($C422,'Policy Characteristics'!$C:$C,0))),"",INDEX('Policy Characteristics'!D:D,MATCH($C422,'Policy Characteristics'!$C:$C,0)))</f>
        <v>Reduce Plant Downtime</v>
      </c>
      <c r="K422" s="144" t="str">
        <f>IF(ISBLANK(INDEX('Policy Characteristics'!E:E,MATCH($C422,'Policy Characteristics'!$C:$C,0))),"",INDEX('Policy Characteristics'!E:E,MATCH($C422,'Policy Characteristics'!$C:$C,0)))</f>
        <v>elec reduce plant downtime</v>
      </c>
      <c r="L422" s="151">
        <f>IF(ISBLANK(INDEX('Policy Characteristics'!F:F,MATCH($C422,'Policy Characteristics'!$C:$C,0))),"",INDEX('Policy Characteristics'!F:F,MATCH($C422,'Policy Characteristics'!$C:$C,0)))</f>
        <v>0</v>
      </c>
      <c r="M422" s="151">
        <f>IF(ISBLANK(INDEX('Policy Characteristics'!G:G,MATCH($C422,'Policy Characteristics'!$C:$C,0))),"",INDEX('Policy Characteristics'!G:G,MATCH($C422,'Policy Characteristics'!$C:$C,0)))</f>
        <v>0.6</v>
      </c>
      <c r="N422" s="151">
        <f>IF(ISBLANK(INDEX('Policy Characteristics'!H:H,MATCH($C422,'Policy Characteristics'!$C:$C,0))),"",INDEX('Policy Characteristics'!H:H,MATCH($C422,'Policy Characteristics'!$C:$C,0)))</f>
        <v>0.01</v>
      </c>
      <c r="O422" s="144" t="str">
        <f>IF(ISBLANK(INDEX('Policy Characteristics'!I:I,MATCH($C422,'Policy Characteristics'!$C:$C,0))),"",INDEX('Policy Characteristics'!I:I,MATCH($C422,'Policy Characteristics'!$C:$C,0)))</f>
        <v>% reduction in downtime</v>
      </c>
      <c r="P422" s="14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44" t="str">
        <f>IF(ISBLANK(INDEX('Policy Characteristics'!K:K,MATCH($C422,'Policy Characteristics'!$C:$C,0))),"",INDEX('Policy Characteristics'!K:K,MATCH($C422,'Policy Characteristics'!$C:$C,0)))</f>
        <v>electricity-sector-main.html#red-downtime</v>
      </c>
      <c r="R422" s="144" t="str">
        <f>IF(ISBLANK(INDEX('Policy Characteristics'!L:L,MATCH($C422,'Policy Characteristics'!$C:$C,0))),"",INDEX('Policy Characteristics'!L:L,MATCH($C422,'Policy Characteristics'!$C:$C,0)))</f>
        <v>reduce-downtime.html</v>
      </c>
    </row>
    <row r="423" spans="1:18" s="2" customFormat="1" x14ac:dyDescent="0.25">
      <c r="A423" s="144" t="str">
        <f>IF(ISBLANK(INDEX('Policy Characteristics'!A:A,MATCH($C423,'Policy Characteristics'!$C:$C,0))),"",INDEX('Policy Characteristics'!A:A,MATCH($C423,'Policy Characteristics'!$C:$C,0)))</f>
        <v>Electricity Supply</v>
      </c>
      <c r="B423" s="152" t="str">
        <f>IF(ISBLANK(INDEX('Policy Characteristics'!B:B,MATCH($C423,'Policy Characteristics'!$C:$C,0))),"",INDEX('Policy Characteristics'!B:B,MATCH($C423,'Policy Characteristics'!$C:$C,0)))</f>
        <v>Reduce Plant Downtime</v>
      </c>
      <c r="C423" s="160" t="str">
        <f t="shared" si="24"/>
        <v>Percentage Reduction in Plant Downtime</v>
      </c>
      <c r="D423" s="6" t="s">
        <v>449</v>
      </c>
      <c r="E423" s="45"/>
      <c r="F423" s="6" t="s">
        <v>450</v>
      </c>
      <c r="H423" s="47">
        <v>684</v>
      </c>
      <c r="I423" t="s">
        <v>44</v>
      </c>
      <c r="J423" s="145" t="str">
        <f>IF(ISBLANK(INDEX('Policy Characteristics'!D:D,MATCH($C423,'Policy Characteristics'!$C:$C,0))),"",INDEX('Policy Characteristics'!D:D,MATCH($C423,'Policy Characteristics'!$C:$C,0)))</f>
        <v>Reduce Plant Downtime</v>
      </c>
      <c r="K423" s="144" t="str">
        <f>IF(ISBLANK(INDEX('Policy Characteristics'!E:E,MATCH($C423,'Policy Characteristics'!$C:$C,0))),"",INDEX('Policy Characteristics'!E:E,MATCH($C423,'Policy Characteristics'!$C:$C,0)))</f>
        <v>elec reduce plant downtime</v>
      </c>
      <c r="L423" s="151">
        <f>IF(ISBLANK(INDEX('Policy Characteristics'!F:F,MATCH($C423,'Policy Characteristics'!$C:$C,0))),"",INDEX('Policy Characteristics'!F:F,MATCH($C423,'Policy Characteristics'!$C:$C,0)))</f>
        <v>0</v>
      </c>
      <c r="M423" s="151">
        <f>IF(ISBLANK(INDEX('Policy Characteristics'!G:G,MATCH($C423,'Policy Characteristics'!$C:$C,0))),"",INDEX('Policy Characteristics'!G:G,MATCH($C423,'Policy Characteristics'!$C:$C,0)))</f>
        <v>0.6</v>
      </c>
      <c r="N423" s="151">
        <f>IF(ISBLANK(INDEX('Policy Characteristics'!H:H,MATCH($C423,'Policy Characteristics'!$C:$C,0))),"",INDEX('Policy Characteristics'!H:H,MATCH($C423,'Policy Characteristics'!$C:$C,0)))</f>
        <v>0.01</v>
      </c>
      <c r="O423" s="144" t="str">
        <f>IF(ISBLANK(INDEX('Policy Characteristics'!I:I,MATCH($C423,'Policy Characteristics'!$C:$C,0))),"",INDEX('Policy Characteristics'!I:I,MATCH($C423,'Policy Characteristics'!$C:$C,0)))</f>
        <v>% reduction in downtime</v>
      </c>
      <c r="P423" s="14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44" t="str">
        <f>IF(ISBLANK(INDEX('Policy Characteristics'!K:K,MATCH($C423,'Policy Characteristics'!$C:$C,0))),"",INDEX('Policy Characteristics'!K:K,MATCH($C423,'Policy Characteristics'!$C:$C,0)))</f>
        <v>electricity-sector-main.html#red-downtime</v>
      </c>
      <c r="R423" s="144" t="str">
        <f>IF(ISBLANK(INDEX('Policy Characteristics'!L:L,MATCH($C423,'Policy Characteristics'!$C:$C,0))),"",INDEX('Policy Characteristics'!L:L,MATCH($C423,'Policy Characteristics'!$C:$C,0)))</f>
        <v>reduce-downtime.html</v>
      </c>
    </row>
    <row r="424" spans="1:18" s="2" customFormat="1" x14ac:dyDescent="0.25">
      <c r="A424" s="144" t="str">
        <f>IF(ISBLANK(INDEX('Policy Characteristics'!A:A,MATCH($C424,'Policy Characteristics'!$C:$C,0))),"",INDEX('Policy Characteristics'!A:A,MATCH($C424,'Policy Characteristics'!$C:$C,0)))</f>
        <v>Electricity Supply</v>
      </c>
      <c r="B424" s="152" t="str">
        <f>IF(ISBLANK(INDEX('Policy Characteristics'!B:B,MATCH($C424,'Policy Characteristics'!$C:$C,0))),"",INDEX('Policy Characteristics'!B:B,MATCH($C424,'Policy Characteristics'!$C:$C,0)))</f>
        <v>Reduce Plant Downtime</v>
      </c>
      <c r="C424" s="160" t="str">
        <f t="shared" si="24"/>
        <v>Percentage Reduction in Plant Downtime</v>
      </c>
      <c r="D424" s="6" t="s">
        <v>1641</v>
      </c>
      <c r="E424" s="45"/>
      <c r="F424" s="6" t="s">
        <v>1361</v>
      </c>
      <c r="G424" s="6"/>
      <c r="H424" s="47">
        <v>687</v>
      </c>
      <c r="I424" t="s">
        <v>44</v>
      </c>
      <c r="J424" s="145" t="str">
        <f>IF(ISBLANK(INDEX('Policy Characteristics'!D:D,MATCH($C424,'Policy Characteristics'!$C:$C,0))),"",INDEX('Policy Characteristics'!D:D,MATCH($C424,'Policy Characteristics'!$C:$C,0)))</f>
        <v>Reduce Plant Downtime</v>
      </c>
      <c r="K424" s="144" t="str">
        <f>IF(ISBLANK(INDEX('Policy Characteristics'!E:E,MATCH($C424,'Policy Characteristics'!$C:$C,0))),"",INDEX('Policy Characteristics'!E:E,MATCH($C424,'Policy Characteristics'!$C:$C,0)))</f>
        <v>elec reduce plant downtime</v>
      </c>
      <c r="L424" s="151">
        <f>IF(ISBLANK(INDEX('Policy Characteristics'!F:F,MATCH($C424,'Policy Characteristics'!$C:$C,0))),"",INDEX('Policy Characteristics'!F:F,MATCH($C424,'Policy Characteristics'!$C:$C,0)))</f>
        <v>0</v>
      </c>
      <c r="M424" s="151">
        <f>IF(ISBLANK(INDEX('Policy Characteristics'!G:G,MATCH($C424,'Policy Characteristics'!$C:$C,0))),"",INDEX('Policy Characteristics'!G:G,MATCH($C424,'Policy Characteristics'!$C:$C,0)))</f>
        <v>0.6</v>
      </c>
      <c r="N424" s="151">
        <f>IF(ISBLANK(INDEX('Policy Characteristics'!H:H,MATCH($C424,'Policy Characteristics'!$C:$C,0))),"",INDEX('Policy Characteristics'!H:H,MATCH($C424,'Policy Characteristics'!$C:$C,0)))</f>
        <v>0.01</v>
      </c>
      <c r="O424" s="144" t="str">
        <f>IF(ISBLANK(INDEX('Policy Characteristics'!I:I,MATCH($C424,'Policy Characteristics'!$C:$C,0))),"",INDEX('Policy Characteristics'!I:I,MATCH($C424,'Policy Characteristics'!$C:$C,0)))</f>
        <v>% reduction in downtime</v>
      </c>
      <c r="P424" s="14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44" t="str">
        <f>IF(ISBLANK(INDEX('Policy Characteristics'!K:K,MATCH($C424,'Policy Characteristics'!$C:$C,0))),"",INDEX('Policy Characteristics'!K:K,MATCH($C424,'Policy Characteristics'!$C:$C,0)))</f>
        <v>electricity-sector-main.html#red-downtime</v>
      </c>
      <c r="R424" s="144" t="str">
        <f>IF(ISBLANK(INDEX('Policy Characteristics'!L:L,MATCH($C424,'Policy Characteristics'!$C:$C,0))),"",INDEX('Policy Characteristics'!L:L,MATCH($C424,'Policy Characteristics'!$C:$C,0)))</f>
        <v>reduce-downtime.html</v>
      </c>
    </row>
    <row r="425" spans="1:18" s="2" customFormat="1" x14ac:dyDescent="0.25">
      <c r="A425" s="144" t="str">
        <f>IF(ISBLANK(INDEX('Policy Characteristics'!A:A,MATCH($C425,'Policy Characteristics'!$C:$C,0))),"",INDEX('Policy Characteristics'!A:A,MATCH($C425,'Policy Characteristics'!$C:$C,0)))</f>
        <v>Electricity Supply</v>
      </c>
      <c r="B425" s="152" t="str">
        <f>IF(ISBLANK(INDEX('Policy Characteristics'!B:B,MATCH($C425,'Policy Characteristics'!$C:$C,0))),"",INDEX('Policy Characteristics'!B:B,MATCH($C425,'Policy Characteristics'!$C:$C,0)))</f>
        <v>Reduce Plant Downtime</v>
      </c>
      <c r="C425" s="160" t="str">
        <f t="shared" si="24"/>
        <v>Percentage Reduction in Plant Downtime</v>
      </c>
      <c r="D425" s="6" t="s">
        <v>1642</v>
      </c>
      <c r="E425" s="45"/>
      <c r="F425" s="6" t="s">
        <v>1484</v>
      </c>
      <c r="G425" s="6"/>
      <c r="H425" s="47">
        <v>690</v>
      </c>
      <c r="I425" t="s">
        <v>44</v>
      </c>
      <c r="J425" s="145" t="str">
        <f>IF(ISBLANK(INDEX('Policy Characteristics'!D:D,MATCH($C425,'Policy Characteristics'!$C:$C,0))),"",INDEX('Policy Characteristics'!D:D,MATCH($C425,'Policy Characteristics'!$C:$C,0)))</f>
        <v>Reduce Plant Downtime</v>
      </c>
      <c r="K425" s="144" t="str">
        <f>IF(ISBLANK(INDEX('Policy Characteristics'!E:E,MATCH($C425,'Policy Characteristics'!$C:$C,0))),"",INDEX('Policy Characteristics'!E:E,MATCH($C425,'Policy Characteristics'!$C:$C,0)))</f>
        <v>elec reduce plant downtime</v>
      </c>
      <c r="L425" s="151">
        <f>IF(ISBLANK(INDEX('Policy Characteristics'!F:F,MATCH($C425,'Policy Characteristics'!$C:$C,0))),"",INDEX('Policy Characteristics'!F:F,MATCH($C425,'Policy Characteristics'!$C:$C,0)))</f>
        <v>0</v>
      </c>
      <c r="M425" s="151">
        <f>IF(ISBLANK(INDEX('Policy Characteristics'!G:G,MATCH($C425,'Policy Characteristics'!$C:$C,0))),"",INDEX('Policy Characteristics'!G:G,MATCH($C425,'Policy Characteristics'!$C:$C,0)))</f>
        <v>0.6</v>
      </c>
      <c r="N425" s="151">
        <f>IF(ISBLANK(INDEX('Policy Characteristics'!H:H,MATCH($C425,'Policy Characteristics'!$C:$C,0))),"",INDEX('Policy Characteristics'!H:H,MATCH($C425,'Policy Characteristics'!$C:$C,0)))</f>
        <v>0.01</v>
      </c>
      <c r="O425" s="144" t="str">
        <f>IF(ISBLANK(INDEX('Policy Characteristics'!I:I,MATCH($C425,'Policy Characteristics'!$C:$C,0))),"",INDEX('Policy Characteristics'!I:I,MATCH($C425,'Policy Characteristics'!$C:$C,0)))</f>
        <v>% reduction in downtime</v>
      </c>
      <c r="P425" s="14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44" t="str">
        <f>IF(ISBLANK(INDEX('Policy Characteristics'!K:K,MATCH($C425,'Policy Characteristics'!$C:$C,0))),"",INDEX('Policy Characteristics'!K:K,MATCH($C425,'Policy Characteristics'!$C:$C,0)))</f>
        <v>electricity-sector-main.html#red-downtime</v>
      </c>
      <c r="R425" s="144" t="str">
        <f>IF(ISBLANK(INDEX('Policy Characteristics'!L:L,MATCH($C425,'Policy Characteristics'!$C:$C,0))),"",INDEX('Policy Characteristics'!L:L,MATCH($C425,'Policy Characteristics'!$C:$C,0)))</f>
        <v>reduce-downtime.html</v>
      </c>
    </row>
    <row r="426" spans="1:18" s="2" customFormat="1" x14ac:dyDescent="0.25">
      <c r="A426" s="144" t="str">
        <f>IF(ISBLANK(INDEX('Policy Characteristics'!A:A,MATCH($C426,'Policy Characteristics'!$C:$C,0))),"",INDEX('Policy Characteristics'!A:A,MATCH($C426,'Policy Characteristics'!$C:$C,0)))</f>
        <v>Electricity Supply</v>
      </c>
      <c r="B426" s="152" t="str">
        <f>IF(ISBLANK(INDEX('Policy Characteristics'!B:B,MATCH($C426,'Policy Characteristics'!$C:$C,0))),"",INDEX('Policy Characteristics'!B:B,MATCH($C426,'Policy Characteristics'!$C:$C,0)))</f>
        <v>Reduce Plant Downtime</v>
      </c>
      <c r="C426" s="160" t="str">
        <f t="shared" si="24"/>
        <v>Percentage Reduction in Plant Downtime</v>
      </c>
      <c r="D426" s="6" t="s">
        <v>1643</v>
      </c>
      <c r="E426" s="45"/>
      <c r="F426" s="6" t="s">
        <v>1363</v>
      </c>
      <c r="G426" s="6"/>
      <c r="H426" s="47">
        <v>1782</v>
      </c>
      <c r="I426" t="s">
        <v>44</v>
      </c>
      <c r="J426" s="145" t="str">
        <f>IF(ISBLANK(INDEX('Policy Characteristics'!D:D,MATCH($C426,'Policy Characteristics'!$C:$C,0))),"",INDEX('Policy Characteristics'!D:D,MATCH($C426,'Policy Characteristics'!$C:$C,0)))</f>
        <v>Reduce Plant Downtime</v>
      </c>
      <c r="K426" s="144" t="str">
        <f>IF(ISBLANK(INDEX('Policy Characteristics'!E:E,MATCH($C426,'Policy Characteristics'!$C:$C,0))),"",INDEX('Policy Characteristics'!E:E,MATCH($C426,'Policy Characteristics'!$C:$C,0)))</f>
        <v>elec reduce plant downtime</v>
      </c>
      <c r="L426" s="151">
        <f>IF(ISBLANK(INDEX('Policy Characteristics'!F:F,MATCH($C426,'Policy Characteristics'!$C:$C,0))),"",INDEX('Policy Characteristics'!F:F,MATCH($C426,'Policy Characteristics'!$C:$C,0)))</f>
        <v>0</v>
      </c>
      <c r="M426" s="151">
        <f>IF(ISBLANK(INDEX('Policy Characteristics'!G:G,MATCH($C426,'Policy Characteristics'!$C:$C,0))),"",INDEX('Policy Characteristics'!G:G,MATCH($C426,'Policy Characteristics'!$C:$C,0)))</f>
        <v>0.6</v>
      </c>
      <c r="N426" s="151">
        <f>IF(ISBLANK(INDEX('Policy Characteristics'!H:H,MATCH($C426,'Policy Characteristics'!$C:$C,0))),"",INDEX('Policy Characteristics'!H:H,MATCH($C426,'Policy Characteristics'!$C:$C,0)))</f>
        <v>0.01</v>
      </c>
      <c r="O426" s="144" t="str">
        <f>IF(ISBLANK(INDEX('Policy Characteristics'!I:I,MATCH($C426,'Policy Characteristics'!$C:$C,0))),"",INDEX('Policy Characteristics'!I:I,MATCH($C426,'Policy Characteristics'!$C:$C,0)))</f>
        <v>% reduction in downtime</v>
      </c>
      <c r="P426" s="14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44" t="str">
        <f>IF(ISBLANK(INDEX('Policy Characteristics'!K:K,MATCH($C426,'Policy Characteristics'!$C:$C,0))),"",INDEX('Policy Characteristics'!K:K,MATCH($C426,'Policy Characteristics'!$C:$C,0)))</f>
        <v>electricity-sector-main.html#red-downtime</v>
      </c>
      <c r="R426" s="144" t="str">
        <f>IF(ISBLANK(INDEX('Policy Characteristics'!L:L,MATCH($C426,'Policy Characteristics'!$C:$C,0))),"",INDEX('Policy Characteristics'!L:L,MATCH($C426,'Policy Characteristics'!$C:$C,0)))</f>
        <v>reduce-downtime.html</v>
      </c>
    </row>
    <row r="427" spans="1:18" s="2" customFormat="1" x14ac:dyDescent="0.25">
      <c r="A427" s="144" t="str">
        <f>IF(ISBLANK(INDEX('Policy Characteristics'!A:A,MATCH($C427,'Policy Characteristics'!$C:$C,0))),"",INDEX('Policy Characteristics'!A:A,MATCH($C427,'Policy Characteristics'!$C:$C,0)))</f>
        <v>Electricity Supply</v>
      </c>
      <c r="B427" s="152" t="str">
        <f>IF(ISBLANK(INDEX('Policy Characteristics'!B:B,MATCH($C427,'Policy Characteristics'!$C:$C,0))),"",INDEX('Policy Characteristics'!B:B,MATCH($C427,'Policy Characteristics'!$C:$C,0)))</f>
        <v>Reduce Plant Downtime</v>
      </c>
      <c r="C427" s="160" t="str">
        <f t="shared" si="24"/>
        <v>Percentage Reduction in Plant Downtime</v>
      </c>
      <c r="D427" s="6" t="s">
        <v>2318</v>
      </c>
      <c r="E427" s="45"/>
      <c r="F427" s="6" t="s">
        <v>2325</v>
      </c>
      <c r="G427" s="6"/>
      <c r="H427" s="47">
        <v>1783</v>
      </c>
      <c r="I427" t="s">
        <v>44</v>
      </c>
      <c r="J427" s="145" t="str">
        <f>IF(ISBLANK(INDEX('Policy Characteristics'!D:D,MATCH($C427,'Policy Characteristics'!$C:$C,0))),"",INDEX('Policy Characteristics'!D:D,MATCH($C427,'Policy Characteristics'!$C:$C,0)))</f>
        <v>Reduce Plant Downtime</v>
      </c>
      <c r="K427" s="144" t="str">
        <f>IF(ISBLANK(INDEX('Policy Characteristics'!E:E,MATCH($C427,'Policy Characteristics'!$C:$C,0))),"",INDEX('Policy Characteristics'!E:E,MATCH($C427,'Policy Characteristics'!$C:$C,0)))</f>
        <v>elec reduce plant downtime</v>
      </c>
      <c r="L427" s="151">
        <f>IF(ISBLANK(INDEX('Policy Characteristics'!F:F,MATCH($C427,'Policy Characteristics'!$C:$C,0))),"",INDEX('Policy Characteristics'!F:F,MATCH($C427,'Policy Characteristics'!$C:$C,0)))</f>
        <v>0</v>
      </c>
      <c r="M427" s="151">
        <f>IF(ISBLANK(INDEX('Policy Characteristics'!G:G,MATCH($C427,'Policy Characteristics'!$C:$C,0))),"",INDEX('Policy Characteristics'!G:G,MATCH($C427,'Policy Characteristics'!$C:$C,0)))</f>
        <v>0.6</v>
      </c>
      <c r="N427" s="151">
        <f>IF(ISBLANK(INDEX('Policy Characteristics'!H:H,MATCH($C427,'Policy Characteristics'!$C:$C,0))),"",INDEX('Policy Characteristics'!H:H,MATCH($C427,'Policy Characteristics'!$C:$C,0)))</f>
        <v>0.01</v>
      </c>
      <c r="O427" s="144" t="str">
        <f>IF(ISBLANK(INDEX('Policy Characteristics'!I:I,MATCH($C427,'Policy Characteristics'!$C:$C,0))),"",INDEX('Policy Characteristics'!I:I,MATCH($C427,'Policy Characteristics'!$C:$C,0)))</f>
        <v>% reduction in downtime</v>
      </c>
      <c r="P427" s="14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44" t="str">
        <f>IF(ISBLANK(INDEX('Policy Characteristics'!K:K,MATCH($C427,'Policy Characteristics'!$C:$C,0))),"",INDEX('Policy Characteristics'!K:K,MATCH($C427,'Policy Characteristics'!$C:$C,0)))</f>
        <v>electricity-sector-main.html#red-downtime</v>
      </c>
      <c r="R427" s="144" t="str">
        <f>IF(ISBLANK(INDEX('Policy Characteristics'!L:L,MATCH($C427,'Policy Characteristics'!$C:$C,0))),"",INDEX('Policy Characteristics'!L:L,MATCH($C427,'Policy Characteristics'!$C:$C,0)))</f>
        <v>reduce-downtime.html</v>
      </c>
    </row>
    <row r="428" spans="1:18" s="2" customFormat="1" x14ac:dyDescent="0.25">
      <c r="A428" s="144" t="str">
        <f>IF(ISBLANK(INDEX('Policy Characteristics'!A:A,MATCH($C428,'Policy Characteristics'!$C:$C,0))),"",INDEX('Policy Characteristics'!A:A,MATCH($C428,'Policy Characteristics'!$C:$C,0)))</f>
        <v>Electricity Supply</v>
      </c>
      <c r="B428" s="152" t="str">
        <f>IF(ISBLANK(INDEX('Policy Characteristics'!B:B,MATCH($C428,'Policy Characteristics'!$C:$C,0))),"",INDEX('Policy Characteristics'!B:B,MATCH($C428,'Policy Characteristics'!$C:$C,0)))</f>
        <v>Reduce Plant Downtime</v>
      </c>
      <c r="C428" s="160" t="str">
        <f t="shared" si="24"/>
        <v>Percentage Reduction in Plant Downtime</v>
      </c>
      <c r="D428" s="6" t="s">
        <v>2321</v>
      </c>
      <c r="E428" s="45"/>
      <c r="F428" s="6" t="s">
        <v>2326</v>
      </c>
      <c r="G428" s="6"/>
      <c r="H428" s="47">
        <v>1784</v>
      </c>
      <c r="I428" t="s">
        <v>44</v>
      </c>
      <c r="J428" s="145" t="str">
        <f>IF(ISBLANK(INDEX('Policy Characteristics'!D:D,MATCH($C428,'Policy Characteristics'!$C:$C,0))),"",INDEX('Policy Characteristics'!D:D,MATCH($C428,'Policy Characteristics'!$C:$C,0)))</f>
        <v>Reduce Plant Downtime</v>
      </c>
      <c r="K428" s="144" t="str">
        <f>IF(ISBLANK(INDEX('Policy Characteristics'!E:E,MATCH($C428,'Policy Characteristics'!$C:$C,0))),"",INDEX('Policy Characteristics'!E:E,MATCH($C428,'Policy Characteristics'!$C:$C,0)))</f>
        <v>elec reduce plant downtime</v>
      </c>
      <c r="L428" s="151">
        <f>IF(ISBLANK(INDEX('Policy Characteristics'!F:F,MATCH($C428,'Policy Characteristics'!$C:$C,0))),"",INDEX('Policy Characteristics'!F:F,MATCH($C428,'Policy Characteristics'!$C:$C,0)))</f>
        <v>0</v>
      </c>
      <c r="M428" s="151">
        <f>IF(ISBLANK(INDEX('Policy Characteristics'!G:G,MATCH($C428,'Policy Characteristics'!$C:$C,0))),"",INDEX('Policy Characteristics'!G:G,MATCH($C428,'Policy Characteristics'!$C:$C,0)))</f>
        <v>0.6</v>
      </c>
      <c r="N428" s="151">
        <f>IF(ISBLANK(INDEX('Policy Characteristics'!H:H,MATCH($C428,'Policy Characteristics'!$C:$C,0))),"",INDEX('Policy Characteristics'!H:H,MATCH($C428,'Policy Characteristics'!$C:$C,0)))</f>
        <v>0.01</v>
      </c>
      <c r="O428" s="144" t="str">
        <f>IF(ISBLANK(INDEX('Policy Characteristics'!I:I,MATCH($C428,'Policy Characteristics'!$C:$C,0))),"",INDEX('Policy Characteristics'!I:I,MATCH($C428,'Policy Characteristics'!$C:$C,0)))</f>
        <v>% reduction in downtime</v>
      </c>
      <c r="P428" s="14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44" t="str">
        <f>IF(ISBLANK(INDEX('Policy Characteristics'!K:K,MATCH($C428,'Policy Characteristics'!$C:$C,0))),"",INDEX('Policy Characteristics'!K:K,MATCH($C428,'Policy Characteristics'!$C:$C,0)))</f>
        <v>electricity-sector-main.html#red-downtime</v>
      </c>
      <c r="R428" s="144" t="str">
        <f>IF(ISBLANK(INDEX('Policy Characteristics'!L:L,MATCH($C428,'Policy Characteristics'!$C:$C,0))),"",INDEX('Policy Characteristics'!L:L,MATCH($C428,'Policy Characteristics'!$C:$C,0)))</f>
        <v>reduce-downtime.html</v>
      </c>
    </row>
    <row r="429" spans="1:18" s="2" customFormat="1" x14ac:dyDescent="0.25">
      <c r="A429" s="144" t="str">
        <f>IF(ISBLANK(INDEX('Policy Characteristics'!A:A,MATCH($C429,'Policy Characteristics'!$C:$C,0))),"",INDEX('Policy Characteristics'!A:A,MATCH($C429,'Policy Characteristics'!$C:$C,0)))</f>
        <v>Electricity Supply</v>
      </c>
      <c r="B429" s="152" t="str">
        <f>IF(ISBLANK(INDEX('Policy Characteristics'!B:B,MATCH($C429,'Policy Characteristics'!$C:$C,0))),"",INDEX('Policy Characteristics'!B:B,MATCH($C429,'Policy Characteristics'!$C:$C,0)))</f>
        <v>Reduce Plant Downtime</v>
      </c>
      <c r="C429" s="160" t="str">
        <f t="shared" si="24"/>
        <v>Percentage Reduction in Plant Downtime</v>
      </c>
      <c r="D429" s="6" t="s">
        <v>2322</v>
      </c>
      <c r="E429" s="45"/>
      <c r="F429" s="6" t="s">
        <v>2327</v>
      </c>
      <c r="G429" s="6"/>
      <c r="H429" s="47">
        <v>1785</v>
      </c>
      <c r="I429" t="s">
        <v>44</v>
      </c>
      <c r="J429" s="145" t="str">
        <f>IF(ISBLANK(INDEX('Policy Characteristics'!D:D,MATCH($C429,'Policy Characteristics'!$C:$C,0))),"",INDEX('Policy Characteristics'!D:D,MATCH($C429,'Policy Characteristics'!$C:$C,0)))</f>
        <v>Reduce Plant Downtime</v>
      </c>
      <c r="K429" s="144" t="str">
        <f>IF(ISBLANK(INDEX('Policy Characteristics'!E:E,MATCH($C429,'Policy Characteristics'!$C:$C,0))),"",INDEX('Policy Characteristics'!E:E,MATCH($C429,'Policy Characteristics'!$C:$C,0)))</f>
        <v>elec reduce plant downtime</v>
      </c>
      <c r="L429" s="151">
        <f>IF(ISBLANK(INDEX('Policy Characteristics'!F:F,MATCH($C429,'Policy Characteristics'!$C:$C,0))),"",INDEX('Policy Characteristics'!F:F,MATCH($C429,'Policy Characteristics'!$C:$C,0)))</f>
        <v>0</v>
      </c>
      <c r="M429" s="151">
        <f>IF(ISBLANK(INDEX('Policy Characteristics'!G:G,MATCH($C429,'Policy Characteristics'!$C:$C,0))),"",INDEX('Policy Characteristics'!G:G,MATCH($C429,'Policy Characteristics'!$C:$C,0)))</f>
        <v>0.6</v>
      </c>
      <c r="N429" s="151">
        <f>IF(ISBLANK(INDEX('Policy Characteristics'!H:H,MATCH($C429,'Policy Characteristics'!$C:$C,0))),"",INDEX('Policy Characteristics'!H:H,MATCH($C429,'Policy Characteristics'!$C:$C,0)))</f>
        <v>0.01</v>
      </c>
      <c r="O429" s="144" t="str">
        <f>IF(ISBLANK(INDEX('Policy Characteristics'!I:I,MATCH($C429,'Policy Characteristics'!$C:$C,0))),"",INDEX('Policy Characteristics'!I:I,MATCH($C429,'Policy Characteristics'!$C:$C,0)))</f>
        <v>% reduction in downtime</v>
      </c>
      <c r="P429" s="14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44" t="str">
        <f>IF(ISBLANK(INDEX('Policy Characteristics'!K:K,MATCH($C429,'Policy Characteristics'!$C:$C,0))),"",INDEX('Policy Characteristics'!K:K,MATCH($C429,'Policy Characteristics'!$C:$C,0)))</f>
        <v>electricity-sector-main.html#red-downtime</v>
      </c>
      <c r="R429" s="144" t="str">
        <f>IF(ISBLANK(INDEX('Policy Characteristics'!L:L,MATCH($C429,'Policy Characteristics'!$C:$C,0))),"",INDEX('Policy Characteristics'!L:L,MATCH($C429,'Policy Characteristics'!$C:$C,0)))</f>
        <v>reduce-downtime.html</v>
      </c>
    </row>
    <row r="430" spans="1:18" s="2" customFormat="1" x14ac:dyDescent="0.25">
      <c r="A430" s="144" t="str">
        <f>IF(ISBLANK(INDEX('Policy Characteristics'!A:A,MATCH($C430,'Policy Characteristics'!$C:$C,0))),"",INDEX('Policy Characteristics'!A:A,MATCH($C430,'Policy Characteristics'!$C:$C,0)))</f>
        <v>Electricity Supply</v>
      </c>
      <c r="B430" s="152" t="str">
        <f>IF(ISBLANK(INDEX('Policy Characteristics'!B:B,MATCH($C430,'Policy Characteristics'!$C:$C,0))),"",INDEX('Policy Characteristics'!B:B,MATCH($C430,'Policy Characteristics'!$C:$C,0)))</f>
        <v>Reduce Plant Downtime</v>
      </c>
      <c r="C430" s="160" t="str">
        <f t="shared" si="24"/>
        <v>Percentage Reduction in Plant Downtime</v>
      </c>
      <c r="D430" s="6" t="s">
        <v>2323</v>
      </c>
      <c r="E430" s="45"/>
      <c r="F430" s="6" t="s">
        <v>2328</v>
      </c>
      <c r="G430" s="6"/>
      <c r="H430" s="47">
        <v>1786</v>
      </c>
      <c r="I430" t="s">
        <v>44</v>
      </c>
      <c r="J430" s="145" t="str">
        <f>IF(ISBLANK(INDEX('Policy Characteristics'!D:D,MATCH($C430,'Policy Characteristics'!$C:$C,0))),"",INDEX('Policy Characteristics'!D:D,MATCH($C430,'Policy Characteristics'!$C:$C,0)))</f>
        <v>Reduce Plant Downtime</v>
      </c>
      <c r="K430" s="144" t="str">
        <f>IF(ISBLANK(INDEX('Policy Characteristics'!E:E,MATCH($C430,'Policy Characteristics'!$C:$C,0))),"",INDEX('Policy Characteristics'!E:E,MATCH($C430,'Policy Characteristics'!$C:$C,0)))</f>
        <v>elec reduce plant downtime</v>
      </c>
      <c r="L430" s="151">
        <f>IF(ISBLANK(INDEX('Policy Characteristics'!F:F,MATCH($C430,'Policy Characteristics'!$C:$C,0))),"",INDEX('Policy Characteristics'!F:F,MATCH($C430,'Policy Characteristics'!$C:$C,0)))</f>
        <v>0</v>
      </c>
      <c r="M430" s="151">
        <f>IF(ISBLANK(INDEX('Policy Characteristics'!G:G,MATCH($C430,'Policy Characteristics'!$C:$C,0))),"",INDEX('Policy Characteristics'!G:G,MATCH($C430,'Policy Characteristics'!$C:$C,0)))</f>
        <v>0.6</v>
      </c>
      <c r="N430" s="151">
        <f>IF(ISBLANK(INDEX('Policy Characteristics'!H:H,MATCH($C430,'Policy Characteristics'!$C:$C,0))),"",INDEX('Policy Characteristics'!H:H,MATCH($C430,'Policy Characteristics'!$C:$C,0)))</f>
        <v>0.01</v>
      </c>
      <c r="O430" s="144" t="str">
        <f>IF(ISBLANK(INDEX('Policy Characteristics'!I:I,MATCH($C430,'Policy Characteristics'!$C:$C,0))),"",INDEX('Policy Characteristics'!I:I,MATCH($C430,'Policy Characteristics'!$C:$C,0)))</f>
        <v>% reduction in downtime</v>
      </c>
      <c r="P430" s="14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44" t="str">
        <f>IF(ISBLANK(INDEX('Policy Characteristics'!K:K,MATCH($C430,'Policy Characteristics'!$C:$C,0))),"",INDEX('Policy Characteristics'!K:K,MATCH($C430,'Policy Characteristics'!$C:$C,0)))</f>
        <v>electricity-sector-main.html#red-downtime</v>
      </c>
      <c r="R430" s="144" t="str">
        <f>IF(ISBLANK(INDEX('Policy Characteristics'!L:L,MATCH($C430,'Policy Characteristics'!$C:$C,0))),"",INDEX('Policy Characteristics'!L:L,MATCH($C430,'Policy Characteristics'!$C:$C,0)))</f>
        <v>reduce-downtime.html</v>
      </c>
    </row>
    <row r="431" spans="1:18" s="2" customFormat="1" x14ac:dyDescent="0.25">
      <c r="A431" s="144" t="str">
        <f>IF(ISBLANK(INDEX('Policy Characteristics'!A:A,MATCH($C431,'Policy Characteristics'!$C:$C,0))),"",INDEX('Policy Characteristics'!A:A,MATCH($C431,'Policy Characteristics'!$C:$C,0)))</f>
        <v>Electricity Supply</v>
      </c>
      <c r="B431" s="152" t="str">
        <f>IF(ISBLANK(INDEX('Policy Characteristics'!B:B,MATCH($C431,'Policy Characteristics'!$C:$C,0))),"",INDEX('Policy Characteristics'!B:B,MATCH($C431,'Policy Characteristics'!$C:$C,0)))</f>
        <v>Reduce Plant Downtime</v>
      </c>
      <c r="C431" s="160" t="str">
        <f t="shared" si="24"/>
        <v>Percentage Reduction in Plant Downtime</v>
      </c>
      <c r="D431" s="6" t="s">
        <v>2324</v>
      </c>
      <c r="E431" s="45"/>
      <c r="F431" s="6" t="s">
        <v>2329</v>
      </c>
      <c r="G431" s="6"/>
      <c r="H431" s="47">
        <v>1787</v>
      </c>
      <c r="I431" t="s">
        <v>44</v>
      </c>
      <c r="J431" s="145" t="str">
        <f>IF(ISBLANK(INDEX('Policy Characteristics'!D:D,MATCH($C431,'Policy Characteristics'!$C:$C,0))),"",INDEX('Policy Characteristics'!D:D,MATCH($C431,'Policy Characteristics'!$C:$C,0)))</f>
        <v>Reduce Plant Downtime</v>
      </c>
      <c r="K431" s="144" t="str">
        <f>IF(ISBLANK(INDEX('Policy Characteristics'!E:E,MATCH($C431,'Policy Characteristics'!$C:$C,0))),"",INDEX('Policy Characteristics'!E:E,MATCH($C431,'Policy Characteristics'!$C:$C,0)))</f>
        <v>elec reduce plant downtime</v>
      </c>
      <c r="L431" s="151">
        <f>IF(ISBLANK(INDEX('Policy Characteristics'!F:F,MATCH($C431,'Policy Characteristics'!$C:$C,0))),"",INDEX('Policy Characteristics'!F:F,MATCH($C431,'Policy Characteristics'!$C:$C,0)))</f>
        <v>0</v>
      </c>
      <c r="M431" s="151">
        <f>IF(ISBLANK(INDEX('Policy Characteristics'!G:G,MATCH($C431,'Policy Characteristics'!$C:$C,0))),"",INDEX('Policy Characteristics'!G:G,MATCH($C431,'Policy Characteristics'!$C:$C,0)))</f>
        <v>0.6</v>
      </c>
      <c r="N431" s="151">
        <f>IF(ISBLANK(INDEX('Policy Characteristics'!H:H,MATCH($C431,'Policy Characteristics'!$C:$C,0))),"",INDEX('Policy Characteristics'!H:H,MATCH($C431,'Policy Characteristics'!$C:$C,0)))</f>
        <v>0.01</v>
      </c>
      <c r="O431" s="144" t="str">
        <f>IF(ISBLANK(INDEX('Policy Characteristics'!I:I,MATCH($C431,'Policy Characteristics'!$C:$C,0))),"",INDEX('Policy Characteristics'!I:I,MATCH($C431,'Policy Characteristics'!$C:$C,0)))</f>
        <v>% reduction in downtime</v>
      </c>
      <c r="P431" s="14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44" t="str">
        <f>IF(ISBLANK(INDEX('Policy Characteristics'!K:K,MATCH($C431,'Policy Characteristics'!$C:$C,0))),"",INDEX('Policy Characteristics'!K:K,MATCH($C431,'Policy Characteristics'!$C:$C,0)))</f>
        <v>electricity-sector-main.html#red-downtime</v>
      </c>
      <c r="R431" s="144" t="str">
        <f>IF(ISBLANK(INDEX('Policy Characteristics'!L:L,MATCH($C431,'Policy Characteristics'!$C:$C,0))),"",INDEX('Policy Characteristics'!L:L,MATCH($C431,'Policy Characteristics'!$C:$C,0)))</f>
        <v>reduce-downtime.html</v>
      </c>
    </row>
    <row r="432" spans="1:18" s="2" customFormat="1" x14ac:dyDescent="0.25">
      <c r="A432" s="144" t="str">
        <f>IF(ISBLANK(INDEX('Policy Characteristics'!A:A,MATCH($C432,'Policy Characteristics'!$C:$C,0))),"",INDEX('Policy Characteristics'!A:A,MATCH($C432,'Policy Characteristics'!$C:$C,0)))</f>
        <v>Electricity Supply</v>
      </c>
      <c r="B432" s="152" t="str">
        <f>IF(ISBLANK(INDEX('Policy Characteristics'!B:B,MATCH($C432,'Policy Characteristics'!$C:$C,0))),"",INDEX('Policy Characteristics'!B:B,MATCH($C432,'Policy Characteristics'!$C:$C,0)))</f>
        <v>Reduce Plant Downtime</v>
      </c>
      <c r="C432" s="160" t="str">
        <f t="shared" si="24"/>
        <v>Percentage Reduction in Plant Downtime</v>
      </c>
      <c r="D432" s="6" t="s">
        <v>2409</v>
      </c>
      <c r="E432" s="45"/>
      <c r="F432" s="6" t="s">
        <v>2407</v>
      </c>
      <c r="G432" s="6"/>
      <c r="H432" s="47">
        <v>1788</v>
      </c>
      <c r="I432" t="s">
        <v>44</v>
      </c>
      <c r="J432" s="145" t="str">
        <f>IF(ISBLANK(INDEX('Policy Characteristics'!D:D,MATCH($C432,'Policy Characteristics'!$C:$C,0))),"",INDEX('Policy Characteristics'!D:D,MATCH($C432,'Policy Characteristics'!$C:$C,0)))</f>
        <v>Reduce Plant Downtime</v>
      </c>
      <c r="K432" s="144" t="str">
        <f>IF(ISBLANK(INDEX('Policy Characteristics'!E:E,MATCH($C432,'Policy Characteristics'!$C:$C,0))),"",INDEX('Policy Characteristics'!E:E,MATCH($C432,'Policy Characteristics'!$C:$C,0)))</f>
        <v>elec reduce plant downtime</v>
      </c>
      <c r="L432" s="151">
        <f>IF(ISBLANK(INDEX('Policy Characteristics'!F:F,MATCH($C432,'Policy Characteristics'!$C:$C,0))),"",INDEX('Policy Characteristics'!F:F,MATCH($C432,'Policy Characteristics'!$C:$C,0)))</f>
        <v>0</v>
      </c>
      <c r="M432" s="151">
        <f>IF(ISBLANK(INDEX('Policy Characteristics'!G:G,MATCH($C432,'Policy Characteristics'!$C:$C,0))),"",INDEX('Policy Characteristics'!G:G,MATCH($C432,'Policy Characteristics'!$C:$C,0)))</f>
        <v>0.6</v>
      </c>
      <c r="N432" s="151">
        <f>IF(ISBLANK(INDEX('Policy Characteristics'!H:H,MATCH($C432,'Policy Characteristics'!$C:$C,0))),"",INDEX('Policy Characteristics'!H:H,MATCH($C432,'Policy Characteristics'!$C:$C,0)))</f>
        <v>0.01</v>
      </c>
      <c r="O432" s="144" t="str">
        <f>IF(ISBLANK(INDEX('Policy Characteristics'!I:I,MATCH($C432,'Policy Characteristics'!$C:$C,0))),"",INDEX('Policy Characteristics'!I:I,MATCH($C432,'Policy Characteristics'!$C:$C,0)))</f>
        <v>% reduction in downtime</v>
      </c>
      <c r="P432" s="14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44" t="str">
        <f>IF(ISBLANK(INDEX('Policy Characteristics'!K:K,MATCH($C432,'Policy Characteristics'!$C:$C,0))),"",INDEX('Policy Characteristics'!K:K,MATCH($C432,'Policy Characteristics'!$C:$C,0)))</f>
        <v>electricity-sector-main.html#red-downtime</v>
      </c>
      <c r="R432" s="144" t="str">
        <f>IF(ISBLANK(INDEX('Policy Characteristics'!L:L,MATCH($C432,'Policy Characteristics'!$C:$C,0))),"",INDEX('Policy Characteristics'!L:L,MATCH($C432,'Policy Characteristics'!$C:$C,0)))</f>
        <v>reduce-downtime.html</v>
      </c>
    </row>
    <row r="433" spans="1:18" s="2" customFormat="1" x14ac:dyDescent="0.25">
      <c r="A433" s="144" t="str">
        <f>IF(ISBLANK(INDEX('Policy Characteristics'!A:A,MATCH($C433,'Policy Characteristics'!$C:$C,0))),"",INDEX('Policy Characteristics'!A:A,MATCH($C433,'Policy Characteristics'!$C:$C,0)))</f>
        <v>Electricity Supply</v>
      </c>
      <c r="B433" s="152" t="str">
        <f>IF(ISBLANK(INDEX('Policy Characteristics'!B:B,MATCH($C433,'Policy Characteristics'!$C:$C,0))),"",INDEX('Policy Characteristics'!B:B,MATCH($C433,'Policy Characteristics'!$C:$C,0)))</f>
        <v>Reduce Plant Downtime</v>
      </c>
      <c r="C433" s="160" t="str">
        <f t="shared" si="24"/>
        <v>Percentage Reduction in Plant Downtime</v>
      </c>
      <c r="D433" s="6" t="s">
        <v>2410</v>
      </c>
      <c r="E433" s="45"/>
      <c r="F433" s="6" t="s">
        <v>2408</v>
      </c>
      <c r="G433" s="6"/>
      <c r="H433" s="47">
        <v>2242</v>
      </c>
      <c r="I433" t="s">
        <v>44</v>
      </c>
      <c r="J433" s="145" t="str">
        <f>IF(ISBLANK(INDEX('Policy Characteristics'!D:D,MATCH($C433,'Policy Characteristics'!$C:$C,0))),"",INDEX('Policy Characteristics'!D:D,MATCH($C433,'Policy Characteristics'!$C:$C,0)))</f>
        <v>Reduce Plant Downtime</v>
      </c>
      <c r="K433" s="144" t="str">
        <f>IF(ISBLANK(INDEX('Policy Characteristics'!E:E,MATCH($C433,'Policy Characteristics'!$C:$C,0))),"",INDEX('Policy Characteristics'!E:E,MATCH($C433,'Policy Characteristics'!$C:$C,0)))</f>
        <v>elec reduce plant downtime</v>
      </c>
      <c r="L433" s="151">
        <f>IF(ISBLANK(INDEX('Policy Characteristics'!F:F,MATCH($C433,'Policy Characteristics'!$C:$C,0))),"",INDEX('Policy Characteristics'!F:F,MATCH($C433,'Policy Characteristics'!$C:$C,0)))</f>
        <v>0</v>
      </c>
      <c r="M433" s="151">
        <f>IF(ISBLANK(INDEX('Policy Characteristics'!G:G,MATCH($C433,'Policy Characteristics'!$C:$C,0))),"",INDEX('Policy Characteristics'!G:G,MATCH($C433,'Policy Characteristics'!$C:$C,0)))</f>
        <v>0.6</v>
      </c>
      <c r="N433" s="151">
        <f>IF(ISBLANK(INDEX('Policy Characteristics'!H:H,MATCH($C433,'Policy Characteristics'!$C:$C,0))),"",INDEX('Policy Characteristics'!H:H,MATCH($C433,'Policy Characteristics'!$C:$C,0)))</f>
        <v>0.01</v>
      </c>
      <c r="O433" s="144" t="str">
        <f>IF(ISBLANK(INDEX('Policy Characteristics'!I:I,MATCH($C433,'Policy Characteristics'!$C:$C,0))),"",INDEX('Policy Characteristics'!I:I,MATCH($C433,'Policy Characteristics'!$C:$C,0)))</f>
        <v>% reduction in downtime</v>
      </c>
      <c r="P433" s="14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44" t="str">
        <f>IF(ISBLANK(INDEX('Policy Characteristics'!K:K,MATCH($C433,'Policy Characteristics'!$C:$C,0))),"",INDEX('Policy Characteristics'!K:K,MATCH($C433,'Policy Characteristics'!$C:$C,0)))</f>
        <v>electricity-sector-main.html#red-downtime</v>
      </c>
      <c r="R433" s="144"/>
    </row>
    <row r="434" spans="1:18" s="2" customFormat="1" x14ac:dyDescent="0.25">
      <c r="A434" s="144" t="str">
        <f>IF(ISBLANK(INDEX('Policy Characteristics'!A:A,MATCH($C434,'Policy Characteristics'!$C:$C,0))),"",INDEX('Policy Characteristics'!A:A,MATCH($C434,'Policy Characteristics'!$C:$C,0)))</f>
        <v>Electricity Supply</v>
      </c>
      <c r="B434" s="152" t="str">
        <f>IF(ISBLANK(INDEX('Policy Characteristics'!B:B,MATCH($C434,'Policy Characteristics'!$C:$C,0))),"",INDEX('Policy Characteristics'!B:B,MATCH($C434,'Policy Characteristics'!$C:$C,0)))</f>
        <v>Reduce Soft Costs</v>
      </c>
      <c r="C434" s="161" t="s">
        <v>1218</v>
      </c>
      <c r="D434" s="6" t="s">
        <v>444</v>
      </c>
      <c r="E434" s="6"/>
      <c r="F434" s="6" t="s">
        <v>447</v>
      </c>
      <c r="G434" s="6"/>
      <c r="H434" s="47">
        <v>194</v>
      </c>
      <c r="I434" t="s">
        <v>43</v>
      </c>
      <c r="J434" s="145" t="str">
        <f>IF(ISBLANK(INDEX('Policy Characteristics'!D:D,MATCH($C434,'Policy Characteristics'!$C:$C,0))),"",INDEX('Policy Characteristics'!D:D,MATCH($C434,'Policy Characteristics'!$C:$C,0)))</f>
        <v>Reduce Soft Costs</v>
      </c>
      <c r="K434" s="144" t="str">
        <f>IF(ISBLANK(INDEX('Policy Characteristics'!E:E,MATCH($C434,'Policy Characteristics'!$C:$C,0))),"",INDEX('Policy Characteristics'!E:E,MATCH($C434,'Policy Characteristics'!$C:$C,0)))</f>
        <v>elec reduce soft costs</v>
      </c>
      <c r="L434" s="151">
        <f>IF(ISBLANK(INDEX('Policy Characteristics'!F:F,MATCH($C434,'Policy Characteristics'!$C:$C,0))),"",INDEX('Policy Characteristics'!F:F,MATCH($C434,'Policy Characteristics'!$C:$C,0)))</f>
        <v>0</v>
      </c>
      <c r="M434" s="151">
        <f>IF(ISBLANK(INDEX('Policy Characteristics'!G:G,MATCH($C434,'Policy Characteristics'!$C:$C,0))),"",INDEX('Policy Characteristics'!G:G,MATCH($C434,'Policy Characteristics'!$C:$C,0)))</f>
        <v>0.9</v>
      </c>
      <c r="N434" s="151">
        <f>IF(ISBLANK(INDEX('Policy Characteristics'!H:H,MATCH($C434,'Policy Characteristics'!$C:$C,0))),"",INDEX('Policy Characteristics'!H:H,MATCH($C434,'Policy Characteristics'!$C:$C,0)))</f>
        <v>0.01</v>
      </c>
      <c r="O434" s="144" t="str">
        <f>IF(ISBLANK(INDEX('Policy Characteristics'!I:I,MATCH($C434,'Policy Characteristics'!$C:$C,0))),"",INDEX('Policy Characteristics'!I:I,MATCH($C434,'Policy Characteristics'!$C:$C,0)))</f>
        <v>% reduction in soft costs</v>
      </c>
      <c r="P434" s="14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144" t="str">
        <f>IF(ISBLANK(INDEX('Policy Characteristics'!K:K,MATCH($C434,'Policy Characteristics'!$C:$C,0))),"",INDEX('Policy Characteristics'!K:K,MATCH($C434,'Policy Characteristics'!$C:$C,0)))</f>
        <v>endogenous-learning.html#red-soft-costs</v>
      </c>
      <c r="R434" s="144" t="str">
        <f>IF(ISBLANK(INDEX('Policy Characteristics'!L:L,MATCH($C434,'Policy Characteristics'!$C:$C,0))),"",INDEX('Policy Characteristics'!L:L,MATCH($C434,'Policy Characteristics'!$C:$C,0)))</f>
        <v>reduce-soft-costs.html</v>
      </c>
    </row>
    <row r="435" spans="1:18" s="2" customFormat="1" x14ac:dyDescent="0.25">
      <c r="A435" s="144" t="str">
        <f>IF(ISBLANK(INDEX('Policy Characteristics'!A:A,MATCH($C435,'Policy Characteristics'!$C:$C,0))),"",INDEX('Policy Characteristics'!A:A,MATCH($C435,'Policy Characteristics'!$C:$C,0)))</f>
        <v>Electricity Supply</v>
      </c>
      <c r="B435" s="152" t="str">
        <f>IF(ISBLANK(INDEX('Policy Characteristics'!B:B,MATCH($C435,'Policy Characteristics'!$C:$C,0))),"",INDEX('Policy Characteristics'!B:B,MATCH($C435,'Policy Characteristics'!$C:$C,0)))</f>
        <v>Reduce Soft Costs</v>
      </c>
      <c r="C435" s="160" t="str">
        <f t="shared" ref="C435:C436" si="25">C$434</f>
        <v>Percent Reduction in Soft Costs of Capacity Construction</v>
      </c>
      <c r="D435" s="6" t="s">
        <v>78</v>
      </c>
      <c r="E435" s="6"/>
      <c r="F435" s="6" t="s">
        <v>90</v>
      </c>
      <c r="G435" s="6"/>
      <c r="H435" s="47">
        <v>195</v>
      </c>
      <c r="I435" t="s">
        <v>43</v>
      </c>
      <c r="J435" s="145" t="str">
        <f>IF(ISBLANK(INDEX('Policy Characteristics'!D:D,MATCH($C435,'Policy Characteristics'!$C:$C,0))),"",INDEX('Policy Characteristics'!D:D,MATCH($C435,'Policy Characteristics'!$C:$C,0)))</f>
        <v>Reduce Soft Costs</v>
      </c>
      <c r="K435" s="144" t="str">
        <f>IF(ISBLANK(INDEX('Policy Characteristics'!E:E,MATCH($C435,'Policy Characteristics'!$C:$C,0))),"",INDEX('Policy Characteristics'!E:E,MATCH($C435,'Policy Characteristics'!$C:$C,0)))</f>
        <v>elec reduce soft costs</v>
      </c>
      <c r="L435" s="151">
        <f>IF(ISBLANK(INDEX('Policy Characteristics'!F:F,MATCH($C435,'Policy Characteristics'!$C:$C,0))),"",INDEX('Policy Characteristics'!F:F,MATCH($C435,'Policy Characteristics'!$C:$C,0)))</f>
        <v>0</v>
      </c>
      <c r="M435" s="151">
        <f>IF(ISBLANK(INDEX('Policy Characteristics'!G:G,MATCH($C435,'Policy Characteristics'!$C:$C,0))),"",INDEX('Policy Characteristics'!G:G,MATCH($C435,'Policy Characteristics'!$C:$C,0)))</f>
        <v>0.9</v>
      </c>
      <c r="N435" s="151">
        <f>IF(ISBLANK(INDEX('Policy Characteristics'!H:H,MATCH($C435,'Policy Characteristics'!$C:$C,0))),"",INDEX('Policy Characteristics'!H:H,MATCH($C435,'Policy Characteristics'!$C:$C,0)))</f>
        <v>0.01</v>
      </c>
      <c r="O435" s="144" t="str">
        <f>IF(ISBLANK(INDEX('Policy Characteristics'!I:I,MATCH($C435,'Policy Characteristics'!$C:$C,0))),"",INDEX('Policy Characteristics'!I:I,MATCH($C435,'Policy Characteristics'!$C:$C,0)))</f>
        <v>% reduction in soft costs</v>
      </c>
      <c r="P435" s="14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44" t="str">
        <f>IF(ISBLANK(INDEX('Policy Characteristics'!K:K,MATCH($C435,'Policy Characteristics'!$C:$C,0))),"",INDEX('Policy Characteristics'!K:K,MATCH($C435,'Policy Characteristics'!$C:$C,0)))</f>
        <v>endogenous-learning.html#red-soft-costs</v>
      </c>
      <c r="R435" s="144" t="str">
        <f>IF(ISBLANK(INDEX('Policy Characteristics'!L:L,MATCH($C435,'Policy Characteristics'!$C:$C,0))),"",INDEX('Policy Characteristics'!L:L,MATCH($C435,'Policy Characteristics'!$C:$C,0)))</f>
        <v>reduce-soft-costs.html</v>
      </c>
    </row>
    <row r="436" spans="1:18" s="2" customFormat="1" x14ac:dyDescent="0.25">
      <c r="A436" s="144" t="str">
        <f>IF(ISBLANK(INDEX('Policy Characteristics'!A:A,MATCH($C436,'Policy Characteristics'!$C:$C,0))),"",INDEX('Policy Characteristics'!A:A,MATCH($C436,'Policy Characteristics'!$C:$C,0)))</f>
        <v>Electricity Supply</v>
      </c>
      <c r="B436" s="152" t="str">
        <f>IF(ISBLANK(INDEX('Policy Characteristics'!B:B,MATCH($C436,'Policy Characteristics'!$C:$C,0))),"",INDEX('Policy Characteristics'!B:B,MATCH($C436,'Policy Characteristics'!$C:$C,0)))</f>
        <v>Reduce Soft Costs</v>
      </c>
      <c r="C436" s="160" t="str">
        <f t="shared" si="25"/>
        <v>Percent Reduction in Soft Costs of Capacity Construction</v>
      </c>
      <c r="D436" s="6" t="s">
        <v>449</v>
      </c>
      <c r="E436" s="6"/>
      <c r="F436" s="6" t="s">
        <v>450</v>
      </c>
      <c r="G436" s="6"/>
      <c r="H436" s="47">
        <v>196</v>
      </c>
      <c r="I436" t="s">
        <v>43</v>
      </c>
      <c r="J436" s="145" t="str">
        <f>IF(ISBLANK(INDEX('Policy Characteristics'!D:D,MATCH($C436,'Policy Characteristics'!$C:$C,0))),"",INDEX('Policy Characteristics'!D:D,MATCH($C436,'Policy Characteristics'!$C:$C,0)))</f>
        <v>Reduce Soft Costs</v>
      </c>
      <c r="K436" s="144" t="str">
        <f>IF(ISBLANK(INDEX('Policy Characteristics'!E:E,MATCH($C436,'Policy Characteristics'!$C:$C,0))),"",INDEX('Policy Characteristics'!E:E,MATCH($C436,'Policy Characteristics'!$C:$C,0)))</f>
        <v>elec reduce soft costs</v>
      </c>
      <c r="L436" s="151">
        <f>IF(ISBLANK(INDEX('Policy Characteristics'!F:F,MATCH($C436,'Policy Characteristics'!$C:$C,0))),"",INDEX('Policy Characteristics'!F:F,MATCH($C436,'Policy Characteristics'!$C:$C,0)))</f>
        <v>0</v>
      </c>
      <c r="M436" s="151">
        <f>IF(ISBLANK(INDEX('Policy Characteristics'!G:G,MATCH($C436,'Policy Characteristics'!$C:$C,0))),"",INDEX('Policy Characteristics'!G:G,MATCH($C436,'Policy Characteristics'!$C:$C,0)))</f>
        <v>0.9</v>
      </c>
      <c r="N436" s="151">
        <f>IF(ISBLANK(INDEX('Policy Characteristics'!H:H,MATCH($C436,'Policy Characteristics'!$C:$C,0))),"",INDEX('Policy Characteristics'!H:H,MATCH($C436,'Policy Characteristics'!$C:$C,0)))</f>
        <v>0.01</v>
      </c>
      <c r="O436" s="144" t="str">
        <f>IF(ISBLANK(INDEX('Policy Characteristics'!I:I,MATCH($C436,'Policy Characteristics'!$C:$C,0))),"",INDEX('Policy Characteristics'!I:I,MATCH($C436,'Policy Characteristics'!$C:$C,0)))</f>
        <v>% reduction in soft costs</v>
      </c>
      <c r="P436" s="14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44" t="str">
        <f>IF(ISBLANK(INDEX('Policy Characteristics'!K:K,MATCH($C436,'Policy Characteristics'!$C:$C,0))),"",INDEX('Policy Characteristics'!K:K,MATCH($C436,'Policy Characteristics'!$C:$C,0)))</f>
        <v>endogenous-learning.html#red-soft-costs</v>
      </c>
      <c r="R436" s="144" t="str">
        <f>IF(ISBLANK(INDEX('Policy Characteristics'!L:L,MATCH($C436,'Policy Characteristics'!$C:$C,0))),"",INDEX('Policy Characteristics'!L:L,MATCH($C436,'Policy Characteristics'!$C:$C,0)))</f>
        <v>reduce-soft-costs.html</v>
      </c>
    </row>
    <row r="437" spans="1:18" s="2" customFormat="1" x14ac:dyDescent="0.25">
      <c r="A437" s="144" t="str">
        <f>IF(ISBLANK(INDEX('Policy Characteristics'!A:A,MATCH($C437,'Policy Characteristics'!$C:$C,0))),"",INDEX('Policy Characteristics'!A:A,MATCH($C437,'Policy Characteristics'!$C:$C,0)))</f>
        <v>Electricity Supply</v>
      </c>
      <c r="B437" s="152" t="str">
        <f>IF(ISBLANK(INDEX('Policy Characteristics'!B:B,MATCH($C437,'Policy Characteristics'!$C:$C,0))),"",INDEX('Policy Characteristics'!B:B,MATCH($C437,'Policy Characteristics'!$C:$C,0)))</f>
        <v>Reduce Transmission &amp; Distribution Losses</v>
      </c>
      <c r="C437" s="159" t="s">
        <v>277</v>
      </c>
      <c r="D437" s="6"/>
      <c r="E437" s="6"/>
      <c r="F437" s="6"/>
      <c r="G437" s="6"/>
      <c r="H437" s="47">
        <v>145</v>
      </c>
      <c r="I437" t="s">
        <v>43</v>
      </c>
      <c r="J437" s="145" t="str">
        <f>IF(ISBLANK(INDEX('Policy Characteristics'!D:D,MATCH($C437,'Policy Characteristics'!$C:$C,0))),"",INDEX('Policy Characteristics'!D:D,MATCH($C437,'Policy Characteristics'!$C:$C,0)))</f>
        <v>Reduce T&amp;D Losses</v>
      </c>
      <c r="K437" s="144" t="str">
        <f>IF(ISBLANK(INDEX('Policy Characteristics'!E:E,MATCH($C437,'Policy Characteristics'!$C:$C,0))),"",INDEX('Policy Characteristics'!E:E,MATCH($C437,'Policy Characteristics'!$C:$C,0)))</f>
        <v>elec avoid TND loss</v>
      </c>
      <c r="L437" s="151">
        <f>IF(ISBLANK(INDEX('Policy Characteristics'!F:F,MATCH($C437,'Policy Characteristics'!$C:$C,0))),"",INDEX('Policy Characteristics'!F:F,MATCH($C437,'Policy Characteristics'!$C:$C,0)))</f>
        <v>0</v>
      </c>
      <c r="M437" s="151">
        <f>IF(ISBLANK(INDEX('Policy Characteristics'!G:G,MATCH($C437,'Policy Characteristics'!$C:$C,0))),"",INDEX('Policy Characteristics'!G:G,MATCH($C437,'Policy Characteristics'!$C:$C,0)))</f>
        <v>0.3</v>
      </c>
      <c r="N437" s="151">
        <f>IF(ISBLANK(INDEX('Policy Characteristics'!H:H,MATCH($C437,'Policy Characteristics'!$C:$C,0))),"",INDEX('Policy Characteristics'!H:H,MATCH($C437,'Policy Characteristics'!$C:$C,0)))</f>
        <v>0.01</v>
      </c>
      <c r="O437" s="144" t="str">
        <f>IF(ISBLANK(INDEX('Policy Characteristics'!I:I,MATCH($C437,'Policy Characteristics'!$C:$C,0))),"",INDEX('Policy Characteristics'!I:I,MATCH($C437,'Policy Characteristics'!$C:$C,0)))</f>
        <v>% of losses avoided</v>
      </c>
      <c r="P437" s="14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weigthed average loss for EU27 is 5,8%. Going from 5,8% to 4,2% represents a reduction in losses of 28%. However, this may require a tremendous effort.</v>
      </c>
      <c r="Q437" s="144" t="str">
        <f>IF(ISBLANK(INDEX('Policy Characteristics'!K:K,MATCH($C437,'Policy Characteristics'!$C:$C,0))),"",INDEX('Policy Characteristics'!K:K,MATCH($C437,'Policy Characteristics'!$C:$C,0)))</f>
        <v>electricity-sector-main.html#red-tnd-losses</v>
      </c>
      <c r="R437" s="144" t="str">
        <f>IF(ISBLANK(INDEX('Policy Characteristics'!L:L,MATCH($C437,'Policy Characteristics'!$C:$C,0))),"",INDEX('Policy Characteristics'!L:L,MATCH($C437,'Policy Characteristics'!$C:$C,0)))</f>
        <v>reduce-tnd-losses.html</v>
      </c>
    </row>
    <row r="438" spans="1:18" s="2" customFormat="1" x14ac:dyDescent="0.25">
      <c r="A438" s="144" t="str">
        <f>IF(ISBLANK(INDEX('Policy Characteristics'!A:A,MATCH($C438,'Policy Characteristics'!$C:$C,0))),"",INDEX('Policy Characteristics'!A:A,MATCH($C438,'Policy Characteristics'!$C:$C,0)))</f>
        <v>Electricity Supply</v>
      </c>
      <c r="B438" s="152" t="str">
        <f>IF(ISBLANK(INDEX('Policy Characteristics'!B:B,MATCH($C438,'Policy Characteristics'!$C:$C,0))),"",INDEX('Policy Characteristics'!B:B,MATCH($C438,'Policy Characteristics'!$C:$C,0)))</f>
        <v>Subsidy for Capacity Construction</v>
      </c>
      <c r="C438" s="159" t="s">
        <v>1681</v>
      </c>
      <c r="D438" s="45" t="s">
        <v>443</v>
      </c>
      <c r="E438" s="45"/>
      <c r="F438" s="45" t="s">
        <v>442</v>
      </c>
      <c r="G438" s="6"/>
      <c r="H438" s="47">
        <v>691</v>
      </c>
      <c r="I438" t="s">
        <v>44</v>
      </c>
      <c r="J438" s="145" t="str">
        <f>IF(ISBLANK(INDEX('Policy Characteristics'!D:D,MATCH($C438,'Policy Characteristics'!$C:$C,0))),"",INDEX('Policy Characteristics'!D:D,MATCH($C438,'Policy Characteristics'!$C:$C,0)))</f>
        <v>Subsidy for Capacity Construction</v>
      </c>
      <c r="K438" s="144" t="str">
        <f>IF(ISBLANK(INDEX('Policy Characteristics'!E:E,MATCH($C438,'Policy Characteristics'!$C:$C,0))),"",INDEX('Policy Characteristics'!E:E,MATCH($C438,'Policy Characteristics'!$C:$C,0)))</f>
        <v>elec capacity construction subsidy</v>
      </c>
      <c r="L438" s="151">
        <f>IF(ISBLANK(INDEX('Policy Characteristics'!F:F,MATCH($C438,'Policy Characteristics'!$C:$C,0))),"",INDEX('Policy Characteristics'!F:F,MATCH($C438,'Policy Characteristics'!$C:$C,0)))</f>
        <v>0</v>
      </c>
      <c r="M438" s="151">
        <f>IF(ISBLANK(INDEX('Policy Characteristics'!G:G,MATCH($C438,'Policy Characteristics'!$C:$C,0))),"",INDEX('Policy Characteristics'!G:G,MATCH($C438,'Policy Characteristics'!$C:$C,0)))</f>
        <v>0.95</v>
      </c>
      <c r="N438" s="151">
        <f>IF(ISBLANK(INDEX('Policy Characteristics'!H:H,MATCH($C438,'Policy Characteristics'!$C:$C,0))),"",INDEX('Policy Characteristics'!H:H,MATCH($C438,'Policy Characteristics'!$C:$C,0)))</f>
        <v>0.01</v>
      </c>
      <c r="O438" s="144" t="str">
        <f>IF(ISBLANK(INDEX('Policy Characteristics'!I:I,MATCH($C438,'Policy Characteristics'!$C:$C,0))),"",INDEX('Policy Characteristics'!I:I,MATCH($C438,'Policy Characteristics'!$C:$C,0)))</f>
        <v>% of construction cost</v>
      </c>
      <c r="P438" s="14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44" t="str">
        <f>IF(ISBLANK(INDEX('Policy Characteristics'!K:K,MATCH($C438,'Policy Characteristics'!$C:$C,0))),"",INDEX('Policy Characteristics'!K:K,MATCH($C438,'Policy Characteristics'!$C:$C,0)))</f>
        <v>electricity-sector-main.html#subsidies</v>
      </c>
      <c r="R438" s="144" t="str">
        <f>IF(ISBLANK(INDEX('Policy Characteristics'!L:L,MATCH($C438,'Policy Characteristics'!$C:$C,0))),"",INDEX('Policy Characteristics'!L:L,MATCH($C438,'Policy Characteristics'!$C:$C,0)))</f>
        <v/>
      </c>
    </row>
    <row r="439" spans="1:18" s="2" customFormat="1" x14ac:dyDescent="0.25">
      <c r="A439" s="144" t="str">
        <f>IF(ISBLANK(INDEX('Policy Characteristics'!A:A,MATCH($C439,'Policy Characteristics'!$C:$C,0))),"",INDEX('Policy Characteristics'!A:A,MATCH($C439,'Policy Characteristics'!$C:$C,0)))</f>
        <v>Electricity Supply</v>
      </c>
      <c r="B439" s="152" t="str">
        <f>IF(ISBLANK(INDEX('Policy Characteristics'!B:B,MATCH($C439,'Policy Characteristics'!$C:$C,0))),"",INDEX('Policy Characteristics'!B:B,MATCH($C439,'Policy Characteristics'!$C:$C,0)))</f>
        <v>Subsidy for Capacity Construction</v>
      </c>
      <c r="C439" s="160" t="str">
        <f>C$438</f>
        <v>Perc Subsidy for Elec Capacity Construction</v>
      </c>
      <c r="D439" s="6" t="s">
        <v>2319</v>
      </c>
      <c r="E439" s="45"/>
      <c r="F439" s="6" t="s">
        <v>2262</v>
      </c>
      <c r="G439" s="6"/>
      <c r="H439" s="47">
        <v>692</v>
      </c>
      <c r="I439" t="s">
        <v>44</v>
      </c>
      <c r="J439" s="145" t="str">
        <f>IF(ISBLANK(INDEX('Policy Characteristics'!D:D,MATCH($C439,'Policy Characteristics'!$C:$C,0))),"",INDEX('Policy Characteristics'!D:D,MATCH($C439,'Policy Characteristics'!$C:$C,0)))</f>
        <v>Subsidy for Capacity Construction</v>
      </c>
      <c r="K439" s="144" t="str">
        <f>IF(ISBLANK(INDEX('Policy Characteristics'!E:E,MATCH($C439,'Policy Characteristics'!$C:$C,0))),"",INDEX('Policy Characteristics'!E:E,MATCH($C439,'Policy Characteristics'!$C:$C,0)))</f>
        <v>elec capacity construction subsidy</v>
      </c>
      <c r="L439" s="151">
        <f>IF(ISBLANK(INDEX('Policy Characteristics'!F:F,MATCH($C439,'Policy Characteristics'!$C:$C,0))),"",INDEX('Policy Characteristics'!F:F,MATCH($C439,'Policy Characteristics'!$C:$C,0)))</f>
        <v>0</v>
      </c>
      <c r="M439" s="151">
        <f>IF(ISBLANK(INDEX('Policy Characteristics'!G:G,MATCH($C439,'Policy Characteristics'!$C:$C,0))),"",INDEX('Policy Characteristics'!G:G,MATCH($C439,'Policy Characteristics'!$C:$C,0)))</f>
        <v>0.95</v>
      </c>
      <c r="N439" s="151">
        <f>IF(ISBLANK(INDEX('Policy Characteristics'!H:H,MATCH($C439,'Policy Characteristics'!$C:$C,0))),"",INDEX('Policy Characteristics'!H:H,MATCH($C439,'Policy Characteristics'!$C:$C,0)))</f>
        <v>0.01</v>
      </c>
      <c r="O439" s="144" t="str">
        <f>IF(ISBLANK(INDEX('Policy Characteristics'!I:I,MATCH($C439,'Policy Characteristics'!$C:$C,0))),"",INDEX('Policy Characteristics'!I:I,MATCH($C439,'Policy Characteristics'!$C:$C,0)))</f>
        <v>% of construction cost</v>
      </c>
      <c r="P439" s="14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44" t="str">
        <f>IF(ISBLANK(INDEX('Policy Characteristics'!K:K,MATCH($C439,'Policy Characteristics'!$C:$C,0))),"",INDEX('Policy Characteristics'!K:K,MATCH($C439,'Policy Characteristics'!$C:$C,0)))</f>
        <v>electricity-sector-main.html#subsidies</v>
      </c>
      <c r="R439" s="144" t="str">
        <f>IF(ISBLANK(INDEX('Policy Characteristics'!L:L,MATCH($C439,'Policy Characteristics'!$C:$C,0))),"",INDEX('Policy Characteristics'!L:L,MATCH($C439,'Policy Characteristics'!$C:$C,0)))</f>
        <v/>
      </c>
    </row>
    <row r="440" spans="1:18" s="2" customFormat="1" x14ac:dyDescent="0.25">
      <c r="A440" s="144" t="str">
        <f>IF(ISBLANK(INDEX('Policy Characteristics'!A:A,MATCH($C440,'Policy Characteristics'!$C:$C,0))),"",INDEX('Policy Characteristics'!A:A,MATCH($C440,'Policy Characteristics'!$C:$C,0)))</f>
        <v>Electricity Supply</v>
      </c>
      <c r="B440" s="152" t="str">
        <f>IF(ISBLANK(INDEX('Policy Characteristics'!B:B,MATCH($C440,'Policy Characteristics'!$C:$C,0))),"",INDEX('Policy Characteristics'!B:B,MATCH($C440,'Policy Characteristics'!$C:$C,0)))</f>
        <v>Subsidy for Capacity Construction</v>
      </c>
      <c r="C440" s="160" t="str">
        <f t="shared" ref="C440:C461" si="26">C$438</f>
        <v>Perc Subsidy for Elec Capacity Construction</v>
      </c>
      <c r="D440" s="6" t="s">
        <v>2320</v>
      </c>
      <c r="E440" s="45"/>
      <c r="F440" s="6" t="s">
        <v>2263</v>
      </c>
      <c r="G440" s="6"/>
      <c r="H440" s="47">
        <v>1789</v>
      </c>
      <c r="I440" t="s">
        <v>44</v>
      </c>
      <c r="J440" s="145" t="str">
        <f>IF(ISBLANK(INDEX('Policy Characteristics'!D:D,MATCH($C440,'Policy Characteristics'!$C:$C,0))),"",INDEX('Policy Characteristics'!D:D,MATCH($C440,'Policy Characteristics'!$C:$C,0)))</f>
        <v>Subsidy for Capacity Construction</v>
      </c>
      <c r="K440" s="144" t="str">
        <f>IF(ISBLANK(INDEX('Policy Characteristics'!E:E,MATCH($C440,'Policy Characteristics'!$C:$C,0))),"",INDEX('Policy Characteristics'!E:E,MATCH($C440,'Policy Characteristics'!$C:$C,0)))</f>
        <v>elec capacity construction subsidy</v>
      </c>
      <c r="L440" s="151">
        <f>IF(ISBLANK(INDEX('Policy Characteristics'!F:F,MATCH($C440,'Policy Characteristics'!$C:$C,0))),"",INDEX('Policy Characteristics'!F:F,MATCH($C440,'Policy Characteristics'!$C:$C,0)))</f>
        <v>0</v>
      </c>
      <c r="M440" s="151">
        <f>IF(ISBLANK(INDEX('Policy Characteristics'!G:G,MATCH($C440,'Policy Characteristics'!$C:$C,0))),"",INDEX('Policy Characteristics'!G:G,MATCH($C440,'Policy Characteristics'!$C:$C,0)))</f>
        <v>0.95</v>
      </c>
      <c r="N440" s="151">
        <f>IF(ISBLANK(INDEX('Policy Characteristics'!H:H,MATCH($C440,'Policy Characteristics'!$C:$C,0))),"",INDEX('Policy Characteristics'!H:H,MATCH($C440,'Policy Characteristics'!$C:$C,0)))</f>
        <v>0.01</v>
      </c>
      <c r="O440" s="144" t="str">
        <f>IF(ISBLANK(INDEX('Policy Characteristics'!I:I,MATCH($C440,'Policy Characteristics'!$C:$C,0))),"",INDEX('Policy Characteristics'!I:I,MATCH($C440,'Policy Characteristics'!$C:$C,0)))</f>
        <v>% of construction cost</v>
      </c>
      <c r="P440" s="14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44" t="str">
        <f>IF(ISBLANK(INDEX('Policy Characteristics'!K:K,MATCH($C440,'Policy Characteristics'!$C:$C,0))),"",INDEX('Policy Characteristics'!K:K,MATCH($C440,'Policy Characteristics'!$C:$C,0)))</f>
        <v>electricity-sector-main.html#subsidies</v>
      </c>
      <c r="R440" s="144" t="str">
        <f>IF(ISBLANK(INDEX('Policy Characteristics'!L:L,MATCH($C440,'Policy Characteristics'!$C:$C,0))),"",INDEX('Policy Characteristics'!L:L,MATCH($C440,'Policy Characteristics'!$C:$C,0)))</f>
        <v/>
      </c>
    </row>
    <row r="441" spans="1:18" s="2" customFormat="1" x14ac:dyDescent="0.25">
      <c r="A441" s="144" t="str">
        <f>IF(ISBLANK(INDEX('Policy Characteristics'!A:A,MATCH($C441,'Policy Characteristics'!$C:$C,0))),"",INDEX('Policy Characteristics'!A:A,MATCH($C441,'Policy Characteristics'!$C:$C,0)))</f>
        <v>Electricity Supply</v>
      </c>
      <c r="B441" s="152" t="str">
        <f>IF(ISBLANK(INDEX('Policy Characteristics'!B:B,MATCH($C441,'Policy Characteristics'!$C:$C,0))),"",INDEX('Policy Characteristics'!B:B,MATCH($C441,'Policy Characteristics'!$C:$C,0)))</f>
        <v>Subsidy for Capacity Construction</v>
      </c>
      <c r="C441" s="160" t="str">
        <f t="shared" si="26"/>
        <v>Perc Subsidy for Elec Capacity Construction</v>
      </c>
      <c r="D441" s="6" t="s">
        <v>76</v>
      </c>
      <c r="E441" s="45"/>
      <c r="F441" s="6" t="s">
        <v>2330</v>
      </c>
      <c r="G441" s="6"/>
      <c r="H441" s="47">
        <v>517</v>
      </c>
      <c r="I441" t="s">
        <v>44</v>
      </c>
      <c r="J441" s="145" t="str">
        <f>IF(ISBLANK(INDEX('Policy Characteristics'!D:D,MATCH($C441,'Policy Characteristics'!$C:$C,0))),"",INDEX('Policy Characteristics'!D:D,MATCH($C441,'Policy Characteristics'!$C:$C,0)))</f>
        <v>Subsidy for Capacity Construction</v>
      </c>
      <c r="K441" s="144" t="str">
        <f>IF(ISBLANK(INDEX('Policy Characteristics'!E:E,MATCH($C441,'Policy Characteristics'!$C:$C,0))),"",INDEX('Policy Characteristics'!E:E,MATCH($C441,'Policy Characteristics'!$C:$C,0)))</f>
        <v>elec capacity construction subsidy</v>
      </c>
      <c r="L441" s="151">
        <f>IF(ISBLANK(INDEX('Policy Characteristics'!F:F,MATCH($C441,'Policy Characteristics'!$C:$C,0))),"",INDEX('Policy Characteristics'!F:F,MATCH($C441,'Policy Characteristics'!$C:$C,0)))</f>
        <v>0</v>
      </c>
      <c r="M441" s="151">
        <f>IF(ISBLANK(INDEX('Policy Characteristics'!G:G,MATCH($C441,'Policy Characteristics'!$C:$C,0))),"",INDEX('Policy Characteristics'!G:G,MATCH($C441,'Policy Characteristics'!$C:$C,0)))</f>
        <v>0.95</v>
      </c>
      <c r="N441" s="151">
        <f>IF(ISBLANK(INDEX('Policy Characteristics'!H:H,MATCH($C441,'Policy Characteristics'!$C:$C,0))),"",INDEX('Policy Characteristics'!H:H,MATCH($C441,'Policy Characteristics'!$C:$C,0)))</f>
        <v>0.01</v>
      </c>
      <c r="O441" s="144" t="str">
        <f>IF(ISBLANK(INDEX('Policy Characteristics'!I:I,MATCH($C441,'Policy Characteristics'!$C:$C,0))),"",INDEX('Policy Characteristics'!I:I,MATCH($C441,'Policy Characteristics'!$C:$C,0)))</f>
        <v>% of construction cost</v>
      </c>
      <c r="P441" s="14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44" t="str">
        <f>IF(ISBLANK(INDEX('Policy Characteristics'!K:K,MATCH($C441,'Policy Characteristics'!$C:$C,0))),"",INDEX('Policy Characteristics'!K:K,MATCH($C441,'Policy Characteristics'!$C:$C,0)))</f>
        <v>electricity-sector-main.html#subsidies</v>
      </c>
      <c r="R441" s="144" t="str">
        <f>IF(ISBLANK(INDEX('Policy Characteristics'!L:L,MATCH($C441,'Policy Characteristics'!$C:$C,0))),"",INDEX('Policy Characteristics'!L:L,MATCH($C441,'Policy Characteristics'!$C:$C,0)))</f>
        <v/>
      </c>
    </row>
    <row r="442" spans="1:18" s="2" customFormat="1" x14ac:dyDescent="0.25">
      <c r="A442" s="144" t="str">
        <f>IF(ISBLANK(INDEX('Policy Characteristics'!A:A,MATCH($C442,'Policy Characteristics'!$C:$C,0))),"",INDEX('Policy Characteristics'!A:A,MATCH($C442,'Policy Characteristics'!$C:$C,0)))</f>
        <v>Electricity Supply</v>
      </c>
      <c r="B442" s="152" t="str">
        <f>IF(ISBLANK(INDEX('Policy Characteristics'!B:B,MATCH($C442,'Policy Characteristics'!$C:$C,0))),"",INDEX('Policy Characteristics'!B:B,MATCH($C442,'Policy Characteristics'!$C:$C,0)))</f>
        <v>Subsidy for Capacity Construction</v>
      </c>
      <c r="C442" s="160" t="str">
        <f t="shared" si="26"/>
        <v>Perc Subsidy for Elec Capacity Construction</v>
      </c>
      <c r="D442" s="6" t="s">
        <v>77</v>
      </c>
      <c r="E442" s="45"/>
      <c r="F442" s="6" t="s">
        <v>89</v>
      </c>
      <c r="G442" s="6"/>
      <c r="H442" s="47">
        <v>693</v>
      </c>
      <c r="I442" t="s">
        <v>44</v>
      </c>
      <c r="J442" s="145" t="str">
        <f>IF(ISBLANK(INDEX('Policy Characteristics'!D:D,MATCH($C442,'Policy Characteristics'!$C:$C,0))),"",INDEX('Policy Characteristics'!D:D,MATCH($C442,'Policy Characteristics'!$C:$C,0)))</f>
        <v>Subsidy for Capacity Construction</v>
      </c>
      <c r="K442" s="144" t="str">
        <f>IF(ISBLANK(INDEX('Policy Characteristics'!E:E,MATCH($C442,'Policy Characteristics'!$C:$C,0))),"",INDEX('Policy Characteristics'!E:E,MATCH($C442,'Policy Characteristics'!$C:$C,0)))</f>
        <v>elec capacity construction subsidy</v>
      </c>
      <c r="L442" s="151">
        <f>IF(ISBLANK(INDEX('Policy Characteristics'!F:F,MATCH($C442,'Policy Characteristics'!$C:$C,0))),"",INDEX('Policy Characteristics'!F:F,MATCH($C442,'Policy Characteristics'!$C:$C,0)))</f>
        <v>0</v>
      </c>
      <c r="M442" s="151">
        <f>IF(ISBLANK(INDEX('Policy Characteristics'!G:G,MATCH($C442,'Policy Characteristics'!$C:$C,0))),"",INDEX('Policy Characteristics'!G:G,MATCH($C442,'Policy Characteristics'!$C:$C,0)))</f>
        <v>0.95</v>
      </c>
      <c r="N442" s="151">
        <f>IF(ISBLANK(INDEX('Policy Characteristics'!H:H,MATCH($C442,'Policy Characteristics'!$C:$C,0))),"",INDEX('Policy Characteristics'!H:H,MATCH($C442,'Policy Characteristics'!$C:$C,0)))</f>
        <v>0.01</v>
      </c>
      <c r="O442" s="144" t="str">
        <f>IF(ISBLANK(INDEX('Policy Characteristics'!I:I,MATCH($C442,'Policy Characteristics'!$C:$C,0))),"",INDEX('Policy Characteristics'!I:I,MATCH($C442,'Policy Characteristics'!$C:$C,0)))</f>
        <v>% of construction cost</v>
      </c>
      <c r="P442" s="14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44" t="str">
        <f>IF(ISBLANK(INDEX('Policy Characteristics'!K:K,MATCH($C442,'Policy Characteristics'!$C:$C,0))),"",INDEX('Policy Characteristics'!K:K,MATCH($C442,'Policy Characteristics'!$C:$C,0)))</f>
        <v>electricity-sector-main.html#subsidies</v>
      </c>
      <c r="R442" s="144" t="str">
        <f>IF(ISBLANK(INDEX('Policy Characteristics'!L:L,MATCH($C442,'Policy Characteristics'!$C:$C,0))),"",INDEX('Policy Characteristics'!L:L,MATCH($C442,'Policy Characteristics'!$C:$C,0)))</f>
        <v/>
      </c>
    </row>
    <row r="443" spans="1:18" s="2" customFormat="1" x14ac:dyDescent="0.25">
      <c r="A443" s="144" t="str">
        <f>IF(ISBLANK(INDEX('Policy Characteristics'!A:A,MATCH($C443,'Policy Characteristics'!$C:$C,0))),"",INDEX('Policy Characteristics'!A:A,MATCH($C443,'Policy Characteristics'!$C:$C,0)))</f>
        <v>Electricity Supply</v>
      </c>
      <c r="B443" s="152" t="str">
        <f>IF(ISBLANK(INDEX('Policy Characteristics'!B:B,MATCH($C443,'Policy Characteristics'!$C:$C,0))),"",INDEX('Policy Characteristics'!B:B,MATCH($C443,'Policy Characteristics'!$C:$C,0)))</f>
        <v>Subsidy for Capacity Construction</v>
      </c>
      <c r="C443" s="160" t="str">
        <f t="shared" si="26"/>
        <v>Perc Subsidy for Elec Capacity Construction</v>
      </c>
      <c r="D443" s="6" t="s">
        <v>444</v>
      </c>
      <c r="E443" s="45"/>
      <c r="F443" s="6" t="s">
        <v>447</v>
      </c>
      <c r="G443" s="6"/>
      <c r="H443" s="47">
        <v>518</v>
      </c>
      <c r="I443" t="s">
        <v>44</v>
      </c>
      <c r="J443" s="145" t="str">
        <f>IF(ISBLANK(INDEX('Policy Characteristics'!D:D,MATCH($C443,'Policy Characteristics'!$C:$C,0))),"",INDEX('Policy Characteristics'!D:D,MATCH($C443,'Policy Characteristics'!$C:$C,0)))</f>
        <v>Subsidy for Capacity Construction</v>
      </c>
      <c r="K443" s="144" t="str">
        <f>IF(ISBLANK(INDEX('Policy Characteristics'!E:E,MATCH($C443,'Policy Characteristics'!$C:$C,0))),"",INDEX('Policy Characteristics'!E:E,MATCH($C443,'Policy Characteristics'!$C:$C,0)))</f>
        <v>elec capacity construction subsidy</v>
      </c>
      <c r="L443" s="151">
        <f>IF(ISBLANK(INDEX('Policy Characteristics'!F:F,MATCH($C443,'Policy Characteristics'!$C:$C,0))),"",INDEX('Policy Characteristics'!F:F,MATCH($C443,'Policy Characteristics'!$C:$C,0)))</f>
        <v>0</v>
      </c>
      <c r="M443" s="151">
        <f>IF(ISBLANK(INDEX('Policy Characteristics'!G:G,MATCH($C443,'Policy Characteristics'!$C:$C,0))),"",INDEX('Policy Characteristics'!G:G,MATCH($C443,'Policy Characteristics'!$C:$C,0)))</f>
        <v>0.95</v>
      </c>
      <c r="N443" s="151">
        <f>IF(ISBLANK(INDEX('Policy Characteristics'!H:H,MATCH($C443,'Policy Characteristics'!$C:$C,0))),"",INDEX('Policy Characteristics'!H:H,MATCH($C443,'Policy Characteristics'!$C:$C,0)))</f>
        <v>0.01</v>
      </c>
      <c r="O443" s="144" t="str">
        <f>IF(ISBLANK(INDEX('Policy Characteristics'!I:I,MATCH($C443,'Policy Characteristics'!$C:$C,0))),"",INDEX('Policy Characteristics'!I:I,MATCH($C443,'Policy Characteristics'!$C:$C,0)))</f>
        <v>% of construction cost</v>
      </c>
      <c r="P443" s="14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44" t="str">
        <f>IF(ISBLANK(INDEX('Policy Characteristics'!K:K,MATCH($C443,'Policy Characteristics'!$C:$C,0))),"",INDEX('Policy Characteristics'!K:K,MATCH($C443,'Policy Characteristics'!$C:$C,0)))</f>
        <v>electricity-sector-main.html#subsidies</v>
      </c>
      <c r="R443" s="144" t="str">
        <f>IF(ISBLANK(INDEX('Policy Characteristics'!L:L,MATCH($C443,'Policy Characteristics'!$C:$C,0))),"",INDEX('Policy Characteristics'!L:L,MATCH($C443,'Policy Characteristics'!$C:$C,0)))</f>
        <v/>
      </c>
    </row>
    <row r="444" spans="1:18" s="2" customFormat="1" x14ac:dyDescent="0.25">
      <c r="A444" s="144" t="str">
        <f>IF(ISBLANK(INDEX('Policy Characteristics'!A:A,MATCH($C444,'Policy Characteristics'!$C:$C,0))),"",INDEX('Policy Characteristics'!A:A,MATCH($C444,'Policy Characteristics'!$C:$C,0)))</f>
        <v>Electricity Supply</v>
      </c>
      <c r="B444" s="152" t="str">
        <f>IF(ISBLANK(INDEX('Policy Characteristics'!B:B,MATCH($C444,'Policy Characteristics'!$C:$C,0))),"",INDEX('Policy Characteristics'!B:B,MATCH($C444,'Policy Characteristics'!$C:$C,0)))</f>
        <v>Subsidy for Capacity Construction</v>
      </c>
      <c r="C444" s="160" t="str">
        <f t="shared" si="26"/>
        <v>Perc Subsidy for Elec Capacity Construction</v>
      </c>
      <c r="D444" s="6" t="s">
        <v>78</v>
      </c>
      <c r="E444" s="45"/>
      <c r="F444" s="6" t="s">
        <v>90</v>
      </c>
      <c r="G444" s="6"/>
      <c r="H444" s="47">
        <v>519</v>
      </c>
      <c r="I444" t="s">
        <v>44</v>
      </c>
      <c r="J444" s="145" t="str">
        <f>IF(ISBLANK(INDEX('Policy Characteristics'!D:D,MATCH($C444,'Policy Characteristics'!$C:$C,0))),"",INDEX('Policy Characteristics'!D:D,MATCH($C444,'Policy Characteristics'!$C:$C,0)))</f>
        <v>Subsidy for Capacity Construction</v>
      </c>
      <c r="K444" s="144" t="str">
        <f>IF(ISBLANK(INDEX('Policy Characteristics'!E:E,MATCH($C444,'Policy Characteristics'!$C:$C,0))),"",INDEX('Policy Characteristics'!E:E,MATCH($C444,'Policy Characteristics'!$C:$C,0)))</f>
        <v>elec capacity construction subsidy</v>
      </c>
      <c r="L444" s="151">
        <f>IF(ISBLANK(INDEX('Policy Characteristics'!F:F,MATCH($C444,'Policy Characteristics'!$C:$C,0))),"",INDEX('Policy Characteristics'!F:F,MATCH($C444,'Policy Characteristics'!$C:$C,0)))</f>
        <v>0</v>
      </c>
      <c r="M444" s="151">
        <f>IF(ISBLANK(INDEX('Policy Characteristics'!G:G,MATCH($C444,'Policy Characteristics'!$C:$C,0))),"",INDEX('Policy Characteristics'!G:G,MATCH($C444,'Policy Characteristics'!$C:$C,0)))</f>
        <v>0.95</v>
      </c>
      <c r="N444" s="151">
        <f>IF(ISBLANK(INDEX('Policy Characteristics'!H:H,MATCH($C444,'Policy Characteristics'!$C:$C,0))),"",INDEX('Policy Characteristics'!H:H,MATCH($C444,'Policy Characteristics'!$C:$C,0)))</f>
        <v>0.01</v>
      </c>
      <c r="O444" s="144" t="str">
        <f>IF(ISBLANK(INDEX('Policy Characteristics'!I:I,MATCH($C444,'Policy Characteristics'!$C:$C,0))),"",INDEX('Policy Characteristics'!I:I,MATCH($C444,'Policy Characteristics'!$C:$C,0)))</f>
        <v>% of construction cost</v>
      </c>
      <c r="P444" s="14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44" t="str">
        <f>IF(ISBLANK(INDEX('Policy Characteristics'!K:K,MATCH($C444,'Policy Characteristics'!$C:$C,0))),"",INDEX('Policy Characteristics'!K:K,MATCH($C444,'Policy Characteristics'!$C:$C,0)))</f>
        <v>electricity-sector-main.html#subsidies</v>
      </c>
      <c r="R444" s="144" t="str">
        <f>IF(ISBLANK(INDEX('Policy Characteristics'!L:L,MATCH($C444,'Policy Characteristics'!$C:$C,0))),"",INDEX('Policy Characteristics'!L:L,MATCH($C444,'Policy Characteristics'!$C:$C,0)))</f>
        <v/>
      </c>
    </row>
    <row r="445" spans="1:18" s="2" customFormat="1" x14ac:dyDescent="0.25">
      <c r="A445" s="144" t="str">
        <f>IF(ISBLANK(INDEX('Policy Characteristics'!A:A,MATCH($C445,'Policy Characteristics'!$C:$C,0))),"",INDEX('Policy Characteristics'!A:A,MATCH($C445,'Policy Characteristics'!$C:$C,0)))</f>
        <v>Electricity Supply</v>
      </c>
      <c r="B445" s="152" t="str">
        <f>IF(ISBLANK(INDEX('Policy Characteristics'!B:B,MATCH($C445,'Policy Characteristics'!$C:$C,0))),"",INDEX('Policy Characteristics'!B:B,MATCH($C445,'Policy Characteristics'!$C:$C,0)))</f>
        <v>Subsidy for Capacity Construction</v>
      </c>
      <c r="C445" s="160" t="str">
        <f t="shared" si="26"/>
        <v>Perc Subsidy for Elec Capacity Construction</v>
      </c>
      <c r="D445" s="6" t="s">
        <v>79</v>
      </c>
      <c r="E445" s="45"/>
      <c r="F445" s="6" t="s">
        <v>91</v>
      </c>
      <c r="G445" s="6"/>
      <c r="H445" s="47">
        <v>520</v>
      </c>
      <c r="I445" t="s">
        <v>44</v>
      </c>
      <c r="J445" s="145" t="str">
        <f>IF(ISBLANK(INDEX('Policy Characteristics'!D:D,MATCH($C445,'Policy Characteristics'!$C:$C,0))),"",INDEX('Policy Characteristics'!D:D,MATCH($C445,'Policy Characteristics'!$C:$C,0)))</f>
        <v>Subsidy for Capacity Construction</v>
      </c>
      <c r="K445" s="144" t="str">
        <f>IF(ISBLANK(INDEX('Policy Characteristics'!E:E,MATCH($C445,'Policy Characteristics'!$C:$C,0))),"",INDEX('Policy Characteristics'!E:E,MATCH($C445,'Policy Characteristics'!$C:$C,0)))</f>
        <v>elec capacity construction subsidy</v>
      </c>
      <c r="L445" s="151">
        <f>IF(ISBLANK(INDEX('Policy Characteristics'!F:F,MATCH($C445,'Policy Characteristics'!$C:$C,0))),"",INDEX('Policy Characteristics'!F:F,MATCH($C445,'Policy Characteristics'!$C:$C,0)))</f>
        <v>0</v>
      </c>
      <c r="M445" s="151">
        <f>IF(ISBLANK(INDEX('Policy Characteristics'!G:G,MATCH($C445,'Policy Characteristics'!$C:$C,0))),"",INDEX('Policy Characteristics'!G:G,MATCH($C445,'Policy Characteristics'!$C:$C,0)))</f>
        <v>0.95</v>
      </c>
      <c r="N445" s="151">
        <f>IF(ISBLANK(INDEX('Policy Characteristics'!H:H,MATCH($C445,'Policy Characteristics'!$C:$C,0))),"",INDEX('Policy Characteristics'!H:H,MATCH($C445,'Policy Characteristics'!$C:$C,0)))</f>
        <v>0.01</v>
      </c>
      <c r="O445" s="144" t="str">
        <f>IF(ISBLANK(INDEX('Policy Characteristics'!I:I,MATCH($C445,'Policy Characteristics'!$C:$C,0))),"",INDEX('Policy Characteristics'!I:I,MATCH($C445,'Policy Characteristics'!$C:$C,0)))</f>
        <v>% of construction cost</v>
      </c>
      <c r="P445" s="14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44" t="str">
        <f>IF(ISBLANK(INDEX('Policy Characteristics'!K:K,MATCH($C445,'Policy Characteristics'!$C:$C,0))),"",INDEX('Policy Characteristics'!K:K,MATCH($C445,'Policy Characteristics'!$C:$C,0)))</f>
        <v>electricity-sector-main.html#subsidies</v>
      </c>
      <c r="R445" s="144" t="str">
        <f>IF(ISBLANK(INDEX('Policy Characteristics'!L:L,MATCH($C445,'Policy Characteristics'!$C:$C,0))),"",INDEX('Policy Characteristics'!L:L,MATCH($C445,'Policy Characteristics'!$C:$C,0)))</f>
        <v/>
      </c>
    </row>
    <row r="446" spans="1:18" s="2" customFormat="1" x14ac:dyDescent="0.25">
      <c r="A446" s="144" t="str">
        <f>IF(ISBLANK(INDEX('Policy Characteristics'!A:A,MATCH($C446,'Policy Characteristics'!$C:$C,0))),"",INDEX('Policy Characteristics'!A:A,MATCH($C446,'Policy Characteristics'!$C:$C,0)))</f>
        <v>Electricity Supply</v>
      </c>
      <c r="B446" s="152" t="str">
        <f>IF(ISBLANK(INDEX('Policy Characteristics'!B:B,MATCH($C446,'Policy Characteristics'!$C:$C,0))),"",INDEX('Policy Characteristics'!B:B,MATCH($C446,'Policy Characteristics'!$C:$C,0)))</f>
        <v>Subsidy for Capacity Construction</v>
      </c>
      <c r="C446" s="160" t="str">
        <f t="shared" si="26"/>
        <v>Perc Subsidy for Elec Capacity Construction</v>
      </c>
      <c r="D446" s="6" t="s">
        <v>80</v>
      </c>
      <c r="E446" s="45"/>
      <c r="F446" s="6" t="s">
        <v>92</v>
      </c>
      <c r="G446" s="6"/>
      <c r="H446" s="47">
        <v>521</v>
      </c>
      <c r="I446" t="s">
        <v>44</v>
      </c>
      <c r="J446" s="145" t="str">
        <f>IF(ISBLANK(INDEX('Policy Characteristics'!D:D,MATCH($C446,'Policy Characteristics'!$C:$C,0))),"",INDEX('Policy Characteristics'!D:D,MATCH($C446,'Policy Characteristics'!$C:$C,0)))</f>
        <v>Subsidy for Capacity Construction</v>
      </c>
      <c r="K446" s="144" t="str">
        <f>IF(ISBLANK(INDEX('Policy Characteristics'!E:E,MATCH($C446,'Policy Characteristics'!$C:$C,0))),"",INDEX('Policy Characteristics'!E:E,MATCH($C446,'Policy Characteristics'!$C:$C,0)))</f>
        <v>elec capacity construction subsidy</v>
      </c>
      <c r="L446" s="151">
        <f>IF(ISBLANK(INDEX('Policy Characteristics'!F:F,MATCH($C446,'Policy Characteristics'!$C:$C,0))),"",INDEX('Policy Characteristics'!F:F,MATCH($C446,'Policy Characteristics'!$C:$C,0)))</f>
        <v>0</v>
      </c>
      <c r="M446" s="151">
        <f>IF(ISBLANK(INDEX('Policy Characteristics'!G:G,MATCH($C446,'Policy Characteristics'!$C:$C,0))),"",INDEX('Policy Characteristics'!G:G,MATCH($C446,'Policy Characteristics'!$C:$C,0)))</f>
        <v>0.95</v>
      </c>
      <c r="N446" s="151">
        <f>IF(ISBLANK(INDEX('Policy Characteristics'!H:H,MATCH($C446,'Policy Characteristics'!$C:$C,0))),"",INDEX('Policy Characteristics'!H:H,MATCH($C446,'Policy Characteristics'!$C:$C,0)))</f>
        <v>0.01</v>
      </c>
      <c r="O446" s="144" t="str">
        <f>IF(ISBLANK(INDEX('Policy Characteristics'!I:I,MATCH($C446,'Policy Characteristics'!$C:$C,0))),"",INDEX('Policy Characteristics'!I:I,MATCH($C446,'Policy Characteristics'!$C:$C,0)))</f>
        <v>% of construction cost</v>
      </c>
      <c r="P446" s="14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44" t="str">
        <f>IF(ISBLANK(INDEX('Policy Characteristics'!K:K,MATCH($C446,'Policy Characteristics'!$C:$C,0))),"",INDEX('Policy Characteristics'!K:K,MATCH($C446,'Policy Characteristics'!$C:$C,0)))</f>
        <v>electricity-sector-main.html#subsidies</v>
      </c>
      <c r="R446" s="144" t="str">
        <f>IF(ISBLANK(INDEX('Policy Characteristics'!L:L,MATCH($C446,'Policy Characteristics'!$C:$C,0))),"",INDEX('Policy Characteristics'!L:L,MATCH($C446,'Policy Characteristics'!$C:$C,0)))</f>
        <v/>
      </c>
    </row>
    <row r="447" spans="1:18" s="2" customFormat="1" x14ac:dyDescent="0.25">
      <c r="A447" s="144" t="str">
        <f>IF(ISBLANK(INDEX('Policy Characteristics'!A:A,MATCH($C447,'Policy Characteristics'!$C:$C,0))),"",INDEX('Policy Characteristics'!A:A,MATCH($C447,'Policy Characteristics'!$C:$C,0)))</f>
        <v>Electricity Supply</v>
      </c>
      <c r="B447" s="152" t="str">
        <f>IF(ISBLANK(INDEX('Policy Characteristics'!B:B,MATCH($C447,'Policy Characteristics'!$C:$C,0))),"",INDEX('Policy Characteristics'!B:B,MATCH($C447,'Policy Characteristics'!$C:$C,0)))</f>
        <v>Subsidy for Capacity Construction</v>
      </c>
      <c r="C447" s="160" t="str">
        <f t="shared" si="26"/>
        <v>Perc Subsidy for Elec Capacity Construction</v>
      </c>
      <c r="D447" s="6" t="s">
        <v>1318</v>
      </c>
      <c r="E447" s="45"/>
      <c r="F447" s="6" t="s">
        <v>432</v>
      </c>
      <c r="G447" s="6"/>
      <c r="H447" s="47">
        <v>1598</v>
      </c>
      <c r="I447" t="s">
        <v>44</v>
      </c>
      <c r="J447" s="145" t="str">
        <f>IF(ISBLANK(INDEX('Policy Characteristics'!D:D,MATCH($C447,'Policy Characteristics'!$C:$C,0))),"",INDEX('Policy Characteristics'!D:D,MATCH($C447,'Policy Characteristics'!$C:$C,0)))</f>
        <v>Subsidy for Capacity Construction</v>
      </c>
      <c r="K447" s="144" t="str">
        <f>IF(ISBLANK(INDEX('Policy Characteristics'!E:E,MATCH($C447,'Policy Characteristics'!$C:$C,0))),"",INDEX('Policy Characteristics'!E:E,MATCH($C447,'Policy Characteristics'!$C:$C,0)))</f>
        <v>elec capacity construction subsidy</v>
      </c>
      <c r="L447" s="151">
        <f>IF(ISBLANK(INDEX('Policy Characteristics'!F:F,MATCH($C447,'Policy Characteristics'!$C:$C,0))),"",INDEX('Policy Characteristics'!F:F,MATCH($C447,'Policy Characteristics'!$C:$C,0)))</f>
        <v>0</v>
      </c>
      <c r="M447" s="151">
        <f>IF(ISBLANK(INDEX('Policy Characteristics'!G:G,MATCH($C447,'Policy Characteristics'!$C:$C,0))),"",INDEX('Policy Characteristics'!G:G,MATCH($C447,'Policy Characteristics'!$C:$C,0)))</f>
        <v>0.95</v>
      </c>
      <c r="N447" s="151">
        <f>IF(ISBLANK(INDEX('Policy Characteristics'!H:H,MATCH($C447,'Policy Characteristics'!$C:$C,0))),"",INDEX('Policy Characteristics'!H:H,MATCH($C447,'Policy Characteristics'!$C:$C,0)))</f>
        <v>0.01</v>
      </c>
      <c r="O447" s="144" t="str">
        <f>IF(ISBLANK(INDEX('Policy Characteristics'!I:I,MATCH($C447,'Policy Characteristics'!$C:$C,0))),"",INDEX('Policy Characteristics'!I:I,MATCH($C447,'Policy Characteristics'!$C:$C,0)))</f>
        <v>% of construction cost</v>
      </c>
      <c r="P447" s="14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44" t="str">
        <f>IF(ISBLANK(INDEX('Policy Characteristics'!K:K,MATCH($C447,'Policy Characteristics'!$C:$C,0))),"",INDEX('Policy Characteristics'!K:K,MATCH($C447,'Policy Characteristics'!$C:$C,0)))</f>
        <v>electricity-sector-main.html#subsidies</v>
      </c>
      <c r="R447" s="144" t="str">
        <f>IF(ISBLANK(INDEX('Policy Characteristics'!L:L,MATCH($C447,'Policy Characteristics'!$C:$C,0))),"",INDEX('Policy Characteristics'!L:L,MATCH($C447,'Policy Characteristics'!$C:$C,0)))</f>
        <v/>
      </c>
    </row>
    <row r="448" spans="1:18" s="2" customFormat="1" x14ac:dyDescent="0.25">
      <c r="A448" s="144" t="str">
        <f>IF(ISBLANK(INDEX('Policy Characteristics'!A:A,MATCH($C448,'Policy Characteristics'!$C:$C,0))),"",INDEX('Policy Characteristics'!A:A,MATCH($C448,'Policy Characteristics'!$C:$C,0)))</f>
        <v>Electricity Supply</v>
      </c>
      <c r="B448" s="152" t="str">
        <f>IF(ISBLANK(INDEX('Policy Characteristics'!B:B,MATCH($C448,'Policy Characteristics'!$C:$C,0))),"",INDEX('Policy Characteristics'!B:B,MATCH($C448,'Policy Characteristics'!$C:$C,0)))</f>
        <v>Subsidy for Capacity Construction</v>
      </c>
      <c r="C448" s="160" t="str">
        <f t="shared" si="26"/>
        <v>Perc Subsidy for Elec Capacity Construction</v>
      </c>
      <c r="D448" s="6" t="s">
        <v>304</v>
      </c>
      <c r="E448" s="45"/>
      <c r="F448" s="6" t="s">
        <v>306</v>
      </c>
      <c r="G448" s="6"/>
      <c r="H448" s="47">
        <v>1599</v>
      </c>
      <c r="I448" t="s">
        <v>44</v>
      </c>
      <c r="J448" s="145" t="str">
        <f>IF(ISBLANK(INDEX('Policy Characteristics'!D:D,MATCH($C448,'Policy Characteristics'!$C:$C,0))),"",INDEX('Policy Characteristics'!D:D,MATCH($C448,'Policy Characteristics'!$C:$C,0)))</f>
        <v>Subsidy for Capacity Construction</v>
      </c>
      <c r="K448" s="144" t="str">
        <f>IF(ISBLANK(INDEX('Policy Characteristics'!E:E,MATCH($C448,'Policy Characteristics'!$C:$C,0))),"",INDEX('Policy Characteristics'!E:E,MATCH($C448,'Policy Characteristics'!$C:$C,0)))</f>
        <v>elec capacity construction subsidy</v>
      </c>
      <c r="L448" s="151">
        <f>IF(ISBLANK(INDEX('Policy Characteristics'!F:F,MATCH($C448,'Policy Characteristics'!$C:$C,0))),"",INDEX('Policy Characteristics'!F:F,MATCH($C448,'Policy Characteristics'!$C:$C,0)))</f>
        <v>0</v>
      </c>
      <c r="M448" s="151">
        <f>IF(ISBLANK(INDEX('Policy Characteristics'!G:G,MATCH($C448,'Policy Characteristics'!$C:$C,0))),"",INDEX('Policy Characteristics'!G:G,MATCH($C448,'Policy Characteristics'!$C:$C,0)))</f>
        <v>0.95</v>
      </c>
      <c r="N448" s="151">
        <f>IF(ISBLANK(INDEX('Policy Characteristics'!H:H,MATCH($C448,'Policy Characteristics'!$C:$C,0))),"",INDEX('Policy Characteristics'!H:H,MATCH($C448,'Policy Characteristics'!$C:$C,0)))</f>
        <v>0.01</v>
      </c>
      <c r="O448" s="144" t="str">
        <f>IF(ISBLANK(INDEX('Policy Characteristics'!I:I,MATCH($C448,'Policy Characteristics'!$C:$C,0))),"",INDEX('Policy Characteristics'!I:I,MATCH($C448,'Policy Characteristics'!$C:$C,0)))</f>
        <v>% of construction cost</v>
      </c>
      <c r="P448" s="14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44" t="str">
        <f>IF(ISBLANK(INDEX('Policy Characteristics'!K:K,MATCH($C448,'Policy Characteristics'!$C:$C,0))),"",INDEX('Policy Characteristics'!K:K,MATCH($C448,'Policy Characteristics'!$C:$C,0)))</f>
        <v>electricity-sector-main.html#subsidies</v>
      </c>
      <c r="R448" s="144" t="str">
        <f>IF(ISBLANK(INDEX('Policy Characteristics'!L:L,MATCH($C448,'Policy Characteristics'!$C:$C,0))),"",INDEX('Policy Characteristics'!L:L,MATCH($C448,'Policy Characteristics'!$C:$C,0)))</f>
        <v/>
      </c>
    </row>
    <row r="449" spans="1:19" s="2" customFormat="1" x14ac:dyDescent="0.25">
      <c r="A449" s="144" t="str">
        <f>IF(ISBLANK(INDEX('Policy Characteristics'!A:A,MATCH($C449,'Policy Characteristics'!$C:$C,0))),"",INDEX('Policy Characteristics'!A:A,MATCH($C449,'Policy Characteristics'!$C:$C,0)))</f>
        <v>Electricity Supply</v>
      </c>
      <c r="B449" s="152" t="str">
        <f>IF(ISBLANK(INDEX('Policy Characteristics'!B:B,MATCH($C449,'Policy Characteristics'!$C:$C,0))),"",INDEX('Policy Characteristics'!B:B,MATCH($C449,'Policy Characteristics'!$C:$C,0)))</f>
        <v>Subsidy for Capacity Construction</v>
      </c>
      <c r="C449" s="160" t="str">
        <f t="shared" si="26"/>
        <v>Perc Subsidy for Elec Capacity Construction</v>
      </c>
      <c r="D449" s="6" t="s">
        <v>305</v>
      </c>
      <c r="E449" s="45"/>
      <c r="F449" s="6" t="s">
        <v>307</v>
      </c>
      <c r="G449" s="6"/>
      <c r="H449" s="47">
        <v>1600</v>
      </c>
      <c r="I449" t="s">
        <v>44</v>
      </c>
      <c r="J449" s="145" t="str">
        <f>IF(ISBLANK(INDEX('Policy Characteristics'!D:D,MATCH($C449,'Policy Characteristics'!$C:$C,0))),"",INDEX('Policy Characteristics'!D:D,MATCH($C449,'Policy Characteristics'!$C:$C,0)))</f>
        <v>Subsidy for Capacity Construction</v>
      </c>
      <c r="K449" s="144" t="str">
        <f>IF(ISBLANK(INDEX('Policy Characteristics'!E:E,MATCH($C449,'Policy Characteristics'!$C:$C,0))),"",INDEX('Policy Characteristics'!E:E,MATCH($C449,'Policy Characteristics'!$C:$C,0)))</f>
        <v>elec capacity construction subsidy</v>
      </c>
      <c r="L449" s="151">
        <f>IF(ISBLANK(INDEX('Policy Characteristics'!F:F,MATCH($C449,'Policy Characteristics'!$C:$C,0))),"",INDEX('Policy Characteristics'!F:F,MATCH($C449,'Policy Characteristics'!$C:$C,0)))</f>
        <v>0</v>
      </c>
      <c r="M449" s="151">
        <f>IF(ISBLANK(INDEX('Policy Characteristics'!G:G,MATCH($C449,'Policy Characteristics'!$C:$C,0))),"",INDEX('Policy Characteristics'!G:G,MATCH($C449,'Policy Characteristics'!$C:$C,0)))</f>
        <v>0.95</v>
      </c>
      <c r="N449" s="151">
        <f>IF(ISBLANK(INDEX('Policy Characteristics'!H:H,MATCH($C449,'Policy Characteristics'!$C:$C,0))),"",INDEX('Policy Characteristics'!H:H,MATCH($C449,'Policy Characteristics'!$C:$C,0)))</f>
        <v>0.01</v>
      </c>
      <c r="O449" s="144" t="str">
        <f>IF(ISBLANK(INDEX('Policy Characteristics'!I:I,MATCH($C449,'Policy Characteristics'!$C:$C,0))),"",INDEX('Policy Characteristics'!I:I,MATCH($C449,'Policy Characteristics'!$C:$C,0)))</f>
        <v>% of construction cost</v>
      </c>
      <c r="P449" s="14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44" t="str">
        <f>IF(ISBLANK(INDEX('Policy Characteristics'!K:K,MATCH($C449,'Policy Characteristics'!$C:$C,0))),"",INDEX('Policy Characteristics'!K:K,MATCH($C449,'Policy Characteristics'!$C:$C,0)))</f>
        <v>electricity-sector-main.html#subsidies</v>
      </c>
      <c r="R449" s="144" t="str">
        <f>IF(ISBLANK(INDEX('Policy Characteristics'!L:L,MATCH($C449,'Policy Characteristics'!$C:$C,0))),"",INDEX('Policy Characteristics'!L:L,MATCH($C449,'Policy Characteristics'!$C:$C,0)))</f>
        <v/>
      </c>
    </row>
    <row r="450" spans="1:19" s="2" customFormat="1" x14ac:dyDescent="0.25">
      <c r="A450" s="144" t="str">
        <f>IF(ISBLANK(INDEX('Policy Characteristics'!A:A,MATCH($C450,'Policy Characteristics'!$C:$C,0))),"",INDEX('Policy Characteristics'!A:A,MATCH($C450,'Policy Characteristics'!$C:$C,0)))</f>
        <v>Electricity Supply</v>
      </c>
      <c r="B450" s="152" t="str">
        <f>IF(ISBLANK(INDEX('Policy Characteristics'!B:B,MATCH($C450,'Policy Characteristics'!$C:$C,0))),"",INDEX('Policy Characteristics'!B:B,MATCH($C450,'Policy Characteristics'!$C:$C,0)))</f>
        <v>Subsidy for Capacity Construction</v>
      </c>
      <c r="C450" s="160" t="str">
        <f t="shared" si="26"/>
        <v>Perc Subsidy for Elec Capacity Construction</v>
      </c>
      <c r="D450" s="6" t="s">
        <v>440</v>
      </c>
      <c r="E450" s="45"/>
      <c r="F450" s="6" t="s">
        <v>439</v>
      </c>
      <c r="G450" s="6"/>
      <c r="H450" s="47">
        <v>694</v>
      </c>
      <c r="I450" t="s">
        <v>44</v>
      </c>
      <c r="J450" s="145" t="str">
        <f>IF(ISBLANK(INDEX('Policy Characteristics'!D:D,MATCH($C450,'Policy Characteristics'!$C:$C,0))),"",INDEX('Policy Characteristics'!D:D,MATCH($C450,'Policy Characteristics'!$C:$C,0)))</f>
        <v>Subsidy for Capacity Construction</v>
      </c>
      <c r="K450" s="144" t="str">
        <f>IF(ISBLANK(INDEX('Policy Characteristics'!E:E,MATCH($C450,'Policy Characteristics'!$C:$C,0))),"",INDEX('Policy Characteristics'!E:E,MATCH($C450,'Policy Characteristics'!$C:$C,0)))</f>
        <v>elec capacity construction subsidy</v>
      </c>
      <c r="L450" s="151">
        <f>IF(ISBLANK(INDEX('Policy Characteristics'!F:F,MATCH($C450,'Policy Characteristics'!$C:$C,0))),"",INDEX('Policy Characteristics'!F:F,MATCH($C450,'Policy Characteristics'!$C:$C,0)))</f>
        <v>0</v>
      </c>
      <c r="M450" s="151">
        <f>IF(ISBLANK(INDEX('Policy Characteristics'!G:G,MATCH($C450,'Policy Characteristics'!$C:$C,0))),"",INDEX('Policy Characteristics'!G:G,MATCH($C450,'Policy Characteristics'!$C:$C,0)))</f>
        <v>0.95</v>
      </c>
      <c r="N450" s="151">
        <f>IF(ISBLANK(INDEX('Policy Characteristics'!H:H,MATCH($C450,'Policy Characteristics'!$C:$C,0))),"",INDEX('Policy Characteristics'!H:H,MATCH($C450,'Policy Characteristics'!$C:$C,0)))</f>
        <v>0.01</v>
      </c>
      <c r="O450" s="144" t="str">
        <f>IF(ISBLANK(INDEX('Policy Characteristics'!I:I,MATCH($C450,'Policy Characteristics'!$C:$C,0))),"",INDEX('Policy Characteristics'!I:I,MATCH($C450,'Policy Characteristics'!$C:$C,0)))</f>
        <v>% of construction cost</v>
      </c>
      <c r="P450" s="14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44" t="str">
        <f>IF(ISBLANK(INDEX('Policy Characteristics'!K:K,MATCH($C450,'Policy Characteristics'!$C:$C,0))),"",INDEX('Policy Characteristics'!K:K,MATCH($C450,'Policy Characteristics'!$C:$C,0)))</f>
        <v>electricity-sector-main.html#subsidies</v>
      </c>
      <c r="R450" s="144" t="str">
        <f>IF(ISBLANK(INDEX('Policy Characteristics'!L:L,MATCH($C450,'Policy Characteristics'!$C:$C,0))),"",INDEX('Policy Characteristics'!L:L,MATCH($C450,'Policy Characteristics'!$C:$C,0)))</f>
        <v/>
      </c>
    </row>
    <row r="451" spans="1:19" s="2" customFormat="1" x14ac:dyDescent="0.25">
      <c r="A451" s="144" t="str">
        <f>IF(ISBLANK(INDEX('Policy Characteristics'!A:A,MATCH($C451,'Policy Characteristics'!$C:$C,0))),"",INDEX('Policy Characteristics'!A:A,MATCH($C451,'Policy Characteristics'!$C:$C,0)))</f>
        <v>Electricity Supply</v>
      </c>
      <c r="B451" s="152" t="str">
        <f>IF(ISBLANK(INDEX('Policy Characteristics'!B:B,MATCH($C451,'Policy Characteristics'!$C:$C,0))),"",INDEX('Policy Characteristics'!B:B,MATCH($C451,'Policy Characteristics'!$C:$C,0)))</f>
        <v>Subsidy for Capacity Construction</v>
      </c>
      <c r="C451" s="160" t="str">
        <f t="shared" si="26"/>
        <v>Perc Subsidy for Elec Capacity Construction</v>
      </c>
      <c r="D451" s="6" t="s">
        <v>449</v>
      </c>
      <c r="E451" s="45"/>
      <c r="F451" s="6" t="s">
        <v>450</v>
      </c>
      <c r="H451" s="47">
        <v>522</v>
      </c>
      <c r="I451" t="s">
        <v>44</v>
      </c>
      <c r="J451" s="145" t="str">
        <f>IF(ISBLANK(INDEX('Policy Characteristics'!D:D,MATCH($C451,'Policy Characteristics'!$C:$C,0))),"",INDEX('Policy Characteristics'!D:D,MATCH($C451,'Policy Characteristics'!$C:$C,0)))</f>
        <v>Subsidy for Capacity Construction</v>
      </c>
      <c r="K451" s="144" t="str">
        <f>IF(ISBLANK(INDEX('Policy Characteristics'!E:E,MATCH($C451,'Policy Characteristics'!$C:$C,0))),"",INDEX('Policy Characteristics'!E:E,MATCH($C451,'Policy Characteristics'!$C:$C,0)))</f>
        <v>elec capacity construction subsidy</v>
      </c>
      <c r="L451" s="151">
        <f>IF(ISBLANK(INDEX('Policy Characteristics'!F:F,MATCH($C451,'Policy Characteristics'!$C:$C,0))),"",INDEX('Policy Characteristics'!F:F,MATCH($C451,'Policy Characteristics'!$C:$C,0)))</f>
        <v>0</v>
      </c>
      <c r="M451" s="151">
        <f>IF(ISBLANK(INDEX('Policy Characteristics'!G:G,MATCH($C451,'Policy Characteristics'!$C:$C,0))),"",INDEX('Policy Characteristics'!G:G,MATCH($C451,'Policy Characteristics'!$C:$C,0)))</f>
        <v>0.95</v>
      </c>
      <c r="N451" s="151">
        <f>IF(ISBLANK(INDEX('Policy Characteristics'!H:H,MATCH($C451,'Policy Characteristics'!$C:$C,0))),"",INDEX('Policy Characteristics'!H:H,MATCH($C451,'Policy Characteristics'!$C:$C,0)))</f>
        <v>0.01</v>
      </c>
      <c r="O451" s="144" t="str">
        <f>IF(ISBLANK(INDEX('Policy Characteristics'!I:I,MATCH($C451,'Policy Characteristics'!$C:$C,0))),"",INDEX('Policy Characteristics'!I:I,MATCH($C451,'Policy Characteristics'!$C:$C,0)))</f>
        <v>% of construction cost</v>
      </c>
      <c r="P451" s="14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44" t="str">
        <f>IF(ISBLANK(INDEX('Policy Characteristics'!K:K,MATCH($C451,'Policy Characteristics'!$C:$C,0))),"",INDEX('Policy Characteristics'!K:K,MATCH($C451,'Policy Characteristics'!$C:$C,0)))</f>
        <v>electricity-sector-main.html#subsidies</v>
      </c>
      <c r="R451" s="144" t="str">
        <f>IF(ISBLANK(INDEX('Policy Characteristics'!L:L,MATCH($C451,'Policy Characteristics'!$C:$C,0))),"",INDEX('Policy Characteristics'!L:L,MATCH($C451,'Policy Characteristics'!$C:$C,0)))</f>
        <v/>
      </c>
    </row>
    <row r="452" spans="1:19" s="2" customFormat="1" x14ac:dyDescent="0.25">
      <c r="A452" s="144" t="str">
        <f>IF(ISBLANK(INDEX('Policy Characteristics'!A:A,MATCH($C452,'Policy Characteristics'!$C:$C,0))),"",INDEX('Policy Characteristics'!A:A,MATCH($C452,'Policy Characteristics'!$C:$C,0)))</f>
        <v>Electricity Supply</v>
      </c>
      <c r="B452" s="152" t="str">
        <f>IF(ISBLANK(INDEX('Policy Characteristics'!B:B,MATCH($C452,'Policy Characteristics'!$C:$C,0))),"",INDEX('Policy Characteristics'!B:B,MATCH($C452,'Policy Characteristics'!$C:$C,0)))</f>
        <v>Subsidy for Capacity Construction</v>
      </c>
      <c r="C452" s="160" t="str">
        <f t="shared" si="26"/>
        <v>Perc Subsidy for Elec Capacity Construction</v>
      </c>
      <c r="D452" s="6" t="s">
        <v>1641</v>
      </c>
      <c r="E452" s="45"/>
      <c r="F452" s="6" t="s">
        <v>1361</v>
      </c>
      <c r="G452" s="6"/>
      <c r="H452" s="47">
        <v>695</v>
      </c>
      <c r="I452" t="s">
        <v>44</v>
      </c>
      <c r="J452" s="145" t="str">
        <f>IF(ISBLANK(INDEX('Policy Characteristics'!D:D,MATCH($C452,'Policy Characteristics'!$C:$C,0))),"",INDEX('Policy Characteristics'!D:D,MATCH($C452,'Policy Characteristics'!$C:$C,0)))</f>
        <v>Subsidy for Capacity Construction</v>
      </c>
      <c r="K452" s="144" t="str">
        <f>IF(ISBLANK(INDEX('Policy Characteristics'!E:E,MATCH($C452,'Policy Characteristics'!$C:$C,0))),"",INDEX('Policy Characteristics'!E:E,MATCH($C452,'Policy Characteristics'!$C:$C,0)))</f>
        <v>elec capacity construction subsidy</v>
      </c>
      <c r="L452" s="151">
        <f>IF(ISBLANK(INDEX('Policy Characteristics'!F:F,MATCH($C452,'Policy Characteristics'!$C:$C,0))),"",INDEX('Policy Characteristics'!F:F,MATCH($C452,'Policy Characteristics'!$C:$C,0)))</f>
        <v>0</v>
      </c>
      <c r="M452" s="151">
        <f>IF(ISBLANK(INDEX('Policy Characteristics'!G:G,MATCH($C452,'Policy Characteristics'!$C:$C,0))),"",INDEX('Policy Characteristics'!G:G,MATCH($C452,'Policy Characteristics'!$C:$C,0)))</f>
        <v>0.95</v>
      </c>
      <c r="N452" s="151">
        <f>IF(ISBLANK(INDEX('Policy Characteristics'!H:H,MATCH($C452,'Policy Characteristics'!$C:$C,0))),"",INDEX('Policy Characteristics'!H:H,MATCH($C452,'Policy Characteristics'!$C:$C,0)))</f>
        <v>0.01</v>
      </c>
      <c r="O452" s="144" t="str">
        <f>IF(ISBLANK(INDEX('Policy Characteristics'!I:I,MATCH($C452,'Policy Characteristics'!$C:$C,0))),"",INDEX('Policy Characteristics'!I:I,MATCH($C452,'Policy Characteristics'!$C:$C,0)))</f>
        <v>% of construction cost</v>
      </c>
      <c r="P452" s="14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44" t="str">
        <f>IF(ISBLANK(INDEX('Policy Characteristics'!K:K,MATCH($C452,'Policy Characteristics'!$C:$C,0))),"",INDEX('Policy Characteristics'!K:K,MATCH($C452,'Policy Characteristics'!$C:$C,0)))</f>
        <v>electricity-sector-main.html#subsidies</v>
      </c>
      <c r="R452" s="144" t="str">
        <f>IF(ISBLANK(INDEX('Policy Characteristics'!L:L,MATCH($C452,'Policy Characteristics'!$C:$C,0))),"",INDEX('Policy Characteristics'!L:L,MATCH($C452,'Policy Characteristics'!$C:$C,0)))</f>
        <v/>
      </c>
    </row>
    <row r="453" spans="1:19" s="2" customFormat="1" x14ac:dyDescent="0.25">
      <c r="A453" s="144" t="str">
        <f>IF(ISBLANK(INDEX('Policy Characteristics'!A:A,MATCH($C453,'Policy Characteristics'!$C:$C,0))),"",INDEX('Policy Characteristics'!A:A,MATCH($C453,'Policy Characteristics'!$C:$C,0)))</f>
        <v>Electricity Supply</v>
      </c>
      <c r="B453" s="152" t="str">
        <f>IF(ISBLANK(INDEX('Policy Characteristics'!B:B,MATCH($C453,'Policy Characteristics'!$C:$C,0))),"",INDEX('Policy Characteristics'!B:B,MATCH($C453,'Policy Characteristics'!$C:$C,0)))</f>
        <v>Subsidy for Capacity Construction</v>
      </c>
      <c r="C453" s="160" t="str">
        <f t="shared" si="26"/>
        <v>Perc Subsidy for Elec Capacity Construction</v>
      </c>
      <c r="D453" s="6" t="s">
        <v>1642</v>
      </c>
      <c r="E453" s="45"/>
      <c r="F453" s="6" t="s">
        <v>1484</v>
      </c>
      <c r="G453" s="6"/>
      <c r="H453" s="47">
        <v>696</v>
      </c>
      <c r="I453" t="s">
        <v>44</v>
      </c>
      <c r="J453" s="145" t="str">
        <f>IF(ISBLANK(INDEX('Policy Characteristics'!D:D,MATCH($C453,'Policy Characteristics'!$C:$C,0))),"",INDEX('Policy Characteristics'!D:D,MATCH($C453,'Policy Characteristics'!$C:$C,0)))</f>
        <v>Subsidy for Capacity Construction</v>
      </c>
      <c r="K453" s="144" t="str">
        <f>IF(ISBLANK(INDEX('Policy Characteristics'!E:E,MATCH($C453,'Policy Characteristics'!$C:$C,0))),"",INDEX('Policy Characteristics'!E:E,MATCH($C453,'Policy Characteristics'!$C:$C,0)))</f>
        <v>elec capacity construction subsidy</v>
      </c>
      <c r="L453" s="151">
        <f>IF(ISBLANK(INDEX('Policy Characteristics'!F:F,MATCH($C453,'Policy Characteristics'!$C:$C,0))),"",INDEX('Policy Characteristics'!F:F,MATCH($C453,'Policy Characteristics'!$C:$C,0)))</f>
        <v>0</v>
      </c>
      <c r="M453" s="151">
        <f>IF(ISBLANK(INDEX('Policy Characteristics'!G:G,MATCH($C453,'Policy Characteristics'!$C:$C,0))),"",INDEX('Policy Characteristics'!G:G,MATCH($C453,'Policy Characteristics'!$C:$C,0)))</f>
        <v>0.95</v>
      </c>
      <c r="N453" s="151">
        <f>IF(ISBLANK(INDEX('Policy Characteristics'!H:H,MATCH($C453,'Policy Characteristics'!$C:$C,0))),"",INDEX('Policy Characteristics'!H:H,MATCH($C453,'Policy Characteristics'!$C:$C,0)))</f>
        <v>0.01</v>
      </c>
      <c r="O453" s="144" t="str">
        <f>IF(ISBLANK(INDEX('Policy Characteristics'!I:I,MATCH($C453,'Policy Characteristics'!$C:$C,0))),"",INDEX('Policy Characteristics'!I:I,MATCH($C453,'Policy Characteristics'!$C:$C,0)))</f>
        <v>% of construction cost</v>
      </c>
      <c r="P453" s="14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44" t="str">
        <f>IF(ISBLANK(INDEX('Policy Characteristics'!K:K,MATCH($C453,'Policy Characteristics'!$C:$C,0))),"",INDEX('Policy Characteristics'!K:K,MATCH($C453,'Policy Characteristics'!$C:$C,0)))</f>
        <v>electricity-sector-main.html#subsidies</v>
      </c>
      <c r="R453" s="144" t="str">
        <f>IF(ISBLANK(INDEX('Policy Characteristics'!L:L,MATCH($C453,'Policy Characteristics'!$C:$C,0))),"",INDEX('Policy Characteristics'!L:L,MATCH($C453,'Policy Characteristics'!$C:$C,0)))</f>
        <v/>
      </c>
    </row>
    <row r="454" spans="1:19" s="2" customFormat="1" x14ac:dyDescent="0.25">
      <c r="A454" s="144" t="str">
        <f>IF(ISBLANK(INDEX('Policy Characteristics'!A:A,MATCH($C454,'Policy Characteristics'!$C:$C,0))),"",INDEX('Policy Characteristics'!A:A,MATCH($C454,'Policy Characteristics'!$C:$C,0)))</f>
        <v>Electricity Supply</v>
      </c>
      <c r="B454" s="152" t="str">
        <f>IF(ISBLANK(INDEX('Policy Characteristics'!B:B,MATCH($C454,'Policy Characteristics'!$C:$C,0))),"",INDEX('Policy Characteristics'!B:B,MATCH($C454,'Policy Characteristics'!$C:$C,0)))</f>
        <v>Subsidy for Capacity Construction</v>
      </c>
      <c r="C454" s="160" t="str">
        <f t="shared" si="26"/>
        <v>Perc Subsidy for Elec Capacity Construction</v>
      </c>
      <c r="D454" s="6" t="s">
        <v>1643</v>
      </c>
      <c r="E454" s="45"/>
      <c r="F454" s="6" t="s">
        <v>1363</v>
      </c>
      <c r="G454" s="6"/>
      <c r="H454" s="47">
        <v>697</v>
      </c>
      <c r="I454" t="s">
        <v>44</v>
      </c>
      <c r="J454" s="145" t="str">
        <f>IF(ISBLANK(INDEX('Policy Characteristics'!D:D,MATCH($C454,'Policy Characteristics'!$C:$C,0))),"",INDEX('Policy Characteristics'!D:D,MATCH($C454,'Policy Characteristics'!$C:$C,0)))</f>
        <v>Subsidy for Capacity Construction</v>
      </c>
      <c r="K454" s="144" t="str">
        <f>IF(ISBLANK(INDEX('Policy Characteristics'!E:E,MATCH($C454,'Policy Characteristics'!$C:$C,0))),"",INDEX('Policy Characteristics'!E:E,MATCH($C454,'Policy Characteristics'!$C:$C,0)))</f>
        <v>elec capacity construction subsidy</v>
      </c>
      <c r="L454" s="151">
        <f>IF(ISBLANK(INDEX('Policy Characteristics'!F:F,MATCH($C454,'Policy Characteristics'!$C:$C,0))),"",INDEX('Policy Characteristics'!F:F,MATCH($C454,'Policy Characteristics'!$C:$C,0)))</f>
        <v>0</v>
      </c>
      <c r="M454" s="151">
        <f>IF(ISBLANK(INDEX('Policy Characteristics'!G:G,MATCH($C454,'Policy Characteristics'!$C:$C,0))),"",INDEX('Policy Characteristics'!G:G,MATCH($C454,'Policy Characteristics'!$C:$C,0)))</f>
        <v>0.95</v>
      </c>
      <c r="N454" s="151">
        <f>IF(ISBLANK(INDEX('Policy Characteristics'!H:H,MATCH($C454,'Policy Characteristics'!$C:$C,0))),"",INDEX('Policy Characteristics'!H:H,MATCH($C454,'Policy Characteristics'!$C:$C,0)))</f>
        <v>0.01</v>
      </c>
      <c r="O454" s="144" t="str">
        <f>IF(ISBLANK(INDEX('Policy Characteristics'!I:I,MATCH($C454,'Policy Characteristics'!$C:$C,0))),"",INDEX('Policy Characteristics'!I:I,MATCH($C454,'Policy Characteristics'!$C:$C,0)))</f>
        <v>% of construction cost</v>
      </c>
      <c r="P454" s="14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44" t="str">
        <f>IF(ISBLANK(INDEX('Policy Characteristics'!K:K,MATCH($C454,'Policy Characteristics'!$C:$C,0))),"",INDEX('Policy Characteristics'!K:K,MATCH($C454,'Policy Characteristics'!$C:$C,0)))</f>
        <v>electricity-sector-main.html#subsidies</v>
      </c>
      <c r="R454" s="144" t="str">
        <f>IF(ISBLANK(INDEX('Policy Characteristics'!L:L,MATCH($C454,'Policy Characteristics'!$C:$C,0))),"",INDEX('Policy Characteristics'!L:L,MATCH($C454,'Policy Characteristics'!$C:$C,0)))</f>
        <v/>
      </c>
    </row>
    <row r="455" spans="1:19" s="2" customFormat="1" x14ac:dyDescent="0.25">
      <c r="A455" s="144" t="str">
        <f>IF(ISBLANK(INDEX('Policy Characteristics'!A:A,MATCH($C455,'Policy Characteristics'!$C:$C,0))),"",INDEX('Policy Characteristics'!A:A,MATCH($C455,'Policy Characteristics'!$C:$C,0)))</f>
        <v>Electricity Supply</v>
      </c>
      <c r="B455" s="152" t="str">
        <f>IF(ISBLANK(INDEX('Policy Characteristics'!B:B,MATCH($C455,'Policy Characteristics'!$C:$C,0))),"",INDEX('Policy Characteristics'!B:B,MATCH($C455,'Policy Characteristics'!$C:$C,0)))</f>
        <v>Subsidy for Capacity Construction</v>
      </c>
      <c r="C455" s="160" t="str">
        <f t="shared" si="26"/>
        <v>Perc Subsidy for Elec Capacity Construction</v>
      </c>
      <c r="D455" s="6" t="s">
        <v>2318</v>
      </c>
      <c r="E455" s="45"/>
      <c r="F455" s="6" t="s">
        <v>2325</v>
      </c>
      <c r="G455" s="6"/>
      <c r="H455" s="47">
        <v>1790</v>
      </c>
      <c r="I455" t="s">
        <v>44</v>
      </c>
      <c r="J455" s="145" t="str">
        <f>IF(ISBLANK(INDEX('Policy Characteristics'!D:D,MATCH($C455,'Policy Characteristics'!$C:$C,0))),"",INDEX('Policy Characteristics'!D:D,MATCH($C455,'Policy Characteristics'!$C:$C,0)))</f>
        <v>Subsidy for Capacity Construction</v>
      </c>
      <c r="K455" s="144" t="str">
        <f>IF(ISBLANK(INDEX('Policy Characteristics'!E:E,MATCH($C455,'Policy Characteristics'!$C:$C,0))),"",INDEX('Policy Characteristics'!E:E,MATCH($C455,'Policy Characteristics'!$C:$C,0)))</f>
        <v>elec capacity construction subsidy</v>
      </c>
      <c r="L455" s="151">
        <f>IF(ISBLANK(INDEX('Policy Characteristics'!F:F,MATCH($C455,'Policy Characteristics'!$C:$C,0))),"",INDEX('Policy Characteristics'!F:F,MATCH($C455,'Policy Characteristics'!$C:$C,0)))</f>
        <v>0</v>
      </c>
      <c r="M455" s="151">
        <f>IF(ISBLANK(INDEX('Policy Characteristics'!G:G,MATCH($C455,'Policy Characteristics'!$C:$C,0))),"",INDEX('Policy Characteristics'!G:G,MATCH($C455,'Policy Characteristics'!$C:$C,0)))</f>
        <v>0.95</v>
      </c>
      <c r="N455" s="151">
        <f>IF(ISBLANK(INDEX('Policy Characteristics'!H:H,MATCH($C455,'Policy Characteristics'!$C:$C,0))),"",INDEX('Policy Characteristics'!H:H,MATCH($C455,'Policy Characteristics'!$C:$C,0)))</f>
        <v>0.01</v>
      </c>
      <c r="O455" s="144" t="str">
        <f>IF(ISBLANK(INDEX('Policy Characteristics'!I:I,MATCH($C455,'Policy Characteristics'!$C:$C,0))),"",INDEX('Policy Characteristics'!I:I,MATCH($C455,'Policy Characteristics'!$C:$C,0)))</f>
        <v>% of construction cost</v>
      </c>
      <c r="P455" s="14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44" t="str">
        <f>IF(ISBLANK(INDEX('Policy Characteristics'!K:K,MATCH($C455,'Policy Characteristics'!$C:$C,0))),"",INDEX('Policy Characteristics'!K:K,MATCH($C455,'Policy Characteristics'!$C:$C,0)))</f>
        <v>electricity-sector-main.html#subsidies</v>
      </c>
      <c r="R455" s="144" t="str">
        <f>IF(ISBLANK(INDEX('Policy Characteristics'!L:L,MATCH($C455,'Policy Characteristics'!$C:$C,0))),"",INDEX('Policy Characteristics'!L:L,MATCH($C455,'Policy Characteristics'!$C:$C,0)))</f>
        <v/>
      </c>
    </row>
    <row r="456" spans="1:19" s="2" customFormat="1" x14ac:dyDescent="0.25">
      <c r="A456" s="144" t="str">
        <f>IF(ISBLANK(INDEX('Policy Characteristics'!A:A,MATCH($C456,'Policy Characteristics'!$C:$C,0))),"",INDEX('Policy Characteristics'!A:A,MATCH($C456,'Policy Characteristics'!$C:$C,0)))</f>
        <v>Electricity Supply</v>
      </c>
      <c r="B456" s="152" t="str">
        <f>IF(ISBLANK(INDEX('Policy Characteristics'!B:B,MATCH($C456,'Policy Characteristics'!$C:$C,0))),"",INDEX('Policy Characteristics'!B:B,MATCH($C456,'Policy Characteristics'!$C:$C,0)))</f>
        <v>Subsidy for Capacity Construction</v>
      </c>
      <c r="C456" s="160" t="str">
        <f t="shared" si="26"/>
        <v>Perc Subsidy for Elec Capacity Construction</v>
      </c>
      <c r="D456" s="6" t="s">
        <v>2321</v>
      </c>
      <c r="E456" s="45"/>
      <c r="F456" s="6" t="s">
        <v>2326</v>
      </c>
      <c r="G456" s="6"/>
      <c r="H456" s="47">
        <v>1791</v>
      </c>
      <c r="I456" t="s">
        <v>44</v>
      </c>
      <c r="J456" s="145" t="str">
        <f>IF(ISBLANK(INDEX('Policy Characteristics'!D:D,MATCH($C456,'Policy Characteristics'!$C:$C,0))),"",INDEX('Policy Characteristics'!D:D,MATCH($C456,'Policy Characteristics'!$C:$C,0)))</f>
        <v>Subsidy for Capacity Construction</v>
      </c>
      <c r="K456" s="144" t="str">
        <f>IF(ISBLANK(INDEX('Policy Characteristics'!E:E,MATCH($C456,'Policy Characteristics'!$C:$C,0))),"",INDEX('Policy Characteristics'!E:E,MATCH($C456,'Policy Characteristics'!$C:$C,0)))</f>
        <v>elec capacity construction subsidy</v>
      </c>
      <c r="L456" s="151">
        <f>IF(ISBLANK(INDEX('Policy Characteristics'!F:F,MATCH($C456,'Policy Characteristics'!$C:$C,0))),"",INDEX('Policy Characteristics'!F:F,MATCH($C456,'Policy Characteristics'!$C:$C,0)))</f>
        <v>0</v>
      </c>
      <c r="M456" s="151">
        <f>IF(ISBLANK(INDEX('Policy Characteristics'!G:G,MATCH($C456,'Policy Characteristics'!$C:$C,0))),"",INDEX('Policy Characteristics'!G:G,MATCH($C456,'Policy Characteristics'!$C:$C,0)))</f>
        <v>0.95</v>
      </c>
      <c r="N456" s="151">
        <f>IF(ISBLANK(INDEX('Policy Characteristics'!H:H,MATCH($C456,'Policy Characteristics'!$C:$C,0))),"",INDEX('Policy Characteristics'!H:H,MATCH($C456,'Policy Characteristics'!$C:$C,0)))</f>
        <v>0.01</v>
      </c>
      <c r="O456" s="144" t="str">
        <f>IF(ISBLANK(INDEX('Policy Characteristics'!I:I,MATCH($C456,'Policy Characteristics'!$C:$C,0))),"",INDEX('Policy Characteristics'!I:I,MATCH($C456,'Policy Characteristics'!$C:$C,0)))</f>
        <v>% of construction cost</v>
      </c>
      <c r="P456" s="14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44" t="str">
        <f>IF(ISBLANK(INDEX('Policy Characteristics'!K:K,MATCH($C456,'Policy Characteristics'!$C:$C,0))),"",INDEX('Policy Characteristics'!K:K,MATCH($C456,'Policy Characteristics'!$C:$C,0)))</f>
        <v>electricity-sector-main.html#subsidies</v>
      </c>
      <c r="R456" s="144" t="str">
        <f>IF(ISBLANK(INDEX('Policy Characteristics'!L:L,MATCH($C456,'Policy Characteristics'!$C:$C,0))),"",INDEX('Policy Characteristics'!L:L,MATCH($C456,'Policy Characteristics'!$C:$C,0)))</f>
        <v/>
      </c>
    </row>
    <row r="457" spans="1:19" s="2" customFormat="1" x14ac:dyDescent="0.25">
      <c r="A457" s="144" t="str">
        <f>IF(ISBLANK(INDEX('Policy Characteristics'!A:A,MATCH($C457,'Policy Characteristics'!$C:$C,0))),"",INDEX('Policy Characteristics'!A:A,MATCH($C457,'Policy Characteristics'!$C:$C,0)))</f>
        <v>Electricity Supply</v>
      </c>
      <c r="B457" s="152" t="str">
        <f>IF(ISBLANK(INDEX('Policy Characteristics'!B:B,MATCH($C457,'Policy Characteristics'!$C:$C,0))),"",INDEX('Policy Characteristics'!B:B,MATCH($C457,'Policy Characteristics'!$C:$C,0)))</f>
        <v>Subsidy for Capacity Construction</v>
      </c>
      <c r="C457" s="160" t="str">
        <f t="shared" si="26"/>
        <v>Perc Subsidy for Elec Capacity Construction</v>
      </c>
      <c r="D457" s="6" t="s">
        <v>2322</v>
      </c>
      <c r="E457" s="45"/>
      <c r="F457" s="6" t="s">
        <v>2327</v>
      </c>
      <c r="G457" s="6"/>
      <c r="H457" s="47">
        <v>1792</v>
      </c>
      <c r="I457" t="s">
        <v>44</v>
      </c>
      <c r="J457" s="145" t="str">
        <f>IF(ISBLANK(INDEX('Policy Characteristics'!D:D,MATCH($C457,'Policy Characteristics'!$C:$C,0))),"",INDEX('Policy Characteristics'!D:D,MATCH($C457,'Policy Characteristics'!$C:$C,0)))</f>
        <v>Subsidy for Capacity Construction</v>
      </c>
      <c r="K457" s="144" t="str">
        <f>IF(ISBLANK(INDEX('Policy Characteristics'!E:E,MATCH($C457,'Policy Characteristics'!$C:$C,0))),"",INDEX('Policy Characteristics'!E:E,MATCH($C457,'Policy Characteristics'!$C:$C,0)))</f>
        <v>elec capacity construction subsidy</v>
      </c>
      <c r="L457" s="151">
        <f>IF(ISBLANK(INDEX('Policy Characteristics'!F:F,MATCH($C457,'Policy Characteristics'!$C:$C,0))),"",INDEX('Policy Characteristics'!F:F,MATCH($C457,'Policy Characteristics'!$C:$C,0)))</f>
        <v>0</v>
      </c>
      <c r="M457" s="151">
        <f>IF(ISBLANK(INDEX('Policy Characteristics'!G:G,MATCH($C457,'Policy Characteristics'!$C:$C,0))),"",INDEX('Policy Characteristics'!G:G,MATCH($C457,'Policy Characteristics'!$C:$C,0)))</f>
        <v>0.95</v>
      </c>
      <c r="N457" s="151">
        <f>IF(ISBLANK(INDEX('Policy Characteristics'!H:H,MATCH($C457,'Policy Characteristics'!$C:$C,0))),"",INDEX('Policy Characteristics'!H:H,MATCH($C457,'Policy Characteristics'!$C:$C,0)))</f>
        <v>0.01</v>
      </c>
      <c r="O457" s="144" t="str">
        <f>IF(ISBLANK(INDEX('Policy Characteristics'!I:I,MATCH($C457,'Policy Characteristics'!$C:$C,0))),"",INDEX('Policy Characteristics'!I:I,MATCH($C457,'Policy Characteristics'!$C:$C,0)))</f>
        <v>% of construction cost</v>
      </c>
      <c r="P457" s="14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44" t="str">
        <f>IF(ISBLANK(INDEX('Policy Characteristics'!K:K,MATCH($C457,'Policy Characteristics'!$C:$C,0))),"",INDEX('Policy Characteristics'!K:K,MATCH($C457,'Policy Characteristics'!$C:$C,0)))</f>
        <v>electricity-sector-main.html#subsidies</v>
      </c>
      <c r="R457" s="144" t="str">
        <f>IF(ISBLANK(INDEX('Policy Characteristics'!L:L,MATCH($C457,'Policy Characteristics'!$C:$C,0))),"",INDEX('Policy Characteristics'!L:L,MATCH($C457,'Policy Characteristics'!$C:$C,0)))</f>
        <v/>
      </c>
    </row>
    <row r="458" spans="1:19" s="2" customFormat="1" x14ac:dyDescent="0.25">
      <c r="A458" s="144" t="str">
        <f>IF(ISBLANK(INDEX('Policy Characteristics'!A:A,MATCH($C458,'Policy Characteristics'!$C:$C,0))),"",INDEX('Policy Characteristics'!A:A,MATCH($C458,'Policy Characteristics'!$C:$C,0)))</f>
        <v>Electricity Supply</v>
      </c>
      <c r="B458" s="152" t="str">
        <f>IF(ISBLANK(INDEX('Policy Characteristics'!B:B,MATCH($C458,'Policy Characteristics'!$C:$C,0))),"",INDEX('Policy Characteristics'!B:B,MATCH($C458,'Policy Characteristics'!$C:$C,0)))</f>
        <v>Subsidy for Capacity Construction</v>
      </c>
      <c r="C458" s="160" t="str">
        <f t="shared" si="26"/>
        <v>Perc Subsidy for Elec Capacity Construction</v>
      </c>
      <c r="D458" s="6" t="s">
        <v>2323</v>
      </c>
      <c r="E458" s="45"/>
      <c r="F458" s="6" t="s">
        <v>2328</v>
      </c>
      <c r="G458" s="6"/>
      <c r="H458" s="47">
        <v>1793</v>
      </c>
      <c r="I458" t="s">
        <v>44</v>
      </c>
      <c r="J458" s="145" t="str">
        <f>IF(ISBLANK(INDEX('Policy Characteristics'!D:D,MATCH($C458,'Policy Characteristics'!$C:$C,0))),"",INDEX('Policy Characteristics'!D:D,MATCH($C458,'Policy Characteristics'!$C:$C,0)))</f>
        <v>Subsidy for Capacity Construction</v>
      </c>
      <c r="K458" s="144" t="str">
        <f>IF(ISBLANK(INDEX('Policy Characteristics'!E:E,MATCH($C458,'Policy Characteristics'!$C:$C,0))),"",INDEX('Policy Characteristics'!E:E,MATCH($C458,'Policy Characteristics'!$C:$C,0)))</f>
        <v>elec capacity construction subsidy</v>
      </c>
      <c r="L458" s="151">
        <f>IF(ISBLANK(INDEX('Policy Characteristics'!F:F,MATCH($C458,'Policy Characteristics'!$C:$C,0))),"",INDEX('Policy Characteristics'!F:F,MATCH($C458,'Policy Characteristics'!$C:$C,0)))</f>
        <v>0</v>
      </c>
      <c r="M458" s="151">
        <f>IF(ISBLANK(INDEX('Policy Characteristics'!G:G,MATCH($C458,'Policy Characteristics'!$C:$C,0))),"",INDEX('Policy Characteristics'!G:G,MATCH($C458,'Policy Characteristics'!$C:$C,0)))</f>
        <v>0.95</v>
      </c>
      <c r="N458" s="151">
        <f>IF(ISBLANK(INDEX('Policy Characteristics'!H:H,MATCH($C458,'Policy Characteristics'!$C:$C,0))),"",INDEX('Policy Characteristics'!H:H,MATCH($C458,'Policy Characteristics'!$C:$C,0)))</f>
        <v>0.01</v>
      </c>
      <c r="O458" s="144" t="str">
        <f>IF(ISBLANK(INDEX('Policy Characteristics'!I:I,MATCH($C458,'Policy Characteristics'!$C:$C,0))),"",INDEX('Policy Characteristics'!I:I,MATCH($C458,'Policy Characteristics'!$C:$C,0)))</f>
        <v>% of construction cost</v>
      </c>
      <c r="P458" s="14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44" t="str">
        <f>IF(ISBLANK(INDEX('Policy Characteristics'!K:K,MATCH($C458,'Policy Characteristics'!$C:$C,0))),"",INDEX('Policy Characteristics'!K:K,MATCH($C458,'Policy Characteristics'!$C:$C,0)))</f>
        <v>electricity-sector-main.html#subsidies</v>
      </c>
      <c r="R458" s="144" t="str">
        <f>IF(ISBLANK(INDEX('Policy Characteristics'!L:L,MATCH($C458,'Policy Characteristics'!$C:$C,0))),"",INDEX('Policy Characteristics'!L:L,MATCH($C458,'Policy Characteristics'!$C:$C,0)))</f>
        <v/>
      </c>
    </row>
    <row r="459" spans="1:19" s="2" customFormat="1" x14ac:dyDescent="0.25">
      <c r="A459" s="144" t="str">
        <f>IF(ISBLANK(INDEX('Policy Characteristics'!A:A,MATCH($C459,'Policy Characteristics'!$C:$C,0))),"",INDEX('Policy Characteristics'!A:A,MATCH($C459,'Policy Characteristics'!$C:$C,0)))</f>
        <v>Electricity Supply</v>
      </c>
      <c r="B459" s="152" t="str">
        <f>IF(ISBLANK(INDEX('Policy Characteristics'!B:B,MATCH($C459,'Policy Characteristics'!$C:$C,0))),"",INDEX('Policy Characteristics'!B:B,MATCH($C459,'Policy Characteristics'!$C:$C,0)))</f>
        <v>Subsidy for Capacity Construction</v>
      </c>
      <c r="C459" s="160" t="str">
        <f t="shared" si="26"/>
        <v>Perc Subsidy for Elec Capacity Construction</v>
      </c>
      <c r="D459" s="6" t="s">
        <v>2324</v>
      </c>
      <c r="E459" s="45"/>
      <c r="F459" s="6" t="s">
        <v>2329</v>
      </c>
      <c r="G459" s="6"/>
      <c r="H459" s="47">
        <v>1794</v>
      </c>
      <c r="I459" t="s">
        <v>44</v>
      </c>
      <c r="J459" s="145" t="str">
        <f>IF(ISBLANK(INDEX('Policy Characteristics'!D:D,MATCH($C459,'Policy Characteristics'!$C:$C,0))),"",INDEX('Policy Characteristics'!D:D,MATCH($C459,'Policy Characteristics'!$C:$C,0)))</f>
        <v>Subsidy for Capacity Construction</v>
      </c>
      <c r="K459" s="144" t="str">
        <f>IF(ISBLANK(INDEX('Policy Characteristics'!E:E,MATCH($C459,'Policy Characteristics'!$C:$C,0))),"",INDEX('Policy Characteristics'!E:E,MATCH($C459,'Policy Characteristics'!$C:$C,0)))</f>
        <v>elec capacity construction subsidy</v>
      </c>
      <c r="L459" s="151">
        <f>IF(ISBLANK(INDEX('Policy Characteristics'!F:F,MATCH($C459,'Policy Characteristics'!$C:$C,0))),"",INDEX('Policy Characteristics'!F:F,MATCH($C459,'Policy Characteristics'!$C:$C,0)))</f>
        <v>0</v>
      </c>
      <c r="M459" s="151">
        <f>IF(ISBLANK(INDEX('Policy Characteristics'!G:G,MATCH($C459,'Policy Characteristics'!$C:$C,0))),"",INDEX('Policy Characteristics'!G:G,MATCH($C459,'Policy Characteristics'!$C:$C,0)))</f>
        <v>0.95</v>
      </c>
      <c r="N459" s="151">
        <f>IF(ISBLANK(INDEX('Policy Characteristics'!H:H,MATCH($C459,'Policy Characteristics'!$C:$C,0))),"",INDEX('Policy Characteristics'!H:H,MATCH($C459,'Policy Characteristics'!$C:$C,0)))</f>
        <v>0.01</v>
      </c>
      <c r="O459" s="144" t="str">
        <f>IF(ISBLANK(INDEX('Policy Characteristics'!I:I,MATCH($C459,'Policy Characteristics'!$C:$C,0))),"",INDEX('Policy Characteristics'!I:I,MATCH($C459,'Policy Characteristics'!$C:$C,0)))</f>
        <v>% of construction cost</v>
      </c>
      <c r="P459" s="14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44" t="str">
        <f>IF(ISBLANK(INDEX('Policy Characteristics'!K:K,MATCH($C459,'Policy Characteristics'!$C:$C,0))),"",INDEX('Policy Characteristics'!K:K,MATCH($C459,'Policy Characteristics'!$C:$C,0)))</f>
        <v>electricity-sector-main.html#subsidies</v>
      </c>
      <c r="R459" s="144" t="str">
        <f>IF(ISBLANK(INDEX('Policy Characteristics'!L:L,MATCH($C459,'Policy Characteristics'!$C:$C,0))),"",INDEX('Policy Characteristics'!L:L,MATCH($C459,'Policy Characteristics'!$C:$C,0)))</f>
        <v/>
      </c>
    </row>
    <row r="460" spans="1:19" s="2" customFormat="1" x14ac:dyDescent="0.25">
      <c r="A460" s="144" t="str">
        <f>IF(ISBLANK(INDEX('Policy Characteristics'!A:A,MATCH($C460,'Policy Characteristics'!$C:$C,0))),"",INDEX('Policy Characteristics'!A:A,MATCH($C460,'Policy Characteristics'!$C:$C,0)))</f>
        <v>Electricity Supply</v>
      </c>
      <c r="B460" s="152" t="str">
        <f>IF(ISBLANK(INDEX('Policy Characteristics'!B:B,MATCH($C460,'Policy Characteristics'!$C:$C,0))),"",INDEX('Policy Characteristics'!B:B,MATCH($C460,'Policy Characteristics'!$C:$C,0)))</f>
        <v>Subsidy for Capacity Construction</v>
      </c>
      <c r="C460" s="160" t="str">
        <f t="shared" si="26"/>
        <v>Perc Subsidy for Elec Capacity Construction</v>
      </c>
      <c r="D460" s="6" t="s">
        <v>2409</v>
      </c>
      <c r="E460" s="45"/>
      <c r="F460" s="6" t="s">
        <v>2407</v>
      </c>
      <c r="G460" s="6"/>
      <c r="H460" s="47">
        <v>1795</v>
      </c>
      <c r="I460" t="s">
        <v>44</v>
      </c>
      <c r="J460" s="145" t="str">
        <f>IF(ISBLANK(INDEX('Policy Characteristics'!D:D,MATCH($C460,'Policy Characteristics'!$C:$C,0))),"",INDEX('Policy Characteristics'!D:D,MATCH($C460,'Policy Characteristics'!$C:$C,0)))</f>
        <v>Subsidy for Capacity Construction</v>
      </c>
      <c r="K460" s="144" t="str">
        <f>IF(ISBLANK(INDEX('Policy Characteristics'!E:E,MATCH($C460,'Policy Characteristics'!$C:$C,0))),"",INDEX('Policy Characteristics'!E:E,MATCH($C460,'Policy Characteristics'!$C:$C,0)))</f>
        <v>elec capacity construction subsidy</v>
      </c>
      <c r="L460" s="151">
        <f>IF(ISBLANK(INDEX('Policy Characteristics'!F:F,MATCH($C460,'Policy Characteristics'!$C:$C,0))),"",INDEX('Policy Characteristics'!F:F,MATCH($C460,'Policy Characteristics'!$C:$C,0)))</f>
        <v>0</v>
      </c>
      <c r="M460" s="151">
        <f>IF(ISBLANK(INDEX('Policy Characteristics'!G:G,MATCH($C460,'Policy Characteristics'!$C:$C,0))),"",INDEX('Policy Characteristics'!G:G,MATCH($C460,'Policy Characteristics'!$C:$C,0)))</f>
        <v>0.95</v>
      </c>
      <c r="N460" s="151">
        <f>IF(ISBLANK(INDEX('Policy Characteristics'!H:H,MATCH($C460,'Policy Characteristics'!$C:$C,0))),"",INDEX('Policy Characteristics'!H:H,MATCH($C460,'Policy Characteristics'!$C:$C,0)))</f>
        <v>0.01</v>
      </c>
      <c r="O460" s="144" t="str">
        <f>IF(ISBLANK(INDEX('Policy Characteristics'!I:I,MATCH($C460,'Policy Characteristics'!$C:$C,0))),"",INDEX('Policy Characteristics'!I:I,MATCH($C460,'Policy Characteristics'!$C:$C,0)))</f>
        <v>% of construction cost</v>
      </c>
      <c r="P460" s="14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44" t="str">
        <f>IF(ISBLANK(INDEX('Policy Characteristics'!K:K,MATCH($C460,'Policy Characteristics'!$C:$C,0))),"",INDEX('Policy Characteristics'!K:K,MATCH($C460,'Policy Characteristics'!$C:$C,0)))</f>
        <v>electricity-sector-main.html#subsidies</v>
      </c>
      <c r="R460" s="144" t="str">
        <f>IF(ISBLANK(INDEX('Policy Characteristics'!L:L,MATCH($C460,'Policy Characteristics'!$C:$C,0))),"",INDEX('Policy Characteristics'!L:L,MATCH($C460,'Policy Characteristics'!$C:$C,0)))</f>
        <v/>
      </c>
    </row>
    <row r="461" spans="1:19" s="2" customFormat="1" x14ac:dyDescent="0.25">
      <c r="A461" s="144" t="str">
        <f>IF(ISBLANK(INDEX('Policy Characteristics'!A:A,MATCH($C461,'Policy Characteristics'!$C:$C,0))),"",INDEX('Policy Characteristics'!A:A,MATCH($C461,'Policy Characteristics'!$C:$C,0)))</f>
        <v>Electricity Supply</v>
      </c>
      <c r="B461" s="152" t="str">
        <f>IF(ISBLANK(INDEX('Policy Characteristics'!B:B,MATCH($C461,'Policy Characteristics'!$C:$C,0))),"",INDEX('Policy Characteristics'!B:B,MATCH($C461,'Policy Characteristics'!$C:$C,0)))</f>
        <v>Subsidy for Capacity Construction</v>
      </c>
      <c r="C461" s="160" t="str">
        <f t="shared" si="26"/>
        <v>Perc Subsidy for Elec Capacity Construction</v>
      </c>
      <c r="D461" s="6" t="s">
        <v>2410</v>
      </c>
      <c r="E461" s="45"/>
      <c r="F461" s="6" t="s">
        <v>2408</v>
      </c>
      <c r="G461" s="6"/>
      <c r="H461" s="47">
        <v>2243</v>
      </c>
      <c r="I461" t="s">
        <v>44</v>
      </c>
      <c r="J461" s="145" t="str">
        <f>IF(ISBLANK(INDEX('Policy Characteristics'!D:D,MATCH($C461,'Policy Characteristics'!$C:$C,0))),"",INDEX('Policy Characteristics'!D:D,MATCH($C461,'Policy Characteristics'!$C:$C,0)))</f>
        <v>Subsidy for Capacity Construction</v>
      </c>
      <c r="K461" s="144" t="str">
        <f>IF(ISBLANK(INDEX('Policy Characteristics'!E:E,MATCH($C461,'Policy Characteristics'!$C:$C,0))),"",INDEX('Policy Characteristics'!E:E,MATCH($C461,'Policy Characteristics'!$C:$C,0)))</f>
        <v>elec capacity construction subsidy</v>
      </c>
      <c r="L461" s="151">
        <f>IF(ISBLANK(INDEX('Policy Characteristics'!F:F,MATCH($C461,'Policy Characteristics'!$C:$C,0))),"",INDEX('Policy Characteristics'!F:F,MATCH($C461,'Policy Characteristics'!$C:$C,0)))</f>
        <v>0</v>
      </c>
      <c r="M461" s="151">
        <f>IF(ISBLANK(INDEX('Policy Characteristics'!G:G,MATCH($C461,'Policy Characteristics'!$C:$C,0))),"",INDEX('Policy Characteristics'!G:G,MATCH($C461,'Policy Characteristics'!$C:$C,0)))</f>
        <v>0.95</v>
      </c>
      <c r="N461" s="151">
        <f>IF(ISBLANK(INDEX('Policy Characteristics'!H:H,MATCH($C461,'Policy Characteristics'!$C:$C,0))),"",INDEX('Policy Characteristics'!H:H,MATCH($C461,'Policy Characteristics'!$C:$C,0)))</f>
        <v>0.01</v>
      </c>
      <c r="O461" s="144" t="str">
        <f>IF(ISBLANK(INDEX('Policy Characteristics'!I:I,MATCH($C461,'Policy Characteristics'!$C:$C,0))),"",INDEX('Policy Characteristics'!I:I,MATCH($C461,'Policy Characteristics'!$C:$C,0)))</f>
        <v>% of construction cost</v>
      </c>
      <c r="P461" s="14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44" t="str">
        <f>IF(ISBLANK(INDEX('Policy Characteristics'!K:K,MATCH($C461,'Policy Characteristics'!$C:$C,0))),"",INDEX('Policy Characteristics'!K:K,MATCH($C461,'Policy Characteristics'!$C:$C,0)))</f>
        <v>electricity-sector-main.html#subsidies</v>
      </c>
      <c r="R461" s="144"/>
    </row>
    <row r="462" spans="1:19" s="4" customFormat="1" x14ac:dyDescent="0.25">
      <c r="A462" s="144" t="str">
        <f>IF(ISBLANK(INDEX('Policy Characteristics'!A:A,MATCH($C462,'Policy Characteristics'!$C:$C,0))),"",INDEX('Policy Characteristics'!A:A,MATCH($C462,'Policy Characteristics'!$C:$C,0)))</f>
        <v>Electricity Supply</v>
      </c>
      <c r="B462" s="152" t="str">
        <f>IF(ISBLANK(INDEX('Policy Characteristics'!B:B,MATCH($C462,'Policy Characteristics'!$C:$C,0))),"",INDEX('Policy Characteristics'!B:B,MATCH($C462,'Policy Characteristics'!$C:$C,0)))</f>
        <v>Subsidy for Electricity Production</v>
      </c>
      <c r="C462" t="s">
        <v>130</v>
      </c>
      <c r="D462" s="45" t="s">
        <v>443</v>
      </c>
      <c r="E462" s="45"/>
      <c r="F462" s="45" t="s">
        <v>442</v>
      </c>
      <c r="G462" s="156"/>
      <c r="H462" s="43">
        <v>1564</v>
      </c>
      <c r="I462" t="s">
        <v>44</v>
      </c>
      <c r="J462" s="145" t="str">
        <f>IF(ISBLANK(INDEX('Policy Characteristics'!D:D,MATCH($C462,'Policy Characteristics'!$C:$C,0))),"",INDEX('Policy Characteristics'!D:D,MATCH($C462,'Policy Characteristics'!$C:$C,0)))</f>
        <v>Subsidy for Electricity Production</v>
      </c>
      <c r="K462" s="144" t="str">
        <f>IF(ISBLANK(INDEX('Policy Characteristics'!E:E,MATCH($C462,'Policy Characteristics'!$C:$C,0))),"",INDEX('Policy Characteristics'!E:E,MATCH($C462,'Policy Characteristics'!$C:$C,0)))</f>
        <v>elec generation subsidy</v>
      </c>
      <c r="L462" s="144">
        <f>IF(ISBLANK(INDEX('Policy Characteristics'!F:F,MATCH($C462,'Policy Characteristics'!$C:$C,0))),"",INDEX('Policy Characteristics'!F:F,MATCH($C462,'Policy Characteristics'!$C:$C,0)))</f>
        <v>0</v>
      </c>
      <c r="M462" s="144">
        <f>IF(ISBLANK(INDEX('Policy Characteristics'!G:G,MATCH($C462,'Policy Characteristics'!$C:$C,0))),"",INDEX('Policy Characteristics'!G:G,MATCH($C462,'Policy Characteristics'!$C:$C,0)))</f>
        <v>60</v>
      </c>
      <c r="N462" s="144">
        <f>IF(ISBLANK(INDEX('Policy Characteristics'!H:H,MATCH($C462,'Policy Characteristics'!$C:$C,0))),"",INDEX('Policy Characteristics'!H:H,MATCH($C462,'Policy Characteristics'!$C:$C,0)))</f>
        <v>1</v>
      </c>
      <c r="O462" s="144" t="str">
        <f>IF(ISBLANK(INDEX('Policy Characteristics'!I:I,MATCH($C462,'Policy Characteristics'!$C:$C,0))),"",INDEX('Policy Characteristics'!I:I,MATCH($C462,'Policy Characteristics'!$C:$C,0)))</f>
        <v>$/MWh</v>
      </c>
      <c r="P462" s="14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44" t="str">
        <f>IF(ISBLANK(INDEX('Policy Characteristics'!K:K,MATCH($C462,'Policy Characteristics'!$C:$C,0))),"",INDEX('Policy Characteristics'!K:K,MATCH($C462,'Policy Characteristics'!$C:$C,0)))</f>
        <v>electricity-sector-main.html#subsidies</v>
      </c>
      <c r="R462" s="144" t="str">
        <f>IF(ISBLANK(INDEX('Policy Characteristics'!L:L,MATCH($C462,'Policy Characteristics'!$C:$C,0))),"",INDEX('Policy Characteristics'!L:L,MATCH($C462,'Policy Characteristics'!$C:$C,0)))</f>
        <v>subsidy-for-electricity-production.html</v>
      </c>
      <c r="S462" s="156"/>
    </row>
    <row r="463" spans="1:19" x14ac:dyDescent="0.25">
      <c r="A463" s="144" t="str">
        <f>IF(ISBLANK(INDEX('Policy Characteristics'!A:A,MATCH($C463,'Policy Characteristics'!$C:$C,0))),"",INDEX('Policy Characteristics'!A:A,MATCH($C463,'Policy Characteristics'!$C:$C,0)))</f>
        <v>Electricity Supply</v>
      </c>
      <c r="B463" s="152" t="str">
        <f>IF(ISBLANK(INDEX('Policy Characteristics'!B:B,MATCH($C463,'Policy Characteristics'!$C:$C,0))),"",INDEX('Policy Characteristics'!B:B,MATCH($C463,'Policy Characteristics'!$C:$C,0)))</f>
        <v>Subsidy for Electricity Production</v>
      </c>
      <c r="C463" s="144" t="str">
        <f t="shared" ref="C463:C485" si="27">$C$462</f>
        <v>Subsidy for Elec Production by Fuel</v>
      </c>
      <c r="D463" s="6" t="s">
        <v>2319</v>
      </c>
      <c r="E463" s="45"/>
      <c r="F463" s="6" t="s">
        <v>2262</v>
      </c>
      <c r="G463" s="156"/>
      <c r="H463" s="43">
        <v>1566</v>
      </c>
      <c r="I463" t="s">
        <v>44</v>
      </c>
      <c r="J463" s="145" t="str">
        <f>IF(ISBLANK(INDEX('Policy Characteristics'!D:D,MATCH($C463,'Policy Characteristics'!$C:$C,0))),"",INDEX('Policy Characteristics'!D:D,MATCH($C463,'Policy Characteristics'!$C:$C,0)))</f>
        <v>Subsidy for Electricity Production</v>
      </c>
      <c r="K463" s="144" t="str">
        <f>IF(ISBLANK(INDEX('Policy Characteristics'!E:E,MATCH($C463,'Policy Characteristics'!$C:$C,0))),"",INDEX('Policy Characteristics'!E:E,MATCH($C463,'Policy Characteristics'!$C:$C,0)))</f>
        <v>elec generation subsidy</v>
      </c>
      <c r="L463" s="144">
        <f>IF(ISBLANK(INDEX('Policy Characteristics'!F:F,MATCH($C463,'Policy Characteristics'!$C:$C,0))),"",INDEX('Policy Characteristics'!F:F,MATCH($C463,'Policy Characteristics'!$C:$C,0)))</f>
        <v>0</v>
      </c>
      <c r="M463" s="144">
        <f>IF(ISBLANK(INDEX('Policy Characteristics'!G:G,MATCH($C463,'Policy Characteristics'!$C:$C,0))),"",INDEX('Policy Characteristics'!G:G,MATCH($C463,'Policy Characteristics'!$C:$C,0)))</f>
        <v>60</v>
      </c>
      <c r="N463" s="144">
        <f>IF(ISBLANK(INDEX('Policy Characteristics'!H:H,MATCH($C463,'Policy Characteristics'!$C:$C,0))),"",INDEX('Policy Characteristics'!H:H,MATCH($C463,'Policy Characteristics'!$C:$C,0)))</f>
        <v>1</v>
      </c>
      <c r="O463" s="144" t="str">
        <f>IF(ISBLANK(INDEX('Policy Characteristics'!I:I,MATCH($C463,'Policy Characteristics'!$C:$C,0))),"",INDEX('Policy Characteristics'!I:I,MATCH($C463,'Policy Characteristics'!$C:$C,0)))</f>
        <v>$/MWh</v>
      </c>
      <c r="P463" s="14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44" t="str">
        <f>IF(ISBLANK(INDEX('Policy Characteristics'!K:K,MATCH($C463,'Policy Characteristics'!$C:$C,0))),"",INDEX('Policy Characteristics'!K:K,MATCH($C463,'Policy Characteristics'!$C:$C,0)))</f>
        <v>electricity-sector-main.html#subsidies</v>
      </c>
      <c r="R463" s="144" t="str">
        <f>IF(ISBLANK(INDEX('Policy Characteristics'!L:L,MATCH($C463,'Policy Characteristics'!$C:$C,0))),"",INDEX('Policy Characteristics'!L:L,MATCH($C463,'Policy Characteristics'!$C:$C,0)))</f>
        <v>subsidy-for-electricity-production.html</v>
      </c>
      <c r="S463" s="156"/>
    </row>
    <row r="464" spans="1:19" x14ac:dyDescent="0.25">
      <c r="A464" s="144" t="str">
        <f>IF(ISBLANK(INDEX('Policy Characteristics'!A:A,MATCH($C464,'Policy Characteristics'!$C:$C,0))),"",INDEX('Policy Characteristics'!A:A,MATCH($C464,'Policy Characteristics'!$C:$C,0)))</f>
        <v>Electricity Supply</v>
      </c>
      <c r="B464" s="152" t="str">
        <f>IF(ISBLANK(INDEX('Policy Characteristics'!B:B,MATCH($C464,'Policy Characteristics'!$C:$C,0))),"",INDEX('Policy Characteristics'!B:B,MATCH($C464,'Policy Characteristics'!$C:$C,0)))</f>
        <v>Subsidy for Electricity Production</v>
      </c>
      <c r="C464" s="144" t="str">
        <f t="shared" si="27"/>
        <v>Subsidy for Elec Production by Fuel</v>
      </c>
      <c r="D464" s="6" t="s">
        <v>2320</v>
      </c>
      <c r="E464" s="45"/>
      <c r="F464" s="6" t="s">
        <v>2263</v>
      </c>
      <c r="G464" s="156"/>
      <c r="H464" s="43">
        <v>1796</v>
      </c>
      <c r="I464" t="s">
        <v>44</v>
      </c>
      <c r="J464" s="145" t="str">
        <f>IF(ISBLANK(INDEX('Policy Characteristics'!D:D,MATCH($C464,'Policy Characteristics'!$C:$C,0))),"",INDEX('Policy Characteristics'!D:D,MATCH($C464,'Policy Characteristics'!$C:$C,0)))</f>
        <v>Subsidy for Electricity Production</v>
      </c>
      <c r="K464" s="144" t="str">
        <f>IF(ISBLANK(INDEX('Policy Characteristics'!E:E,MATCH($C464,'Policy Characteristics'!$C:$C,0))),"",INDEX('Policy Characteristics'!E:E,MATCH($C464,'Policy Characteristics'!$C:$C,0)))</f>
        <v>elec generation subsidy</v>
      </c>
      <c r="L464" s="144">
        <f>IF(ISBLANK(INDEX('Policy Characteristics'!F:F,MATCH($C464,'Policy Characteristics'!$C:$C,0))),"",INDEX('Policy Characteristics'!F:F,MATCH($C464,'Policy Characteristics'!$C:$C,0)))</f>
        <v>0</v>
      </c>
      <c r="M464" s="144">
        <f>IF(ISBLANK(INDEX('Policy Characteristics'!G:G,MATCH($C464,'Policy Characteristics'!$C:$C,0))),"",INDEX('Policy Characteristics'!G:G,MATCH($C464,'Policy Characteristics'!$C:$C,0)))</f>
        <v>60</v>
      </c>
      <c r="N464" s="144">
        <f>IF(ISBLANK(INDEX('Policy Characteristics'!H:H,MATCH($C464,'Policy Characteristics'!$C:$C,0))),"",INDEX('Policy Characteristics'!H:H,MATCH($C464,'Policy Characteristics'!$C:$C,0)))</f>
        <v>1</v>
      </c>
      <c r="O464" s="144" t="str">
        <f>IF(ISBLANK(INDEX('Policy Characteristics'!I:I,MATCH($C464,'Policy Characteristics'!$C:$C,0))),"",INDEX('Policy Characteristics'!I:I,MATCH($C464,'Policy Characteristics'!$C:$C,0)))</f>
        <v>$/MWh</v>
      </c>
      <c r="P464" s="14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44" t="str">
        <f>IF(ISBLANK(INDEX('Policy Characteristics'!K:K,MATCH($C464,'Policy Characteristics'!$C:$C,0))),"",INDEX('Policy Characteristics'!K:K,MATCH($C464,'Policy Characteristics'!$C:$C,0)))</f>
        <v>electricity-sector-main.html#subsidies</v>
      </c>
      <c r="R464" s="144" t="str">
        <f>IF(ISBLANK(INDEX('Policy Characteristics'!L:L,MATCH($C464,'Policy Characteristics'!$C:$C,0))),"",INDEX('Policy Characteristics'!L:L,MATCH($C464,'Policy Characteristics'!$C:$C,0)))</f>
        <v>subsidy-for-electricity-production.html</v>
      </c>
      <c r="S464" s="156"/>
    </row>
    <row r="465" spans="1:19" x14ac:dyDescent="0.25">
      <c r="A465" s="144" t="str">
        <f>IF(ISBLANK(INDEX('Policy Characteristics'!A:A,MATCH($C465,'Policy Characteristics'!$C:$C,0))),"",INDEX('Policy Characteristics'!A:A,MATCH($C465,'Policy Characteristics'!$C:$C,0)))</f>
        <v>Electricity Supply</v>
      </c>
      <c r="B465" s="152" t="str">
        <f>IF(ISBLANK(INDEX('Policy Characteristics'!B:B,MATCH($C465,'Policy Characteristics'!$C:$C,0))),"",INDEX('Policy Characteristics'!B:B,MATCH($C465,'Policy Characteristics'!$C:$C,0)))</f>
        <v>Subsidy for Electricity Production</v>
      </c>
      <c r="C465" s="144" t="str">
        <f t="shared" si="27"/>
        <v>Subsidy for Elec Production by Fuel</v>
      </c>
      <c r="D465" s="6" t="s">
        <v>76</v>
      </c>
      <c r="E465" s="45"/>
      <c r="F465" s="6" t="s">
        <v>2330</v>
      </c>
      <c r="G465" s="156"/>
      <c r="H465" s="43">
        <v>1568</v>
      </c>
      <c r="I465" t="s">
        <v>44</v>
      </c>
      <c r="J465" s="145" t="str">
        <f>IF(ISBLANK(INDEX('Policy Characteristics'!D:D,MATCH($C465,'Policy Characteristics'!$C:$C,0))),"",INDEX('Policy Characteristics'!D:D,MATCH($C465,'Policy Characteristics'!$C:$C,0)))</f>
        <v>Subsidy for Electricity Production</v>
      </c>
      <c r="K465" s="144" t="str">
        <f>IF(ISBLANK(INDEX('Policy Characteristics'!E:E,MATCH($C465,'Policy Characteristics'!$C:$C,0))),"",INDEX('Policy Characteristics'!E:E,MATCH($C465,'Policy Characteristics'!$C:$C,0)))</f>
        <v>elec generation subsidy</v>
      </c>
      <c r="L465" s="144">
        <f>IF(ISBLANK(INDEX('Policy Characteristics'!F:F,MATCH($C465,'Policy Characteristics'!$C:$C,0))),"",INDEX('Policy Characteristics'!F:F,MATCH($C465,'Policy Characteristics'!$C:$C,0)))</f>
        <v>0</v>
      </c>
      <c r="M465" s="144">
        <f>IF(ISBLANK(INDEX('Policy Characteristics'!G:G,MATCH($C465,'Policy Characteristics'!$C:$C,0))),"",INDEX('Policy Characteristics'!G:G,MATCH($C465,'Policy Characteristics'!$C:$C,0)))</f>
        <v>60</v>
      </c>
      <c r="N465" s="144">
        <f>IF(ISBLANK(INDEX('Policy Characteristics'!H:H,MATCH($C465,'Policy Characteristics'!$C:$C,0))),"",INDEX('Policy Characteristics'!H:H,MATCH($C465,'Policy Characteristics'!$C:$C,0)))</f>
        <v>1</v>
      </c>
      <c r="O465" s="144" t="str">
        <f>IF(ISBLANK(INDEX('Policy Characteristics'!I:I,MATCH($C465,'Policy Characteristics'!$C:$C,0))),"",INDEX('Policy Characteristics'!I:I,MATCH($C465,'Policy Characteristics'!$C:$C,0)))</f>
        <v>$/MWh</v>
      </c>
      <c r="P465" s="14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44" t="str">
        <f>IF(ISBLANK(INDEX('Policy Characteristics'!K:K,MATCH($C465,'Policy Characteristics'!$C:$C,0))),"",INDEX('Policy Characteristics'!K:K,MATCH($C465,'Policy Characteristics'!$C:$C,0)))</f>
        <v>electricity-sector-main.html#subsidies</v>
      </c>
      <c r="R465" s="144" t="str">
        <f>IF(ISBLANK(INDEX('Policy Characteristics'!L:L,MATCH($C465,'Policy Characteristics'!$C:$C,0))),"",INDEX('Policy Characteristics'!L:L,MATCH($C465,'Policy Characteristics'!$C:$C,0)))</f>
        <v>subsidy-for-electricity-production.html</v>
      </c>
      <c r="S465" s="156"/>
    </row>
    <row r="466" spans="1:19" x14ac:dyDescent="0.25">
      <c r="A466" s="144" t="str">
        <f>IF(ISBLANK(INDEX('Policy Characteristics'!A:A,MATCH($C466,'Policy Characteristics'!$C:$C,0))),"",INDEX('Policy Characteristics'!A:A,MATCH($C466,'Policy Characteristics'!$C:$C,0)))</f>
        <v>Electricity Supply</v>
      </c>
      <c r="B466" s="152" t="str">
        <f>IF(ISBLANK(INDEX('Policy Characteristics'!B:B,MATCH($C466,'Policy Characteristics'!$C:$C,0))),"",INDEX('Policy Characteristics'!B:B,MATCH($C466,'Policy Characteristics'!$C:$C,0)))</f>
        <v>Subsidy for Electricity Production</v>
      </c>
      <c r="C466" s="144" t="str">
        <f t="shared" si="27"/>
        <v>Subsidy for Elec Production by Fuel</v>
      </c>
      <c r="D466" s="6" t="s">
        <v>77</v>
      </c>
      <c r="E466" s="45"/>
      <c r="F466" s="6" t="s">
        <v>89</v>
      </c>
      <c r="G466" s="156"/>
      <c r="H466" s="43">
        <v>1570</v>
      </c>
      <c r="I466" t="s">
        <v>44</v>
      </c>
      <c r="J466" s="145" t="str">
        <f>IF(ISBLANK(INDEX('Policy Characteristics'!D:D,MATCH($C466,'Policy Characteristics'!$C:$C,0))),"",INDEX('Policy Characteristics'!D:D,MATCH($C466,'Policy Characteristics'!$C:$C,0)))</f>
        <v>Subsidy for Electricity Production</v>
      </c>
      <c r="K466" s="144" t="str">
        <f>IF(ISBLANK(INDEX('Policy Characteristics'!E:E,MATCH($C466,'Policy Characteristics'!$C:$C,0))),"",INDEX('Policy Characteristics'!E:E,MATCH($C466,'Policy Characteristics'!$C:$C,0)))</f>
        <v>elec generation subsidy</v>
      </c>
      <c r="L466" s="144">
        <f>IF(ISBLANK(INDEX('Policy Characteristics'!F:F,MATCH($C466,'Policy Characteristics'!$C:$C,0))),"",INDEX('Policy Characteristics'!F:F,MATCH($C466,'Policy Characteristics'!$C:$C,0)))</f>
        <v>0</v>
      </c>
      <c r="M466" s="144">
        <f>IF(ISBLANK(INDEX('Policy Characteristics'!G:G,MATCH($C466,'Policy Characteristics'!$C:$C,0))),"",INDEX('Policy Characteristics'!G:G,MATCH($C466,'Policy Characteristics'!$C:$C,0)))</f>
        <v>60</v>
      </c>
      <c r="N466" s="144">
        <f>IF(ISBLANK(INDEX('Policy Characteristics'!H:H,MATCH($C466,'Policy Characteristics'!$C:$C,0))),"",INDEX('Policy Characteristics'!H:H,MATCH($C466,'Policy Characteristics'!$C:$C,0)))</f>
        <v>1</v>
      </c>
      <c r="O466" s="144" t="str">
        <f>IF(ISBLANK(INDEX('Policy Characteristics'!I:I,MATCH($C466,'Policy Characteristics'!$C:$C,0))),"",INDEX('Policy Characteristics'!I:I,MATCH($C466,'Policy Characteristics'!$C:$C,0)))</f>
        <v>$/MWh</v>
      </c>
      <c r="P466" s="14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44" t="str">
        <f>IF(ISBLANK(INDEX('Policy Characteristics'!K:K,MATCH($C466,'Policy Characteristics'!$C:$C,0))),"",INDEX('Policy Characteristics'!K:K,MATCH($C466,'Policy Characteristics'!$C:$C,0)))</f>
        <v>electricity-sector-main.html#subsidies</v>
      </c>
      <c r="R466" s="144" t="str">
        <f>IF(ISBLANK(INDEX('Policy Characteristics'!L:L,MATCH($C466,'Policy Characteristics'!$C:$C,0))),"",INDEX('Policy Characteristics'!L:L,MATCH($C466,'Policy Characteristics'!$C:$C,0)))</f>
        <v>subsidy-for-electricity-production.html</v>
      </c>
      <c r="S466" s="156"/>
    </row>
    <row r="467" spans="1:19" x14ac:dyDescent="0.25">
      <c r="A467" s="144" t="str">
        <f>IF(ISBLANK(INDEX('Policy Characteristics'!A:A,MATCH($C467,'Policy Characteristics'!$C:$C,0))),"",INDEX('Policy Characteristics'!A:A,MATCH($C467,'Policy Characteristics'!$C:$C,0)))</f>
        <v>Electricity Supply</v>
      </c>
      <c r="B467" s="152" t="str">
        <f>IF(ISBLANK(INDEX('Policy Characteristics'!B:B,MATCH($C467,'Policy Characteristics'!$C:$C,0))),"",INDEX('Policy Characteristics'!B:B,MATCH($C467,'Policy Characteristics'!$C:$C,0)))</f>
        <v>Subsidy for Electricity Production</v>
      </c>
      <c r="C467" s="144" t="str">
        <f t="shared" si="27"/>
        <v>Subsidy for Elec Production by Fuel</v>
      </c>
      <c r="D467" s="6" t="s">
        <v>444</v>
      </c>
      <c r="E467" s="45"/>
      <c r="F467" s="6" t="s">
        <v>447</v>
      </c>
      <c r="G467" s="156"/>
      <c r="H467" s="43">
        <v>1572</v>
      </c>
      <c r="I467" t="s">
        <v>44</v>
      </c>
      <c r="J467" s="145" t="str">
        <f>IF(ISBLANK(INDEX('Policy Characteristics'!D:D,MATCH($C467,'Policy Characteristics'!$C:$C,0))),"",INDEX('Policy Characteristics'!D:D,MATCH($C467,'Policy Characteristics'!$C:$C,0)))</f>
        <v>Subsidy for Electricity Production</v>
      </c>
      <c r="K467" s="144" t="str">
        <f>IF(ISBLANK(INDEX('Policy Characteristics'!E:E,MATCH($C467,'Policy Characteristics'!$C:$C,0))),"",INDEX('Policy Characteristics'!E:E,MATCH($C467,'Policy Characteristics'!$C:$C,0)))</f>
        <v>elec generation subsidy</v>
      </c>
      <c r="L467" s="144">
        <f>IF(ISBLANK(INDEX('Policy Characteristics'!F:F,MATCH($C467,'Policy Characteristics'!$C:$C,0))),"",INDEX('Policy Characteristics'!F:F,MATCH($C467,'Policy Characteristics'!$C:$C,0)))</f>
        <v>0</v>
      </c>
      <c r="M467" s="144">
        <f>IF(ISBLANK(INDEX('Policy Characteristics'!G:G,MATCH($C467,'Policy Characteristics'!$C:$C,0))),"",INDEX('Policy Characteristics'!G:G,MATCH($C467,'Policy Characteristics'!$C:$C,0)))</f>
        <v>60</v>
      </c>
      <c r="N467" s="144">
        <f>IF(ISBLANK(INDEX('Policy Characteristics'!H:H,MATCH($C467,'Policy Characteristics'!$C:$C,0))),"",INDEX('Policy Characteristics'!H:H,MATCH($C467,'Policy Characteristics'!$C:$C,0)))</f>
        <v>1</v>
      </c>
      <c r="O467" s="144" t="str">
        <f>IF(ISBLANK(INDEX('Policy Characteristics'!I:I,MATCH($C467,'Policy Characteristics'!$C:$C,0))),"",INDEX('Policy Characteristics'!I:I,MATCH($C467,'Policy Characteristics'!$C:$C,0)))</f>
        <v>$/MWh</v>
      </c>
      <c r="P467" s="14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44" t="str">
        <f>IF(ISBLANK(INDEX('Policy Characteristics'!K:K,MATCH($C467,'Policy Characteristics'!$C:$C,0))),"",INDEX('Policy Characteristics'!K:K,MATCH($C467,'Policy Characteristics'!$C:$C,0)))</f>
        <v>electricity-sector-main.html#subsidies</v>
      </c>
      <c r="R467" s="144" t="str">
        <f>IF(ISBLANK(INDEX('Policy Characteristics'!L:L,MATCH($C467,'Policy Characteristics'!$C:$C,0))),"",INDEX('Policy Characteristics'!L:L,MATCH($C467,'Policy Characteristics'!$C:$C,0)))</f>
        <v>subsidy-for-electricity-production.html</v>
      </c>
      <c r="S467" s="156"/>
    </row>
    <row r="468" spans="1:19" x14ac:dyDescent="0.25">
      <c r="A468" s="144" t="str">
        <f>IF(ISBLANK(INDEX('Policy Characteristics'!A:A,MATCH($C468,'Policy Characteristics'!$C:$C,0))),"",INDEX('Policy Characteristics'!A:A,MATCH($C468,'Policy Characteristics'!$C:$C,0)))</f>
        <v>Electricity Supply</v>
      </c>
      <c r="B468" s="152" t="str">
        <f>IF(ISBLANK(INDEX('Policy Characteristics'!B:B,MATCH($C468,'Policy Characteristics'!$C:$C,0))),"",INDEX('Policy Characteristics'!B:B,MATCH($C468,'Policy Characteristics'!$C:$C,0)))</f>
        <v>Subsidy for Electricity Production</v>
      </c>
      <c r="C468" s="144" t="str">
        <f t="shared" si="27"/>
        <v>Subsidy for Elec Production by Fuel</v>
      </c>
      <c r="D468" s="6" t="s">
        <v>78</v>
      </c>
      <c r="E468" s="45"/>
      <c r="F468" s="6" t="s">
        <v>90</v>
      </c>
      <c r="G468" s="156"/>
      <c r="H468" s="43">
        <v>1574</v>
      </c>
      <c r="I468" t="s">
        <v>44</v>
      </c>
      <c r="J468" s="145" t="str">
        <f>IF(ISBLANK(INDEX('Policy Characteristics'!D:D,MATCH($C468,'Policy Characteristics'!$C:$C,0))),"",INDEX('Policy Characteristics'!D:D,MATCH($C468,'Policy Characteristics'!$C:$C,0)))</f>
        <v>Subsidy for Electricity Production</v>
      </c>
      <c r="K468" s="144" t="str">
        <f>IF(ISBLANK(INDEX('Policy Characteristics'!E:E,MATCH($C468,'Policy Characteristics'!$C:$C,0))),"",INDEX('Policy Characteristics'!E:E,MATCH($C468,'Policy Characteristics'!$C:$C,0)))</f>
        <v>elec generation subsidy</v>
      </c>
      <c r="L468" s="144">
        <f>IF(ISBLANK(INDEX('Policy Characteristics'!F:F,MATCH($C468,'Policy Characteristics'!$C:$C,0))),"",INDEX('Policy Characteristics'!F:F,MATCH($C468,'Policy Characteristics'!$C:$C,0)))</f>
        <v>0</v>
      </c>
      <c r="M468" s="144">
        <f>IF(ISBLANK(INDEX('Policy Characteristics'!G:G,MATCH($C468,'Policy Characteristics'!$C:$C,0))),"",INDEX('Policy Characteristics'!G:G,MATCH($C468,'Policy Characteristics'!$C:$C,0)))</f>
        <v>60</v>
      </c>
      <c r="N468" s="144">
        <f>IF(ISBLANK(INDEX('Policy Characteristics'!H:H,MATCH($C468,'Policy Characteristics'!$C:$C,0))),"",INDEX('Policy Characteristics'!H:H,MATCH($C468,'Policy Characteristics'!$C:$C,0)))</f>
        <v>1</v>
      </c>
      <c r="O468" s="144" t="str">
        <f>IF(ISBLANK(INDEX('Policy Characteristics'!I:I,MATCH($C468,'Policy Characteristics'!$C:$C,0))),"",INDEX('Policy Characteristics'!I:I,MATCH($C468,'Policy Characteristics'!$C:$C,0)))</f>
        <v>$/MWh</v>
      </c>
      <c r="P468" s="14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44" t="str">
        <f>IF(ISBLANK(INDEX('Policy Characteristics'!K:K,MATCH($C468,'Policy Characteristics'!$C:$C,0))),"",INDEX('Policy Characteristics'!K:K,MATCH($C468,'Policy Characteristics'!$C:$C,0)))</f>
        <v>electricity-sector-main.html#subsidies</v>
      </c>
      <c r="R468" s="144" t="str">
        <f>IF(ISBLANK(INDEX('Policy Characteristics'!L:L,MATCH($C468,'Policy Characteristics'!$C:$C,0))),"",INDEX('Policy Characteristics'!L:L,MATCH($C468,'Policy Characteristics'!$C:$C,0)))</f>
        <v>subsidy-for-electricity-production.html</v>
      </c>
      <c r="S468" s="156"/>
    </row>
    <row r="469" spans="1:19" x14ac:dyDescent="0.25">
      <c r="A469" s="144" t="str">
        <f>IF(ISBLANK(INDEX('Policy Characteristics'!A:A,MATCH($C469,'Policy Characteristics'!$C:$C,0))),"",INDEX('Policy Characteristics'!A:A,MATCH($C469,'Policy Characteristics'!$C:$C,0)))</f>
        <v>Electricity Supply</v>
      </c>
      <c r="B469" s="152" t="str">
        <f>IF(ISBLANK(INDEX('Policy Characteristics'!B:B,MATCH($C469,'Policy Characteristics'!$C:$C,0))),"",INDEX('Policy Characteristics'!B:B,MATCH($C469,'Policy Characteristics'!$C:$C,0)))</f>
        <v>Subsidy for Electricity Production</v>
      </c>
      <c r="C469" s="144" t="str">
        <f t="shared" si="27"/>
        <v>Subsidy for Elec Production by Fuel</v>
      </c>
      <c r="D469" s="6" t="s">
        <v>79</v>
      </c>
      <c r="E469" s="45"/>
      <c r="F469" s="6" t="s">
        <v>91</v>
      </c>
      <c r="G469" s="156"/>
      <c r="H469" s="43">
        <v>1576</v>
      </c>
      <c r="I469" t="s">
        <v>44</v>
      </c>
      <c r="J469" s="145" t="str">
        <f>IF(ISBLANK(INDEX('Policy Characteristics'!D:D,MATCH($C469,'Policy Characteristics'!$C:$C,0))),"",INDEX('Policy Characteristics'!D:D,MATCH($C469,'Policy Characteristics'!$C:$C,0)))</f>
        <v>Subsidy for Electricity Production</v>
      </c>
      <c r="K469" s="144" t="str">
        <f>IF(ISBLANK(INDEX('Policy Characteristics'!E:E,MATCH($C469,'Policy Characteristics'!$C:$C,0))),"",INDEX('Policy Characteristics'!E:E,MATCH($C469,'Policy Characteristics'!$C:$C,0)))</f>
        <v>elec generation subsidy</v>
      </c>
      <c r="L469" s="144">
        <f>IF(ISBLANK(INDEX('Policy Characteristics'!F:F,MATCH($C469,'Policy Characteristics'!$C:$C,0))),"",INDEX('Policy Characteristics'!F:F,MATCH($C469,'Policy Characteristics'!$C:$C,0)))</f>
        <v>0</v>
      </c>
      <c r="M469" s="144">
        <f>IF(ISBLANK(INDEX('Policy Characteristics'!G:G,MATCH($C469,'Policy Characteristics'!$C:$C,0))),"",INDEX('Policy Characteristics'!G:G,MATCH($C469,'Policy Characteristics'!$C:$C,0)))</f>
        <v>60</v>
      </c>
      <c r="N469" s="144">
        <f>IF(ISBLANK(INDEX('Policy Characteristics'!H:H,MATCH($C469,'Policy Characteristics'!$C:$C,0))),"",INDEX('Policy Characteristics'!H:H,MATCH($C469,'Policy Characteristics'!$C:$C,0)))</f>
        <v>1</v>
      </c>
      <c r="O469" s="144" t="str">
        <f>IF(ISBLANK(INDEX('Policy Characteristics'!I:I,MATCH($C469,'Policy Characteristics'!$C:$C,0))),"",INDEX('Policy Characteristics'!I:I,MATCH($C469,'Policy Characteristics'!$C:$C,0)))</f>
        <v>$/MWh</v>
      </c>
      <c r="P469" s="14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44" t="str">
        <f>IF(ISBLANK(INDEX('Policy Characteristics'!K:K,MATCH($C469,'Policy Characteristics'!$C:$C,0))),"",INDEX('Policy Characteristics'!K:K,MATCH($C469,'Policy Characteristics'!$C:$C,0)))</f>
        <v>electricity-sector-main.html#subsidies</v>
      </c>
      <c r="R469" s="144" t="str">
        <f>IF(ISBLANK(INDEX('Policy Characteristics'!L:L,MATCH($C469,'Policy Characteristics'!$C:$C,0))),"",INDEX('Policy Characteristics'!L:L,MATCH($C469,'Policy Characteristics'!$C:$C,0)))</f>
        <v>subsidy-for-electricity-production.html</v>
      </c>
      <c r="S469" s="156"/>
    </row>
    <row r="470" spans="1:19" x14ac:dyDescent="0.25">
      <c r="A470" s="144" t="str">
        <f>IF(ISBLANK(INDEX('Policy Characteristics'!A:A,MATCH($C470,'Policy Characteristics'!$C:$C,0))),"",INDEX('Policy Characteristics'!A:A,MATCH($C470,'Policy Characteristics'!$C:$C,0)))</f>
        <v>Electricity Supply</v>
      </c>
      <c r="B470" s="152" t="str">
        <f>IF(ISBLANK(INDEX('Policy Characteristics'!B:B,MATCH($C470,'Policy Characteristics'!$C:$C,0))),"",INDEX('Policy Characteristics'!B:B,MATCH($C470,'Policy Characteristics'!$C:$C,0)))</f>
        <v>Subsidy for Electricity Production</v>
      </c>
      <c r="C470" s="144" t="str">
        <f t="shared" si="27"/>
        <v>Subsidy for Elec Production by Fuel</v>
      </c>
      <c r="D470" s="6" t="s">
        <v>80</v>
      </c>
      <c r="E470" s="45"/>
      <c r="F470" s="6" t="s">
        <v>92</v>
      </c>
      <c r="G470" s="156"/>
      <c r="H470" s="43">
        <v>1578</v>
      </c>
      <c r="I470" t="s">
        <v>44</v>
      </c>
      <c r="J470" s="145" t="str">
        <f>IF(ISBLANK(INDEX('Policy Characteristics'!D:D,MATCH($C470,'Policy Characteristics'!$C:$C,0))),"",INDEX('Policy Characteristics'!D:D,MATCH($C470,'Policy Characteristics'!$C:$C,0)))</f>
        <v>Subsidy for Electricity Production</v>
      </c>
      <c r="K470" s="144" t="str">
        <f>IF(ISBLANK(INDEX('Policy Characteristics'!E:E,MATCH($C470,'Policy Characteristics'!$C:$C,0))),"",INDEX('Policy Characteristics'!E:E,MATCH($C470,'Policy Characteristics'!$C:$C,0)))</f>
        <v>elec generation subsidy</v>
      </c>
      <c r="L470" s="144">
        <f>IF(ISBLANK(INDEX('Policy Characteristics'!F:F,MATCH($C470,'Policy Characteristics'!$C:$C,0))),"",INDEX('Policy Characteristics'!F:F,MATCH($C470,'Policy Characteristics'!$C:$C,0)))</f>
        <v>0</v>
      </c>
      <c r="M470" s="144">
        <f>IF(ISBLANK(INDEX('Policy Characteristics'!G:G,MATCH($C470,'Policy Characteristics'!$C:$C,0))),"",INDEX('Policy Characteristics'!G:G,MATCH($C470,'Policy Characteristics'!$C:$C,0)))</f>
        <v>60</v>
      </c>
      <c r="N470" s="144">
        <f>IF(ISBLANK(INDEX('Policy Characteristics'!H:H,MATCH($C470,'Policy Characteristics'!$C:$C,0))),"",INDEX('Policy Characteristics'!H:H,MATCH($C470,'Policy Characteristics'!$C:$C,0)))</f>
        <v>1</v>
      </c>
      <c r="O470" s="144" t="str">
        <f>IF(ISBLANK(INDEX('Policy Characteristics'!I:I,MATCH($C470,'Policy Characteristics'!$C:$C,0))),"",INDEX('Policy Characteristics'!I:I,MATCH($C470,'Policy Characteristics'!$C:$C,0)))</f>
        <v>$/MWh</v>
      </c>
      <c r="P470" s="14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44" t="str">
        <f>IF(ISBLANK(INDEX('Policy Characteristics'!K:K,MATCH($C470,'Policy Characteristics'!$C:$C,0))),"",INDEX('Policy Characteristics'!K:K,MATCH($C470,'Policy Characteristics'!$C:$C,0)))</f>
        <v>electricity-sector-main.html#subsidies</v>
      </c>
      <c r="R470" s="144" t="str">
        <f>IF(ISBLANK(INDEX('Policy Characteristics'!L:L,MATCH($C470,'Policy Characteristics'!$C:$C,0))),"",INDEX('Policy Characteristics'!L:L,MATCH($C470,'Policy Characteristics'!$C:$C,0)))</f>
        <v>subsidy-for-electricity-production.html</v>
      </c>
      <c r="S470" s="156"/>
    </row>
    <row r="471" spans="1:19" x14ac:dyDescent="0.25">
      <c r="A471" s="144" t="str">
        <f>IF(ISBLANK(INDEX('Policy Characteristics'!A:A,MATCH($C471,'Policy Characteristics'!$C:$C,0))),"",INDEX('Policy Characteristics'!A:A,MATCH($C471,'Policy Characteristics'!$C:$C,0)))</f>
        <v>Electricity Supply</v>
      </c>
      <c r="B471" s="152" t="str">
        <f>IF(ISBLANK(INDEX('Policy Characteristics'!B:B,MATCH($C471,'Policy Characteristics'!$C:$C,0))),"",INDEX('Policy Characteristics'!B:B,MATCH($C471,'Policy Characteristics'!$C:$C,0)))</f>
        <v>Subsidy for Electricity Production</v>
      </c>
      <c r="C471" s="144" t="str">
        <f t="shared" si="27"/>
        <v>Subsidy for Elec Production by Fuel</v>
      </c>
      <c r="D471" s="6" t="s">
        <v>1318</v>
      </c>
      <c r="E471" s="45"/>
      <c r="F471" s="6" t="s">
        <v>432</v>
      </c>
      <c r="G471" s="156"/>
      <c r="H471" s="43">
        <v>1591</v>
      </c>
      <c r="I471" t="s">
        <v>44</v>
      </c>
      <c r="J471" s="145" t="str">
        <f>IF(ISBLANK(INDEX('Policy Characteristics'!D:D,MATCH($C471,'Policy Characteristics'!$C:$C,0))),"",INDEX('Policy Characteristics'!D:D,MATCH($C471,'Policy Characteristics'!$C:$C,0)))</f>
        <v>Subsidy for Electricity Production</v>
      </c>
      <c r="K471" s="144" t="str">
        <f>IF(ISBLANK(INDEX('Policy Characteristics'!E:E,MATCH($C471,'Policy Characteristics'!$C:$C,0))),"",INDEX('Policy Characteristics'!E:E,MATCH($C471,'Policy Characteristics'!$C:$C,0)))</f>
        <v>elec generation subsidy</v>
      </c>
      <c r="L471" s="144">
        <f>IF(ISBLANK(INDEX('Policy Characteristics'!F:F,MATCH($C471,'Policy Characteristics'!$C:$C,0))),"",INDEX('Policy Characteristics'!F:F,MATCH($C471,'Policy Characteristics'!$C:$C,0)))</f>
        <v>0</v>
      </c>
      <c r="M471" s="144">
        <f>IF(ISBLANK(INDEX('Policy Characteristics'!G:G,MATCH($C471,'Policy Characteristics'!$C:$C,0))),"",INDEX('Policy Characteristics'!G:G,MATCH($C471,'Policy Characteristics'!$C:$C,0)))</f>
        <v>60</v>
      </c>
      <c r="N471" s="144">
        <f>IF(ISBLANK(INDEX('Policy Characteristics'!H:H,MATCH($C471,'Policy Characteristics'!$C:$C,0))),"",INDEX('Policy Characteristics'!H:H,MATCH($C471,'Policy Characteristics'!$C:$C,0)))</f>
        <v>1</v>
      </c>
      <c r="O471" s="144" t="str">
        <f>IF(ISBLANK(INDEX('Policy Characteristics'!I:I,MATCH($C471,'Policy Characteristics'!$C:$C,0))),"",INDEX('Policy Characteristics'!I:I,MATCH($C471,'Policy Characteristics'!$C:$C,0)))</f>
        <v>$/MWh</v>
      </c>
      <c r="P471" s="14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44" t="str">
        <f>IF(ISBLANK(INDEX('Policy Characteristics'!K:K,MATCH($C471,'Policy Characteristics'!$C:$C,0))),"",INDEX('Policy Characteristics'!K:K,MATCH($C471,'Policy Characteristics'!$C:$C,0)))</f>
        <v>electricity-sector-main.html#subsidies</v>
      </c>
      <c r="R471" s="144" t="str">
        <f>IF(ISBLANK(INDEX('Policy Characteristics'!L:L,MATCH($C471,'Policy Characteristics'!$C:$C,0))),"",INDEX('Policy Characteristics'!L:L,MATCH($C471,'Policy Characteristics'!$C:$C,0)))</f>
        <v>subsidy-for-electricity-production.html</v>
      </c>
      <c r="S471" s="156"/>
    </row>
    <row r="472" spans="1:19" x14ac:dyDescent="0.25">
      <c r="A472" s="144" t="str">
        <f>IF(ISBLANK(INDEX('Policy Characteristics'!A:A,MATCH($C472,'Policy Characteristics'!$C:$C,0))),"",INDEX('Policy Characteristics'!A:A,MATCH($C472,'Policy Characteristics'!$C:$C,0)))</f>
        <v>Electricity Supply</v>
      </c>
      <c r="B472" s="152" t="str">
        <f>IF(ISBLANK(INDEX('Policy Characteristics'!B:B,MATCH($C472,'Policy Characteristics'!$C:$C,0))),"",INDEX('Policy Characteristics'!B:B,MATCH($C472,'Policy Characteristics'!$C:$C,0)))</f>
        <v>Subsidy for Electricity Production</v>
      </c>
      <c r="C472" s="144" t="str">
        <f t="shared" si="27"/>
        <v>Subsidy for Elec Production by Fuel</v>
      </c>
      <c r="D472" s="6" t="s">
        <v>304</v>
      </c>
      <c r="E472" s="45"/>
      <c r="F472" s="6" t="s">
        <v>306</v>
      </c>
      <c r="G472" s="156"/>
      <c r="H472" s="43">
        <v>1594</v>
      </c>
      <c r="I472" t="s">
        <v>44</v>
      </c>
      <c r="J472" s="145" t="str">
        <f>IF(ISBLANK(INDEX('Policy Characteristics'!D:D,MATCH($C472,'Policy Characteristics'!$C:$C,0))),"",INDEX('Policy Characteristics'!D:D,MATCH($C472,'Policy Characteristics'!$C:$C,0)))</f>
        <v>Subsidy for Electricity Production</v>
      </c>
      <c r="K472" s="144" t="str">
        <f>IF(ISBLANK(INDEX('Policy Characteristics'!E:E,MATCH($C472,'Policy Characteristics'!$C:$C,0))),"",INDEX('Policy Characteristics'!E:E,MATCH($C472,'Policy Characteristics'!$C:$C,0)))</f>
        <v>elec generation subsidy</v>
      </c>
      <c r="L472" s="144">
        <f>IF(ISBLANK(INDEX('Policy Characteristics'!F:F,MATCH($C472,'Policy Characteristics'!$C:$C,0))),"",INDEX('Policy Characteristics'!F:F,MATCH($C472,'Policy Characteristics'!$C:$C,0)))</f>
        <v>0</v>
      </c>
      <c r="M472" s="144">
        <f>IF(ISBLANK(INDEX('Policy Characteristics'!G:G,MATCH($C472,'Policy Characteristics'!$C:$C,0))),"",INDEX('Policy Characteristics'!G:G,MATCH($C472,'Policy Characteristics'!$C:$C,0)))</f>
        <v>60</v>
      </c>
      <c r="N472" s="144">
        <f>IF(ISBLANK(INDEX('Policy Characteristics'!H:H,MATCH($C472,'Policy Characteristics'!$C:$C,0))),"",INDEX('Policy Characteristics'!H:H,MATCH($C472,'Policy Characteristics'!$C:$C,0)))</f>
        <v>1</v>
      </c>
      <c r="O472" s="144" t="str">
        <f>IF(ISBLANK(INDEX('Policy Characteristics'!I:I,MATCH($C472,'Policy Characteristics'!$C:$C,0))),"",INDEX('Policy Characteristics'!I:I,MATCH($C472,'Policy Characteristics'!$C:$C,0)))</f>
        <v>$/MWh</v>
      </c>
      <c r="P472" s="14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44" t="str">
        <f>IF(ISBLANK(INDEX('Policy Characteristics'!K:K,MATCH($C472,'Policy Characteristics'!$C:$C,0))),"",INDEX('Policy Characteristics'!K:K,MATCH($C472,'Policy Characteristics'!$C:$C,0)))</f>
        <v>electricity-sector-main.html#subsidies</v>
      </c>
      <c r="R472" s="144" t="str">
        <f>IF(ISBLANK(INDEX('Policy Characteristics'!L:L,MATCH($C472,'Policy Characteristics'!$C:$C,0))),"",INDEX('Policy Characteristics'!L:L,MATCH($C472,'Policy Characteristics'!$C:$C,0)))</f>
        <v>subsidy-for-electricity-production.html</v>
      </c>
      <c r="S472" s="156"/>
    </row>
    <row r="473" spans="1:19" x14ac:dyDescent="0.25">
      <c r="A473" s="144" t="str">
        <f>IF(ISBLANK(INDEX('Policy Characteristics'!A:A,MATCH($C473,'Policy Characteristics'!$C:$C,0))),"",INDEX('Policy Characteristics'!A:A,MATCH($C473,'Policy Characteristics'!$C:$C,0)))</f>
        <v>Electricity Supply</v>
      </c>
      <c r="B473" s="152" t="str">
        <f>IF(ISBLANK(INDEX('Policy Characteristics'!B:B,MATCH($C473,'Policy Characteristics'!$C:$C,0))),"",INDEX('Policy Characteristics'!B:B,MATCH($C473,'Policy Characteristics'!$C:$C,0)))</f>
        <v>Subsidy for Electricity Production</v>
      </c>
      <c r="C473" s="144" t="str">
        <f t="shared" si="27"/>
        <v>Subsidy for Elec Production by Fuel</v>
      </c>
      <c r="D473" s="6" t="s">
        <v>305</v>
      </c>
      <c r="E473" s="45"/>
      <c r="F473" s="6" t="s">
        <v>307</v>
      </c>
      <c r="G473" s="156"/>
      <c r="H473" s="43">
        <v>1597</v>
      </c>
      <c r="I473" t="s">
        <v>44</v>
      </c>
      <c r="J473" s="145" t="str">
        <f>IF(ISBLANK(INDEX('Policy Characteristics'!D:D,MATCH($C473,'Policy Characteristics'!$C:$C,0))),"",INDEX('Policy Characteristics'!D:D,MATCH($C473,'Policy Characteristics'!$C:$C,0)))</f>
        <v>Subsidy for Electricity Production</v>
      </c>
      <c r="K473" s="144" t="str">
        <f>IF(ISBLANK(INDEX('Policy Characteristics'!E:E,MATCH($C473,'Policy Characteristics'!$C:$C,0))),"",INDEX('Policy Characteristics'!E:E,MATCH($C473,'Policy Characteristics'!$C:$C,0)))</f>
        <v>elec generation subsidy</v>
      </c>
      <c r="L473" s="144">
        <f>IF(ISBLANK(INDEX('Policy Characteristics'!F:F,MATCH($C473,'Policy Characteristics'!$C:$C,0))),"",INDEX('Policy Characteristics'!F:F,MATCH($C473,'Policy Characteristics'!$C:$C,0)))</f>
        <v>0</v>
      </c>
      <c r="M473" s="144">
        <f>IF(ISBLANK(INDEX('Policy Characteristics'!G:G,MATCH($C473,'Policy Characteristics'!$C:$C,0))),"",INDEX('Policy Characteristics'!G:G,MATCH($C473,'Policy Characteristics'!$C:$C,0)))</f>
        <v>60</v>
      </c>
      <c r="N473" s="144">
        <f>IF(ISBLANK(INDEX('Policy Characteristics'!H:H,MATCH($C473,'Policy Characteristics'!$C:$C,0))),"",INDEX('Policy Characteristics'!H:H,MATCH($C473,'Policy Characteristics'!$C:$C,0)))</f>
        <v>1</v>
      </c>
      <c r="O473" s="144" t="str">
        <f>IF(ISBLANK(INDEX('Policy Characteristics'!I:I,MATCH($C473,'Policy Characteristics'!$C:$C,0))),"",INDEX('Policy Characteristics'!I:I,MATCH($C473,'Policy Characteristics'!$C:$C,0)))</f>
        <v>$/MWh</v>
      </c>
      <c r="P473" s="14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44" t="str">
        <f>IF(ISBLANK(INDEX('Policy Characteristics'!K:K,MATCH($C473,'Policy Characteristics'!$C:$C,0))),"",INDEX('Policy Characteristics'!K:K,MATCH($C473,'Policy Characteristics'!$C:$C,0)))</f>
        <v>electricity-sector-main.html#subsidies</v>
      </c>
      <c r="R473" s="144" t="str">
        <f>IF(ISBLANK(INDEX('Policy Characteristics'!L:L,MATCH($C473,'Policy Characteristics'!$C:$C,0))),"",INDEX('Policy Characteristics'!L:L,MATCH($C473,'Policy Characteristics'!$C:$C,0)))</f>
        <v>subsidy-for-electricity-production.html</v>
      </c>
      <c r="S473" s="156"/>
    </row>
    <row r="474" spans="1:19" x14ac:dyDescent="0.25">
      <c r="A474" s="144" t="str">
        <f>IF(ISBLANK(INDEX('Policy Characteristics'!A:A,MATCH($C474,'Policy Characteristics'!$C:$C,0))),"",INDEX('Policy Characteristics'!A:A,MATCH($C474,'Policy Characteristics'!$C:$C,0)))</f>
        <v>Electricity Supply</v>
      </c>
      <c r="B474" s="152" t="str">
        <f>IF(ISBLANK(INDEX('Policy Characteristics'!B:B,MATCH($C474,'Policy Characteristics'!$C:$C,0))),"",INDEX('Policy Characteristics'!B:B,MATCH($C474,'Policy Characteristics'!$C:$C,0)))</f>
        <v>Subsidy for Electricity Production</v>
      </c>
      <c r="C474" s="144" t="str">
        <f t="shared" si="27"/>
        <v>Subsidy for Elec Production by Fuel</v>
      </c>
      <c r="D474" s="6" t="s">
        <v>440</v>
      </c>
      <c r="E474" s="45"/>
      <c r="F474" s="6" t="s">
        <v>439</v>
      </c>
      <c r="G474" s="156"/>
      <c r="H474" s="43">
        <v>1580</v>
      </c>
      <c r="I474" t="s">
        <v>44</v>
      </c>
      <c r="J474" s="145" t="str">
        <f>IF(ISBLANK(INDEX('Policy Characteristics'!D:D,MATCH($C474,'Policy Characteristics'!$C:$C,0))),"",INDEX('Policy Characteristics'!D:D,MATCH($C474,'Policy Characteristics'!$C:$C,0)))</f>
        <v>Subsidy for Electricity Production</v>
      </c>
      <c r="K474" s="144" t="str">
        <f>IF(ISBLANK(INDEX('Policy Characteristics'!E:E,MATCH($C474,'Policy Characteristics'!$C:$C,0))),"",INDEX('Policy Characteristics'!E:E,MATCH($C474,'Policy Characteristics'!$C:$C,0)))</f>
        <v>elec generation subsidy</v>
      </c>
      <c r="L474" s="144">
        <f>IF(ISBLANK(INDEX('Policy Characteristics'!F:F,MATCH($C474,'Policy Characteristics'!$C:$C,0))),"",INDEX('Policy Characteristics'!F:F,MATCH($C474,'Policy Characteristics'!$C:$C,0)))</f>
        <v>0</v>
      </c>
      <c r="M474" s="144">
        <f>IF(ISBLANK(INDEX('Policy Characteristics'!G:G,MATCH($C474,'Policy Characteristics'!$C:$C,0))),"",INDEX('Policy Characteristics'!G:G,MATCH($C474,'Policy Characteristics'!$C:$C,0)))</f>
        <v>60</v>
      </c>
      <c r="N474" s="144">
        <f>IF(ISBLANK(INDEX('Policy Characteristics'!H:H,MATCH($C474,'Policy Characteristics'!$C:$C,0))),"",INDEX('Policy Characteristics'!H:H,MATCH($C474,'Policy Characteristics'!$C:$C,0)))</f>
        <v>1</v>
      </c>
      <c r="O474" s="144" t="str">
        <f>IF(ISBLANK(INDEX('Policy Characteristics'!I:I,MATCH($C474,'Policy Characteristics'!$C:$C,0))),"",INDEX('Policy Characteristics'!I:I,MATCH($C474,'Policy Characteristics'!$C:$C,0)))</f>
        <v>$/MWh</v>
      </c>
      <c r="P474" s="14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44" t="str">
        <f>IF(ISBLANK(INDEX('Policy Characteristics'!K:K,MATCH($C474,'Policy Characteristics'!$C:$C,0))),"",INDEX('Policy Characteristics'!K:K,MATCH($C474,'Policy Characteristics'!$C:$C,0)))</f>
        <v>electricity-sector-main.html#subsidies</v>
      </c>
      <c r="R474" s="144" t="str">
        <f>IF(ISBLANK(INDEX('Policy Characteristics'!L:L,MATCH($C474,'Policy Characteristics'!$C:$C,0))),"",INDEX('Policy Characteristics'!L:L,MATCH($C474,'Policy Characteristics'!$C:$C,0)))</f>
        <v>subsidy-for-electricity-production.html</v>
      </c>
      <c r="S474" s="156"/>
    </row>
    <row r="475" spans="1:19" x14ac:dyDescent="0.25">
      <c r="A475" s="144" t="str">
        <f>IF(ISBLANK(INDEX('Policy Characteristics'!A:A,MATCH($C475,'Policy Characteristics'!$C:$C,0))),"",INDEX('Policy Characteristics'!A:A,MATCH($C475,'Policy Characteristics'!$C:$C,0)))</f>
        <v>Electricity Supply</v>
      </c>
      <c r="B475" s="152" t="str">
        <f>IF(ISBLANK(INDEX('Policy Characteristics'!B:B,MATCH($C475,'Policy Characteristics'!$C:$C,0))),"",INDEX('Policy Characteristics'!B:B,MATCH($C475,'Policy Characteristics'!$C:$C,0)))</f>
        <v>Subsidy for Electricity Production</v>
      </c>
      <c r="C475" s="144" t="str">
        <f t="shared" si="27"/>
        <v>Subsidy for Elec Production by Fuel</v>
      </c>
      <c r="D475" s="6" t="s">
        <v>449</v>
      </c>
      <c r="E475" s="45"/>
      <c r="F475" s="6" t="s">
        <v>450</v>
      </c>
      <c r="G475" s="156"/>
      <c r="H475" s="43">
        <v>1582</v>
      </c>
      <c r="I475" t="s">
        <v>44</v>
      </c>
      <c r="J475" s="145" t="str">
        <f>IF(ISBLANK(INDEX('Policy Characteristics'!D:D,MATCH($C475,'Policy Characteristics'!$C:$C,0))),"",INDEX('Policy Characteristics'!D:D,MATCH($C475,'Policy Characteristics'!$C:$C,0)))</f>
        <v>Subsidy for Electricity Production</v>
      </c>
      <c r="K475" s="144" t="str">
        <f>IF(ISBLANK(INDEX('Policy Characteristics'!E:E,MATCH($C475,'Policy Characteristics'!$C:$C,0))),"",INDEX('Policy Characteristics'!E:E,MATCH($C475,'Policy Characteristics'!$C:$C,0)))</f>
        <v>elec generation subsidy</v>
      </c>
      <c r="L475" s="144">
        <f>IF(ISBLANK(INDEX('Policy Characteristics'!F:F,MATCH($C475,'Policy Characteristics'!$C:$C,0))),"",INDEX('Policy Characteristics'!F:F,MATCH($C475,'Policy Characteristics'!$C:$C,0)))</f>
        <v>0</v>
      </c>
      <c r="M475" s="144">
        <f>IF(ISBLANK(INDEX('Policy Characteristics'!G:G,MATCH($C475,'Policy Characteristics'!$C:$C,0))),"",INDEX('Policy Characteristics'!G:G,MATCH($C475,'Policy Characteristics'!$C:$C,0)))</f>
        <v>60</v>
      </c>
      <c r="N475" s="144">
        <f>IF(ISBLANK(INDEX('Policy Characteristics'!H:H,MATCH($C475,'Policy Characteristics'!$C:$C,0))),"",INDEX('Policy Characteristics'!H:H,MATCH($C475,'Policy Characteristics'!$C:$C,0)))</f>
        <v>1</v>
      </c>
      <c r="O475" s="144" t="str">
        <f>IF(ISBLANK(INDEX('Policy Characteristics'!I:I,MATCH($C475,'Policy Characteristics'!$C:$C,0))),"",INDEX('Policy Characteristics'!I:I,MATCH($C475,'Policy Characteristics'!$C:$C,0)))</f>
        <v>$/MWh</v>
      </c>
      <c r="P475" s="14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44" t="str">
        <f>IF(ISBLANK(INDEX('Policy Characteristics'!K:K,MATCH($C475,'Policy Characteristics'!$C:$C,0))),"",INDEX('Policy Characteristics'!K:K,MATCH($C475,'Policy Characteristics'!$C:$C,0)))</f>
        <v>electricity-sector-main.html#subsidies</v>
      </c>
      <c r="R475" s="144" t="str">
        <f>IF(ISBLANK(INDEX('Policy Characteristics'!L:L,MATCH($C475,'Policy Characteristics'!$C:$C,0))),"",INDEX('Policy Characteristics'!L:L,MATCH($C475,'Policy Characteristics'!$C:$C,0)))</f>
        <v>subsidy-for-electricity-production.html</v>
      </c>
      <c r="S475" s="156"/>
    </row>
    <row r="476" spans="1:19" x14ac:dyDescent="0.25">
      <c r="A476" s="144" t="str">
        <f>IF(ISBLANK(INDEX('Policy Characteristics'!A:A,MATCH($C476,'Policy Characteristics'!$C:$C,0))),"",INDEX('Policy Characteristics'!A:A,MATCH($C476,'Policy Characteristics'!$C:$C,0)))</f>
        <v>Electricity Supply</v>
      </c>
      <c r="B476" s="152" t="str">
        <f>IF(ISBLANK(INDEX('Policy Characteristics'!B:B,MATCH($C476,'Policy Characteristics'!$C:$C,0))),"",INDEX('Policy Characteristics'!B:B,MATCH($C476,'Policy Characteristics'!$C:$C,0)))</f>
        <v>Subsidy for Electricity Production</v>
      </c>
      <c r="C476" s="144" t="str">
        <f t="shared" si="27"/>
        <v>Subsidy for Elec Production by Fuel</v>
      </c>
      <c r="D476" s="6" t="s">
        <v>1641</v>
      </c>
      <c r="E476" s="45"/>
      <c r="F476" s="6" t="s">
        <v>1361</v>
      </c>
      <c r="G476" s="156"/>
      <c r="H476" s="43">
        <v>1584</v>
      </c>
      <c r="I476" t="s">
        <v>44</v>
      </c>
      <c r="J476" s="145" t="str">
        <f>IF(ISBLANK(INDEX('Policy Characteristics'!D:D,MATCH($C476,'Policy Characteristics'!$C:$C,0))),"",INDEX('Policy Characteristics'!D:D,MATCH($C476,'Policy Characteristics'!$C:$C,0)))</f>
        <v>Subsidy for Electricity Production</v>
      </c>
      <c r="K476" s="144" t="str">
        <f>IF(ISBLANK(INDEX('Policy Characteristics'!E:E,MATCH($C476,'Policy Characteristics'!$C:$C,0))),"",INDEX('Policy Characteristics'!E:E,MATCH($C476,'Policy Characteristics'!$C:$C,0)))</f>
        <v>elec generation subsidy</v>
      </c>
      <c r="L476" s="144">
        <f>IF(ISBLANK(INDEX('Policy Characteristics'!F:F,MATCH($C476,'Policy Characteristics'!$C:$C,0))),"",INDEX('Policy Characteristics'!F:F,MATCH($C476,'Policy Characteristics'!$C:$C,0)))</f>
        <v>0</v>
      </c>
      <c r="M476" s="144">
        <f>IF(ISBLANK(INDEX('Policy Characteristics'!G:G,MATCH($C476,'Policy Characteristics'!$C:$C,0))),"",INDEX('Policy Characteristics'!G:G,MATCH($C476,'Policy Characteristics'!$C:$C,0)))</f>
        <v>60</v>
      </c>
      <c r="N476" s="144">
        <f>IF(ISBLANK(INDEX('Policy Characteristics'!H:H,MATCH($C476,'Policy Characteristics'!$C:$C,0))),"",INDEX('Policy Characteristics'!H:H,MATCH($C476,'Policy Characteristics'!$C:$C,0)))</f>
        <v>1</v>
      </c>
      <c r="O476" s="144" t="str">
        <f>IF(ISBLANK(INDEX('Policy Characteristics'!I:I,MATCH($C476,'Policy Characteristics'!$C:$C,0))),"",INDEX('Policy Characteristics'!I:I,MATCH($C476,'Policy Characteristics'!$C:$C,0)))</f>
        <v>$/MWh</v>
      </c>
      <c r="P476" s="14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44" t="str">
        <f>IF(ISBLANK(INDEX('Policy Characteristics'!K:K,MATCH($C476,'Policy Characteristics'!$C:$C,0))),"",INDEX('Policy Characteristics'!K:K,MATCH($C476,'Policy Characteristics'!$C:$C,0)))</f>
        <v>electricity-sector-main.html#subsidies</v>
      </c>
      <c r="R476" s="144" t="str">
        <f>IF(ISBLANK(INDEX('Policy Characteristics'!L:L,MATCH($C476,'Policy Characteristics'!$C:$C,0))),"",INDEX('Policy Characteristics'!L:L,MATCH($C476,'Policy Characteristics'!$C:$C,0)))</f>
        <v>subsidy-for-electricity-production.html</v>
      </c>
      <c r="S476" s="156"/>
    </row>
    <row r="477" spans="1:19" x14ac:dyDescent="0.25">
      <c r="A477" s="144" t="str">
        <f>IF(ISBLANK(INDEX('Policy Characteristics'!A:A,MATCH($C477,'Policy Characteristics'!$C:$C,0))),"",INDEX('Policy Characteristics'!A:A,MATCH($C477,'Policy Characteristics'!$C:$C,0)))</f>
        <v>Electricity Supply</v>
      </c>
      <c r="B477" s="152" t="str">
        <f>IF(ISBLANK(INDEX('Policy Characteristics'!B:B,MATCH($C477,'Policy Characteristics'!$C:$C,0))),"",INDEX('Policy Characteristics'!B:B,MATCH($C477,'Policy Characteristics'!$C:$C,0)))</f>
        <v>Subsidy for Electricity Production</v>
      </c>
      <c r="C477" s="144" t="str">
        <f t="shared" si="27"/>
        <v>Subsidy for Elec Production by Fuel</v>
      </c>
      <c r="D477" s="6" t="s">
        <v>1642</v>
      </c>
      <c r="E477" s="45"/>
      <c r="F477" s="6" t="s">
        <v>1484</v>
      </c>
      <c r="G477" s="156"/>
      <c r="H477" s="43">
        <v>1586</v>
      </c>
      <c r="I477" t="s">
        <v>44</v>
      </c>
      <c r="J477" s="145" t="str">
        <f>IF(ISBLANK(INDEX('Policy Characteristics'!D:D,MATCH($C477,'Policy Characteristics'!$C:$C,0))),"",INDEX('Policy Characteristics'!D:D,MATCH($C477,'Policy Characteristics'!$C:$C,0)))</f>
        <v>Subsidy for Electricity Production</v>
      </c>
      <c r="K477" s="144" t="str">
        <f>IF(ISBLANK(INDEX('Policy Characteristics'!E:E,MATCH($C477,'Policy Characteristics'!$C:$C,0))),"",INDEX('Policy Characteristics'!E:E,MATCH($C477,'Policy Characteristics'!$C:$C,0)))</f>
        <v>elec generation subsidy</v>
      </c>
      <c r="L477" s="144">
        <f>IF(ISBLANK(INDEX('Policy Characteristics'!F:F,MATCH($C477,'Policy Characteristics'!$C:$C,0))),"",INDEX('Policy Characteristics'!F:F,MATCH($C477,'Policy Characteristics'!$C:$C,0)))</f>
        <v>0</v>
      </c>
      <c r="M477" s="144">
        <f>IF(ISBLANK(INDEX('Policy Characteristics'!G:G,MATCH($C477,'Policy Characteristics'!$C:$C,0))),"",INDEX('Policy Characteristics'!G:G,MATCH($C477,'Policy Characteristics'!$C:$C,0)))</f>
        <v>60</v>
      </c>
      <c r="N477" s="144">
        <f>IF(ISBLANK(INDEX('Policy Characteristics'!H:H,MATCH($C477,'Policy Characteristics'!$C:$C,0))),"",INDEX('Policy Characteristics'!H:H,MATCH($C477,'Policy Characteristics'!$C:$C,0)))</f>
        <v>1</v>
      </c>
      <c r="O477" s="144" t="str">
        <f>IF(ISBLANK(INDEX('Policy Characteristics'!I:I,MATCH($C477,'Policy Characteristics'!$C:$C,0))),"",INDEX('Policy Characteristics'!I:I,MATCH($C477,'Policy Characteristics'!$C:$C,0)))</f>
        <v>$/MWh</v>
      </c>
      <c r="P477" s="14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44" t="str">
        <f>IF(ISBLANK(INDEX('Policy Characteristics'!K:K,MATCH($C477,'Policy Characteristics'!$C:$C,0))),"",INDEX('Policy Characteristics'!K:K,MATCH($C477,'Policy Characteristics'!$C:$C,0)))</f>
        <v>electricity-sector-main.html#subsidies</v>
      </c>
      <c r="R477" s="144" t="str">
        <f>IF(ISBLANK(INDEX('Policy Characteristics'!L:L,MATCH($C477,'Policy Characteristics'!$C:$C,0))),"",INDEX('Policy Characteristics'!L:L,MATCH($C477,'Policy Characteristics'!$C:$C,0)))</f>
        <v>subsidy-for-electricity-production.html</v>
      </c>
      <c r="S477" s="156"/>
    </row>
    <row r="478" spans="1:19" x14ac:dyDescent="0.25">
      <c r="A478" s="144" t="str">
        <f>IF(ISBLANK(INDEX('Policy Characteristics'!A:A,MATCH($C478,'Policy Characteristics'!$C:$C,0))),"",INDEX('Policy Characteristics'!A:A,MATCH($C478,'Policy Characteristics'!$C:$C,0)))</f>
        <v>Electricity Supply</v>
      </c>
      <c r="B478" s="152" t="str">
        <f>IF(ISBLANK(INDEX('Policy Characteristics'!B:B,MATCH($C478,'Policy Characteristics'!$C:$C,0))),"",INDEX('Policy Characteristics'!B:B,MATCH($C478,'Policy Characteristics'!$C:$C,0)))</f>
        <v>Subsidy for Electricity Production</v>
      </c>
      <c r="C478" s="144" t="str">
        <f t="shared" si="27"/>
        <v>Subsidy for Elec Production by Fuel</v>
      </c>
      <c r="D478" s="6" t="s">
        <v>1643</v>
      </c>
      <c r="E478" s="45"/>
      <c r="F478" s="6" t="s">
        <v>1363</v>
      </c>
      <c r="G478" s="156"/>
      <c r="H478" s="43">
        <v>1588</v>
      </c>
      <c r="I478" t="s">
        <v>44</v>
      </c>
      <c r="J478" s="145" t="str">
        <f>IF(ISBLANK(INDEX('Policy Characteristics'!D:D,MATCH($C478,'Policy Characteristics'!$C:$C,0))),"",INDEX('Policy Characteristics'!D:D,MATCH($C478,'Policy Characteristics'!$C:$C,0)))</f>
        <v>Subsidy for Electricity Production</v>
      </c>
      <c r="K478" s="144" t="str">
        <f>IF(ISBLANK(INDEX('Policy Characteristics'!E:E,MATCH($C478,'Policy Characteristics'!$C:$C,0))),"",INDEX('Policy Characteristics'!E:E,MATCH($C478,'Policy Characteristics'!$C:$C,0)))</f>
        <v>elec generation subsidy</v>
      </c>
      <c r="L478" s="144">
        <f>IF(ISBLANK(INDEX('Policy Characteristics'!F:F,MATCH($C478,'Policy Characteristics'!$C:$C,0))),"",INDEX('Policy Characteristics'!F:F,MATCH($C478,'Policy Characteristics'!$C:$C,0)))</f>
        <v>0</v>
      </c>
      <c r="M478" s="144">
        <f>IF(ISBLANK(INDEX('Policy Characteristics'!G:G,MATCH($C478,'Policy Characteristics'!$C:$C,0))),"",INDEX('Policy Characteristics'!G:G,MATCH($C478,'Policy Characteristics'!$C:$C,0)))</f>
        <v>60</v>
      </c>
      <c r="N478" s="144">
        <f>IF(ISBLANK(INDEX('Policy Characteristics'!H:H,MATCH($C478,'Policy Characteristics'!$C:$C,0))),"",INDEX('Policy Characteristics'!H:H,MATCH($C478,'Policy Characteristics'!$C:$C,0)))</f>
        <v>1</v>
      </c>
      <c r="O478" s="144" t="str">
        <f>IF(ISBLANK(INDEX('Policy Characteristics'!I:I,MATCH($C478,'Policy Characteristics'!$C:$C,0))),"",INDEX('Policy Characteristics'!I:I,MATCH($C478,'Policy Characteristics'!$C:$C,0)))</f>
        <v>$/MWh</v>
      </c>
      <c r="P478" s="14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44" t="str">
        <f>IF(ISBLANK(INDEX('Policy Characteristics'!K:K,MATCH($C478,'Policy Characteristics'!$C:$C,0))),"",INDEX('Policy Characteristics'!K:K,MATCH($C478,'Policy Characteristics'!$C:$C,0)))</f>
        <v>electricity-sector-main.html#subsidies</v>
      </c>
      <c r="R478" s="144" t="str">
        <f>IF(ISBLANK(INDEX('Policy Characteristics'!L:L,MATCH($C478,'Policy Characteristics'!$C:$C,0))),"",INDEX('Policy Characteristics'!L:L,MATCH($C478,'Policy Characteristics'!$C:$C,0)))</f>
        <v>subsidy-for-electricity-production.html</v>
      </c>
      <c r="S478" s="156"/>
    </row>
    <row r="479" spans="1:19" x14ac:dyDescent="0.25">
      <c r="A479" s="144" t="str">
        <f>IF(ISBLANK(INDEX('Policy Characteristics'!A:A,MATCH($C479,'Policy Characteristics'!$C:$C,0))),"",INDEX('Policy Characteristics'!A:A,MATCH($C479,'Policy Characteristics'!$C:$C,0)))</f>
        <v>Electricity Supply</v>
      </c>
      <c r="B479" s="152" t="str">
        <f>IF(ISBLANK(INDEX('Policy Characteristics'!B:B,MATCH($C479,'Policy Characteristics'!$C:$C,0))),"",INDEX('Policy Characteristics'!B:B,MATCH($C479,'Policy Characteristics'!$C:$C,0)))</f>
        <v>Subsidy for Electricity Production</v>
      </c>
      <c r="C479" s="144" t="str">
        <f t="shared" si="27"/>
        <v>Subsidy for Elec Production by Fuel</v>
      </c>
      <c r="D479" s="6" t="s">
        <v>2318</v>
      </c>
      <c r="E479" s="45"/>
      <c r="F479" s="6" t="s">
        <v>2325</v>
      </c>
      <c r="G479" s="156"/>
      <c r="H479" s="43">
        <v>1797</v>
      </c>
      <c r="I479" t="s">
        <v>44</v>
      </c>
      <c r="J479" s="145" t="str">
        <f>IF(ISBLANK(INDEX('Policy Characteristics'!D:D,MATCH($C479,'Policy Characteristics'!$C:$C,0))),"",INDEX('Policy Characteristics'!D:D,MATCH($C479,'Policy Characteristics'!$C:$C,0)))</f>
        <v>Subsidy for Electricity Production</v>
      </c>
      <c r="K479" s="144" t="str">
        <f>IF(ISBLANK(INDEX('Policy Characteristics'!E:E,MATCH($C479,'Policy Characteristics'!$C:$C,0))),"",INDEX('Policy Characteristics'!E:E,MATCH($C479,'Policy Characteristics'!$C:$C,0)))</f>
        <v>elec generation subsidy</v>
      </c>
      <c r="L479" s="144">
        <f>IF(ISBLANK(INDEX('Policy Characteristics'!F:F,MATCH($C479,'Policy Characteristics'!$C:$C,0))),"",INDEX('Policy Characteristics'!F:F,MATCH($C479,'Policy Characteristics'!$C:$C,0)))</f>
        <v>0</v>
      </c>
      <c r="M479" s="144">
        <f>IF(ISBLANK(INDEX('Policy Characteristics'!G:G,MATCH($C479,'Policy Characteristics'!$C:$C,0))),"",INDEX('Policy Characteristics'!G:G,MATCH($C479,'Policy Characteristics'!$C:$C,0)))</f>
        <v>60</v>
      </c>
      <c r="N479" s="144">
        <f>IF(ISBLANK(INDEX('Policy Characteristics'!H:H,MATCH($C479,'Policy Characteristics'!$C:$C,0))),"",INDEX('Policy Characteristics'!H:H,MATCH($C479,'Policy Characteristics'!$C:$C,0)))</f>
        <v>1</v>
      </c>
      <c r="O479" s="144" t="str">
        <f>IF(ISBLANK(INDEX('Policy Characteristics'!I:I,MATCH($C479,'Policy Characteristics'!$C:$C,0))),"",INDEX('Policy Characteristics'!I:I,MATCH($C479,'Policy Characteristics'!$C:$C,0)))</f>
        <v>$/MWh</v>
      </c>
      <c r="P479" s="14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44" t="str">
        <f>IF(ISBLANK(INDEX('Policy Characteristics'!K:K,MATCH($C479,'Policy Characteristics'!$C:$C,0))),"",INDEX('Policy Characteristics'!K:K,MATCH($C479,'Policy Characteristics'!$C:$C,0)))</f>
        <v>electricity-sector-main.html#subsidies</v>
      </c>
      <c r="R479" s="144" t="str">
        <f>IF(ISBLANK(INDEX('Policy Characteristics'!L:L,MATCH($C479,'Policy Characteristics'!$C:$C,0))),"",INDEX('Policy Characteristics'!L:L,MATCH($C479,'Policy Characteristics'!$C:$C,0)))</f>
        <v>subsidy-for-electricity-production.html</v>
      </c>
      <c r="S479" s="156"/>
    </row>
    <row r="480" spans="1:19" x14ac:dyDescent="0.25">
      <c r="A480" s="144" t="str">
        <f>IF(ISBLANK(INDEX('Policy Characteristics'!A:A,MATCH($C480,'Policy Characteristics'!$C:$C,0))),"",INDEX('Policy Characteristics'!A:A,MATCH($C480,'Policy Characteristics'!$C:$C,0)))</f>
        <v>Electricity Supply</v>
      </c>
      <c r="B480" s="152" t="str">
        <f>IF(ISBLANK(INDEX('Policy Characteristics'!B:B,MATCH($C480,'Policy Characteristics'!$C:$C,0))),"",INDEX('Policy Characteristics'!B:B,MATCH($C480,'Policy Characteristics'!$C:$C,0)))</f>
        <v>Subsidy for Electricity Production</v>
      </c>
      <c r="C480" s="144" t="str">
        <f t="shared" si="27"/>
        <v>Subsidy for Elec Production by Fuel</v>
      </c>
      <c r="D480" s="6" t="s">
        <v>2321</v>
      </c>
      <c r="E480" s="45"/>
      <c r="F480" s="6" t="s">
        <v>2326</v>
      </c>
      <c r="G480" s="156"/>
      <c r="H480" s="43">
        <v>1798</v>
      </c>
      <c r="I480" t="s">
        <v>44</v>
      </c>
      <c r="J480" s="145" t="str">
        <f>IF(ISBLANK(INDEX('Policy Characteristics'!D:D,MATCH($C480,'Policy Characteristics'!$C:$C,0))),"",INDEX('Policy Characteristics'!D:D,MATCH($C480,'Policy Characteristics'!$C:$C,0)))</f>
        <v>Subsidy for Electricity Production</v>
      </c>
      <c r="K480" s="144" t="str">
        <f>IF(ISBLANK(INDEX('Policy Characteristics'!E:E,MATCH($C480,'Policy Characteristics'!$C:$C,0))),"",INDEX('Policy Characteristics'!E:E,MATCH($C480,'Policy Characteristics'!$C:$C,0)))</f>
        <v>elec generation subsidy</v>
      </c>
      <c r="L480" s="144">
        <f>IF(ISBLANK(INDEX('Policy Characteristics'!F:F,MATCH($C480,'Policy Characteristics'!$C:$C,0))),"",INDEX('Policy Characteristics'!F:F,MATCH($C480,'Policy Characteristics'!$C:$C,0)))</f>
        <v>0</v>
      </c>
      <c r="M480" s="144">
        <f>IF(ISBLANK(INDEX('Policy Characteristics'!G:G,MATCH($C480,'Policy Characteristics'!$C:$C,0))),"",INDEX('Policy Characteristics'!G:G,MATCH($C480,'Policy Characteristics'!$C:$C,0)))</f>
        <v>60</v>
      </c>
      <c r="N480" s="144">
        <f>IF(ISBLANK(INDEX('Policy Characteristics'!H:H,MATCH($C480,'Policy Characteristics'!$C:$C,0))),"",INDEX('Policy Characteristics'!H:H,MATCH($C480,'Policy Characteristics'!$C:$C,0)))</f>
        <v>1</v>
      </c>
      <c r="O480" s="144" t="str">
        <f>IF(ISBLANK(INDEX('Policy Characteristics'!I:I,MATCH($C480,'Policy Characteristics'!$C:$C,0))),"",INDEX('Policy Characteristics'!I:I,MATCH($C480,'Policy Characteristics'!$C:$C,0)))</f>
        <v>$/MWh</v>
      </c>
      <c r="P480" s="14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44" t="str">
        <f>IF(ISBLANK(INDEX('Policy Characteristics'!K:K,MATCH($C480,'Policy Characteristics'!$C:$C,0))),"",INDEX('Policy Characteristics'!K:K,MATCH($C480,'Policy Characteristics'!$C:$C,0)))</f>
        <v>electricity-sector-main.html#subsidies</v>
      </c>
      <c r="R480" s="144" t="str">
        <f>IF(ISBLANK(INDEX('Policy Characteristics'!L:L,MATCH($C480,'Policy Characteristics'!$C:$C,0))),"",INDEX('Policy Characteristics'!L:L,MATCH($C480,'Policy Characteristics'!$C:$C,0)))</f>
        <v>subsidy-for-electricity-production.html</v>
      </c>
      <c r="S480" s="156"/>
    </row>
    <row r="481" spans="1:19" x14ac:dyDescent="0.25">
      <c r="A481" s="144" t="str">
        <f>IF(ISBLANK(INDEX('Policy Characteristics'!A:A,MATCH($C481,'Policy Characteristics'!$C:$C,0))),"",INDEX('Policy Characteristics'!A:A,MATCH($C481,'Policy Characteristics'!$C:$C,0)))</f>
        <v>Electricity Supply</v>
      </c>
      <c r="B481" s="152" t="str">
        <f>IF(ISBLANK(INDEX('Policy Characteristics'!B:B,MATCH($C481,'Policy Characteristics'!$C:$C,0))),"",INDEX('Policy Characteristics'!B:B,MATCH($C481,'Policy Characteristics'!$C:$C,0)))</f>
        <v>Subsidy for Electricity Production</v>
      </c>
      <c r="C481" s="144" t="str">
        <f t="shared" si="27"/>
        <v>Subsidy for Elec Production by Fuel</v>
      </c>
      <c r="D481" s="6" t="s">
        <v>2322</v>
      </c>
      <c r="E481" s="45"/>
      <c r="F481" s="6" t="s">
        <v>2327</v>
      </c>
      <c r="G481" s="156"/>
      <c r="H481" s="43">
        <v>1799</v>
      </c>
      <c r="I481" t="s">
        <v>44</v>
      </c>
      <c r="J481" s="145" t="str">
        <f>IF(ISBLANK(INDEX('Policy Characteristics'!D:D,MATCH($C481,'Policy Characteristics'!$C:$C,0))),"",INDEX('Policy Characteristics'!D:D,MATCH($C481,'Policy Characteristics'!$C:$C,0)))</f>
        <v>Subsidy for Electricity Production</v>
      </c>
      <c r="K481" s="144" t="str">
        <f>IF(ISBLANK(INDEX('Policy Characteristics'!E:E,MATCH($C481,'Policy Characteristics'!$C:$C,0))),"",INDEX('Policy Characteristics'!E:E,MATCH($C481,'Policy Characteristics'!$C:$C,0)))</f>
        <v>elec generation subsidy</v>
      </c>
      <c r="L481" s="144">
        <f>IF(ISBLANK(INDEX('Policy Characteristics'!F:F,MATCH($C481,'Policy Characteristics'!$C:$C,0))),"",INDEX('Policy Characteristics'!F:F,MATCH($C481,'Policy Characteristics'!$C:$C,0)))</f>
        <v>0</v>
      </c>
      <c r="M481" s="144">
        <f>IF(ISBLANK(INDEX('Policy Characteristics'!G:G,MATCH($C481,'Policy Characteristics'!$C:$C,0))),"",INDEX('Policy Characteristics'!G:G,MATCH($C481,'Policy Characteristics'!$C:$C,0)))</f>
        <v>60</v>
      </c>
      <c r="N481" s="144">
        <f>IF(ISBLANK(INDEX('Policy Characteristics'!H:H,MATCH($C481,'Policy Characteristics'!$C:$C,0))),"",INDEX('Policy Characteristics'!H:H,MATCH($C481,'Policy Characteristics'!$C:$C,0)))</f>
        <v>1</v>
      </c>
      <c r="O481" s="144" t="str">
        <f>IF(ISBLANK(INDEX('Policy Characteristics'!I:I,MATCH($C481,'Policy Characteristics'!$C:$C,0))),"",INDEX('Policy Characteristics'!I:I,MATCH($C481,'Policy Characteristics'!$C:$C,0)))</f>
        <v>$/MWh</v>
      </c>
      <c r="P481" s="14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44" t="str">
        <f>IF(ISBLANK(INDEX('Policy Characteristics'!K:K,MATCH($C481,'Policy Characteristics'!$C:$C,0))),"",INDEX('Policy Characteristics'!K:K,MATCH($C481,'Policy Characteristics'!$C:$C,0)))</f>
        <v>electricity-sector-main.html#subsidies</v>
      </c>
      <c r="R481" s="144" t="str">
        <f>IF(ISBLANK(INDEX('Policy Characteristics'!L:L,MATCH($C481,'Policy Characteristics'!$C:$C,0))),"",INDEX('Policy Characteristics'!L:L,MATCH($C481,'Policy Characteristics'!$C:$C,0)))</f>
        <v>subsidy-for-electricity-production.html</v>
      </c>
      <c r="S481" s="156"/>
    </row>
    <row r="482" spans="1:19" x14ac:dyDescent="0.25">
      <c r="A482" s="144" t="str">
        <f>IF(ISBLANK(INDEX('Policy Characteristics'!A:A,MATCH($C482,'Policy Characteristics'!$C:$C,0))),"",INDEX('Policy Characteristics'!A:A,MATCH($C482,'Policy Characteristics'!$C:$C,0)))</f>
        <v>Electricity Supply</v>
      </c>
      <c r="B482" s="152" t="str">
        <f>IF(ISBLANK(INDEX('Policy Characteristics'!B:B,MATCH($C482,'Policy Characteristics'!$C:$C,0))),"",INDEX('Policy Characteristics'!B:B,MATCH($C482,'Policy Characteristics'!$C:$C,0)))</f>
        <v>Subsidy for Electricity Production</v>
      </c>
      <c r="C482" s="144" t="str">
        <f t="shared" si="27"/>
        <v>Subsidy for Elec Production by Fuel</v>
      </c>
      <c r="D482" s="6" t="s">
        <v>2323</v>
      </c>
      <c r="E482" s="45"/>
      <c r="F482" s="6" t="s">
        <v>2328</v>
      </c>
      <c r="G482" s="156"/>
      <c r="H482" s="43">
        <v>1800</v>
      </c>
      <c r="I482" t="s">
        <v>44</v>
      </c>
      <c r="J482" s="145" t="str">
        <f>IF(ISBLANK(INDEX('Policy Characteristics'!D:D,MATCH($C482,'Policy Characteristics'!$C:$C,0))),"",INDEX('Policy Characteristics'!D:D,MATCH($C482,'Policy Characteristics'!$C:$C,0)))</f>
        <v>Subsidy for Electricity Production</v>
      </c>
      <c r="K482" s="144" t="str">
        <f>IF(ISBLANK(INDEX('Policy Characteristics'!E:E,MATCH($C482,'Policy Characteristics'!$C:$C,0))),"",INDEX('Policy Characteristics'!E:E,MATCH($C482,'Policy Characteristics'!$C:$C,0)))</f>
        <v>elec generation subsidy</v>
      </c>
      <c r="L482" s="144">
        <f>IF(ISBLANK(INDEX('Policy Characteristics'!F:F,MATCH($C482,'Policy Characteristics'!$C:$C,0))),"",INDEX('Policy Characteristics'!F:F,MATCH($C482,'Policy Characteristics'!$C:$C,0)))</f>
        <v>0</v>
      </c>
      <c r="M482" s="144">
        <f>IF(ISBLANK(INDEX('Policy Characteristics'!G:G,MATCH($C482,'Policy Characteristics'!$C:$C,0))),"",INDEX('Policy Characteristics'!G:G,MATCH($C482,'Policy Characteristics'!$C:$C,0)))</f>
        <v>60</v>
      </c>
      <c r="N482" s="144">
        <f>IF(ISBLANK(INDEX('Policy Characteristics'!H:H,MATCH($C482,'Policy Characteristics'!$C:$C,0))),"",INDEX('Policy Characteristics'!H:H,MATCH($C482,'Policy Characteristics'!$C:$C,0)))</f>
        <v>1</v>
      </c>
      <c r="O482" s="144" t="str">
        <f>IF(ISBLANK(INDEX('Policy Characteristics'!I:I,MATCH($C482,'Policy Characteristics'!$C:$C,0))),"",INDEX('Policy Characteristics'!I:I,MATCH($C482,'Policy Characteristics'!$C:$C,0)))</f>
        <v>$/MWh</v>
      </c>
      <c r="P482" s="14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44" t="str">
        <f>IF(ISBLANK(INDEX('Policy Characteristics'!K:K,MATCH($C482,'Policy Characteristics'!$C:$C,0))),"",INDEX('Policy Characteristics'!K:K,MATCH($C482,'Policy Characteristics'!$C:$C,0)))</f>
        <v>electricity-sector-main.html#subsidies</v>
      </c>
      <c r="R482" s="144" t="str">
        <f>IF(ISBLANK(INDEX('Policy Characteristics'!L:L,MATCH($C482,'Policy Characteristics'!$C:$C,0))),"",INDEX('Policy Characteristics'!L:L,MATCH($C482,'Policy Characteristics'!$C:$C,0)))</f>
        <v>subsidy-for-electricity-production.html</v>
      </c>
      <c r="S482" s="156"/>
    </row>
    <row r="483" spans="1:19" x14ac:dyDescent="0.25">
      <c r="A483" s="144" t="str">
        <f>IF(ISBLANK(INDEX('Policy Characteristics'!A:A,MATCH($C483,'Policy Characteristics'!$C:$C,0))),"",INDEX('Policy Characteristics'!A:A,MATCH($C483,'Policy Characteristics'!$C:$C,0)))</f>
        <v>Electricity Supply</v>
      </c>
      <c r="B483" s="152" t="str">
        <f>IF(ISBLANK(INDEX('Policy Characteristics'!B:B,MATCH($C483,'Policy Characteristics'!$C:$C,0))),"",INDEX('Policy Characteristics'!B:B,MATCH($C483,'Policy Characteristics'!$C:$C,0)))</f>
        <v>Subsidy for Electricity Production</v>
      </c>
      <c r="C483" s="144" t="str">
        <f t="shared" si="27"/>
        <v>Subsidy for Elec Production by Fuel</v>
      </c>
      <c r="D483" s="6" t="s">
        <v>2324</v>
      </c>
      <c r="E483" s="45"/>
      <c r="F483" s="6" t="s">
        <v>2329</v>
      </c>
      <c r="G483" s="156"/>
      <c r="H483" s="43">
        <v>1801</v>
      </c>
      <c r="I483" t="s">
        <v>44</v>
      </c>
      <c r="J483" s="145" t="str">
        <f>IF(ISBLANK(INDEX('Policy Characteristics'!D:D,MATCH($C483,'Policy Characteristics'!$C:$C,0))),"",INDEX('Policy Characteristics'!D:D,MATCH($C483,'Policy Characteristics'!$C:$C,0)))</f>
        <v>Subsidy for Electricity Production</v>
      </c>
      <c r="K483" s="144" t="str">
        <f>IF(ISBLANK(INDEX('Policy Characteristics'!E:E,MATCH($C483,'Policy Characteristics'!$C:$C,0))),"",INDEX('Policy Characteristics'!E:E,MATCH($C483,'Policy Characteristics'!$C:$C,0)))</f>
        <v>elec generation subsidy</v>
      </c>
      <c r="L483" s="144">
        <f>IF(ISBLANK(INDEX('Policy Characteristics'!F:F,MATCH($C483,'Policy Characteristics'!$C:$C,0))),"",INDEX('Policy Characteristics'!F:F,MATCH($C483,'Policy Characteristics'!$C:$C,0)))</f>
        <v>0</v>
      </c>
      <c r="M483" s="144">
        <f>IF(ISBLANK(INDEX('Policy Characteristics'!G:G,MATCH($C483,'Policy Characteristics'!$C:$C,0))),"",INDEX('Policy Characteristics'!G:G,MATCH($C483,'Policy Characteristics'!$C:$C,0)))</f>
        <v>60</v>
      </c>
      <c r="N483" s="144">
        <f>IF(ISBLANK(INDEX('Policy Characteristics'!H:H,MATCH($C483,'Policy Characteristics'!$C:$C,0))),"",INDEX('Policy Characteristics'!H:H,MATCH($C483,'Policy Characteristics'!$C:$C,0)))</f>
        <v>1</v>
      </c>
      <c r="O483" s="144" t="str">
        <f>IF(ISBLANK(INDEX('Policy Characteristics'!I:I,MATCH($C483,'Policy Characteristics'!$C:$C,0))),"",INDEX('Policy Characteristics'!I:I,MATCH($C483,'Policy Characteristics'!$C:$C,0)))</f>
        <v>$/MWh</v>
      </c>
      <c r="P483" s="14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44" t="str">
        <f>IF(ISBLANK(INDEX('Policy Characteristics'!K:K,MATCH($C483,'Policy Characteristics'!$C:$C,0))),"",INDEX('Policy Characteristics'!K:K,MATCH($C483,'Policy Characteristics'!$C:$C,0)))</f>
        <v>electricity-sector-main.html#subsidies</v>
      </c>
      <c r="R483" s="144" t="str">
        <f>IF(ISBLANK(INDEX('Policy Characteristics'!L:L,MATCH($C483,'Policy Characteristics'!$C:$C,0))),"",INDEX('Policy Characteristics'!L:L,MATCH($C483,'Policy Characteristics'!$C:$C,0)))</f>
        <v>subsidy-for-electricity-production.html</v>
      </c>
      <c r="S483" s="156"/>
    </row>
    <row r="484" spans="1:19" x14ac:dyDescent="0.25">
      <c r="A484" s="144" t="str">
        <f>IF(ISBLANK(INDEX('Policy Characteristics'!A:A,MATCH($C484,'Policy Characteristics'!$C:$C,0))),"",INDEX('Policy Characteristics'!A:A,MATCH($C484,'Policy Characteristics'!$C:$C,0)))</f>
        <v>Electricity Supply</v>
      </c>
      <c r="B484" s="152" t="str">
        <f>IF(ISBLANK(INDEX('Policy Characteristics'!B:B,MATCH($C484,'Policy Characteristics'!$C:$C,0))),"",INDEX('Policy Characteristics'!B:B,MATCH($C484,'Policy Characteristics'!$C:$C,0)))</f>
        <v>Subsidy for Electricity Production</v>
      </c>
      <c r="C484" s="144" t="str">
        <f t="shared" si="27"/>
        <v>Subsidy for Elec Production by Fuel</v>
      </c>
      <c r="D484" s="6" t="s">
        <v>2409</v>
      </c>
      <c r="E484" s="45"/>
      <c r="F484" s="6" t="s">
        <v>2407</v>
      </c>
      <c r="G484" s="156"/>
      <c r="H484" s="43">
        <v>1802</v>
      </c>
      <c r="I484" t="s">
        <v>44</v>
      </c>
      <c r="J484" s="145" t="str">
        <f>IF(ISBLANK(INDEX('Policy Characteristics'!D:D,MATCH($C484,'Policy Characteristics'!$C:$C,0))),"",INDEX('Policy Characteristics'!D:D,MATCH($C484,'Policy Characteristics'!$C:$C,0)))</f>
        <v>Subsidy for Electricity Production</v>
      </c>
      <c r="K484" s="144" t="str">
        <f>IF(ISBLANK(INDEX('Policy Characteristics'!E:E,MATCH($C484,'Policy Characteristics'!$C:$C,0))),"",INDEX('Policy Characteristics'!E:E,MATCH($C484,'Policy Characteristics'!$C:$C,0)))</f>
        <v>elec generation subsidy</v>
      </c>
      <c r="L484" s="144">
        <f>IF(ISBLANK(INDEX('Policy Characteristics'!F:F,MATCH($C484,'Policy Characteristics'!$C:$C,0))),"",INDEX('Policy Characteristics'!F:F,MATCH($C484,'Policy Characteristics'!$C:$C,0)))</f>
        <v>0</v>
      </c>
      <c r="M484" s="144">
        <f>IF(ISBLANK(INDEX('Policy Characteristics'!G:G,MATCH($C484,'Policy Characteristics'!$C:$C,0))),"",INDEX('Policy Characteristics'!G:G,MATCH($C484,'Policy Characteristics'!$C:$C,0)))</f>
        <v>60</v>
      </c>
      <c r="N484" s="144">
        <f>IF(ISBLANK(INDEX('Policy Characteristics'!H:H,MATCH($C484,'Policy Characteristics'!$C:$C,0))),"",INDEX('Policy Characteristics'!H:H,MATCH($C484,'Policy Characteristics'!$C:$C,0)))</f>
        <v>1</v>
      </c>
      <c r="O484" s="144" t="str">
        <f>IF(ISBLANK(INDEX('Policy Characteristics'!I:I,MATCH($C484,'Policy Characteristics'!$C:$C,0))),"",INDEX('Policy Characteristics'!I:I,MATCH($C484,'Policy Characteristics'!$C:$C,0)))</f>
        <v>$/MWh</v>
      </c>
      <c r="P484" s="14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44" t="str">
        <f>IF(ISBLANK(INDEX('Policy Characteristics'!K:K,MATCH($C484,'Policy Characteristics'!$C:$C,0))),"",INDEX('Policy Characteristics'!K:K,MATCH($C484,'Policy Characteristics'!$C:$C,0)))</f>
        <v>electricity-sector-main.html#subsidies</v>
      </c>
      <c r="R484" s="144" t="str">
        <f>IF(ISBLANK(INDEX('Policy Characteristics'!L:L,MATCH($C484,'Policy Characteristics'!$C:$C,0))),"",INDEX('Policy Characteristics'!L:L,MATCH($C484,'Policy Characteristics'!$C:$C,0)))</f>
        <v>subsidy-for-electricity-production.html</v>
      </c>
      <c r="S484" s="156"/>
    </row>
    <row r="485" spans="1:19" x14ac:dyDescent="0.25">
      <c r="A485" s="144" t="str">
        <f>IF(ISBLANK(INDEX('Policy Characteristics'!A:A,MATCH($C485,'Policy Characteristics'!$C:$C,0))),"",INDEX('Policy Characteristics'!A:A,MATCH($C485,'Policy Characteristics'!$C:$C,0)))</f>
        <v>Electricity Supply</v>
      </c>
      <c r="B485" s="152" t="str">
        <f>IF(ISBLANK(INDEX('Policy Characteristics'!B:B,MATCH($C485,'Policy Characteristics'!$C:$C,0))),"",INDEX('Policy Characteristics'!B:B,MATCH($C485,'Policy Characteristics'!$C:$C,0)))</f>
        <v>Subsidy for Electricity Production</v>
      </c>
      <c r="C485" s="144" t="str">
        <f t="shared" si="27"/>
        <v>Subsidy for Elec Production by Fuel</v>
      </c>
      <c r="D485" s="6" t="s">
        <v>2410</v>
      </c>
      <c r="E485" s="45"/>
      <c r="F485" s="6" t="s">
        <v>2408</v>
      </c>
      <c r="G485" s="156"/>
      <c r="H485" s="43">
        <v>2244</v>
      </c>
      <c r="I485" t="s">
        <v>44</v>
      </c>
      <c r="J485" s="145" t="str">
        <f>IF(ISBLANK(INDEX('Policy Characteristics'!D:D,MATCH($C485,'Policy Characteristics'!$C:$C,0))),"",INDEX('Policy Characteristics'!D:D,MATCH($C485,'Policy Characteristics'!$C:$C,0)))</f>
        <v>Subsidy for Electricity Production</v>
      </c>
      <c r="K485" s="144" t="str">
        <f>IF(ISBLANK(INDEX('Policy Characteristics'!E:E,MATCH($C485,'Policy Characteristics'!$C:$C,0))),"",INDEX('Policy Characteristics'!E:E,MATCH($C485,'Policy Characteristics'!$C:$C,0)))</f>
        <v>elec generation subsidy</v>
      </c>
      <c r="L485" s="144">
        <f>IF(ISBLANK(INDEX('Policy Characteristics'!F:F,MATCH($C485,'Policy Characteristics'!$C:$C,0))),"",INDEX('Policy Characteristics'!F:F,MATCH($C485,'Policy Characteristics'!$C:$C,0)))</f>
        <v>0</v>
      </c>
      <c r="M485" s="144">
        <f>IF(ISBLANK(INDEX('Policy Characteristics'!G:G,MATCH($C485,'Policy Characteristics'!$C:$C,0))),"",INDEX('Policy Characteristics'!G:G,MATCH($C485,'Policy Characteristics'!$C:$C,0)))</f>
        <v>60</v>
      </c>
      <c r="N485" s="144">
        <f>IF(ISBLANK(INDEX('Policy Characteristics'!H:H,MATCH($C485,'Policy Characteristics'!$C:$C,0))),"",INDEX('Policy Characteristics'!H:H,MATCH($C485,'Policy Characteristics'!$C:$C,0)))</f>
        <v>1</v>
      </c>
      <c r="O485" s="144" t="str">
        <f>IF(ISBLANK(INDEX('Policy Characteristics'!I:I,MATCH($C485,'Policy Characteristics'!$C:$C,0))),"",INDEX('Policy Characteristics'!I:I,MATCH($C485,'Policy Characteristics'!$C:$C,0)))</f>
        <v>$/MWh</v>
      </c>
      <c r="P485" s="14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44" t="str">
        <f>IF(ISBLANK(INDEX('Policy Characteristics'!K:K,MATCH($C485,'Policy Characteristics'!$C:$C,0))),"",INDEX('Policy Characteristics'!K:K,MATCH($C485,'Policy Characteristics'!$C:$C,0)))</f>
        <v>electricity-sector-main.html#subsidies</v>
      </c>
      <c r="R485" s="144"/>
      <c r="S485" s="156"/>
    </row>
    <row r="486" spans="1:19" x14ac:dyDescent="0.25">
      <c r="A486" s="144" t="str">
        <f>IF(ISBLANK(INDEX('Policy Characteristics'!A:A,MATCH($C486,'Policy Characteristics'!$C:$C,0))),"",INDEX('Policy Characteristics'!A:A,MATCH($C486,'Policy Characteristics'!$C:$C,0)))</f>
        <v>Electricity Supply</v>
      </c>
      <c r="B486" s="152" t="str">
        <f>IF(ISBLANK(INDEX('Policy Characteristics'!B:B,MATCH($C486,'Policy Characteristics'!$C:$C,0))),"",INDEX('Policy Characteristics'!B:B,MATCH($C486,'Policy Characteristics'!$C:$C,0)))</f>
        <v>Use EVs for Grid Balancing</v>
      </c>
      <c r="C486" s="1" t="s">
        <v>2403</v>
      </c>
      <c r="D486" s="6"/>
      <c r="E486" s="45"/>
      <c r="F486" s="6"/>
      <c r="G486" s="6"/>
      <c r="H486" s="43">
        <v>2235</v>
      </c>
      <c r="I486" t="s">
        <v>43</v>
      </c>
      <c r="J486" s="145" t="str">
        <f>IF(ISBLANK(INDEX('Policy Characteristics'!D:D,MATCH($C486,'Policy Characteristics'!$C:$C,0))),"",INDEX('Policy Characteristics'!D:D,MATCH($C486,'Policy Characteristics'!$C:$C,0)))</f>
        <v>EVs for Grid Balancing</v>
      </c>
      <c r="K486" s="144" t="str">
        <f>IF(ISBLANK(INDEX('Policy Characteristics'!E:E,MATCH($C486,'Policy Characteristics'!$C:$C,0))),"",INDEX('Policy Characteristics'!E:E,MATCH($C486,'Policy Characteristics'!$C:$C,0)))</f>
        <v>elec use EVs for grid balancing</v>
      </c>
      <c r="L486" s="180">
        <f>IF(ISBLANK(INDEX('Policy Characteristics'!F:F,MATCH($C486,'Policy Characteristics'!$C:$C,0))),"",INDEX('Policy Characteristics'!F:F,MATCH($C486,'Policy Characteristics'!$C:$C,0)))</f>
        <v>0</v>
      </c>
      <c r="M486" s="180">
        <f>IF(ISBLANK(INDEX('Policy Characteristics'!G:G,MATCH($C486,'Policy Characteristics'!$C:$C,0))),"",INDEX('Policy Characteristics'!G:G,MATCH($C486,'Policy Characteristics'!$C:$C,0)))</f>
        <v>1</v>
      </c>
      <c r="N486" s="180">
        <f>IF(ISBLANK(INDEX('Policy Characteristics'!H:H,MATCH($C486,'Policy Characteristics'!$C:$C,0))),"",INDEX('Policy Characteristics'!H:H,MATCH($C486,'Policy Characteristics'!$C:$C,0)))</f>
        <v>0.01</v>
      </c>
      <c r="O486" s="144" t="str">
        <f>IF(ISBLANK(INDEX('Policy Characteristics'!I:I,MATCH($C486,'Policy Characteristics'!$C:$C,0))),"",INDEX('Policy Characteristics'!I:I,MATCH($C486,'Policy Characteristics'!$C:$C,0)))</f>
        <v>% of EVs used</v>
      </c>
      <c r="P486" s="14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6" s="144" t="str">
        <f>IF(ISBLANK(INDEX('Policy Characteristics'!K:K,MATCH($C486,'Policy Characteristics'!$C:$C,0))),"",INDEX('Policy Characteristics'!K:K,MATCH($C486,'Policy Characteristics'!$C:$C,0)))</f>
        <v/>
      </c>
      <c r="R486" s="144" t="str">
        <f>IF(ISBLANK(INDEX('Policy Characteristics'!L:L,MATCH($C486,'Policy Characteristics'!$C:$C,0))),"",INDEX('Policy Characteristics'!L:L,MATCH($C486,'Policy Characteristics'!$C:$C,0)))</f>
        <v/>
      </c>
      <c r="S486" s="156"/>
    </row>
    <row r="487" spans="1:19" ht="30" x14ac:dyDescent="0.25">
      <c r="A487" s="144" t="str">
        <f>IF(ISBLANK(INDEX('Policy Characteristics'!A:A,MATCH($C487,'Policy Characteristics'!$C:$C,0))),"",INDEX('Policy Characteristics'!A:A,MATCH($C487,'Policy Characteristics'!$C:$C,0)))</f>
        <v>Electricity Supply</v>
      </c>
      <c r="B487" s="152" t="str">
        <f>IF(ISBLANK(INDEX('Policy Characteristics'!B:B,MATCH($C487,'Policy Characteristics'!$C:$C,0))),"",INDEX('Policy Characteristics'!B:B,MATCH($C487,'Policy Characteristics'!$C:$C,0)))</f>
        <v>Subsidy for Grid Battery Output</v>
      </c>
      <c r="C487" s="1" t="s">
        <v>2459</v>
      </c>
      <c r="D487" s="6"/>
      <c r="E487" s="45"/>
      <c r="F487" s="6"/>
      <c r="G487" s="6"/>
      <c r="H487" s="43">
        <v>2258</v>
      </c>
      <c r="I487" t="s">
        <v>43</v>
      </c>
      <c r="J487" s="145" t="str">
        <f>IF(ISBLANK(INDEX('Policy Characteristics'!D:D,MATCH($C487,'Policy Characteristics'!$C:$C,0))),"",INDEX('Policy Characteristics'!D:D,MATCH($C487,'Policy Characteristics'!$C:$C,0)))</f>
        <v>Grid Battery Subsidy</v>
      </c>
      <c r="K487" s="144" t="str">
        <f>IF(ISBLANK(INDEX('Policy Characteristics'!E:E,MATCH($C487,'Policy Characteristics'!$C:$C,0))),"",INDEX('Policy Characteristics'!E:E,MATCH($C487,'Policy Characteristics'!$C:$C,0)))</f>
        <v>elec battery subsidy per output</v>
      </c>
      <c r="L487" s="180">
        <f>IF(ISBLANK(INDEX('Policy Characteristics'!F:F,MATCH($C487,'Policy Characteristics'!$C:$C,0))),"",INDEX('Policy Characteristics'!F:F,MATCH($C487,'Policy Characteristics'!$C:$C,0)))</f>
        <v>0</v>
      </c>
      <c r="M487" s="180">
        <f>IF(ISBLANK(INDEX('Policy Characteristics'!G:G,MATCH($C487,'Policy Characteristics'!$C:$C,0))),"",INDEX('Policy Characteristics'!G:G,MATCH($C487,'Policy Characteristics'!$C:$C,0)))</f>
        <v>100</v>
      </c>
      <c r="N487" s="180">
        <f>IF(ISBLANK(INDEX('Policy Characteristics'!H:H,MATCH($C487,'Policy Characteristics'!$C:$C,0))),"",INDEX('Policy Characteristics'!H:H,MATCH($C487,'Policy Characteristics'!$C:$C,0)))</f>
        <v>5</v>
      </c>
      <c r="O487" s="144" t="str">
        <f>IF(ISBLANK(INDEX('Policy Characteristics'!I:I,MATCH($C487,'Policy Characteristics'!$C:$C,0))),"",INDEX('Policy Characteristics'!I:I,MATCH($C487,'Policy Characteristics'!$C:$C,0)))</f>
        <v>$ / MWh</v>
      </c>
      <c r="P487" s="14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144" t="str">
        <f>IF(ISBLANK(INDEX('Policy Characteristics'!K:K,MATCH($C487,'Policy Characteristics'!$C:$C,0))),"",INDEX('Policy Characteristics'!K:K,MATCH($C487,'Policy Characteristics'!$C:$C,0)))</f>
        <v/>
      </c>
      <c r="R487" s="144"/>
      <c r="S487" s="156"/>
    </row>
    <row r="488" spans="1:19" ht="30" x14ac:dyDescent="0.25">
      <c r="A488" s="144" t="str">
        <f>IF(ISBLANK(INDEX('Policy Characteristics'!A:A,MATCH($C488,'Policy Characteristics'!$C:$C,0))),"",INDEX('Policy Characteristics'!A:A,MATCH($C488,'Policy Characteristics'!$C:$C,0)))</f>
        <v>Electricity Supply</v>
      </c>
      <c r="B488" s="152" t="str">
        <f>IF(ISBLANK(INDEX('Policy Characteristics'!B:B,MATCH($C488,'Policy Characteristics'!$C:$C,0))),"",INDEX('Policy Characteristics'!B:B,MATCH($C488,'Policy Characteristics'!$C:$C,0)))</f>
        <v>Subsidy for Grid Battery Capacity</v>
      </c>
      <c r="C488" s="1" t="s">
        <v>2463</v>
      </c>
      <c r="D488" s="6"/>
      <c r="E488" s="45"/>
      <c r="F488" s="6"/>
      <c r="G488" s="6"/>
      <c r="H488" s="43">
        <v>2259</v>
      </c>
      <c r="I488" t="s">
        <v>43</v>
      </c>
      <c r="J488" s="145" t="str">
        <f>IF(ISBLANK(INDEX('Policy Characteristics'!D:D,MATCH($C488,'Policy Characteristics'!$C:$C,0))),"",INDEX('Policy Characteristics'!D:D,MATCH($C488,'Policy Characteristics'!$C:$C,0)))</f>
        <v>Grid Battery Subsidy</v>
      </c>
      <c r="K488" s="144" t="str">
        <f>IF(ISBLANK(INDEX('Policy Characteristics'!E:E,MATCH($C488,'Policy Characteristics'!$C:$C,0))),"",INDEX('Policy Characteristics'!E:E,MATCH($C488,'Policy Characteristics'!$C:$C,0)))</f>
        <v>elec battery construction subsidy</v>
      </c>
      <c r="L488" s="180">
        <f>IF(ISBLANK(INDEX('Policy Characteristics'!F:F,MATCH($C488,'Policy Characteristics'!$C:$C,0))),"",INDEX('Policy Characteristics'!F:F,MATCH($C488,'Policy Characteristics'!$C:$C,0)))</f>
        <v>0</v>
      </c>
      <c r="M488" s="180">
        <f>IF(ISBLANK(INDEX('Policy Characteristics'!G:G,MATCH($C488,'Policy Characteristics'!$C:$C,0))),"",INDEX('Policy Characteristics'!G:G,MATCH($C488,'Policy Characteristics'!$C:$C,0)))</f>
        <v>1</v>
      </c>
      <c r="N488" s="180">
        <f>IF(ISBLANK(INDEX('Policy Characteristics'!H:H,MATCH($C488,'Policy Characteristics'!$C:$C,0))),"",INDEX('Policy Characteristics'!H:H,MATCH($C488,'Policy Characteristics'!$C:$C,0)))</f>
        <v>0.01</v>
      </c>
      <c r="O488" s="144" t="str">
        <f>IF(ISBLANK(INDEX('Policy Characteristics'!I:I,MATCH($C488,'Policy Characteristics'!$C:$C,0))),"",INDEX('Policy Characteristics'!I:I,MATCH($C488,'Policy Characteristics'!$C:$C,0)))</f>
        <v>% of capital costs</v>
      </c>
      <c r="P488" s="14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8" s="144" t="str">
        <f>IF(ISBLANK(INDEX('Policy Characteristics'!K:K,MATCH($C488,'Policy Characteristics'!$C:$C,0))),"",INDEX('Policy Characteristics'!K:K,MATCH($C488,'Policy Characteristics'!$C:$C,0)))</f>
        <v/>
      </c>
      <c r="R488" s="144"/>
      <c r="S488" s="156"/>
    </row>
    <row r="489" spans="1:19" x14ac:dyDescent="0.25">
      <c r="A489" s="144" t="str">
        <f>IF(ISBLANK(INDEX('Policy Characteristics'!A:A,MATCH($C489,'Policy Characteristics'!$C:$C,0))),"",INDEX('Policy Characteristics'!A:A,MATCH($C489,'Policy Characteristics'!$C:$C,0)))</f>
        <v>Electricity Supply</v>
      </c>
      <c r="B489" s="152" t="str">
        <f>IF(ISBLANK(INDEX('Policy Characteristics'!B:B,MATCH($C489,'Policy Characteristics'!$C:$C,0))),"",INDEX('Policy Characteristics'!B:B,MATCH($C489,'Policy Characteristics'!$C:$C,0)))</f>
        <v>Electricity CCS Subsidy</v>
      </c>
      <c r="C489" s="1" t="s">
        <v>2470</v>
      </c>
      <c r="D489" s="45" t="s">
        <v>443</v>
      </c>
      <c r="F489" s="45" t="s">
        <v>442</v>
      </c>
      <c r="H489" s="43">
        <v>2260</v>
      </c>
      <c r="I489" t="s">
        <v>43</v>
      </c>
      <c r="J489" s="145" t="str">
        <f>IF(ISBLANK(INDEX('Policy Characteristics'!D:D,MATCH($C489,'Policy Characteristics'!$C:$C,0))),"",INDEX('Policy Characteristics'!D:D,MATCH($C489,'Policy Characteristics'!$C:$C,0)))</f>
        <v>Electricity CCS Subsidy</v>
      </c>
      <c r="K489" s="144" t="str">
        <f>IF(ISBLANK(INDEX('Policy Characteristics'!E:E,MATCH($C489,'Policy Characteristics'!$C:$C,0))),"",INDEX('Policy Characteristics'!E:E,MATCH($C489,'Policy Characteristics'!$C:$C,0)))</f>
        <v>elec CCS subsidy</v>
      </c>
      <c r="L489" s="180">
        <f>IF(ISBLANK(INDEX('Policy Characteristics'!F:F,MATCH($C489,'Policy Characteristics'!$C:$C,0))),"",INDEX('Policy Characteristics'!F:F,MATCH($C489,'Policy Characteristics'!$C:$C,0)))</f>
        <v>0</v>
      </c>
      <c r="M489" s="180">
        <f>IF(ISBLANK(INDEX('Policy Characteristics'!G:G,MATCH($C489,'Policy Characteristics'!$C:$C,0))),"",INDEX('Policy Characteristics'!G:G,MATCH($C489,'Policy Characteristics'!$C:$C,0)))</f>
        <v>100</v>
      </c>
      <c r="N489" s="180">
        <f>IF(ISBLANK(INDEX('Policy Characteristics'!H:H,MATCH($C489,'Policy Characteristics'!$C:$C,0))),"",INDEX('Policy Characteristics'!H:H,MATCH($C489,'Policy Characteristics'!$C:$C,0)))</f>
        <v>5</v>
      </c>
      <c r="O489" s="144" t="str">
        <f>IF(ISBLANK(INDEX('Policy Characteristics'!I:I,MATCH($C489,'Policy Characteristics'!$C:$C,0))),"",INDEX('Policy Characteristics'!I:I,MATCH($C489,'Policy Characteristics'!$C:$C,0)))</f>
        <v>$ / metric ton CO2e</v>
      </c>
      <c r="P489" s="14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25">
      <c r="A490" s="144" t="str">
        <f>IF(ISBLANK(INDEX('Policy Characteristics'!A:A,MATCH($C490,'Policy Characteristics'!$C:$C,0))),"",INDEX('Policy Characteristics'!A:A,MATCH($C490,'Policy Characteristics'!$C:$C,0)))</f>
        <v>Electricity Supply</v>
      </c>
      <c r="B490" s="152" t="str">
        <f>IF(ISBLANK(INDEX('Policy Characteristics'!B:B,MATCH($C490,'Policy Characteristics'!$C:$C,0))),"",INDEX('Policy Characteristics'!B:B,MATCH($C490,'Policy Characteristics'!$C:$C,0)))</f>
        <v>Electricity CCS Subsidy</v>
      </c>
      <c r="C490" s="144" t="str">
        <f>$C$489</f>
        <v>Additional Subsidy for Elec CCS</v>
      </c>
      <c r="D490" s="6" t="s">
        <v>2319</v>
      </c>
      <c r="F490" s="6" t="s">
        <v>2262</v>
      </c>
      <c r="H490" s="43">
        <v>2261</v>
      </c>
      <c r="I490" t="s">
        <v>43</v>
      </c>
      <c r="J490" s="145" t="str">
        <f>IF(ISBLANK(INDEX('Policy Characteristics'!D:D,MATCH($C490,'Policy Characteristics'!$C:$C,0))),"",INDEX('Policy Characteristics'!D:D,MATCH($C490,'Policy Characteristics'!$C:$C,0)))</f>
        <v>Electricity CCS Subsidy</v>
      </c>
      <c r="K490" s="144" t="str">
        <f>IF(ISBLANK(INDEX('Policy Characteristics'!E:E,MATCH($C490,'Policy Characteristics'!$C:$C,0))),"",INDEX('Policy Characteristics'!E:E,MATCH($C490,'Policy Characteristics'!$C:$C,0)))</f>
        <v>elec CCS subsidy</v>
      </c>
      <c r="L490" s="180">
        <f>IF(ISBLANK(INDEX('Policy Characteristics'!F:F,MATCH($C490,'Policy Characteristics'!$C:$C,0))),"",INDEX('Policy Characteristics'!F:F,MATCH($C490,'Policy Characteristics'!$C:$C,0)))</f>
        <v>0</v>
      </c>
      <c r="M490" s="180">
        <f>IF(ISBLANK(INDEX('Policy Characteristics'!G:G,MATCH($C490,'Policy Characteristics'!$C:$C,0))),"",INDEX('Policy Characteristics'!G:G,MATCH($C490,'Policy Characteristics'!$C:$C,0)))</f>
        <v>100</v>
      </c>
      <c r="N490" s="180">
        <f>IF(ISBLANK(INDEX('Policy Characteristics'!H:H,MATCH($C490,'Policy Characteristics'!$C:$C,0))),"",INDEX('Policy Characteristics'!H:H,MATCH($C490,'Policy Characteristics'!$C:$C,0)))</f>
        <v>5</v>
      </c>
      <c r="O490" s="144" t="str">
        <f>IF(ISBLANK(INDEX('Policy Characteristics'!I:I,MATCH($C490,'Policy Characteristics'!$C:$C,0))),"",INDEX('Policy Characteristics'!I:I,MATCH($C490,'Policy Characteristics'!$C:$C,0)))</f>
        <v>$ / metric ton CO2e</v>
      </c>
      <c r="P490" s="14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25">
      <c r="A491" s="144" t="str">
        <f>IF(ISBLANK(INDEX('Policy Characteristics'!A:A,MATCH($C491,'Policy Characteristics'!$C:$C,0))),"",INDEX('Policy Characteristics'!A:A,MATCH($C491,'Policy Characteristics'!$C:$C,0)))</f>
        <v>Electricity Supply</v>
      </c>
      <c r="B491" s="152" t="str">
        <f>IF(ISBLANK(INDEX('Policy Characteristics'!B:B,MATCH($C491,'Policy Characteristics'!$C:$C,0))),"",INDEX('Policy Characteristics'!B:B,MATCH($C491,'Policy Characteristics'!$C:$C,0)))</f>
        <v>Electricity CCS Subsidy</v>
      </c>
      <c r="C491" s="144" t="str">
        <f t="shared" ref="C491:C512" si="28">$C$489</f>
        <v>Additional Subsidy for Elec CCS</v>
      </c>
      <c r="D491" s="6" t="s">
        <v>2320</v>
      </c>
      <c r="F491" s="6" t="s">
        <v>2263</v>
      </c>
      <c r="H491" s="43">
        <v>2262</v>
      </c>
      <c r="I491" t="s">
        <v>43</v>
      </c>
      <c r="J491" s="145" t="str">
        <f>IF(ISBLANK(INDEX('Policy Characteristics'!D:D,MATCH($C491,'Policy Characteristics'!$C:$C,0))),"",INDEX('Policy Characteristics'!D:D,MATCH($C491,'Policy Characteristics'!$C:$C,0)))</f>
        <v>Electricity CCS Subsidy</v>
      </c>
      <c r="K491" s="144" t="str">
        <f>IF(ISBLANK(INDEX('Policy Characteristics'!E:E,MATCH($C491,'Policy Characteristics'!$C:$C,0))),"",INDEX('Policy Characteristics'!E:E,MATCH($C491,'Policy Characteristics'!$C:$C,0)))</f>
        <v>elec CCS subsidy</v>
      </c>
      <c r="L491" s="180">
        <f>IF(ISBLANK(INDEX('Policy Characteristics'!F:F,MATCH($C491,'Policy Characteristics'!$C:$C,0))),"",INDEX('Policy Characteristics'!F:F,MATCH($C491,'Policy Characteristics'!$C:$C,0)))</f>
        <v>0</v>
      </c>
      <c r="M491" s="180">
        <f>IF(ISBLANK(INDEX('Policy Characteristics'!G:G,MATCH($C491,'Policy Characteristics'!$C:$C,0))),"",INDEX('Policy Characteristics'!G:G,MATCH($C491,'Policy Characteristics'!$C:$C,0)))</f>
        <v>100</v>
      </c>
      <c r="N491" s="180">
        <f>IF(ISBLANK(INDEX('Policy Characteristics'!H:H,MATCH($C491,'Policy Characteristics'!$C:$C,0))),"",INDEX('Policy Characteristics'!H:H,MATCH($C491,'Policy Characteristics'!$C:$C,0)))</f>
        <v>5</v>
      </c>
      <c r="O491" s="144" t="str">
        <f>IF(ISBLANK(INDEX('Policy Characteristics'!I:I,MATCH($C491,'Policy Characteristics'!$C:$C,0))),"",INDEX('Policy Characteristics'!I:I,MATCH($C491,'Policy Characteristics'!$C:$C,0)))</f>
        <v>$ / metric ton CO2e</v>
      </c>
      <c r="P491" s="14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25">
      <c r="A492" s="144" t="str">
        <f>IF(ISBLANK(INDEX('Policy Characteristics'!A:A,MATCH($C492,'Policy Characteristics'!$C:$C,0))),"",INDEX('Policy Characteristics'!A:A,MATCH($C492,'Policy Characteristics'!$C:$C,0)))</f>
        <v>Electricity Supply</v>
      </c>
      <c r="B492" s="152" t="str">
        <f>IF(ISBLANK(INDEX('Policy Characteristics'!B:B,MATCH($C492,'Policy Characteristics'!$C:$C,0))),"",INDEX('Policy Characteristics'!B:B,MATCH($C492,'Policy Characteristics'!$C:$C,0)))</f>
        <v>Electricity CCS Subsidy</v>
      </c>
      <c r="C492" s="144" t="str">
        <f t="shared" si="28"/>
        <v>Additional Subsidy for Elec CCS</v>
      </c>
      <c r="D492" s="6" t="s">
        <v>76</v>
      </c>
      <c r="F492" s="6" t="s">
        <v>2330</v>
      </c>
      <c r="H492" s="43">
        <v>2263</v>
      </c>
      <c r="I492" t="s">
        <v>44</v>
      </c>
      <c r="J492" s="145" t="str">
        <f>IF(ISBLANK(INDEX('Policy Characteristics'!D:D,MATCH($C492,'Policy Characteristics'!$C:$C,0))),"",INDEX('Policy Characteristics'!D:D,MATCH($C492,'Policy Characteristics'!$C:$C,0)))</f>
        <v>Electricity CCS Subsidy</v>
      </c>
      <c r="K492" s="144" t="str">
        <f>IF(ISBLANK(INDEX('Policy Characteristics'!E:E,MATCH($C492,'Policy Characteristics'!$C:$C,0))),"",INDEX('Policy Characteristics'!E:E,MATCH($C492,'Policy Characteristics'!$C:$C,0)))</f>
        <v>elec CCS subsidy</v>
      </c>
      <c r="L492" s="180">
        <f>IF(ISBLANK(INDEX('Policy Characteristics'!F:F,MATCH($C492,'Policy Characteristics'!$C:$C,0))),"",INDEX('Policy Characteristics'!F:F,MATCH($C492,'Policy Characteristics'!$C:$C,0)))</f>
        <v>0</v>
      </c>
      <c r="M492" s="180">
        <f>IF(ISBLANK(INDEX('Policy Characteristics'!G:G,MATCH($C492,'Policy Characteristics'!$C:$C,0))),"",INDEX('Policy Characteristics'!G:G,MATCH($C492,'Policy Characteristics'!$C:$C,0)))</f>
        <v>100</v>
      </c>
      <c r="N492" s="180">
        <f>IF(ISBLANK(INDEX('Policy Characteristics'!H:H,MATCH($C492,'Policy Characteristics'!$C:$C,0))),"",INDEX('Policy Characteristics'!H:H,MATCH($C492,'Policy Characteristics'!$C:$C,0)))</f>
        <v>5</v>
      </c>
      <c r="O492" s="144" t="str">
        <f>IF(ISBLANK(INDEX('Policy Characteristics'!I:I,MATCH($C492,'Policy Characteristics'!$C:$C,0))),"",INDEX('Policy Characteristics'!I:I,MATCH($C492,'Policy Characteristics'!$C:$C,0)))</f>
        <v>$ / metric ton CO2e</v>
      </c>
      <c r="P492" s="14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25">
      <c r="A493" s="144" t="str">
        <f>IF(ISBLANK(INDEX('Policy Characteristics'!A:A,MATCH($C493,'Policy Characteristics'!$C:$C,0))),"",INDEX('Policy Characteristics'!A:A,MATCH($C493,'Policy Characteristics'!$C:$C,0)))</f>
        <v>Electricity Supply</v>
      </c>
      <c r="B493" s="152" t="str">
        <f>IF(ISBLANK(INDEX('Policy Characteristics'!B:B,MATCH($C493,'Policy Characteristics'!$C:$C,0))),"",INDEX('Policy Characteristics'!B:B,MATCH($C493,'Policy Characteristics'!$C:$C,0)))</f>
        <v>Electricity CCS Subsidy</v>
      </c>
      <c r="C493" s="144" t="str">
        <f t="shared" si="28"/>
        <v>Additional Subsidy for Elec CCS</v>
      </c>
      <c r="D493" s="6" t="s">
        <v>77</v>
      </c>
      <c r="F493" s="6" t="s">
        <v>89</v>
      </c>
      <c r="H493" s="43">
        <v>2264</v>
      </c>
      <c r="I493" t="s">
        <v>44</v>
      </c>
      <c r="J493" s="145" t="str">
        <f>IF(ISBLANK(INDEX('Policy Characteristics'!D:D,MATCH($C493,'Policy Characteristics'!$C:$C,0))),"",INDEX('Policy Characteristics'!D:D,MATCH($C493,'Policy Characteristics'!$C:$C,0)))</f>
        <v>Electricity CCS Subsidy</v>
      </c>
      <c r="K493" s="144" t="str">
        <f>IF(ISBLANK(INDEX('Policy Characteristics'!E:E,MATCH($C493,'Policy Characteristics'!$C:$C,0))),"",INDEX('Policy Characteristics'!E:E,MATCH($C493,'Policy Characteristics'!$C:$C,0)))</f>
        <v>elec CCS subsidy</v>
      </c>
      <c r="L493" s="180">
        <f>IF(ISBLANK(INDEX('Policy Characteristics'!F:F,MATCH($C493,'Policy Characteristics'!$C:$C,0))),"",INDEX('Policy Characteristics'!F:F,MATCH($C493,'Policy Characteristics'!$C:$C,0)))</f>
        <v>0</v>
      </c>
      <c r="M493" s="180">
        <f>IF(ISBLANK(INDEX('Policy Characteristics'!G:G,MATCH($C493,'Policy Characteristics'!$C:$C,0))),"",INDEX('Policy Characteristics'!G:G,MATCH($C493,'Policy Characteristics'!$C:$C,0)))</f>
        <v>100</v>
      </c>
      <c r="N493" s="180">
        <f>IF(ISBLANK(INDEX('Policy Characteristics'!H:H,MATCH($C493,'Policy Characteristics'!$C:$C,0))),"",INDEX('Policy Characteristics'!H:H,MATCH($C493,'Policy Characteristics'!$C:$C,0)))</f>
        <v>5</v>
      </c>
      <c r="O493" s="144" t="str">
        <f>IF(ISBLANK(INDEX('Policy Characteristics'!I:I,MATCH($C493,'Policy Characteristics'!$C:$C,0))),"",INDEX('Policy Characteristics'!I:I,MATCH($C493,'Policy Characteristics'!$C:$C,0)))</f>
        <v>$ / metric ton CO2e</v>
      </c>
      <c r="P493" s="14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25">
      <c r="A494" s="144" t="str">
        <f>IF(ISBLANK(INDEX('Policy Characteristics'!A:A,MATCH($C494,'Policy Characteristics'!$C:$C,0))),"",INDEX('Policy Characteristics'!A:A,MATCH($C494,'Policy Characteristics'!$C:$C,0)))</f>
        <v>Electricity Supply</v>
      </c>
      <c r="B494" s="152" t="str">
        <f>IF(ISBLANK(INDEX('Policy Characteristics'!B:B,MATCH($C494,'Policy Characteristics'!$C:$C,0))),"",INDEX('Policy Characteristics'!B:B,MATCH($C494,'Policy Characteristics'!$C:$C,0)))</f>
        <v>Electricity CCS Subsidy</v>
      </c>
      <c r="C494" s="144" t="str">
        <f t="shared" si="28"/>
        <v>Additional Subsidy for Elec CCS</v>
      </c>
      <c r="D494" s="6" t="s">
        <v>444</v>
      </c>
      <c r="F494" s="6" t="s">
        <v>447</v>
      </c>
      <c r="H494" s="43">
        <v>2265</v>
      </c>
      <c r="I494" t="s">
        <v>44</v>
      </c>
      <c r="J494" s="145" t="str">
        <f>IF(ISBLANK(INDEX('Policy Characteristics'!D:D,MATCH($C494,'Policy Characteristics'!$C:$C,0))),"",INDEX('Policy Characteristics'!D:D,MATCH($C494,'Policy Characteristics'!$C:$C,0)))</f>
        <v>Electricity CCS Subsidy</v>
      </c>
      <c r="K494" s="144" t="str">
        <f>IF(ISBLANK(INDEX('Policy Characteristics'!E:E,MATCH($C494,'Policy Characteristics'!$C:$C,0))),"",INDEX('Policy Characteristics'!E:E,MATCH($C494,'Policy Characteristics'!$C:$C,0)))</f>
        <v>elec CCS subsidy</v>
      </c>
      <c r="L494" s="180">
        <f>IF(ISBLANK(INDEX('Policy Characteristics'!F:F,MATCH($C494,'Policy Characteristics'!$C:$C,0))),"",INDEX('Policy Characteristics'!F:F,MATCH($C494,'Policy Characteristics'!$C:$C,0)))</f>
        <v>0</v>
      </c>
      <c r="M494" s="180">
        <f>IF(ISBLANK(INDEX('Policy Characteristics'!G:G,MATCH($C494,'Policy Characteristics'!$C:$C,0))),"",INDEX('Policy Characteristics'!G:G,MATCH($C494,'Policy Characteristics'!$C:$C,0)))</f>
        <v>100</v>
      </c>
      <c r="N494" s="180">
        <f>IF(ISBLANK(INDEX('Policy Characteristics'!H:H,MATCH($C494,'Policy Characteristics'!$C:$C,0))),"",INDEX('Policy Characteristics'!H:H,MATCH($C494,'Policy Characteristics'!$C:$C,0)))</f>
        <v>5</v>
      </c>
      <c r="O494" s="144" t="str">
        <f>IF(ISBLANK(INDEX('Policy Characteristics'!I:I,MATCH($C494,'Policy Characteristics'!$C:$C,0))),"",INDEX('Policy Characteristics'!I:I,MATCH($C494,'Policy Characteristics'!$C:$C,0)))</f>
        <v>$ / metric ton CO2e</v>
      </c>
      <c r="P494" s="14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25">
      <c r="A495" s="144" t="str">
        <f>IF(ISBLANK(INDEX('Policy Characteristics'!A:A,MATCH($C495,'Policy Characteristics'!$C:$C,0))),"",INDEX('Policy Characteristics'!A:A,MATCH($C495,'Policy Characteristics'!$C:$C,0)))</f>
        <v>Electricity Supply</v>
      </c>
      <c r="B495" s="152" t="str">
        <f>IF(ISBLANK(INDEX('Policy Characteristics'!B:B,MATCH($C495,'Policy Characteristics'!$C:$C,0))),"",INDEX('Policy Characteristics'!B:B,MATCH($C495,'Policy Characteristics'!$C:$C,0)))</f>
        <v>Electricity CCS Subsidy</v>
      </c>
      <c r="C495" s="144" t="str">
        <f t="shared" si="28"/>
        <v>Additional Subsidy for Elec CCS</v>
      </c>
      <c r="D495" s="6" t="s">
        <v>78</v>
      </c>
      <c r="F495" s="6" t="s">
        <v>90</v>
      </c>
      <c r="H495" s="43">
        <v>2266</v>
      </c>
      <c r="I495" t="s">
        <v>44</v>
      </c>
      <c r="J495" s="145" t="str">
        <f>IF(ISBLANK(INDEX('Policy Characteristics'!D:D,MATCH($C495,'Policy Characteristics'!$C:$C,0))),"",INDEX('Policy Characteristics'!D:D,MATCH($C495,'Policy Characteristics'!$C:$C,0)))</f>
        <v>Electricity CCS Subsidy</v>
      </c>
      <c r="K495" s="144" t="str">
        <f>IF(ISBLANK(INDEX('Policy Characteristics'!E:E,MATCH($C495,'Policy Characteristics'!$C:$C,0))),"",INDEX('Policy Characteristics'!E:E,MATCH($C495,'Policy Characteristics'!$C:$C,0)))</f>
        <v>elec CCS subsidy</v>
      </c>
      <c r="L495" s="180">
        <f>IF(ISBLANK(INDEX('Policy Characteristics'!F:F,MATCH($C495,'Policy Characteristics'!$C:$C,0))),"",INDEX('Policy Characteristics'!F:F,MATCH($C495,'Policy Characteristics'!$C:$C,0)))</f>
        <v>0</v>
      </c>
      <c r="M495" s="180">
        <f>IF(ISBLANK(INDEX('Policy Characteristics'!G:G,MATCH($C495,'Policy Characteristics'!$C:$C,0))),"",INDEX('Policy Characteristics'!G:G,MATCH($C495,'Policy Characteristics'!$C:$C,0)))</f>
        <v>100</v>
      </c>
      <c r="N495" s="180">
        <f>IF(ISBLANK(INDEX('Policy Characteristics'!H:H,MATCH($C495,'Policy Characteristics'!$C:$C,0))),"",INDEX('Policy Characteristics'!H:H,MATCH($C495,'Policy Characteristics'!$C:$C,0)))</f>
        <v>5</v>
      </c>
      <c r="O495" s="144" t="str">
        <f>IF(ISBLANK(INDEX('Policy Characteristics'!I:I,MATCH($C495,'Policy Characteristics'!$C:$C,0))),"",INDEX('Policy Characteristics'!I:I,MATCH($C495,'Policy Characteristics'!$C:$C,0)))</f>
        <v>$ / metric ton CO2e</v>
      </c>
      <c r="P495" s="14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25">
      <c r="A496" s="144" t="str">
        <f>IF(ISBLANK(INDEX('Policy Characteristics'!A:A,MATCH($C496,'Policy Characteristics'!$C:$C,0))),"",INDEX('Policy Characteristics'!A:A,MATCH($C496,'Policy Characteristics'!$C:$C,0)))</f>
        <v>Electricity Supply</v>
      </c>
      <c r="B496" s="152" t="str">
        <f>IF(ISBLANK(INDEX('Policy Characteristics'!B:B,MATCH($C496,'Policy Characteristics'!$C:$C,0))),"",INDEX('Policy Characteristics'!B:B,MATCH($C496,'Policy Characteristics'!$C:$C,0)))</f>
        <v>Electricity CCS Subsidy</v>
      </c>
      <c r="C496" s="144" t="str">
        <f t="shared" si="28"/>
        <v>Additional Subsidy for Elec CCS</v>
      </c>
      <c r="D496" s="6" t="s">
        <v>79</v>
      </c>
      <c r="F496" s="6" t="s">
        <v>91</v>
      </c>
      <c r="H496" s="43">
        <v>2267</v>
      </c>
      <c r="I496" t="s">
        <v>44</v>
      </c>
      <c r="J496" s="145" t="str">
        <f>IF(ISBLANK(INDEX('Policy Characteristics'!D:D,MATCH($C496,'Policy Characteristics'!$C:$C,0))),"",INDEX('Policy Characteristics'!D:D,MATCH($C496,'Policy Characteristics'!$C:$C,0)))</f>
        <v>Electricity CCS Subsidy</v>
      </c>
      <c r="K496" s="144" t="str">
        <f>IF(ISBLANK(INDEX('Policy Characteristics'!E:E,MATCH($C496,'Policy Characteristics'!$C:$C,0))),"",INDEX('Policy Characteristics'!E:E,MATCH($C496,'Policy Characteristics'!$C:$C,0)))</f>
        <v>elec CCS subsidy</v>
      </c>
      <c r="L496" s="180">
        <f>IF(ISBLANK(INDEX('Policy Characteristics'!F:F,MATCH($C496,'Policy Characteristics'!$C:$C,0))),"",INDEX('Policy Characteristics'!F:F,MATCH($C496,'Policy Characteristics'!$C:$C,0)))</f>
        <v>0</v>
      </c>
      <c r="M496" s="180">
        <f>IF(ISBLANK(INDEX('Policy Characteristics'!G:G,MATCH($C496,'Policy Characteristics'!$C:$C,0))),"",INDEX('Policy Characteristics'!G:G,MATCH($C496,'Policy Characteristics'!$C:$C,0)))</f>
        <v>100</v>
      </c>
      <c r="N496" s="180">
        <f>IF(ISBLANK(INDEX('Policy Characteristics'!H:H,MATCH($C496,'Policy Characteristics'!$C:$C,0))),"",INDEX('Policy Characteristics'!H:H,MATCH($C496,'Policy Characteristics'!$C:$C,0)))</f>
        <v>5</v>
      </c>
      <c r="O496" s="144" t="str">
        <f>IF(ISBLANK(INDEX('Policy Characteristics'!I:I,MATCH($C496,'Policy Characteristics'!$C:$C,0))),"",INDEX('Policy Characteristics'!I:I,MATCH($C496,'Policy Characteristics'!$C:$C,0)))</f>
        <v>$ / metric ton CO2e</v>
      </c>
      <c r="P496" s="14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25">
      <c r="A497" s="144" t="str">
        <f>IF(ISBLANK(INDEX('Policy Characteristics'!A:A,MATCH($C497,'Policy Characteristics'!$C:$C,0))),"",INDEX('Policy Characteristics'!A:A,MATCH($C497,'Policy Characteristics'!$C:$C,0)))</f>
        <v>Electricity Supply</v>
      </c>
      <c r="B497" s="152" t="str">
        <f>IF(ISBLANK(INDEX('Policy Characteristics'!B:B,MATCH($C497,'Policy Characteristics'!$C:$C,0))),"",INDEX('Policy Characteristics'!B:B,MATCH($C497,'Policy Characteristics'!$C:$C,0)))</f>
        <v>Electricity CCS Subsidy</v>
      </c>
      <c r="C497" s="144" t="str">
        <f t="shared" si="28"/>
        <v>Additional Subsidy for Elec CCS</v>
      </c>
      <c r="D497" s="6" t="s">
        <v>80</v>
      </c>
      <c r="F497" s="6" t="s">
        <v>92</v>
      </c>
      <c r="H497" s="43">
        <v>2268</v>
      </c>
      <c r="I497" t="s">
        <v>44</v>
      </c>
      <c r="J497" s="145" t="str">
        <f>IF(ISBLANK(INDEX('Policy Characteristics'!D:D,MATCH($C497,'Policy Characteristics'!$C:$C,0))),"",INDEX('Policy Characteristics'!D:D,MATCH($C497,'Policy Characteristics'!$C:$C,0)))</f>
        <v>Electricity CCS Subsidy</v>
      </c>
      <c r="K497" s="144" t="str">
        <f>IF(ISBLANK(INDEX('Policy Characteristics'!E:E,MATCH($C497,'Policy Characteristics'!$C:$C,0))),"",INDEX('Policy Characteristics'!E:E,MATCH($C497,'Policy Characteristics'!$C:$C,0)))</f>
        <v>elec CCS subsidy</v>
      </c>
      <c r="L497" s="180">
        <f>IF(ISBLANK(INDEX('Policy Characteristics'!F:F,MATCH($C497,'Policy Characteristics'!$C:$C,0))),"",INDEX('Policy Characteristics'!F:F,MATCH($C497,'Policy Characteristics'!$C:$C,0)))</f>
        <v>0</v>
      </c>
      <c r="M497" s="180">
        <f>IF(ISBLANK(INDEX('Policy Characteristics'!G:G,MATCH($C497,'Policy Characteristics'!$C:$C,0))),"",INDEX('Policy Characteristics'!G:G,MATCH($C497,'Policy Characteristics'!$C:$C,0)))</f>
        <v>100</v>
      </c>
      <c r="N497" s="180">
        <f>IF(ISBLANK(INDEX('Policy Characteristics'!H:H,MATCH($C497,'Policy Characteristics'!$C:$C,0))),"",INDEX('Policy Characteristics'!H:H,MATCH($C497,'Policy Characteristics'!$C:$C,0)))</f>
        <v>5</v>
      </c>
      <c r="O497" s="144" t="str">
        <f>IF(ISBLANK(INDEX('Policy Characteristics'!I:I,MATCH($C497,'Policy Characteristics'!$C:$C,0))),"",INDEX('Policy Characteristics'!I:I,MATCH($C497,'Policy Characteristics'!$C:$C,0)))</f>
        <v>$ / metric ton CO2e</v>
      </c>
      <c r="P497" s="14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25">
      <c r="A498" s="144" t="str">
        <f>IF(ISBLANK(INDEX('Policy Characteristics'!A:A,MATCH($C498,'Policy Characteristics'!$C:$C,0))),"",INDEX('Policy Characteristics'!A:A,MATCH($C498,'Policy Characteristics'!$C:$C,0)))</f>
        <v>Electricity Supply</v>
      </c>
      <c r="B498" s="152" t="str">
        <f>IF(ISBLANK(INDEX('Policy Characteristics'!B:B,MATCH($C498,'Policy Characteristics'!$C:$C,0))),"",INDEX('Policy Characteristics'!B:B,MATCH($C498,'Policy Characteristics'!$C:$C,0)))</f>
        <v>Electricity CCS Subsidy</v>
      </c>
      <c r="C498" s="144" t="str">
        <f t="shared" si="28"/>
        <v>Additional Subsidy for Elec CCS</v>
      </c>
      <c r="D498" s="6" t="s">
        <v>1318</v>
      </c>
      <c r="F498" s="6" t="s">
        <v>432</v>
      </c>
      <c r="H498" s="43">
        <v>2269</v>
      </c>
      <c r="I498" t="s">
        <v>44</v>
      </c>
      <c r="J498" s="145" t="str">
        <f>IF(ISBLANK(INDEX('Policy Characteristics'!D:D,MATCH($C498,'Policy Characteristics'!$C:$C,0))),"",INDEX('Policy Characteristics'!D:D,MATCH($C498,'Policy Characteristics'!$C:$C,0)))</f>
        <v>Electricity CCS Subsidy</v>
      </c>
      <c r="K498" s="144" t="str">
        <f>IF(ISBLANK(INDEX('Policy Characteristics'!E:E,MATCH($C498,'Policy Characteristics'!$C:$C,0))),"",INDEX('Policy Characteristics'!E:E,MATCH($C498,'Policy Characteristics'!$C:$C,0)))</f>
        <v>elec CCS subsidy</v>
      </c>
      <c r="L498" s="180">
        <f>IF(ISBLANK(INDEX('Policy Characteristics'!F:F,MATCH($C498,'Policy Characteristics'!$C:$C,0))),"",INDEX('Policy Characteristics'!F:F,MATCH($C498,'Policy Characteristics'!$C:$C,0)))</f>
        <v>0</v>
      </c>
      <c r="M498" s="180">
        <f>IF(ISBLANK(INDEX('Policy Characteristics'!G:G,MATCH($C498,'Policy Characteristics'!$C:$C,0))),"",INDEX('Policy Characteristics'!G:G,MATCH($C498,'Policy Characteristics'!$C:$C,0)))</f>
        <v>100</v>
      </c>
      <c r="N498" s="180">
        <f>IF(ISBLANK(INDEX('Policy Characteristics'!H:H,MATCH($C498,'Policy Characteristics'!$C:$C,0))),"",INDEX('Policy Characteristics'!H:H,MATCH($C498,'Policy Characteristics'!$C:$C,0)))</f>
        <v>5</v>
      </c>
      <c r="O498" s="144" t="str">
        <f>IF(ISBLANK(INDEX('Policy Characteristics'!I:I,MATCH($C498,'Policy Characteristics'!$C:$C,0))),"",INDEX('Policy Characteristics'!I:I,MATCH($C498,'Policy Characteristics'!$C:$C,0)))</f>
        <v>$ / metric ton CO2e</v>
      </c>
      <c r="P498" s="14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25">
      <c r="A499" s="144" t="str">
        <f>IF(ISBLANK(INDEX('Policy Characteristics'!A:A,MATCH($C499,'Policy Characteristics'!$C:$C,0))),"",INDEX('Policy Characteristics'!A:A,MATCH($C499,'Policy Characteristics'!$C:$C,0)))</f>
        <v>Electricity Supply</v>
      </c>
      <c r="B499" s="152" t="str">
        <f>IF(ISBLANK(INDEX('Policy Characteristics'!B:B,MATCH($C499,'Policy Characteristics'!$C:$C,0))),"",INDEX('Policy Characteristics'!B:B,MATCH($C499,'Policy Characteristics'!$C:$C,0)))</f>
        <v>Electricity CCS Subsidy</v>
      </c>
      <c r="C499" s="144" t="str">
        <f t="shared" si="28"/>
        <v>Additional Subsidy for Elec CCS</v>
      </c>
      <c r="D499" s="6" t="s">
        <v>304</v>
      </c>
      <c r="F499" s="6" t="s">
        <v>306</v>
      </c>
      <c r="H499" s="43">
        <v>2270</v>
      </c>
      <c r="I499" t="s">
        <v>44</v>
      </c>
      <c r="J499" s="145" t="str">
        <f>IF(ISBLANK(INDEX('Policy Characteristics'!D:D,MATCH($C499,'Policy Characteristics'!$C:$C,0))),"",INDEX('Policy Characteristics'!D:D,MATCH($C499,'Policy Characteristics'!$C:$C,0)))</f>
        <v>Electricity CCS Subsidy</v>
      </c>
      <c r="K499" s="144" t="str">
        <f>IF(ISBLANK(INDEX('Policy Characteristics'!E:E,MATCH($C499,'Policy Characteristics'!$C:$C,0))),"",INDEX('Policy Characteristics'!E:E,MATCH($C499,'Policy Characteristics'!$C:$C,0)))</f>
        <v>elec CCS subsidy</v>
      </c>
      <c r="L499" s="180">
        <f>IF(ISBLANK(INDEX('Policy Characteristics'!F:F,MATCH($C499,'Policy Characteristics'!$C:$C,0))),"",INDEX('Policy Characteristics'!F:F,MATCH($C499,'Policy Characteristics'!$C:$C,0)))</f>
        <v>0</v>
      </c>
      <c r="M499" s="180">
        <f>IF(ISBLANK(INDEX('Policy Characteristics'!G:G,MATCH($C499,'Policy Characteristics'!$C:$C,0))),"",INDEX('Policy Characteristics'!G:G,MATCH($C499,'Policy Characteristics'!$C:$C,0)))</f>
        <v>100</v>
      </c>
      <c r="N499" s="180">
        <f>IF(ISBLANK(INDEX('Policy Characteristics'!H:H,MATCH($C499,'Policy Characteristics'!$C:$C,0))),"",INDEX('Policy Characteristics'!H:H,MATCH($C499,'Policy Characteristics'!$C:$C,0)))</f>
        <v>5</v>
      </c>
      <c r="O499" s="144" t="str">
        <f>IF(ISBLANK(INDEX('Policy Characteristics'!I:I,MATCH($C499,'Policy Characteristics'!$C:$C,0))),"",INDEX('Policy Characteristics'!I:I,MATCH($C499,'Policy Characteristics'!$C:$C,0)))</f>
        <v>$ / metric ton CO2e</v>
      </c>
      <c r="P499" s="14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25">
      <c r="A500" s="144" t="str">
        <f>IF(ISBLANK(INDEX('Policy Characteristics'!A:A,MATCH($C500,'Policy Characteristics'!$C:$C,0))),"",INDEX('Policy Characteristics'!A:A,MATCH($C500,'Policy Characteristics'!$C:$C,0)))</f>
        <v>Electricity Supply</v>
      </c>
      <c r="B500" s="152" t="str">
        <f>IF(ISBLANK(INDEX('Policy Characteristics'!B:B,MATCH($C500,'Policy Characteristics'!$C:$C,0))),"",INDEX('Policy Characteristics'!B:B,MATCH($C500,'Policy Characteristics'!$C:$C,0)))</f>
        <v>Electricity CCS Subsidy</v>
      </c>
      <c r="C500" s="144" t="str">
        <f t="shared" si="28"/>
        <v>Additional Subsidy for Elec CCS</v>
      </c>
      <c r="D500" s="6" t="s">
        <v>305</v>
      </c>
      <c r="F500" s="6" t="s">
        <v>307</v>
      </c>
      <c r="H500" s="43">
        <v>2271</v>
      </c>
      <c r="I500" t="s">
        <v>43</v>
      </c>
      <c r="J500" s="145" t="str">
        <f>IF(ISBLANK(INDEX('Policy Characteristics'!D:D,MATCH($C500,'Policy Characteristics'!$C:$C,0))),"",INDEX('Policy Characteristics'!D:D,MATCH($C500,'Policy Characteristics'!$C:$C,0)))</f>
        <v>Electricity CCS Subsidy</v>
      </c>
      <c r="K500" s="144" t="str">
        <f>IF(ISBLANK(INDEX('Policy Characteristics'!E:E,MATCH($C500,'Policy Characteristics'!$C:$C,0))),"",INDEX('Policy Characteristics'!E:E,MATCH($C500,'Policy Characteristics'!$C:$C,0)))</f>
        <v>elec CCS subsidy</v>
      </c>
      <c r="L500" s="180">
        <f>IF(ISBLANK(INDEX('Policy Characteristics'!F:F,MATCH($C500,'Policy Characteristics'!$C:$C,0))),"",INDEX('Policy Characteristics'!F:F,MATCH($C500,'Policy Characteristics'!$C:$C,0)))</f>
        <v>0</v>
      </c>
      <c r="M500" s="180">
        <f>IF(ISBLANK(INDEX('Policy Characteristics'!G:G,MATCH($C500,'Policy Characteristics'!$C:$C,0))),"",INDEX('Policy Characteristics'!G:G,MATCH($C500,'Policy Characteristics'!$C:$C,0)))</f>
        <v>100</v>
      </c>
      <c r="N500" s="180">
        <f>IF(ISBLANK(INDEX('Policy Characteristics'!H:H,MATCH($C500,'Policy Characteristics'!$C:$C,0))),"",INDEX('Policy Characteristics'!H:H,MATCH($C500,'Policy Characteristics'!$C:$C,0)))</f>
        <v>5</v>
      </c>
      <c r="O500" s="144" t="str">
        <f>IF(ISBLANK(INDEX('Policy Characteristics'!I:I,MATCH($C500,'Policy Characteristics'!$C:$C,0))),"",INDEX('Policy Characteristics'!I:I,MATCH($C500,'Policy Characteristics'!$C:$C,0)))</f>
        <v>$ / metric ton CO2e</v>
      </c>
      <c r="P500" s="14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25">
      <c r="A501" s="144" t="str">
        <f>IF(ISBLANK(INDEX('Policy Characteristics'!A:A,MATCH($C501,'Policy Characteristics'!$C:$C,0))),"",INDEX('Policy Characteristics'!A:A,MATCH($C501,'Policy Characteristics'!$C:$C,0)))</f>
        <v>Electricity Supply</v>
      </c>
      <c r="B501" s="152" t="str">
        <f>IF(ISBLANK(INDEX('Policy Characteristics'!B:B,MATCH($C501,'Policy Characteristics'!$C:$C,0))),"",INDEX('Policy Characteristics'!B:B,MATCH($C501,'Policy Characteristics'!$C:$C,0)))</f>
        <v>Electricity CCS Subsidy</v>
      </c>
      <c r="C501" s="144" t="str">
        <f t="shared" si="28"/>
        <v>Additional Subsidy for Elec CCS</v>
      </c>
      <c r="D501" s="6" t="s">
        <v>440</v>
      </c>
      <c r="F501" s="6" t="s">
        <v>439</v>
      </c>
      <c r="H501" s="43">
        <v>2272</v>
      </c>
      <c r="I501" t="s">
        <v>43</v>
      </c>
      <c r="J501" s="145" t="str">
        <f>IF(ISBLANK(INDEX('Policy Characteristics'!D:D,MATCH($C501,'Policy Characteristics'!$C:$C,0))),"",INDEX('Policy Characteristics'!D:D,MATCH($C501,'Policy Characteristics'!$C:$C,0)))</f>
        <v>Electricity CCS Subsidy</v>
      </c>
      <c r="K501" s="144" t="str">
        <f>IF(ISBLANK(INDEX('Policy Characteristics'!E:E,MATCH($C501,'Policy Characteristics'!$C:$C,0))),"",INDEX('Policy Characteristics'!E:E,MATCH($C501,'Policy Characteristics'!$C:$C,0)))</f>
        <v>elec CCS subsidy</v>
      </c>
      <c r="L501" s="180">
        <f>IF(ISBLANK(INDEX('Policy Characteristics'!F:F,MATCH($C501,'Policy Characteristics'!$C:$C,0))),"",INDEX('Policy Characteristics'!F:F,MATCH($C501,'Policy Characteristics'!$C:$C,0)))</f>
        <v>0</v>
      </c>
      <c r="M501" s="180">
        <f>IF(ISBLANK(INDEX('Policy Characteristics'!G:G,MATCH($C501,'Policy Characteristics'!$C:$C,0))),"",INDEX('Policy Characteristics'!G:G,MATCH($C501,'Policy Characteristics'!$C:$C,0)))</f>
        <v>100</v>
      </c>
      <c r="N501" s="180">
        <f>IF(ISBLANK(INDEX('Policy Characteristics'!H:H,MATCH($C501,'Policy Characteristics'!$C:$C,0))),"",INDEX('Policy Characteristics'!H:H,MATCH($C501,'Policy Characteristics'!$C:$C,0)))</f>
        <v>5</v>
      </c>
      <c r="O501" s="144" t="str">
        <f>IF(ISBLANK(INDEX('Policy Characteristics'!I:I,MATCH($C501,'Policy Characteristics'!$C:$C,0))),"",INDEX('Policy Characteristics'!I:I,MATCH($C501,'Policy Characteristics'!$C:$C,0)))</f>
        <v>$ / metric ton CO2e</v>
      </c>
      <c r="P501" s="14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25">
      <c r="A502" s="144" t="str">
        <f>IF(ISBLANK(INDEX('Policy Characteristics'!A:A,MATCH($C502,'Policy Characteristics'!$C:$C,0))),"",INDEX('Policy Characteristics'!A:A,MATCH($C502,'Policy Characteristics'!$C:$C,0)))</f>
        <v>Electricity Supply</v>
      </c>
      <c r="B502" s="152" t="str">
        <f>IF(ISBLANK(INDEX('Policy Characteristics'!B:B,MATCH($C502,'Policy Characteristics'!$C:$C,0))),"",INDEX('Policy Characteristics'!B:B,MATCH($C502,'Policy Characteristics'!$C:$C,0)))</f>
        <v>Electricity CCS Subsidy</v>
      </c>
      <c r="C502" s="144" t="str">
        <f t="shared" si="28"/>
        <v>Additional Subsidy for Elec CCS</v>
      </c>
      <c r="D502" s="6" t="s">
        <v>449</v>
      </c>
      <c r="F502" s="6" t="s">
        <v>450</v>
      </c>
      <c r="H502" s="43">
        <v>2273</v>
      </c>
      <c r="I502" t="s">
        <v>44</v>
      </c>
      <c r="J502" s="145" t="str">
        <f>IF(ISBLANK(INDEX('Policy Characteristics'!D:D,MATCH($C502,'Policy Characteristics'!$C:$C,0))),"",INDEX('Policy Characteristics'!D:D,MATCH($C502,'Policy Characteristics'!$C:$C,0)))</f>
        <v>Electricity CCS Subsidy</v>
      </c>
      <c r="K502" s="144" t="str">
        <f>IF(ISBLANK(INDEX('Policy Characteristics'!E:E,MATCH($C502,'Policy Characteristics'!$C:$C,0))),"",INDEX('Policy Characteristics'!E:E,MATCH($C502,'Policy Characteristics'!$C:$C,0)))</f>
        <v>elec CCS subsidy</v>
      </c>
      <c r="L502" s="180">
        <f>IF(ISBLANK(INDEX('Policy Characteristics'!F:F,MATCH($C502,'Policy Characteristics'!$C:$C,0))),"",INDEX('Policy Characteristics'!F:F,MATCH($C502,'Policy Characteristics'!$C:$C,0)))</f>
        <v>0</v>
      </c>
      <c r="M502" s="180">
        <f>IF(ISBLANK(INDEX('Policy Characteristics'!G:G,MATCH($C502,'Policy Characteristics'!$C:$C,0))),"",INDEX('Policy Characteristics'!G:G,MATCH($C502,'Policy Characteristics'!$C:$C,0)))</f>
        <v>100</v>
      </c>
      <c r="N502" s="180">
        <f>IF(ISBLANK(INDEX('Policy Characteristics'!H:H,MATCH($C502,'Policy Characteristics'!$C:$C,0))),"",INDEX('Policy Characteristics'!H:H,MATCH($C502,'Policy Characteristics'!$C:$C,0)))</f>
        <v>5</v>
      </c>
      <c r="O502" s="144" t="str">
        <f>IF(ISBLANK(INDEX('Policy Characteristics'!I:I,MATCH($C502,'Policy Characteristics'!$C:$C,0))),"",INDEX('Policy Characteristics'!I:I,MATCH($C502,'Policy Characteristics'!$C:$C,0)))</f>
        <v>$ / metric ton CO2e</v>
      </c>
      <c r="P502" s="14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25">
      <c r="A503" s="144" t="str">
        <f>IF(ISBLANK(INDEX('Policy Characteristics'!A:A,MATCH($C503,'Policy Characteristics'!$C:$C,0))),"",INDEX('Policy Characteristics'!A:A,MATCH($C503,'Policy Characteristics'!$C:$C,0)))</f>
        <v>Electricity Supply</v>
      </c>
      <c r="B503" s="152" t="str">
        <f>IF(ISBLANK(INDEX('Policy Characteristics'!B:B,MATCH($C503,'Policy Characteristics'!$C:$C,0))),"",INDEX('Policy Characteristics'!B:B,MATCH($C503,'Policy Characteristics'!$C:$C,0)))</f>
        <v>Electricity CCS Subsidy</v>
      </c>
      <c r="C503" s="144" t="str">
        <f t="shared" si="28"/>
        <v>Additional Subsidy for Elec CCS</v>
      </c>
      <c r="D503" s="6" t="s">
        <v>1641</v>
      </c>
      <c r="F503" s="6" t="s">
        <v>1361</v>
      </c>
      <c r="H503" s="43">
        <v>2274</v>
      </c>
      <c r="I503" t="s">
        <v>44</v>
      </c>
      <c r="J503" s="145" t="str">
        <f>IF(ISBLANK(INDEX('Policy Characteristics'!D:D,MATCH($C503,'Policy Characteristics'!$C:$C,0))),"",INDEX('Policy Characteristics'!D:D,MATCH($C503,'Policy Characteristics'!$C:$C,0)))</f>
        <v>Electricity CCS Subsidy</v>
      </c>
      <c r="K503" s="144" t="str">
        <f>IF(ISBLANK(INDEX('Policy Characteristics'!E:E,MATCH($C503,'Policy Characteristics'!$C:$C,0))),"",INDEX('Policy Characteristics'!E:E,MATCH($C503,'Policy Characteristics'!$C:$C,0)))</f>
        <v>elec CCS subsidy</v>
      </c>
      <c r="L503" s="180">
        <f>IF(ISBLANK(INDEX('Policy Characteristics'!F:F,MATCH($C503,'Policy Characteristics'!$C:$C,0))),"",INDEX('Policy Characteristics'!F:F,MATCH($C503,'Policy Characteristics'!$C:$C,0)))</f>
        <v>0</v>
      </c>
      <c r="M503" s="180">
        <f>IF(ISBLANK(INDEX('Policy Characteristics'!G:G,MATCH($C503,'Policy Characteristics'!$C:$C,0))),"",INDEX('Policy Characteristics'!G:G,MATCH($C503,'Policy Characteristics'!$C:$C,0)))</f>
        <v>100</v>
      </c>
      <c r="N503" s="180">
        <f>IF(ISBLANK(INDEX('Policy Characteristics'!H:H,MATCH($C503,'Policy Characteristics'!$C:$C,0))),"",INDEX('Policy Characteristics'!H:H,MATCH($C503,'Policy Characteristics'!$C:$C,0)))</f>
        <v>5</v>
      </c>
      <c r="O503" s="144" t="str">
        <f>IF(ISBLANK(INDEX('Policy Characteristics'!I:I,MATCH($C503,'Policy Characteristics'!$C:$C,0))),"",INDEX('Policy Characteristics'!I:I,MATCH($C503,'Policy Characteristics'!$C:$C,0)))</f>
        <v>$ / metric ton CO2e</v>
      </c>
      <c r="P503" s="14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25">
      <c r="A504" s="144" t="str">
        <f>IF(ISBLANK(INDEX('Policy Characteristics'!A:A,MATCH($C504,'Policy Characteristics'!$C:$C,0))),"",INDEX('Policy Characteristics'!A:A,MATCH($C504,'Policy Characteristics'!$C:$C,0)))</f>
        <v>Electricity Supply</v>
      </c>
      <c r="B504" s="152" t="str">
        <f>IF(ISBLANK(INDEX('Policy Characteristics'!B:B,MATCH($C504,'Policy Characteristics'!$C:$C,0))),"",INDEX('Policy Characteristics'!B:B,MATCH($C504,'Policy Characteristics'!$C:$C,0)))</f>
        <v>Electricity CCS Subsidy</v>
      </c>
      <c r="C504" s="144" t="str">
        <f t="shared" si="28"/>
        <v>Additional Subsidy for Elec CCS</v>
      </c>
      <c r="D504" s="6" t="s">
        <v>1642</v>
      </c>
      <c r="F504" s="6" t="s">
        <v>1484</v>
      </c>
      <c r="H504" s="43">
        <v>2275</v>
      </c>
      <c r="I504" t="s">
        <v>44</v>
      </c>
      <c r="J504" s="145" t="str">
        <f>IF(ISBLANK(INDEX('Policy Characteristics'!D:D,MATCH($C504,'Policy Characteristics'!$C:$C,0))),"",INDEX('Policy Characteristics'!D:D,MATCH($C504,'Policy Characteristics'!$C:$C,0)))</f>
        <v>Electricity CCS Subsidy</v>
      </c>
      <c r="K504" s="144" t="str">
        <f>IF(ISBLANK(INDEX('Policy Characteristics'!E:E,MATCH($C504,'Policy Characteristics'!$C:$C,0))),"",INDEX('Policy Characteristics'!E:E,MATCH($C504,'Policy Characteristics'!$C:$C,0)))</f>
        <v>elec CCS subsidy</v>
      </c>
      <c r="L504" s="180">
        <f>IF(ISBLANK(INDEX('Policy Characteristics'!F:F,MATCH($C504,'Policy Characteristics'!$C:$C,0))),"",INDEX('Policy Characteristics'!F:F,MATCH($C504,'Policy Characteristics'!$C:$C,0)))</f>
        <v>0</v>
      </c>
      <c r="M504" s="180">
        <f>IF(ISBLANK(INDEX('Policy Characteristics'!G:G,MATCH($C504,'Policy Characteristics'!$C:$C,0))),"",INDEX('Policy Characteristics'!G:G,MATCH($C504,'Policy Characteristics'!$C:$C,0)))</f>
        <v>100</v>
      </c>
      <c r="N504" s="180">
        <f>IF(ISBLANK(INDEX('Policy Characteristics'!H:H,MATCH($C504,'Policy Characteristics'!$C:$C,0))),"",INDEX('Policy Characteristics'!H:H,MATCH($C504,'Policy Characteristics'!$C:$C,0)))</f>
        <v>5</v>
      </c>
      <c r="O504" s="144" t="str">
        <f>IF(ISBLANK(INDEX('Policy Characteristics'!I:I,MATCH($C504,'Policy Characteristics'!$C:$C,0))),"",INDEX('Policy Characteristics'!I:I,MATCH($C504,'Policy Characteristics'!$C:$C,0)))</f>
        <v>$ / metric ton CO2e</v>
      </c>
      <c r="P504" s="14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25">
      <c r="A505" s="144" t="str">
        <f>IF(ISBLANK(INDEX('Policy Characteristics'!A:A,MATCH($C505,'Policy Characteristics'!$C:$C,0))),"",INDEX('Policy Characteristics'!A:A,MATCH($C505,'Policy Characteristics'!$C:$C,0)))</f>
        <v>Electricity Supply</v>
      </c>
      <c r="B505" s="152" t="str">
        <f>IF(ISBLANK(INDEX('Policy Characteristics'!B:B,MATCH($C505,'Policy Characteristics'!$C:$C,0))),"",INDEX('Policy Characteristics'!B:B,MATCH($C505,'Policy Characteristics'!$C:$C,0)))</f>
        <v>Electricity CCS Subsidy</v>
      </c>
      <c r="C505" s="144" t="str">
        <f t="shared" si="28"/>
        <v>Additional Subsidy for Elec CCS</v>
      </c>
      <c r="D505" s="6" t="s">
        <v>1643</v>
      </c>
      <c r="F505" s="6" t="s">
        <v>1363</v>
      </c>
      <c r="H505" s="43">
        <v>2276</v>
      </c>
      <c r="I505" t="s">
        <v>43</v>
      </c>
      <c r="J505" s="145" t="str">
        <f>IF(ISBLANK(INDEX('Policy Characteristics'!D:D,MATCH($C505,'Policy Characteristics'!$C:$C,0))),"",INDEX('Policy Characteristics'!D:D,MATCH($C505,'Policy Characteristics'!$C:$C,0)))</f>
        <v>Electricity CCS Subsidy</v>
      </c>
      <c r="K505" s="144" t="str">
        <f>IF(ISBLANK(INDEX('Policy Characteristics'!E:E,MATCH($C505,'Policy Characteristics'!$C:$C,0))),"",INDEX('Policy Characteristics'!E:E,MATCH($C505,'Policy Characteristics'!$C:$C,0)))</f>
        <v>elec CCS subsidy</v>
      </c>
      <c r="L505" s="180">
        <f>IF(ISBLANK(INDEX('Policy Characteristics'!F:F,MATCH($C505,'Policy Characteristics'!$C:$C,0))),"",INDEX('Policy Characteristics'!F:F,MATCH($C505,'Policy Characteristics'!$C:$C,0)))</f>
        <v>0</v>
      </c>
      <c r="M505" s="180">
        <f>IF(ISBLANK(INDEX('Policy Characteristics'!G:G,MATCH($C505,'Policy Characteristics'!$C:$C,0))),"",INDEX('Policy Characteristics'!G:G,MATCH($C505,'Policy Characteristics'!$C:$C,0)))</f>
        <v>100</v>
      </c>
      <c r="N505" s="180">
        <f>IF(ISBLANK(INDEX('Policy Characteristics'!H:H,MATCH($C505,'Policy Characteristics'!$C:$C,0))),"",INDEX('Policy Characteristics'!H:H,MATCH($C505,'Policy Characteristics'!$C:$C,0)))</f>
        <v>5</v>
      </c>
      <c r="O505" s="144" t="str">
        <f>IF(ISBLANK(INDEX('Policy Characteristics'!I:I,MATCH($C505,'Policy Characteristics'!$C:$C,0))),"",INDEX('Policy Characteristics'!I:I,MATCH($C505,'Policy Characteristics'!$C:$C,0)))</f>
        <v>$ / metric ton CO2e</v>
      </c>
      <c r="P505" s="14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25">
      <c r="A506" s="144" t="str">
        <f>IF(ISBLANK(INDEX('Policy Characteristics'!A:A,MATCH($C506,'Policy Characteristics'!$C:$C,0))),"",INDEX('Policy Characteristics'!A:A,MATCH($C506,'Policy Characteristics'!$C:$C,0)))</f>
        <v>Electricity Supply</v>
      </c>
      <c r="B506" s="152" t="str">
        <f>IF(ISBLANK(INDEX('Policy Characteristics'!B:B,MATCH($C506,'Policy Characteristics'!$C:$C,0))),"",INDEX('Policy Characteristics'!B:B,MATCH($C506,'Policy Characteristics'!$C:$C,0)))</f>
        <v>Electricity CCS Subsidy</v>
      </c>
      <c r="C506" s="144" t="str">
        <f t="shared" si="28"/>
        <v>Additional Subsidy for Elec CCS</v>
      </c>
      <c r="D506" s="6" t="s">
        <v>2318</v>
      </c>
      <c r="F506" s="6" t="s">
        <v>2325</v>
      </c>
      <c r="H506" s="43">
        <v>2277</v>
      </c>
      <c r="I506" t="s">
        <v>43</v>
      </c>
      <c r="J506" s="145" t="str">
        <f>IF(ISBLANK(INDEX('Policy Characteristics'!D:D,MATCH($C506,'Policy Characteristics'!$C:$C,0))),"",INDEX('Policy Characteristics'!D:D,MATCH($C506,'Policy Characteristics'!$C:$C,0)))</f>
        <v>Electricity CCS Subsidy</v>
      </c>
      <c r="K506" s="144" t="str">
        <f>IF(ISBLANK(INDEX('Policy Characteristics'!E:E,MATCH($C506,'Policy Characteristics'!$C:$C,0))),"",INDEX('Policy Characteristics'!E:E,MATCH($C506,'Policy Characteristics'!$C:$C,0)))</f>
        <v>elec CCS subsidy</v>
      </c>
      <c r="L506" s="180">
        <f>IF(ISBLANK(INDEX('Policy Characteristics'!F:F,MATCH($C506,'Policy Characteristics'!$C:$C,0))),"",INDEX('Policy Characteristics'!F:F,MATCH($C506,'Policy Characteristics'!$C:$C,0)))</f>
        <v>0</v>
      </c>
      <c r="M506" s="180">
        <f>IF(ISBLANK(INDEX('Policy Characteristics'!G:G,MATCH($C506,'Policy Characteristics'!$C:$C,0))),"",INDEX('Policy Characteristics'!G:G,MATCH($C506,'Policy Characteristics'!$C:$C,0)))</f>
        <v>100</v>
      </c>
      <c r="N506" s="180">
        <f>IF(ISBLANK(INDEX('Policy Characteristics'!H:H,MATCH($C506,'Policy Characteristics'!$C:$C,0))),"",INDEX('Policy Characteristics'!H:H,MATCH($C506,'Policy Characteristics'!$C:$C,0)))</f>
        <v>5</v>
      </c>
      <c r="O506" s="144" t="str">
        <f>IF(ISBLANK(INDEX('Policy Characteristics'!I:I,MATCH($C506,'Policy Characteristics'!$C:$C,0))),"",INDEX('Policy Characteristics'!I:I,MATCH($C506,'Policy Characteristics'!$C:$C,0)))</f>
        <v>$ / metric ton CO2e</v>
      </c>
      <c r="P506" s="14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25">
      <c r="A507" s="144" t="str">
        <f>IF(ISBLANK(INDEX('Policy Characteristics'!A:A,MATCH($C507,'Policy Characteristics'!$C:$C,0))),"",INDEX('Policy Characteristics'!A:A,MATCH($C507,'Policy Characteristics'!$C:$C,0)))</f>
        <v>Electricity Supply</v>
      </c>
      <c r="B507" s="152" t="str">
        <f>IF(ISBLANK(INDEX('Policy Characteristics'!B:B,MATCH($C507,'Policy Characteristics'!$C:$C,0))),"",INDEX('Policy Characteristics'!B:B,MATCH($C507,'Policy Characteristics'!$C:$C,0)))</f>
        <v>Electricity CCS Subsidy</v>
      </c>
      <c r="C507" s="144" t="str">
        <f t="shared" si="28"/>
        <v>Additional Subsidy for Elec CCS</v>
      </c>
      <c r="D507" s="6" t="s">
        <v>2321</v>
      </c>
      <c r="F507" s="6" t="s">
        <v>2326</v>
      </c>
      <c r="H507" s="43">
        <v>2278</v>
      </c>
      <c r="I507" t="s">
        <v>43</v>
      </c>
      <c r="J507" s="145" t="str">
        <f>IF(ISBLANK(INDEX('Policy Characteristics'!D:D,MATCH($C507,'Policy Characteristics'!$C:$C,0))),"",INDEX('Policy Characteristics'!D:D,MATCH($C507,'Policy Characteristics'!$C:$C,0)))</f>
        <v>Electricity CCS Subsidy</v>
      </c>
      <c r="K507" s="144" t="str">
        <f>IF(ISBLANK(INDEX('Policy Characteristics'!E:E,MATCH($C507,'Policy Characteristics'!$C:$C,0))),"",INDEX('Policy Characteristics'!E:E,MATCH($C507,'Policy Characteristics'!$C:$C,0)))</f>
        <v>elec CCS subsidy</v>
      </c>
      <c r="L507" s="180">
        <f>IF(ISBLANK(INDEX('Policy Characteristics'!F:F,MATCH($C507,'Policy Characteristics'!$C:$C,0))),"",INDEX('Policy Characteristics'!F:F,MATCH($C507,'Policy Characteristics'!$C:$C,0)))</f>
        <v>0</v>
      </c>
      <c r="M507" s="180">
        <f>IF(ISBLANK(INDEX('Policy Characteristics'!G:G,MATCH($C507,'Policy Characteristics'!$C:$C,0))),"",INDEX('Policy Characteristics'!G:G,MATCH($C507,'Policy Characteristics'!$C:$C,0)))</f>
        <v>100</v>
      </c>
      <c r="N507" s="180">
        <f>IF(ISBLANK(INDEX('Policy Characteristics'!H:H,MATCH($C507,'Policy Characteristics'!$C:$C,0))),"",INDEX('Policy Characteristics'!H:H,MATCH($C507,'Policy Characteristics'!$C:$C,0)))</f>
        <v>5</v>
      </c>
      <c r="O507" s="144" t="str">
        <f>IF(ISBLANK(INDEX('Policy Characteristics'!I:I,MATCH($C507,'Policy Characteristics'!$C:$C,0))),"",INDEX('Policy Characteristics'!I:I,MATCH($C507,'Policy Characteristics'!$C:$C,0)))</f>
        <v>$ / metric ton CO2e</v>
      </c>
      <c r="P507" s="14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25">
      <c r="A508" s="144" t="str">
        <f>IF(ISBLANK(INDEX('Policy Characteristics'!A:A,MATCH($C508,'Policy Characteristics'!$C:$C,0))),"",INDEX('Policy Characteristics'!A:A,MATCH($C508,'Policy Characteristics'!$C:$C,0)))</f>
        <v>Electricity Supply</v>
      </c>
      <c r="B508" s="152" t="str">
        <f>IF(ISBLANK(INDEX('Policy Characteristics'!B:B,MATCH($C508,'Policy Characteristics'!$C:$C,0))),"",INDEX('Policy Characteristics'!B:B,MATCH($C508,'Policy Characteristics'!$C:$C,0)))</f>
        <v>Electricity CCS Subsidy</v>
      </c>
      <c r="C508" s="144" t="str">
        <f t="shared" si="28"/>
        <v>Additional Subsidy for Elec CCS</v>
      </c>
      <c r="D508" s="6" t="s">
        <v>2322</v>
      </c>
      <c r="F508" s="6" t="s">
        <v>2327</v>
      </c>
      <c r="H508" s="43">
        <v>2279</v>
      </c>
      <c r="I508" t="s">
        <v>43</v>
      </c>
      <c r="J508" s="145" t="str">
        <f>IF(ISBLANK(INDEX('Policy Characteristics'!D:D,MATCH($C508,'Policy Characteristics'!$C:$C,0))),"",INDEX('Policy Characteristics'!D:D,MATCH($C508,'Policy Characteristics'!$C:$C,0)))</f>
        <v>Electricity CCS Subsidy</v>
      </c>
      <c r="K508" s="144" t="str">
        <f>IF(ISBLANK(INDEX('Policy Characteristics'!E:E,MATCH($C508,'Policy Characteristics'!$C:$C,0))),"",INDEX('Policy Characteristics'!E:E,MATCH($C508,'Policy Characteristics'!$C:$C,0)))</f>
        <v>elec CCS subsidy</v>
      </c>
      <c r="L508" s="180">
        <f>IF(ISBLANK(INDEX('Policy Characteristics'!F:F,MATCH($C508,'Policy Characteristics'!$C:$C,0))),"",INDEX('Policy Characteristics'!F:F,MATCH($C508,'Policy Characteristics'!$C:$C,0)))</f>
        <v>0</v>
      </c>
      <c r="M508" s="180">
        <f>IF(ISBLANK(INDEX('Policy Characteristics'!G:G,MATCH($C508,'Policy Characteristics'!$C:$C,0))),"",INDEX('Policy Characteristics'!G:G,MATCH($C508,'Policy Characteristics'!$C:$C,0)))</f>
        <v>100</v>
      </c>
      <c r="N508" s="180">
        <f>IF(ISBLANK(INDEX('Policy Characteristics'!H:H,MATCH($C508,'Policy Characteristics'!$C:$C,0))),"",INDEX('Policy Characteristics'!H:H,MATCH($C508,'Policy Characteristics'!$C:$C,0)))</f>
        <v>5</v>
      </c>
      <c r="O508" s="144" t="str">
        <f>IF(ISBLANK(INDEX('Policy Characteristics'!I:I,MATCH($C508,'Policy Characteristics'!$C:$C,0))),"",INDEX('Policy Characteristics'!I:I,MATCH($C508,'Policy Characteristics'!$C:$C,0)))</f>
        <v>$ / metric ton CO2e</v>
      </c>
      <c r="P508" s="14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25">
      <c r="A509" s="144" t="str">
        <f>IF(ISBLANK(INDEX('Policy Characteristics'!A:A,MATCH($C509,'Policy Characteristics'!$C:$C,0))),"",INDEX('Policy Characteristics'!A:A,MATCH($C509,'Policy Characteristics'!$C:$C,0)))</f>
        <v>Electricity Supply</v>
      </c>
      <c r="B509" s="152" t="str">
        <f>IF(ISBLANK(INDEX('Policy Characteristics'!B:B,MATCH($C509,'Policy Characteristics'!$C:$C,0))),"",INDEX('Policy Characteristics'!B:B,MATCH($C509,'Policy Characteristics'!$C:$C,0)))</f>
        <v>Electricity CCS Subsidy</v>
      </c>
      <c r="C509" s="144" t="str">
        <f t="shared" si="28"/>
        <v>Additional Subsidy for Elec CCS</v>
      </c>
      <c r="D509" s="6" t="s">
        <v>2323</v>
      </c>
      <c r="F509" s="6" t="s">
        <v>2328</v>
      </c>
      <c r="H509" s="43">
        <v>2280</v>
      </c>
      <c r="I509" t="s">
        <v>43</v>
      </c>
      <c r="J509" s="145" t="str">
        <f>IF(ISBLANK(INDEX('Policy Characteristics'!D:D,MATCH($C509,'Policy Characteristics'!$C:$C,0))),"",INDEX('Policy Characteristics'!D:D,MATCH($C509,'Policy Characteristics'!$C:$C,0)))</f>
        <v>Electricity CCS Subsidy</v>
      </c>
      <c r="K509" s="144" t="str">
        <f>IF(ISBLANK(INDEX('Policy Characteristics'!E:E,MATCH($C509,'Policy Characteristics'!$C:$C,0))),"",INDEX('Policy Characteristics'!E:E,MATCH($C509,'Policy Characteristics'!$C:$C,0)))</f>
        <v>elec CCS subsidy</v>
      </c>
      <c r="L509" s="180">
        <f>IF(ISBLANK(INDEX('Policy Characteristics'!F:F,MATCH($C509,'Policy Characteristics'!$C:$C,0))),"",INDEX('Policy Characteristics'!F:F,MATCH($C509,'Policy Characteristics'!$C:$C,0)))</f>
        <v>0</v>
      </c>
      <c r="M509" s="180">
        <f>IF(ISBLANK(INDEX('Policy Characteristics'!G:G,MATCH($C509,'Policy Characteristics'!$C:$C,0))),"",INDEX('Policy Characteristics'!G:G,MATCH($C509,'Policy Characteristics'!$C:$C,0)))</f>
        <v>100</v>
      </c>
      <c r="N509" s="180">
        <f>IF(ISBLANK(INDEX('Policy Characteristics'!H:H,MATCH($C509,'Policy Characteristics'!$C:$C,0))),"",INDEX('Policy Characteristics'!H:H,MATCH($C509,'Policy Characteristics'!$C:$C,0)))</f>
        <v>5</v>
      </c>
      <c r="O509" s="144" t="str">
        <f>IF(ISBLANK(INDEX('Policy Characteristics'!I:I,MATCH($C509,'Policy Characteristics'!$C:$C,0))),"",INDEX('Policy Characteristics'!I:I,MATCH($C509,'Policy Characteristics'!$C:$C,0)))</f>
        <v>$ / metric ton CO2e</v>
      </c>
      <c r="P509" s="14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25">
      <c r="A510" s="144" t="str">
        <f>IF(ISBLANK(INDEX('Policy Characteristics'!A:A,MATCH($C510,'Policy Characteristics'!$C:$C,0))),"",INDEX('Policy Characteristics'!A:A,MATCH($C510,'Policy Characteristics'!$C:$C,0)))</f>
        <v>Electricity Supply</v>
      </c>
      <c r="B510" s="152" t="str">
        <f>IF(ISBLANK(INDEX('Policy Characteristics'!B:B,MATCH($C510,'Policy Characteristics'!$C:$C,0))),"",INDEX('Policy Characteristics'!B:B,MATCH($C510,'Policy Characteristics'!$C:$C,0)))</f>
        <v>Electricity CCS Subsidy</v>
      </c>
      <c r="C510" s="144" t="str">
        <f t="shared" si="28"/>
        <v>Additional Subsidy for Elec CCS</v>
      </c>
      <c r="D510" s="6" t="s">
        <v>2324</v>
      </c>
      <c r="F510" s="6" t="s">
        <v>2329</v>
      </c>
      <c r="H510" s="43">
        <v>2281</v>
      </c>
      <c r="I510" t="s">
        <v>44</v>
      </c>
      <c r="J510" s="145" t="str">
        <f>IF(ISBLANK(INDEX('Policy Characteristics'!D:D,MATCH($C510,'Policy Characteristics'!$C:$C,0))),"",INDEX('Policy Characteristics'!D:D,MATCH($C510,'Policy Characteristics'!$C:$C,0)))</f>
        <v>Electricity CCS Subsidy</v>
      </c>
      <c r="K510" s="144" t="str">
        <f>IF(ISBLANK(INDEX('Policy Characteristics'!E:E,MATCH($C510,'Policy Characteristics'!$C:$C,0))),"",INDEX('Policy Characteristics'!E:E,MATCH($C510,'Policy Characteristics'!$C:$C,0)))</f>
        <v>elec CCS subsidy</v>
      </c>
      <c r="L510" s="180">
        <f>IF(ISBLANK(INDEX('Policy Characteristics'!F:F,MATCH($C510,'Policy Characteristics'!$C:$C,0))),"",INDEX('Policy Characteristics'!F:F,MATCH($C510,'Policy Characteristics'!$C:$C,0)))</f>
        <v>0</v>
      </c>
      <c r="M510" s="180">
        <f>IF(ISBLANK(INDEX('Policy Characteristics'!G:G,MATCH($C510,'Policy Characteristics'!$C:$C,0))),"",INDEX('Policy Characteristics'!G:G,MATCH($C510,'Policy Characteristics'!$C:$C,0)))</f>
        <v>100</v>
      </c>
      <c r="N510" s="180">
        <f>IF(ISBLANK(INDEX('Policy Characteristics'!H:H,MATCH($C510,'Policy Characteristics'!$C:$C,0))),"",INDEX('Policy Characteristics'!H:H,MATCH($C510,'Policy Characteristics'!$C:$C,0)))</f>
        <v>5</v>
      </c>
      <c r="O510" s="144" t="str">
        <f>IF(ISBLANK(INDEX('Policy Characteristics'!I:I,MATCH($C510,'Policy Characteristics'!$C:$C,0))),"",INDEX('Policy Characteristics'!I:I,MATCH($C510,'Policy Characteristics'!$C:$C,0)))</f>
        <v>$ / metric ton CO2e</v>
      </c>
      <c r="P510" s="14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25">
      <c r="A511" s="144" t="str">
        <f>IF(ISBLANK(INDEX('Policy Characteristics'!A:A,MATCH($C511,'Policy Characteristics'!$C:$C,0))),"",INDEX('Policy Characteristics'!A:A,MATCH($C511,'Policy Characteristics'!$C:$C,0)))</f>
        <v>Electricity Supply</v>
      </c>
      <c r="B511" s="152" t="str">
        <f>IF(ISBLANK(INDEX('Policy Characteristics'!B:B,MATCH($C511,'Policy Characteristics'!$C:$C,0))),"",INDEX('Policy Characteristics'!B:B,MATCH($C511,'Policy Characteristics'!$C:$C,0)))</f>
        <v>Electricity CCS Subsidy</v>
      </c>
      <c r="C511" s="144" t="str">
        <f t="shared" si="28"/>
        <v>Additional Subsidy for Elec CCS</v>
      </c>
      <c r="D511" s="6" t="s">
        <v>2409</v>
      </c>
      <c r="F511" s="6" t="s">
        <v>2407</v>
      </c>
      <c r="H511" s="43">
        <v>2282</v>
      </c>
      <c r="I511" t="s">
        <v>44</v>
      </c>
      <c r="J511" s="145" t="str">
        <f>IF(ISBLANK(INDEX('Policy Characteristics'!D:D,MATCH($C511,'Policy Characteristics'!$C:$C,0))),"",INDEX('Policy Characteristics'!D:D,MATCH($C511,'Policy Characteristics'!$C:$C,0)))</f>
        <v>Electricity CCS Subsidy</v>
      </c>
      <c r="K511" s="144" t="str">
        <f>IF(ISBLANK(INDEX('Policy Characteristics'!E:E,MATCH($C511,'Policy Characteristics'!$C:$C,0))),"",INDEX('Policy Characteristics'!E:E,MATCH($C511,'Policy Characteristics'!$C:$C,0)))</f>
        <v>elec CCS subsidy</v>
      </c>
      <c r="L511" s="180">
        <f>IF(ISBLANK(INDEX('Policy Characteristics'!F:F,MATCH($C511,'Policy Characteristics'!$C:$C,0))),"",INDEX('Policy Characteristics'!F:F,MATCH($C511,'Policy Characteristics'!$C:$C,0)))</f>
        <v>0</v>
      </c>
      <c r="M511" s="180">
        <f>IF(ISBLANK(INDEX('Policy Characteristics'!G:G,MATCH($C511,'Policy Characteristics'!$C:$C,0))),"",INDEX('Policy Characteristics'!G:G,MATCH($C511,'Policy Characteristics'!$C:$C,0)))</f>
        <v>100</v>
      </c>
      <c r="N511" s="180">
        <f>IF(ISBLANK(INDEX('Policy Characteristics'!H:H,MATCH($C511,'Policy Characteristics'!$C:$C,0))),"",INDEX('Policy Characteristics'!H:H,MATCH($C511,'Policy Characteristics'!$C:$C,0)))</f>
        <v>5</v>
      </c>
      <c r="O511" s="144" t="str">
        <f>IF(ISBLANK(INDEX('Policy Characteristics'!I:I,MATCH($C511,'Policy Characteristics'!$C:$C,0))),"",INDEX('Policy Characteristics'!I:I,MATCH($C511,'Policy Characteristics'!$C:$C,0)))</f>
        <v>$ / metric ton CO2e</v>
      </c>
      <c r="P511" s="14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25">
      <c r="A512" s="144" t="str">
        <f>IF(ISBLANK(INDEX('Policy Characteristics'!A:A,MATCH($C512,'Policy Characteristics'!$C:$C,0))),"",INDEX('Policy Characteristics'!A:A,MATCH($C512,'Policy Characteristics'!$C:$C,0)))</f>
        <v>Electricity Supply</v>
      </c>
      <c r="B512" s="152" t="str">
        <f>IF(ISBLANK(INDEX('Policy Characteristics'!B:B,MATCH($C512,'Policy Characteristics'!$C:$C,0))),"",INDEX('Policy Characteristics'!B:B,MATCH($C512,'Policy Characteristics'!$C:$C,0)))</f>
        <v>Electricity CCS Subsidy</v>
      </c>
      <c r="C512" s="144" t="str">
        <f t="shared" si="28"/>
        <v>Additional Subsidy for Elec CCS</v>
      </c>
      <c r="D512" s="6" t="s">
        <v>2410</v>
      </c>
      <c r="F512" s="6" t="s">
        <v>2408</v>
      </c>
      <c r="H512" s="43">
        <v>2283</v>
      </c>
      <c r="I512" t="s">
        <v>44</v>
      </c>
      <c r="J512" s="145" t="str">
        <f>IF(ISBLANK(INDEX('Policy Characteristics'!D:D,MATCH($C512,'Policy Characteristics'!$C:$C,0))),"",INDEX('Policy Characteristics'!D:D,MATCH($C512,'Policy Characteristics'!$C:$C,0)))</f>
        <v>Electricity CCS Subsidy</v>
      </c>
      <c r="K512" s="144" t="str">
        <f>IF(ISBLANK(INDEX('Policy Characteristics'!E:E,MATCH($C512,'Policy Characteristics'!$C:$C,0))),"",INDEX('Policy Characteristics'!E:E,MATCH($C512,'Policy Characteristics'!$C:$C,0)))</f>
        <v>elec CCS subsidy</v>
      </c>
      <c r="L512" s="180">
        <f>IF(ISBLANK(INDEX('Policy Characteristics'!F:F,MATCH($C512,'Policy Characteristics'!$C:$C,0))),"",INDEX('Policy Characteristics'!F:F,MATCH($C512,'Policy Characteristics'!$C:$C,0)))</f>
        <v>0</v>
      </c>
      <c r="M512" s="180">
        <f>IF(ISBLANK(INDEX('Policy Characteristics'!G:G,MATCH($C512,'Policy Characteristics'!$C:$C,0))),"",INDEX('Policy Characteristics'!G:G,MATCH($C512,'Policy Characteristics'!$C:$C,0)))</f>
        <v>100</v>
      </c>
      <c r="N512" s="180">
        <f>IF(ISBLANK(INDEX('Policy Characteristics'!H:H,MATCH($C512,'Policy Characteristics'!$C:$C,0))),"",INDEX('Policy Characteristics'!H:H,MATCH($C512,'Policy Characteristics'!$C:$C,0)))</f>
        <v>5</v>
      </c>
      <c r="O512" s="144" t="str">
        <f>IF(ISBLANK(INDEX('Policy Characteristics'!I:I,MATCH($C512,'Policy Characteristics'!$C:$C,0))),"",INDEX('Policy Characteristics'!I:I,MATCH($C512,'Policy Characteristics'!$C:$C,0)))</f>
        <v>$ / metric ton CO2e</v>
      </c>
      <c r="P512" s="14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25">
      <c r="A513" s="144" t="str">
        <f>IF(ISBLANK(INDEX('Policy Characteristics'!A:A,MATCH($C513,'Policy Characteristics'!$C:$C,0))),"",INDEX('Policy Characteristics'!A:A,MATCH($C513,'Policy Characteristics'!$C:$C,0)))</f>
        <v>Industry</v>
      </c>
      <c r="B513" s="152" t="str">
        <f>IF(ISBLANK(INDEX('Policy Characteristics'!B:B,MATCH($C513,'Policy Characteristics'!$C:$C,0))),"",INDEX('Policy Characteristics'!B:B,MATCH($C513,'Policy Characteristics'!$C:$C,0)))</f>
        <v>Buy In-Region Products</v>
      </c>
      <c r="C513" t="s">
        <v>2070</v>
      </c>
      <c r="D513" s="45" t="s">
        <v>1956</v>
      </c>
      <c r="E513" s="6"/>
      <c r="F513" t="s">
        <v>1981</v>
      </c>
      <c r="G513" s="45"/>
      <c r="H513" s="43">
        <v>1537</v>
      </c>
      <c r="I513" t="s">
        <v>43</v>
      </c>
      <c r="J513" s="145" t="str">
        <f>IF(ISBLANK(INDEX('Policy Characteristics'!D:D,MATCH($C513,'Policy Characteristics'!$C:$C,0))),"",INDEX('Policy Characteristics'!D:D,MATCH($C513,'Policy Characteristics'!$C:$C,0)))</f>
        <v>Buy In-Region Products</v>
      </c>
      <c r="K513" s="144" t="str">
        <f>IF(ISBLANK(INDEX('Policy Characteristics'!E:E,MATCH($C513,'Policy Characteristics'!$C:$C,0))),"",INDEX('Policy Characteristics'!E:E,MATCH($C513,'Policy Characteristics'!$C:$C,0)))</f>
        <v>indst buy in region outputs</v>
      </c>
      <c r="L513" s="151">
        <f>IF(ISBLANK(INDEX('Policy Characteristics'!F:F,MATCH($C513,'Policy Characteristics'!$C:$C,0))),"",INDEX('Policy Characteristics'!F:F,MATCH($C513,'Policy Characteristics'!$C:$C,0)))</f>
        <v>0</v>
      </c>
      <c r="M513" s="151">
        <f>IF(ISBLANK(INDEX('Policy Characteristics'!G:G,MATCH($C513,'Policy Characteristics'!$C:$C,0))),"",INDEX('Policy Characteristics'!G:G,MATCH($C513,'Policy Characteristics'!$C:$C,0)))</f>
        <v>0.5</v>
      </c>
      <c r="N513" s="151">
        <f>IF(ISBLANK(INDEX('Policy Characteristics'!H:H,MATCH($C513,'Policy Characteristics'!$C:$C,0))),"",INDEX('Policy Characteristics'!H:H,MATCH($C513,'Policy Characteristics'!$C:$C,0)))</f>
        <v>0.01</v>
      </c>
      <c r="O513" s="144" t="str">
        <f>IF(ISBLANK(INDEX('Policy Characteristics'!I:I,MATCH($C513,'Policy Characteristics'!$C:$C,0))),"",INDEX('Policy Characteristics'!I:I,MATCH($C513,'Policy Characteristics'!$C:$C,0)))</f>
        <v>% of imports shifted</v>
      </c>
      <c r="P513" s="14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44" t="str">
        <f>IF(ISBLANK(INDEX('Policy Characteristics'!K:K,MATCH($C513,'Policy Characteristics'!$C:$C,0))),"",INDEX('Policy Characteristics'!K:K,MATCH($C513,'Policy Characteristics'!$C:$C,0)))</f>
        <v/>
      </c>
      <c r="R513" s="144" t="str">
        <f>IF(ISBLANK(INDEX('Policy Characteristics'!L:L,MATCH($C513,'Policy Characteristics'!$C:$C,0))),"",INDEX('Policy Characteristics'!L:L,MATCH($C513,'Policy Characteristics'!$C:$C,0)))</f>
        <v/>
      </c>
    </row>
    <row r="514" spans="1:18" x14ac:dyDescent="0.25">
      <c r="A514" s="144" t="str">
        <f>IF(ISBLANK(INDEX('Policy Characteristics'!A:A,MATCH($C514,'Policy Characteristics'!$C:$C,0))),"",INDEX('Policy Characteristics'!A:A,MATCH($C514,'Policy Characteristics'!$C:$C,0)))</f>
        <v>Industry</v>
      </c>
      <c r="B514" s="152" t="str">
        <f>IF(ISBLANK(INDEX('Policy Characteristics'!B:B,MATCH($C514,'Policy Characteristics'!$C:$C,0))),"",INDEX('Policy Characteristics'!B:B,MATCH($C514,'Policy Characteristics'!$C:$C,0)))</f>
        <v>Buy In-Region Products</v>
      </c>
      <c r="C514" s="144" t="str">
        <f>C$513</f>
        <v>Fraction of Imported Industrial Outputs Shifted to In Region Suppliers</v>
      </c>
      <c r="D514" s="6" t="s">
        <v>1957</v>
      </c>
      <c r="E514" s="6"/>
      <c r="F514" t="s">
        <v>1652</v>
      </c>
      <c r="G514" s="46"/>
      <c r="H514" s="43">
        <v>1538</v>
      </c>
      <c r="I514" t="s">
        <v>43</v>
      </c>
      <c r="J514" s="145" t="str">
        <f>IF(ISBLANK(INDEX('Policy Characteristics'!D:D,MATCH($C514,'Policy Characteristics'!$C:$C,0))),"",INDEX('Policy Characteristics'!D:D,MATCH($C514,'Policy Characteristics'!$C:$C,0)))</f>
        <v>Buy In-Region Products</v>
      </c>
      <c r="K514" s="144" t="str">
        <f>IF(ISBLANK(INDEX('Policy Characteristics'!E:E,MATCH($C514,'Policy Characteristics'!$C:$C,0))),"",INDEX('Policy Characteristics'!E:E,MATCH($C514,'Policy Characteristics'!$C:$C,0)))</f>
        <v>indst buy in region outputs</v>
      </c>
      <c r="L514" s="151">
        <f>IF(ISBLANK(INDEX('Policy Characteristics'!F:F,MATCH($C514,'Policy Characteristics'!$C:$C,0))),"",INDEX('Policy Characteristics'!F:F,MATCH($C514,'Policy Characteristics'!$C:$C,0)))</f>
        <v>0</v>
      </c>
      <c r="M514" s="151">
        <f>IF(ISBLANK(INDEX('Policy Characteristics'!G:G,MATCH($C514,'Policy Characteristics'!$C:$C,0))),"",INDEX('Policy Characteristics'!G:G,MATCH($C514,'Policy Characteristics'!$C:$C,0)))</f>
        <v>0.5</v>
      </c>
      <c r="N514" s="151">
        <f>IF(ISBLANK(INDEX('Policy Characteristics'!H:H,MATCH($C514,'Policy Characteristics'!$C:$C,0))),"",INDEX('Policy Characteristics'!H:H,MATCH($C514,'Policy Characteristics'!$C:$C,0)))</f>
        <v>0.01</v>
      </c>
      <c r="O514" s="144" t="str">
        <f>IF(ISBLANK(INDEX('Policy Characteristics'!I:I,MATCH($C514,'Policy Characteristics'!$C:$C,0))),"",INDEX('Policy Characteristics'!I:I,MATCH($C514,'Policy Characteristics'!$C:$C,0)))</f>
        <v>% of imports shifted</v>
      </c>
      <c r="P514" s="14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44" t="str">
        <f>IF(ISBLANK(INDEX('Policy Characteristics'!K:K,MATCH($C514,'Policy Characteristics'!$C:$C,0))),"",INDEX('Policy Characteristics'!K:K,MATCH($C514,'Policy Characteristics'!$C:$C,0)))</f>
        <v/>
      </c>
      <c r="R514" s="144" t="str">
        <f>IF(ISBLANK(INDEX('Policy Characteristics'!L:L,MATCH($C514,'Policy Characteristics'!$C:$C,0))),"",INDEX('Policy Characteristics'!L:L,MATCH($C514,'Policy Characteristics'!$C:$C,0)))</f>
        <v/>
      </c>
    </row>
    <row r="515" spans="1:18" x14ac:dyDescent="0.25">
      <c r="A515" s="144" t="str">
        <f>IF(ISBLANK(INDEX('Policy Characteristics'!A:A,MATCH($C515,'Policy Characteristics'!$C:$C,0))),"",INDEX('Policy Characteristics'!A:A,MATCH($C515,'Policy Characteristics'!$C:$C,0)))</f>
        <v>Industry</v>
      </c>
      <c r="B515" s="152" t="str">
        <f>IF(ISBLANK(INDEX('Policy Characteristics'!B:B,MATCH($C515,'Policy Characteristics'!$C:$C,0))),"",INDEX('Policy Characteristics'!B:B,MATCH($C515,'Policy Characteristics'!$C:$C,0)))</f>
        <v>Buy In-Region Products</v>
      </c>
      <c r="C515" s="144" t="str">
        <f t="shared" ref="C515:C537" si="29">C$513</f>
        <v>Fraction of Imported Industrial Outputs Shifted to In Region Suppliers</v>
      </c>
      <c r="D515" s="6" t="s">
        <v>1958</v>
      </c>
      <c r="E515" s="6"/>
      <c r="F515" t="s">
        <v>1922</v>
      </c>
      <c r="G515" s="46"/>
      <c r="H515" s="43">
        <v>1539</v>
      </c>
      <c r="I515" t="s">
        <v>43</v>
      </c>
      <c r="J515" s="145" t="str">
        <f>IF(ISBLANK(INDEX('Policy Characteristics'!D:D,MATCH($C515,'Policy Characteristics'!$C:$C,0))),"",INDEX('Policy Characteristics'!D:D,MATCH($C515,'Policy Characteristics'!$C:$C,0)))</f>
        <v>Buy In-Region Products</v>
      </c>
      <c r="K515" s="144" t="str">
        <f>IF(ISBLANK(INDEX('Policy Characteristics'!E:E,MATCH($C515,'Policy Characteristics'!$C:$C,0))),"",INDEX('Policy Characteristics'!E:E,MATCH($C515,'Policy Characteristics'!$C:$C,0)))</f>
        <v>indst buy in region outputs</v>
      </c>
      <c r="L515" s="151">
        <f>IF(ISBLANK(INDEX('Policy Characteristics'!F:F,MATCH($C515,'Policy Characteristics'!$C:$C,0))),"",INDEX('Policy Characteristics'!F:F,MATCH($C515,'Policy Characteristics'!$C:$C,0)))</f>
        <v>0</v>
      </c>
      <c r="M515" s="151">
        <f>IF(ISBLANK(INDEX('Policy Characteristics'!G:G,MATCH($C515,'Policy Characteristics'!$C:$C,0))),"",INDEX('Policy Characteristics'!G:G,MATCH($C515,'Policy Characteristics'!$C:$C,0)))</f>
        <v>0.5</v>
      </c>
      <c r="N515" s="151">
        <f>IF(ISBLANK(INDEX('Policy Characteristics'!H:H,MATCH($C515,'Policy Characteristics'!$C:$C,0))),"",INDEX('Policy Characteristics'!H:H,MATCH($C515,'Policy Characteristics'!$C:$C,0)))</f>
        <v>0.01</v>
      </c>
      <c r="O515" s="144" t="str">
        <f>IF(ISBLANK(INDEX('Policy Characteristics'!I:I,MATCH($C515,'Policy Characteristics'!$C:$C,0))),"",INDEX('Policy Characteristics'!I:I,MATCH($C515,'Policy Characteristics'!$C:$C,0)))</f>
        <v>% of imports shifted</v>
      </c>
      <c r="P515" s="14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44" t="str">
        <f>IF(ISBLANK(INDEX('Policy Characteristics'!K:K,MATCH($C515,'Policy Characteristics'!$C:$C,0))),"",INDEX('Policy Characteristics'!K:K,MATCH($C515,'Policy Characteristics'!$C:$C,0)))</f>
        <v/>
      </c>
      <c r="R515" s="144" t="str">
        <f>IF(ISBLANK(INDEX('Policy Characteristics'!L:L,MATCH($C515,'Policy Characteristics'!$C:$C,0))),"",INDEX('Policy Characteristics'!L:L,MATCH($C515,'Policy Characteristics'!$C:$C,0)))</f>
        <v/>
      </c>
    </row>
    <row r="516" spans="1:18" x14ac:dyDescent="0.25">
      <c r="A516" s="144" t="str">
        <f>IF(ISBLANK(INDEX('Policy Characteristics'!A:A,MATCH($C516,'Policy Characteristics'!$C:$C,0))),"",INDEX('Policy Characteristics'!A:A,MATCH($C516,'Policy Characteristics'!$C:$C,0)))</f>
        <v>Industry</v>
      </c>
      <c r="B516" s="152" t="str">
        <f>IF(ISBLANK(INDEX('Policy Characteristics'!B:B,MATCH($C516,'Policy Characteristics'!$C:$C,0))),"",INDEX('Policy Characteristics'!B:B,MATCH($C516,'Policy Characteristics'!$C:$C,0)))</f>
        <v>Buy In-Region Products</v>
      </c>
      <c r="C516" s="144" t="str">
        <f t="shared" si="29"/>
        <v>Fraction of Imported Industrial Outputs Shifted to In Region Suppliers</v>
      </c>
      <c r="D516" s="6" t="s">
        <v>1959</v>
      </c>
      <c r="E516" s="6"/>
      <c r="F516" t="s">
        <v>1923</v>
      </c>
      <c r="G516" s="46"/>
      <c r="H516" s="43">
        <v>1540</v>
      </c>
      <c r="I516" t="s">
        <v>43</v>
      </c>
      <c r="J516" s="145" t="str">
        <f>IF(ISBLANK(INDEX('Policy Characteristics'!D:D,MATCH($C516,'Policy Characteristics'!$C:$C,0))),"",INDEX('Policy Characteristics'!D:D,MATCH($C516,'Policy Characteristics'!$C:$C,0)))</f>
        <v>Buy In-Region Products</v>
      </c>
      <c r="K516" s="144" t="str">
        <f>IF(ISBLANK(INDEX('Policy Characteristics'!E:E,MATCH($C516,'Policy Characteristics'!$C:$C,0))),"",INDEX('Policy Characteristics'!E:E,MATCH($C516,'Policy Characteristics'!$C:$C,0)))</f>
        <v>indst buy in region outputs</v>
      </c>
      <c r="L516" s="151">
        <f>IF(ISBLANK(INDEX('Policy Characteristics'!F:F,MATCH($C516,'Policy Characteristics'!$C:$C,0))),"",INDEX('Policy Characteristics'!F:F,MATCH($C516,'Policy Characteristics'!$C:$C,0)))</f>
        <v>0</v>
      </c>
      <c r="M516" s="151">
        <f>IF(ISBLANK(INDEX('Policy Characteristics'!G:G,MATCH($C516,'Policy Characteristics'!$C:$C,0))),"",INDEX('Policy Characteristics'!G:G,MATCH($C516,'Policy Characteristics'!$C:$C,0)))</f>
        <v>0.5</v>
      </c>
      <c r="N516" s="151">
        <f>IF(ISBLANK(INDEX('Policy Characteristics'!H:H,MATCH($C516,'Policy Characteristics'!$C:$C,0))),"",INDEX('Policy Characteristics'!H:H,MATCH($C516,'Policy Characteristics'!$C:$C,0)))</f>
        <v>0.01</v>
      </c>
      <c r="O516" s="144" t="str">
        <f>IF(ISBLANK(INDEX('Policy Characteristics'!I:I,MATCH($C516,'Policy Characteristics'!$C:$C,0))),"",INDEX('Policy Characteristics'!I:I,MATCH($C516,'Policy Characteristics'!$C:$C,0)))</f>
        <v>% of imports shifted</v>
      </c>
      <c r="P516" s="14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44" t="str">
        <f>IF(ISBLANK(INDEX('Policy Characteristics'!K:K,MATCH($C516,'Policy Characteristics'!$C:$C,0))),"",INDEX('Policy Characteristics'!K:K,MATCH($C516,'Policy Characteristics'!$C:$C,0)))</f>
        <v/>
      </c>
      <c r="R516" s="144" t="str">
        <f>IF(ISBLANK(INDEX('Policy Characteristics'!L:L,MATCH($C516,'Policy Characteristics'!$C:$C,0))),"",INDEX('Policy Characteristics'!L:L,MATCH($C516,'Policy Characteristics'!$C:$C,0)))</f>
        <v/>
      </c>
    </row>
    <row r="517" spans="1:18" x14ac:dyDescent="0.25">
      <c r="A517" s="144" t="str">
        <f>IF(ISBLANK(INDEX('Policy Characteristics'!A:A,MATCH($C517,'Policy Characteristics'!$C:$C,0))),"",INDEX('Policy Characteristics'!A:A,MATCH($C517,'Policy Characteristics'!$C:$C,0)))</f>
        <v>Industry</v>
      </c>
      <c r="B517" s="152" t="str">
        <f>IF(ISBLANK(INDEX('Policy Characteristics'!B:B,MATCH($C517,'Policy Characteristics'!$C:$C,0))),"",INDEX('Policy Characteristics'!B:B,MATCH($C517,'Policy Characteristics'!$C:$C,0)))</f>
        <v>Buy In-Region Products</v>
      </c>
      <c r="C517" s="144" t="str">
        <f t="shared" si="29"/>
        <v>Fraction of Imported Industrial Outputs Shifted to In Region Suppliers</v>
      </c>
      <c r="D517" s="6" t="s">
        <v>1960</v>
      </c>
      <c r="E517" s="6"/>
      <c r="F517" t="s">
        <v>1924</v>
      </c>
      <c r="G517" s="46"/>
      <c r="H517" s="43">
        <v>1541</v>
      </c>
      <c r="I517" t="s">
        <v>43</v>
      </c>
      <c r="J517" s="145" t="str">
        <f>IF(ISBLANK(INDEX('Policy Characteristics'!D:D,MATCH($C517,'Policy Characteristics'!$C:$C,0))),"",INDEX('Policy Characteristics'!D:D,MATCH($C517,'Policy Characteristics'!$C:$C,0)))</f>
        <v>Buy In-Region Products</v>
      </c>
      <c r="K517" s="144" t="str">
        <f>IF(ISBLANK(INDEX('Policy Characteristics'!E:E,MATCH($C517,'Policy Characteristics'!$C:$C,0))),"",INDEX('Policy Characteristics'!E:E,MATCH($C517,'Policy Characteristics'!$C:$C,0)))</f>
        <v>indst buy in region outputs</v>
      </c>
      <c r="L517" s="151">
        <f>IF(ISBLANK(INDEX('Policy Characteristics'!F:F,MATCH($C517,'Policy Characteristics'!$C:$C,0))),"",INDEX('Policy Characteristics'!F:F,MATCH($C517,'Policy Characteristics'!$C:$C,0)))</f>
        <v>0</v>
      </c>
      <c r="M517" s="151">
        <f>IF(ISBLANK(INDEX('Policy Characteristics'!G:G,MATCH($C517,'Policy Characteristics'!$C:$C,0))),"",INDEX('Policy Characteristics'!G:G,MATCH($C517,'Policy Characteristics'!$C:$C,0)))</f>
        <v>0.5</v>
      </c>
      <c r="N517" s="151">
        <f>IF(ISBLANK(INDEX('Policy Characteristics'!H:H,MATCH($C517,'Policy Characteristics'!$C:$C,0))),"",INDEX('Policy Characteristics'!H:H,MATCH($C517,'Policy Characteristics'!$C:$C,0)))</f>
        <v>0.01</v>
      </c>
      <c r="O517" s="144" t="str">
        <f>IF(ISBLANK(INDEX('Policy Characteristics'!I:I,MATCH($C517,'Policy Characteristics'!$C:$C,0))),"",INDEX('Policy Characteristics'!I:I,MATCH($C517,'Policy Characteristics'!$C:$C,0)))</f>
        <v>% of imports shifted</v>
      </c>
      <c r="P517" s="14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44" t="str">
        <f>IF(ISBLANK(INDEX('Policy Characteristics'!K:K,MATCH($C517,'Policy Characteristics'!$C:$C,0))),"",INDEX('Policy Characteristics'!K:K,MATCH($C517,'Policy Characteristics'!$C:$C,0)))</f>
        <v/>
      </c>
      <c r="R517" s="144" t="str">
        <f>IF(ISBLANK(INDEX('Policy Characteristics'!L:L,MATCH($C517,'Policy Characteristics'!$C:$C,0))),"",INDEX('Policy Characteristics'!L:L,MATCH($C517,'Policy Characteristics'!$C:$C,0)))</f>
        <v/>
      </c>
    </row>
    <row r="518" spans="1:18" x14ac:dyDescent="0.25">
      <c r="A518" s="144" t="str">
        <f>IF(ISBLANK(INDEX('Policy Characteristics'!A:A,MATCH($C518,'Policy Characteristics'!$C:$C,0))),"",INDEX('Policy Characteristics'!A:A,MATCH($C518,'Policy Characteristics'!$C:$C,0)))</f>
        <v>Industry</v>
      </c>
      <c r="B518" s="152" t="str">
        <f>IF(ISBLANK(INDEX('Policy Characteristics'!B:B,MATCH($C518,'Policy Characteristics'!$C:$C,0))),"",INDEX('Policy Characteristics'!B:B,MATCH($C518,'Policy Characteristics'!$C:$C,0)))</f>
        <v>Buy In-Region Products</v>
      </c>
      <c r="C518" s="144" t="str">
        <f t="shared" si="29"/>
        <v>Fraction of Imported Industrial Outputs Shifted to In Region Suppliers</v>
      </c>
      <c r="D518" s="6" t="s">
        <v>1961</v>
      </c>
      <c r="E518" s="6"/>
      <c r="F518" t="s">
        <v>1925</v>
      </c>
      <c r="G518" s="46"/>
      <c r="H518" s="43">
        <v>1542</v>
      </c>
      <c r="I518" t="s">
        <v>43</v>
      </c>
      <c r="J518" s="145" t="str">
        <f>IF(ISBLANK(INDEX('Policy Characteristics'!D:D,MATCH($C518,'Policy Characteristics'!$C:$C,0))),"",INDEX('Policy Characteristics'!D:D,MATCH($C518,'Policy Characteristics'!$C:$C,0)))</f>
        <v>Buy In-Region Products</v>
      </c>
      <c r="K518" s="144" t="str">
        <f>IF(ISBLANK(INDEX('Policy Characteristics'!E:E,MATCH($C518,'Policy Characteristics'!$C:$C,0))),"",INDEX('Policy Characteristics'!E:E,MATCH($C518,'Policy Characteristics'!$C:$C,0)))</f>
        <v>indst buy in region outputs</v>
      </c>
      <c r="L518" s="151">
        <f>IF(ISBLANK(INDEX('Policy Characteristics'!F:F,MATCH($C518,'Policy Characteristics'!$C:$C,0))),"",INDEX('Policy Characteristics'!F:F,MATCH($C518,'Policy Characteristics'!$C:$C,0)))</f>
        <v>0</v>
      </c>
      <c r="M518" s="151">
        <f>IF(ISBLANK(INDEX('Policy Characteristics'!G:G,MATCH($C518,'Policy Characteristics'!$C:$C,0))),"",INDEX('Policy Characteristics'!G:G,MATCH($C518,'Policy Characteristics'!$C:$C,0)))</f>
        <v>0.5</v>
      </c>
      <c r="N518" s="151">
        <f>IF(ISBLANK(INDEX('Policy Characteristics'!H:H,MATCH($C518,'Policy Characteristics'!$C:$C,0))),"",INDEX('Policy Characteristics'!H:H,MATCH($C518,'Policy Characteristics'!$C:$C,0)))</f>
        <v>0.01</v>
      </c>
      <c r="O518" s="144" t="str">
        <f>IF(ISBLANK(INDEX('Policy Characteristics'!I:I,MATCH($C518,'Policy Characteristics'!$C:$C,0))),"",INDEX('Policy Characteristics'!I:I,MATCH($C518,'Policy Characteristics'!$C:$C,0)))</f>
        <v>% of imports shifted</v>
      </c>
      <c r="P518" s="14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44" t="str">
        <f>IF(ISBLANK(INDEX('Policy Characteristics'!K:K,MATCH($C518,'Policy Characteristics'!$C:$C,0))),"",INDEX('Policy Characteristics'!K:K,MATCH($C518,'Policy Characteristics'!$C:$C,0)))</f>
        <v/>
      </c>
      <c r="R518" s="144" t="str">
        <f>IF(ISBLANK(INDEX('Policy Characteristics'!L:L,MATCH($C518,'Policy Characteristics'!$C:$C,0))),"",INDEX('Policy Characteristics'!L:L,MATCH($C518,'Policy Characteristics'!$C:$C,0)))</f>
        <v/>
      </c>
    </row>
    <row r="519" spans="1:18" x14ac:dyDescent="0.25">
      <c r="A519" s="144" t="str">
        <f>IF(ISBLANK(INDEX('Policy Characteristics'!A:A,MATCH($C519,'Policy Characteristics'!$C:$C,0))),"",INDEX('Policy Characteristics'!A:A,MATCH($C519,'Policy Characteristics'!$C:$C,0)))</f>
        <v>Industry</v>
      </c>
      <c r="B519" s="152" t="str">
        <f>IF(ISBLANK(INDEX('Policy Characteristics'!B:B,MATCH($C519,'Policy Characteristics'!$C:$C,0))),"",INDEX('Policy Characteristics'!B:B,MATCH($C519,'Policy Characteristics'!$C:$C,0)))</f>
        <v>Buy In-Region Products</v>
      </c>
      <c r="C519" s="144" t="str">
        <f t="shared" si="29"/>
        <v>Fraction of Imported Industrial Outputs Shifted to In Region Suppliers</v>
      </c>
      <c r="D519" s="6" t="s">
        <v>1962</v>
      </c>
      <c r="E519" s="6"/>
      <c r="F519" t="s">
        <v>1926</v>
      </c>
      <c r="G519" s="46"/>
      <c r="H519" s="43">
        <v>1543</v>
      </c>
      <c r="I519" t="s">
        <v>43</v>
      </c>
      <c r="J519" s="145" t="str">
        <f>IF(ISBLANK(INDEX('Policy Characteristics'!D:D,MATCH($C519,'Policy Characteristics'!$C:$C,0))),"",INDEX('Policy Characteristics'!D:D,MATCH($C519,'Policy Characteristics'!$C:$C,0)))</f>
        <v>Buy In-Region Products</v>
      </c>
      <c r="K519" s="144" t="str">
        <f>IF(ISBLANK(INDEX('Policy Characteristics'!E:E,MATCH($C519,'Policy Characteristics'!$C:$C,0))),"",INDEX('Policy Characteristics'!E:E,MATCH($C519,'Policy Characteristics'!$C:$C,0)))</f>
        <v>indst buy in region outputs</v>
      </c>
      <c r="L519" s="151">
        <f>IF(ISBLANK(INDEX('Policy Characteristics'!F:F,MATCH($C519,'Policy Characteristics'!$C:$C,0))),"",INDEX('Policy Characteristics'!F:F,MATCH($C519,'Policy Characteristics'!$C:$C,0)))</f>
        <v>0</v>
      </c>
      <c r="M519" s="151">
        <f>IF(ISBLANK(INDEX('Policy Characteristics'!G:G,MATCH($C519,'Policy Characteristics'!$C:$C,0))),"",INDEX('Policy Characteristics'!G:G,MATCH($C519,'Policy Characteristics'!$C:$C,0)))</f>
        <v>0.5</v>
      </c>
      <c r="N519" s="151">
        <f>IF(ISBLANK(INDEX('Policy Characteristics'!H:H,MATCH($C519,'Policy Characteristics'!$C:$C,0))),"",INDEX('Policy Characteristics'!H:H,MATCH($C519,'Policy Characteristics'!$C:$C,0)))</f>
        <v>0.01</v>
      </c>
      <c r="O519" s="144" t="str">
        <f>IF(ISBLANK(INDEX('Policy Characteristics'!I:I,MATCH($C519,'Policy Characteristics'!$C:$C,0))),"",INDEX('Policy Characteristics'!I:I,MATCH($C519,'Policy Characteristics'!$C:$C,0)))</f>
        <v>% of imports shifted</v>
      </c>
      <c r="P519" s="14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44" t="str">
        <f>IF(ISBLANK(INDEX('Policy Characteristics'!K:K,MATCH($C519,'Policy Characteristics'!$C:$C,0))),"",INDEX('Policy Characteristics'!K:K,MATCH($C519,'Policy Characteristics'!$C:$C,0)))</f>
        <v/>
      </c>
      <c r="R519" s="144" t="str">
        <f>IF(ISBLANK(INDEX('Policy Characteristics'!L:L,MATCH($C519,'Policy Characteristics'!$C:$C,0))),"",INDEX('Policy Characteristics'!L:L,MATCH($C519,'Policy Characteristics'!$C:$C,0)))</f>
        <v/>
      </c>
    </row>
    <row r="520" spans="1:18" x14ac:dyDescent="0.25">
      <c r="A520" s="144" t="str">
        <f>IF(ISBLANK(INDEX('Policy Characteristics'!A:A,MATCH($C520,'Policy Characteristics'!$C:$C,0))),"",INDEX('Policy Characteristics'!A:A,MATCH($C520,'Policy Characteristics'!$C:$C,0)))</f>
        <v>Industry</v>
      </c>
      <c r="B520" s="152" t="str">
        <f>IF(ISBLANK(INDEX('Policy Characteristics'!B:B,MATCH($C520,'Policy Characteristics'!$C:$C,0))),"",INDEX('Policy Characteristics'!B:B,MATCH($C520,'Policy Characteristics'!$C:$C,0)))</f>
        <v>Buy In-Region Products</v>
      </c>
      <c r="C520" s="144" t="str">
        <f t="shared" si="29"/>
        <v>Fraction of Imported Industrial Outputs Shifted to In Region Suppliers</v>
      </c>
      <c r="D520" s="6" t="s">
        <v>1963</v>
      </c>
      <c r="E520" s="6"/>
      <c r="F520" t="s">
        <v>1927</v>
      </c>
      <c r="G520" s="46"/>
      <c r="H520" s="43">
        <v>1544</v>
      </c>
      <c r="I520" t="s">
        <v>43</v>
      </c>
      <c r="J520" s="145" t="str">
        <f>IF(ISBLANK(INDEX('Policy Characteristics'!D:D,MATCH($C520,'Policy Characteristics'!$C:$C,0))),"",INDEX('Policy Characteristics'!D:D,MATCH($C520,'Policy Characteristics'!$C:$C,0)))</f>
        <v>Buy In-Region Products</v>
      </c>
      <c r="K520" s="144" t="str">
        <f>IF(ISBLANK(INDEX('Policy Characteristics'!E:E,MATCH($C520,'Policy Characteristics'!$C:$C,0))),"",INDEX('Policy Characteristics'!E:E,MATCH($C520,'Policy Characteristics'!$C:$C,0)))</f>
        <v>indst buy in region outputs</v>
      </c>
      <c r="L520" s="151">
        <f>IF(ISBLANK(INDEX('Policy Characteristics'!F:F,MATCH($C520,'Policy Characteristics'!$C:$C,0))),"",INDEX('Policy Characteristics'!F:F,MATCH($C520,'Policy Characteristics'!$C:$C,0)))</f>
        <v>0</v>
      </c>
      <c r="M520" s="151">
        <f>IF(ISBLANK(INDEX('Policy Characteristics'!G:G,MATCH($C520,'Policy Characteristics'!$C:$C,0))),"",INDEX('Policy Characteristics'!G:G,MATCH($C520,'Policy Characteristics'!$C:$C,0)))</f>
        <v>0.5</v>
      </c>
      <c r="N520" s="151">
        <f>IF(ISBLANK(INDEX('Policy Characteristics'!H:H,MATCH($C520,'Policy Characteristics'!$C:$C,0))),"",INDEX('Policy Characteristics'!H:H,MATCH($C520,'Policy Characteristics'!$C:$C,0)))</f>
        <v>0.01</v>
      </c>
      <c r="O520" s="144" t="str">
        <f>IF(ISBLANK(INDEX('Policy Characteristics'!I:I,MATCH($C520,'Policy Characteristics'!$C:$C,0))),"",INDEX('Policy Characteristics'!I:I,MATCH($C520,'Policy Characteristics'!$C:$C,0)))</f>
        <v>% of imports shifted</v>
      </c>
      <c r="P520" s="14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44" t="str">
        <f>IF(ISBLANK(INDEX('Policy Characteristics'!K:K,MATCH($C520,'Policy Characteristics'!$C:$C,0))),"",INDEX('Policy Characteristics'!K:K,MATCH($C520,'Policy Characteristics'!$C:$C,0)))</f>
        <v/>
      </c>
      <c r="R520" s="144" t="str">
        <f>IF(ISBLANK(INDEX('Policy Characteristics'!L:L,MATCH($C520,'Policy Characteristics'!$C:$C,0))),"",INDEX('Policy Characteristics'!L:L,MATCH($C520,'Policy Characteristics'!$C:$C,0)))</f>
        <v/>
      </c>
    </row>
    <row r="521" spans="1:18" x14ac:dyDescent="0.25">
      <c r="A521" s="144" t="str">
        <f>IF(ISBLANK(INDEX('Policy Characteristics'!A:A,MATCH($C521,'Policy Characteristics'!$C:$C,0))),"",INDEX('Policy Characteristics'!A:A,MATCH($C521,'Policy Characteristics'!$C:$C,0)))</f>
        <v>Industry</v>
      </c>
      <c r="B521" s="152" t="str">
        <f>IF(ISBLANK(INDEX('Policy Characteristics'!B:B,MATCH($C521,'Policy Characteristics'!$C:$C,0))),"",INDEX('Policy Characteristics'!B:B,MATCH($C521,'Policy Characteristics'!$C:$C,0)))</f>
        <v>Buy In-Region Products</v>
      </c>
      <c r="C521" s="144" t="str">
        <f t="shared" si="29"/>
        <v>Fraction of Imported Industrial Outputs Shifted to In Region Suppliers</v>
      </c>
      <c r="D521" s="6" t="s">
        <v>1964</v>
      </c>
      <c r="E521" s="6"/>
      <c r="F521" t="s">
        <v>1928</v>
      </c>
      <c r="G521" s="46"/>
      <c r="H521" s="43">
        <v>1545</v>
      </c>
      <c r="I521" t="s">
        <v>43</v>
      </c>
      <c r="J521" s="145" t="str">
        <f>IF(ISBLANK(INDEX('Policy Characteristics'!D:D,MATCH($C521,'Policy Characteristics'!$C:$C,0))),"",INDEX('Policy Characteristics'!D:D,MATCH($C521,'Policy Characteristics'!$C:$C,0)))</f>
        <v>Buy In-Region Products</v>
      </c>
      <c r="K521" s="144" t="str">
        <f>IF(ISBLANK(INDEX('Policy Characteristics'!E:E,MATCH($C521,'Policy Characteristics'!$C:$C,0))),"",INDEX('Policy Characteristics'!E:E,MATCH($C521,'Policy Characteristics'!$C:$C,0)))</f>
        <v>indst buy in region outputs</v>
      </c>
      <c r="L521" s="151">
        <f>IF(ISBLANK(INDEX('Policy Characteristics'!F:F,MATCH($C521,'Policy Characteristics'!$C:$C,0))),"",INDEX('Policy Characteristics'!F:F,MATCH($C521,'Policy Characteristics'!$C:$C,0)))</f>
        <v>0</v>
      </c>
      <c r="M521" s="151">
        <f>IF(ISBLANK(INDEX('Policy Characteristics'!G:G,MATCH($C521,'Policy Characteristics'!$C:$C,0))),"",INDEX('Policy Characteristics'!G:G,MATCH($C521,'Policy Characteristics'!$C:$C,0)))</f>
        <v>0.5</v>
      </c>
      <c r="N521" s="151">
        <f>IF(ISBLANK(INDEX('Policy Characteristics'!H:H,MATCH($C521,'Policy Characteristics'!$C:$C,0))),"",INDEX('Policy Characteristics'!H:H,MATCH($C521,'Policy Characteristics'!$C:$C,0)))</f>
        <v>0.01</v>
      </c>
      <c r="O521" s="144" t="str">
        <f>IF(ISBLANK(INDEX('Policy Characteristics'!I:I,MATCH($C521,'Policy Characteristics'!$C:$C,0))),"",INDEX('Policy Characteristics'!I:I,MATCH($C521,'Policy Characteristics'!$C:$C,0)))</f>
        <v>% of imports shifted</v>
      </c>
      <c r="P521" s="14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44" t="str">
        <f>IF(ISBLANK(INDEX('Policy Characteristics'!K:K,MATCH($C521,'Policy Characteristics'!$C:$C,0))),"",INDEX('Policy Characteristics'!K:K,MATCH($C521,'Policy Characteristics'!$C:$C,0)))</f>
        <v/>
      </c>
      <c r="R521" s="144" t="str">
        <f>IF(ISBLANK(INDEX('Policy Characteristics'!L:L,MATCH($C521,'Policy Characteristics'!$C:$C,0))),"",INDEX('Policy Characteristics'!L:L,MATCH($C521,'Policy Characteristics'!$C:$C,0)))</f>
        <v/>
      </c>
    </row>
    <row r="522" spans="1:18" x14ac:dyDescent="0.25">
      <c r="A522" s="144" t="str">
        <f>IF(ISBLANK(INDEX('Policy Characteristics'!A:A,MATCH($C522,'Policy Characteristics'!$C:$C,0))),"",INDEX('Policy Characteristics'!A:A,MATCH($C522,'Policy Characteristics'!$C:$C,0)))</f>
        <v>Industry</v>
      </c>
      <c r="B522" s="152" t="str">
        <f>IF(ISBLANK(INDEX('Policy Characteristics'!B:B,MATCH($C522,'Policy Characteristics'!$C:$C,0))),"",INDEX('Policy Characteristics'!B:B,MATCH($C522,'Policy Characteristics'!$C:$C,0)))</f>
        <v>Buy In-Region Products</v>
      </c>
      <c r="C522" s="144" t="str">
        <f t="shared" si="29"/>
        <v>Fraction of Imported Industrial Outputs Shifted to In Region Suppliers</v>
      </c>
      <c r="D522" s="6" t="s">
        <v>1965</v>
      </c>
      <c r="E522" s="6"/>
      <c r="F522" t="s">
        <v>1471</v>
      </c>
      <c r="G522" s="46"/>
      <c r="H522" s="43">
        <v>1546</v>
      </c>
      <c r="I522" t="s">
        <v>43</v>
      </c>
      <c r="J522" s="145" t="str">
        <f>IF(ISBLANK(INDEX('Policy Characteristics'!D:D,MATCH($C522,'Policy Characteristics'!$C:$C,0))),"",INDEX('Policy Characteristics'!D:D,MATCH($C522,'Policy Characteristics'!$C:$C,0)))</f>
        <v>Buy In-Region Products</v>
      </c>
      <c r="K522" s="144" t="str">
        <f>IF(ISBLANK(INDEX('Policy Characteristics'!E:E,MATCH($C522,'Policy Characteristics'!$C:$C,0))),"",INDEX('Policy Characteristics'!E:E,MATCH($C522,'Policy Characteristics'!$C:$C,0)))</f>
        <v>indst buy in region outputs</v>
      </c>
      <c r="L522" s="151">
        <f>IF(ISBLANK(INDEX('Policy Characteristics'!F:F,MATCH($C522,'Policy Characteristics'!$C:$C,0))),"",INDEX('Policy Characteristics'!F:F,MATCH($C522,'Policy Characteristics'!$C:$C,0)))</f>
        <v>0</v>
      </c>
      <c r="M522" s="151">
        <f>IF(ISBLANK(INDEX('Policy Characteristics'!G:G,MATCH($C522,'Policy Characteristics'!$C:$C,0))),"",INDEX('Policy Characteristics'!G:G,MATCH($C522,'Policy Characteristics'!$C:$C,0)))</f>
        <v>0.5</v>
      </c>
      <c r="N522" s="151">
        <f>IF(ISBLANK(INDEX('Policy Characteristics'!H:H,MATCH($C522,'Policy Characteristics'!$C:$C,0))),"",INDEX('Policy Characteristics'!H:H,MATCH($C522,'Policy Characteristics'!$C:$C,0)))</f>
        <v>0.01</v>
      </c>
      <c r="O522" s="144" t="str">
        <f>IF(ISBLANK(INDEX('Policy Characteristics'!I:I,MATCH($C522,'Policy Characteristics'!$C:$C,0))),"",INDEX('Policy Characteristics'!I:I,MATCH($C522,'Policy Characteristics'!$C:$C,0)))</f>
        <v>% of imports shifted</v>
      </c>
      <c r="P522" s="14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44" t="str">
        <f>IF(ISBLANK(INDEX('Policy Characteristics'!K:K,MATCH($C522,'Policy Characteristics'!$C:$C,0))),"",INDEX('Policy Characteristics'!K:K,MATCH($C522,'Policy Characteristics'!$C:$C,0)))</f>
        <v/>
      </c>
      <c r="R522" s="144" t="str">
        <f>IF(ISBLANK(INDEX('Policy Characteristics'!L:L,MATCH($C522,'Policy Characteristics'!$C:$C,0))),"",INDEX('Policy Characteristics'!L:L,MATCH($C522,'Policy Characteristics'!$C:$C,0)))</f>
        <v/>
      </c>
    </row>
    <row r="523" spans="1:18" x14ac:dyDescent="0.25">
      <c r="A523" s="144" t="str">
        <f>IF(ISBLANK(INDEX('Policy Characteristics'!A:A,MATCH($C523,'Policy Characteristics'!$C:$C,0))),"",INDEX('Policy Characteristics'!A:A,MATCH($C523,'Policy Characteristics'!$C:$C,0)))</f>
        <v>Industry</v>
      </c>
      <c r="B523" s="152" t="str">
        <f>IF(ISBLANK(INDEX('Policy Characteristics'!B:B,MATCH($C523,'Policy Characteristics'!$C:$C,0))),"",INDEX('Policy Characteristics'!B:B,MATCH($C523,'Policy Characteristics'!$C:$C,0)))</f>
        <v>Buy In-Region Products</v>
      </c>
      <c r="C523" s="144" t="str">
        <f t="shared" si="29"/>
        <v>Fraction of Imported Industrial Outputs Shifted to In Region Suppliers</v>
      </c>
      <c r="D523" s="6" t="s">
        <v>1966</v>
      </c>
      <c r="E523" s="6"/>
      <c r="F523" t="s">
        <v>1929</v>
      </c>
      <c r="G523" s="46"/>
      <c r="H523" s="43">
        <v>1547</v>
      </c>
      <c r="I523" t="s">
        <v>43</v>
      </c>
      <c r="J523" s="145" t="str">
        <f>IF(ISBLANK(INDEX('Policy Characteristics'!D:D,MATCH($C523,'Policy Characteristics'!$C:$C,0))),"",INDEX('Policy Characteristics'!D:D,MATCH($C523,'Policy Characteristics'!$C:$C,0)))</f>
        <v>Buy In-Region Products</v>
      </c>
      <c r="K523" s="144" t="str">
        <f>IF(ISBLANK(INDEX('Policy Characteristics'!E:E,MATCH($C523,'Policy Characteristics'!$C:$C,0))),"",INDEX('Policy Characteristics'!E:E,MATCH($C523,'Policy Characteristics'!$C:$C,0)))</f>
        <v>indst buy in region outputs</v>
      </c>
      <c r="L523" s="151">
        <f>IF(ISBLANK(INDEX('Policy Characteristics'!F:F,MATCH($C523,'Policy Characteristics'!$C:$C,0))),"",INDEX('Policy Characteristics'!F:F,MATCH($C523,'Policy Characteristics'!$C:$C,0)))</f>
        <v>0</v>
      </c>
      <c r="M523" s="151">
        <f>IF(ISBLANK(INDEX('Policy Characteristics'!G:G,MATCH($C523,'Policy Characteristics'!$C:$C,0))),"",INDEX('Policy Characteristics'!G:G,MATCH($C523,'Policy Characteristics'!$C:$C,0)))</f>
        <v>0.5</v>
      </c>
      <c r="N523" s="151">
        <f>IF(ISBLANK(INDEX('Policy Characteristics'!H:H,MATCH($C523,'Policy Characteristics'!$C:$C,0))),"",INDEX('Policy Characteristics'!H:H,MATCH($C523,'Policy Characteristics'!$C:$C,0)))</f>
        <v>0.01</v>
      </c>
      <c r="O523" s="144" t="str">
        <f>IF(ISBLANK(INDEX('Policy Characteristics'!I:I,MATCH($C523,'Policy Characteristics'!$C:$C,0))),"",INDEX('Policy Characteristics'!I:I,MATCH($C523,'Policy Characteristics'!$C:$C,0)))</f>
        <v>% of imports shifted</v>
      </c>
      <c r="P523" s="14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44" t="str">
        <f>IF(ISBLANK(INDEX('Policy Characteristics'!K:K,MATCH($C523,'Policy Characteristics'!$C:$C,0))),"",INDEX('Policy Characteristics'!K:K,MATCH($C523,'Policy Characteristics'!$C:$C,0)))</f>
        <v/>
      </c>
      <c r="R523" s="144" t="str">
        <f>IF(ISBLANK(INDEX('Policy Characteristics'!L:L,MATCH($C523,'Policy Characteristics'!$C:$C,0))),"",INDEX('Policy Characteristics'!L:L,MATCH($C523,'Policy Characteristics'!$C:$C,0)))</f>
        <v/>
      </c>
    </row>
    <row r="524" spans="1:18" x14ac:dyDescent="0.25">
      <c r="A524" s="144" t="str">
        <f>IF(ISBLANK(INDEX('Policy Characteristics'!A:A,MATCH($C524,'Policy Characteristics'!$C:$C,0))),"",INDEX('Policy Characteristics'!A:A,MATCH($C524,'Policy Characteristics'!$C:$C,0)))</f>
        <v>Industry</v>
      </c>
      <c r="B524" s="152" t="str">
        <f>IF(ISBLANK(INDEX('Policy Characteristics'!B:B,MATCH($C524,'Policy Characteristics'!$C:$C,0))),"",INDEX('Policy Characteristics'!B:B,MATCH($C524,'Policy Characteristics'!$C:$C,0)))</f>
        <v>Buy In-Region Products</v>
      </c>
      <c r="C524" s="144" t="str">
        <f t="shared" si="29"/>
        <v>Fraction of Imported Industrial Outputs Shifted to In Region Suppliers</v>
      </c>
      <c r="D524" s="6" t="s">
        <v>1967</v>
      </c>
      <c r="E524" s="6"/>
      <c r="F524" t="s">
        <v>1930</v>
      </c>
      <c r="G524" s="46"/>
      <c r="H524" s="43">
        <v>1548</v>
      </c>
      <c r="I524" t="s">
        <v>43</v>
      </c>
      <c r="J524" s="145" t="str">
        <f>IF(ISBLANK(INDEX('Policy Characteristics'!D:D,MATCH($C524,'Policy Characteristics'!$C:$C,0))),"",INDEX('Policy Characteristics'!D:D,MATCH($C524,'Policy Characteristics'!$C:$C,0)))</f>
        <v>Buy In-Region Products</v>
      </c>
      <c r="K524" s="144" t="str">
        <f>IF(ISBLANK(INDEX('Policy Characteristics'!E:E,MATCH($C524,'Policy Characteristics'!$C:$C,0))),"",INDEX('Policy Characteristics'!E:E,MATCH($C524,'Policy Characteristics'!$C:$C,0)))</f>
        <v>indst buy in region outputs</v>
      </c>
      <c r="L524" s="151">
        <f>IF(ISBLANK(INDEX('Policy Characteristics'!F:F,MATCH($C524,'Policy Characteristics'!$C:$C,0))),"",INDEX('Policy Characteristics'!F:F,MATCH($C524,'Policy Characteristics'!$C:$C,0)))</f>
        <v>0</v>
      </c>
      <c r="M524" s="151">
        <f>IF(ISBLANK(INDEX('Policy Characteristics'!G:G,MATCH($C524,'Policy Characteristics'!$C:$C,0))),"",INDEX('Policy Characteristics'!G:G,MATCH($C524,'Policy Characteristics'!$C:$C,0)))</f>
        <v>0.5</v>
      </c>
      <c r="N524" s="151">
        <f>IF(ISBLANK(INDEX('Policy Characteristics'!H:H,MATCH($C524,'Policy Characteristics'!$C:$C,0))),"",INDEX('Policy Characteristics'!H:H,MATCH($C524,'Policy Characteristics'!$C:$C,0)))</f>
        <v>0.01</v>
      </c>
      <c r="O524" s="144" t="str">
        <f>IF(ISBLANK(INDEX('Policy Characteristics'!I:I,MATCH($C524,'Policy Characteristics'!$C:$C,0))),"",INDEX('Policy Characteristics'!I:I,MATCH($C524,'Policy Characteristics'!$C:$C,0)))</f>
        <v>% of imports shifted</v>
      </c>
      <c r="P524" s="14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44" t="str">
        <f>IF(ISBLANK(INDEX('Policy Characteristics'!K:K,MATCH($C524,'Policy Characteristics'!$C:$C,0))),"",INDEX('Policy Characteristics'!K:K,MATCH($C524,'Policy Characteristics'!$C:$C,0)))</f>
        <v/>
      </c>
      <c r="R524" s="144" t="str">
        <f>IF(ISBLANK(INDEX('Policy Characteristics'!L:L,MATCH($C524,'Policy Characteristics'!$C:$C,0))),"",INDEX('Policy Characteristics'!L:L,MATCH($C524,'Policy Characteristics'!$C:$C,0)))</f>
        <v/>
      </c>
    </row>
    <row r="525" spans="1:18" x14ac:dyDescent="0.25">
      <c r="A525" s="144" t="str">
        <f>IF(ISBLANK(INDEX('Policy Characteristics'!A:A,MATCH($C525,'Policy Characteristics'!$C:$C,0))),"",INDEX('Policy Characteristics'!A:A,MATCH($C525,'Policy Characteristics'!$C:$C,0)))</f>
        <v>Industry</v>
      </c>
      <c r="B525" s="152" t="str">
        <f>IF(ISBLANK(INDEX('Policy Characteristics'!B:B,MATCH($C525,'Policy Characteristics'!$C:$C,0))),"",INDEX('Policy Characteristics'!B:B,MATCH($C525,'Policy Characteristics'!$C:$C,0)))</f>
        <v>Buy In-Region Products</v>
      </c>
      <c r="C525" s="144" t="str">
        <f t="shared" si="29"/>
        <v>Fraction of Imported Industrial Outputs Shifted to In Region Suppliers</v>
      </c>
      <c r="D525" s="6" t="s">
        <v>1968</v>
      </c>
      <c r="E525" s="6"/>
      <c r="F525" t="s">
        <v>1931</v>
      </c>
      <c r="G525" s="46"/>
      <c r="H525" s="43">
        <v>1549</v>
      </c>
      <c r="I525" t="s">
        <v>43</v>
      </c>
      <c r="J525" s="145" t="str">
        <f>IF(ISBLANK(INDEX('Policy Characteristics'!D:D,MATCH($C525,'Policy Characteristics'!$C:$C,0))),"",INDEX('Policy Characteristics'!D:D,MATCH($C525,'Policy Characteristics'!$C:$C,0)))</f>
        <v>Buy In-Region Products</v>
      </c>
      <c r="K525" s="144" t="str">
        <f>IF(ISBLANK(INDEX('Policy Characteristics'!E:E,MATCH($C525,'Policy Characteristics'!$C:$C,0))),"",INDEX('Policy Characteristics'!E:E,MATCH($C525,'Policy Characteristics'!$C:$C,0)))</f>
        <v>indst buy in region outputs</v>
      </c>
      <c r="L525" s="151">
        <f>IF(ISBLANK(INDEX('Policy Characteristics'!F:F,MATCH($C525,'Policy Characteristics'!$C:$C,0))),"",INDEX('Policy Characteristics'!F:F,MATCH($C525,'Policy Characteristics'!$C:$C,0)))</f>
        <v>0</v>
      </c>
      <c r="M525" s="151">
        <f>IF(ISBLANK(INDEX('Policy Characteristics'!G:G,MATCH($C525,'Policy Characteristics'!$C:$C,0))),"",INDEX('Policy Characteristics'!G:G,MATCH($C525,'Policy Characteristics'!$C:$C,0)))</f>
        <v>0.5</v>
      </c>
      <c r="N525" s="151">
        <f>IF(ISBLANK(INDEX('Policy Characteristics'!H:H,MATCH($C525,'Policy Characteristics'!$C:$C,0))),"",INDEX('Policy Characteristics'!H:H,MATCH($C525,'Policy Characteristics'!$C:$C,0)))</f>
        <v>0.01</v>
      </c>
      <c r="O525" s="144" t="str">
        <f>IF(ISBLANK(INDEX('Policy Characteristics'!I:I,MATCH($C525,'Policy Characteristics'!$C:$C,0))),"",INDEX('Policy Characteristics'!I:I,MATCH($C525,'Policy Characteristics'!$C:$C,0)))</f>
        <v>% of imports shifted</v>
      </c>
      <c r="P525" s="14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44" t="str">
        <f>IF(ISBLANK(INDEX('Policy Characteristics'!K:K,MATCH($C525,'Policy Characteristics'!$C:$C,0))),"",INDEX('Policy Characteristics'!K:K,MATCH($C525,'Policy Characteristics'!$C:$C,0)))</f>
        <v/>
      </c>
      <c r="R525" s="144" t="str">
        <f>IF(ISBLANK(INDEX('Policy Characteristics'!L:L,MATCH($C525,'Policy Characteristics'!$C:$C,0))),"",INDEX('Policy Characteristics'!L:L,MATCH($C525,'Policy Characteristics'!$C:$C,0)))</f>
        <v/>
      </c>
    </row>
    <row r="526" spans="1:18" x14ac:dyDescent="0.25">
      <c r="A526" s="144" t="str">
        <f>IF(ISBLANK(INDEX('Policy Characteristics'!A:A,MATCH($C526,'Policy Characteristics'!$C:$C,0))),"",INDEX('Policy Characteristics'!A:A,MATCH($C526,'Policy Characteristics'!$C:$C,0)))</f>
        <v>Industry</v>
      </c>
      <c r="B526" s="152" t="str">
        <f>IF(ISBLANK(INDEX('Policy Characteristics'!B:B,MATCH($C526,'Policy Characteristics'!$C:$C,0))),"",INDEX('Policy Characteristics'!B:B,MATCH($C526,'Policy Characteristics'!$C:$C,0)))</f>
        <v>Buy In-Region Products</v>
      </c>
      <c r="C526" s="144" t="str">
        <f t="shared" si="29"/>
        <v>Fraction of Imported Industrial Outputs Shifted to In Region Suppliers</v>
      </c>
      <c r="D526" s="6" t="s">
        <v>1969</v>
      </c>
      <c r="E526" s="6"/>
      <c r="F526" t="s">
        <v>1472</v>
      </c>
      <c r="G526" s="46"/>
      <c r="H526" s="43">
        <v>1550</v>
      </c>
      <c r="I526" t="s">
        <v>43</v>
      </c>
      <c r="J526" s="145" t="str">
        <f>IF(ISBLANK(INDEX('Policy Characteristics'!D:D,MATCH($C526,'Policy Characteristics'!$C:$C,0))),"",INDEX('Policy Characteristics'!D:D,MATCH($C526,'Policy Characteristics'!$C:$C,0)))</f>
        <v>Buy In-Region Products</v>
      </c>
      <c r="K526" s="144" t="str">
        <f>IF(ISBLANK(INDEX('Policy Characteristics'!E:E,MATCH($C526,'Policy Characteristics'!$C:$C,0))),"",INDEX('Policy Characteristics'!E:E,MATCH($C526,'Policy Characteristics'!$C:$C,0)))</f>
        <v>indst buy in region outputs</v>
      </c>
      <c r="L526" s="151">
        <f>IF(ISBLANK(INDEX('Policy Characteristics'!F:F,MATCH($C526,'Policy Characteristics'!$C:$C,0))),"",INDEX('Policy Characteristics'!F:F,MATCH($C526,'Policy Characteristics'!$C:$C,0)))</f>
        <v>0</v>
      </c>
      <c r="M526" s="151">
        <f>IF(ISBLANK(INDEX('Policy Characteristics'!G:G,MATCH($C526,'Policy Characteristics'!$C:$C,0))),"",INDEX('Policy Characteristics'!G:G,MATCH($C526,'Policy Characteristics'!$C:$C,0)))</f>
        <v>0.5</v>
      </c>
      <c r="N526" s="151">
        <f>IF(ISBLANK(INDEX('Policy Characteristics'!H:H,MATCH($C526,'Policy Characteristics'!$C:$C,0))),"",INDEX('Policy Characteristics'!H:H,MATCH($C526,'Policy Characteristics'!$C:$C,0)))</f>
        <v>0.01</v>
      </c>
      <c r="O526" s="144" t="str">
        <f>IF(ISBLANK(INDEX('Policy Characteristics'!I:I,MATCH($C526,'Policy Characteristics'!$C:$C,0))),"",INDEX('Policy Characteristics'!I:I,MATCH($C526,'Policy Characteristics'!$C:$C,0)))</f>
        <v>% of imports shifted</v>
      </c>
      <c r="P526" s="14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44" t="str">
        <f>IF(ISBLANK(INDEX('Policy Characteristics'!K:K,MATCH($C526,'Policy Characteristics'!$C:$C,0))),"",INDEX('Policy Characteristics'!K:K,MATCH($C526,'Policy Characteristics'!$C:$C,0)))</f>
        <v/>
      </c>
      <c r="R526" s="144" t="str">
        <f>IF(ISBLANK(INDEX('Policy Characteristics'!L:L,MATCH($C526,'Policy Characteristics'!$C:$C,0))),"",INDEX('Policy Characteristics'!L:L,MATCH($C526,'Policy Characteristics'!$C:$C,0)))</f>
        <v/>
      </c>
    </row>
    <row r="527" spans="1:18" x14ac:dyDescent="0.25">
      <c r="A527" s="144" t="str">
        <f>IF(ISBLANK(INDEX('Policy Characteristics'!A:A,MATCH($C527,'Policy Characteristics'!$C:$C,0))),"",INDEX('Policy Characteristics'!A:A,MATCH($C527,'Policy Characteristics'!$C:$C,0)))</f>
        <v>Industry</v>
      </c>
      <c r="B527" s="152" t="str">
        <f>IF(ISBLANK(INDEX('Policy Characteristics'!B:B,MATCH($C527,'Policy Characteristics'!$C:$C,0))),"",INDEX('Policy Characteristics'!B:B,MATCH($C527,'Policy Characteristics'!$C:$C,0)))</f>
        <v>Buy In-Region Products</v>
      </c>
      <c r="C527" s="144" t="str">
        <f t="shared" si="29"/>
        <v>Fraction of Imported Industrial Outputs Shifted to In Region Suppliers</v>
      </c>
      <c r="D527" s="6" t="s">
        <v>1970</v>
      </c>
      <c r="E527" s="6"/>
      <c r="F527" t="s">
        <v>1932</v>
      </c>
      <c r="G527" s="46"/>
      <c r="H527" s="43">
        <v>1551</v>
      </c>
      <c r="I527" t="s">
        <v>43</v>
      </c>
      <c r="J527" s="145" t="str">
        <f>IF(ISBLANK(INDEX('Policy Characteristics'!D:D,MATCH($C527,'Policy Characteristics'!$C:$C,0))),"",INDEX('Policy Characteristics'!D:D,MATCH($C527,'Policy Characteristics'!$C:$C,0)))</f>
        <v>Buy In-Region Products</v>
      </c>
      <c r="K527" s="144" t="str">
        <f>IF(ISBLANK(INDEX('Policy Characteristics'!E:E,MATCH($C527,'Policy Characteristics'!$C:$C,0))),"",INDEX('Policy Characteristics'!E:E,MATCH($C527,'Policy Characteristics'!$C:$C,0)))</f>
        <v>indst buy in region outputs</v>
      </c>
      <c r="L527" s="151">
        <f>IF(ISBLANK(INDEX('Policy Characteristics'!F:F,MATCH($C527,'Policy Characteristics'!$C:$C,0))),"",INDEX('Policy Characteristics'!F:F,MATCH($C527,'Policy Characteristics'!$C:$C,0)))</f>
        <v>0</v>
      </c>
      <c r="M527" s="151">
        <f>IF(ISBLANK(INDEX('Policy Characteristics'!G:G,MATCH($C527,'Policy Characteristics'!$C:$C,0))),"",INDEX('Policy Characteristics'!G:G,MATCH($C527,'Policy Characteristics'!$C:$C,0)))</f>
        <v>0.5</v>
      </c>
      <c r="N527" s="151">
        <f>IF(ISBLANK(INDEX('Policy Characteristics'!H:H,MATCH($C527,'Policy Characteristics'!$C:$C,0))),"",INDEX('Policy Characteristics'!H:H,MATCH($C527,'Policy Characteristics'!$C:$C,0)))</f>
        <v>0.01</v>
      </c>
      <c r="O527" s="144" t="str">
        <f>IF(ISBLANK(INDEX('Policy Characteristics'!I:I,MATCH($C527,'Policy Characteristics'!$C:$C,0))),"",INDEX('Policy Characteristics'!I:I,MATCH($C527,'Policy Characteristics'!$C:$C,0)))</f>
        <v>% of imports shifted</v>
      </c>
      <c r="P527" s="14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44" t="str">
        <f>IF(ISBLANK(INDEX('Policy Characteristics'!K:K,MATCH($C527,'Policy Characteristics'!$C:$C,0))),"",INDEX('Policy Characteristics'!K:K,MATCH($C527,'Policy Characteristics'!$C:$C,0)))</f>
        <v/>
      </c>
      <c r="R527" s="144" t="str">
        <f>IF(ISBLANK(INDEX('Policy Characteristics'!L:L,MATCH($C527,'Policy Characteristics'!$C:$C,0))),"",INDEX('Policy Characteristics'!L:L,MATCH($C527,'Policy Characteristics'!$C:$C,0)))</f>
        <v/>
      </c>
    </row>
    <row r="528" spans="1:18" x14ac:dyDescent="0.25">
      <c r="A528" s="144" t="str">
        <f>IF(ISBLANK(INDEX('Policy Characteristics'!A:A,MATCH($C528,'Policy Characteristics'!$C:$C,0))),"",INDEX('Policy Characteristics'!A:A,MATCH($C528,'Policy Characteristics'!$C:$C,0)))</f>
        <v>Industry</v>
      </c>
      <c r="B528" s="152" t="str">
        <f>IF(ISBLANK(INDEX('Policy Characteristics'!B:B,MATCH($C528,'Policy Characteristics'!$C:$C,0))),"",INDEX('Policy Characteristics'!B:B,MATCH($C528,'Policy Characteristics'!$C:$C,0)))</f>
        <v>Buy In-Region Products</v>
      </c>
      <c r="C528" s="144" t="str">
        <f t="shared" si="29"/>
        <v>Fraction of Imported Industrial Outputs Shifted to In Region Suppliers</v>
      </c>
      <c r="D528" s="6" t="s">
        <v>1971</v>
      </c>
      <c r="E528" s="6"/>
      <c r="F528" t="s">
        <v>1933</v>
      </c>
      <c r="G528" s="46"/>
      <c r="H528" s="43">
        <v>1552</v>
      </c>
      <c r="I528" t="s">
        <v>43</v>
      </c>
      <c r="J528" s="145" t="str">
        <f>IF(ISBLANK(INDEX('Policy Characteristics'!D:D,MATCH($C528,'Policy Characteristics'!$C:$C,0))),"",INDEX('Policy Characteristics'!D:D,MATCH($C528,'Policy Characteristics'!$C:$C,0)))</f>
        <v>Buy In-Region Products</v>
      </c>
      <c r="K528" s="144" t="str">
        <f>IF(ISBLANK(INDEX('Policy Characteristics'!E:E,MATCH($C528,'Policy Characteristics'!$C:$C,0))),"",INDEX('Policy Characteristics'!E:E,MATCH($C528,'Policy Characteristics'!$C:$C,0)))</f>
        <v>indst buy in region outputs</v>
      </c>
      <c r="L528" s="151">
        <f>IF(ISBLANK(INDEX('Policy Characteristics'!F:F,MATCH($C528,'Policy Characteristics'!$C:$C,0))),"",INDEX('Policy Characteristics'!F:F,MATCH($C528,'Policy Characteristics'!$C:$C,0)))</f>
        <v>0</v>
      </c>
      <c r="M528" s="151">
        <f>IF(ISBLANK(INDEX('Policy Characteristics'!G:G,MATCH($C528,'Policy Characteristics'!$C:$C,0))),"",INDEX('Policy Characteristics'!G:G,MATCH($C528,'Policy Characteristics'!$C:$C,0)))</f>
        <v>0.5</v>
      </c>
      <c r="N528" s="151">
        <f>IF(ISBLANK(INDEX('Policy Characteristics'!H:H,MATCH($C528,'Policy Characteristics'!$C:$C,0))),"",INDEX('Policy Characteristics'!H:H,MATCH($C528,'Policy Characteristics'!$C:$C,0)))</f>
        <v>0.01</v>
      </c>
      <c r="O528" s="144" t="str">
        <f>IF(ISBLANK(INDEX('Policy Characteristics'!I:I,MATCH($C528,'Policy Characteristics'!$C:$C,0))),"",INDEX('Policy Characteristics'!I:I,MATCH($C528,'Policy Characteristics'!$C:$C,0)))</f>
        <v>% of imports shifted</v>
      </c>
      <c r="P528" s="14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44" t="str">
        <f>IF(ISBLANK(INDEX('Policy Characteristics'!K:K,MATCH($C528,'Policy Characteristics'!$C:$C,0))),"",INDEX('Policy Characteristics'!K:K,MATCH($C528,'Policy Characteristics'!$C:$C,0)))</f>
        <v/>
      </c>
      <c r="R528" s="144" t="str">
        <f>IF(ISBLANK(INDEX('Policy Characteristics'!L:L,MATCH($C528,'Policy Characteristics'!$C:$C,0))),"",INDEX('Policy Characteristics'!L:L,MATCH($C528,'Policy Characteristics'!$C:$C,0)))</f>
        <v/>
      </c>
    </row>
    <row r="529" spans="1:18" x14ac:dyDescent="0.25">
      <c r="A529" s="144" t="str">
        <f>IF(ISBLANK(INDEX('Policy Characteristics'!A:A,MATCH($C529,'Policy Characteristics'!$C:$C,0))),"",INDEX('Policy Characteristics'!A:A,MATCH($C529,'Policy Characteristics'!$C:$C,0)))</f>
        <v>Industry</v>
      </c>
      <c r="B529" s="152" t="str">
        <f>IF(ISBLANK(INDEX('Policy Characteristics'!B:B,MATCH($C529,'Policy Characteristics'!$C:$C,0))),"",INDEX('Policy Characteristics'!B:B,MATCH($C529,'Policy Characteristics'!$C:$C,0)))</f>
        <v>Buy In-Region Products</v>
      </c>
      <c r="C529" s="144" t="str">
        <f t="shared" si="29"/>
        <v>Fraction of Imported Industrial Outputs Shifted to In Region Suppliers</v>
      </c>
      <c r="D529" s="6" t="s">
        <v>1972</v>
      </c>
      <c r="E529" s="6"/>
      <c r="F529" t="s">
        <v>1934</v>
      </c>
      <c r="G529" s="46"/>
      <c r="H529" s="43">
        <v>1553</v>
      </c>
      <c r="I529" t="s">
        <v>43</v>
      </c>
      <c r="J529" s="145" t="str">
        <f>IF(ISBLANK(INDEX('Policy Characteristics'!D:D,MATCH($C529,'Policy Characteristics'!$C:$C,0))),"",INDEX('Policy Characteristics'!D:D,MATCH($C529,'Policy Characteristics'!$C:$C,0)))</f>
        <v>Buy In-Region Products</v>
      </c>
      <c r="K529" s="144" t="str">
        <f>IF(ISBLANK(INDEX('Policy Characteristics'!E:E,MATCH($C529,'Policy Characteristics'!$C:$C,0))),"",INDEX('Policy Characteristics'!E:E,MATCH($C529,'Policy Characteristics'!$C:$C,0)))</f>
        <v>indst buy in region outputs</v>
      </c>
      <c r="L529" s="151">
        <f>IF(ISBLANK(INDEX('Policy Characteristics'!F:F,MATCH($C529,'Policy Characteristics'!$C:$C,0))),"",INDEX('Policy Characteristics'!F:F,MATCH($C529,'Policy Characteristics'!$C:$C,0)))</f>
        <v>0</v>
      </c>
      <c r="M529" s="151">
        <f>IF(ISBLANK(INDEX('Policy Characteristics'!G:G,MATCH($C529,'Policy Characteristics'!$C:$C,0))),"",INDEX('Policy Characteristics'!G:G,MATCH($C529,'Policy Characteristics'!$C:$C,0)))</f>
        <v>0.5</v>
      </c>
      <c r="N529" s="151">
        <f>IF(ISBLANK(INDEX('Policy Characteristics'!H:H,MATCH($C529,'Policy Characteristics'!$C:$C,0))),"",INDEX('Policy Characteristics'!H:H,MATCH($C529,'Policy Characteristics'!$C:$C,0)))</f>
        <v>0.01</v>
      </c>
      <c r="O529" s="144" t="str">
        <f>IF(ISBLANK(INDEX('Policy Characteristics'!I:I,MATCH($C529,'Policy Characteristics'!$C:$C,0))),"",INDEX('Policy Characteristics'!I:I,MATCH($C529,'Policy Characteristics'!$C:$C,0)))</f>
        <v>% of imports shifted</v>
      </c>
      <c r="P529" s="14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44" t="str">
        <f>IF(ISBLANK(INDEX('Policy Characteristics'!K:K,MATCH($C529,'Policy Characteristics'!$C:$C,0))),"",INDEX('Policy Characteristics'!K:K,MATCH($C529,'Policy Characteristics'!$C:$C,0)))</f>
        <v/>
      </c>
      <c r="R529" s="144" t="str">
        <f>IF(ISBLANK(INDEX('Policy Characteristics'!L:L,MATCH($C529,'Policy Characteristics'!$C:$C,0))),"",INDEX('Policy Characteristics'!L:L,MATCH($C529,'Policy Characteristics'!$C:$C,0)))</f>
        <v/>
      </c>
    </row>
    <row r="530" spans="1:18" x14ac:dyDescent="0.25">
      <c r="A530" s="144" t="str">
        <f>IF(ISBLANK(INDEX('Policy Characteristics'!A:A,MATCH($C530,'Policy Characteristics'!$C:$C,0))),"",INDEX('Policy Characteristics'!A:A,MATCH($C530,'Policy Characteristics'!$C:$C,0)))</f>
        <v>Industry</v>
      </c>
      <c r="B530" s="152" t="str">
        <f>IF(ISBLANK(INDEX('Policy Characteristics'!B:B,MATCH($C530,'Policy Characteristics'!$C:$C,0))),"",INDEX('Policy Characteristics'!B:B,MATCH($C530,'Policy Characteristics'!$C:$C,0)))</f>
        <v>Buy In-Region Products</v>
      </c>
      <c r="C530" s="144" t="str">
        <f t="shared" si="29"/>
        <v>Fraction of Imported Industrial Outputs Shifted to In Region Suppliers</v>
      </c>
      <c r="D530" s="6" t="s">
        <v>1973</v>
      </c>
      <c r="E530" s="6"/>
      <c r="F530" t="s">
        <v>1935</v>
      </c>
      <c r="G530" s="46"/>
      <c r="H530" s="43">
        <v>1554</v>
      </c>
      <c r="I530" t="s">
        <v>43</v>
      </c>
      <c r="J530" s="145" t="str">
        <f>IF(ISBLANK(INDEX('Policy Characteristics'!D:D,MATCH($C530,'Policy Characteristics'!$C:$C,0))),"",INDEX('Policy Characteristics'!D:D,MATCH($C530,'Policy Characteristics'!$C:$C,0)))</f>
        <v>Buy In-Region Products</v>
      </c>
      <c r="K530" s="144" t="str">
        <f>IF(ISBLANK(INDEX('Policy Characteristics'!E:E,MATCH($C530,'Policy Characteristics'!$C:$C,0))),"",INDEX('Policy Characteristics'!E:E,MATCH($C530,'Policy Characteristics'!$C:$C,0)))</f>
        <v>indst buy in region outputs</v>
      </c>
      <c r="L530" s="151">
        <f>IF(ISBLANK(INDEX('Policy Characteristics'!F:F,MATCH($C530,'Policy Characteristics'!$C:$C,0))),"",INDEX('Policy Characteristics'!F:F,MATCH($C530,'Policy Characteristics'!$C:$C,0)))</f>
        <v>0</v>
      </c>
      <c r="M530" s="151">
        <f>IF(ISBLANK(INDEX('Policy Characteristics'!G:G,MATCH($C530,'Policy Characteristics'!$C:$C,0))),"",INDEX('Policy Characteristics'!G:G,MATCH($C530,'Policy Characteristics'!$C:$C,0)))</f>
        <v>0.5</v>
      </c>
      <c r="N530" s="151">
        <f>IF(ISBLANK(INDEX('Policy Characteristics'!H:H,MATCH($C530,'Policy Characteristics'!$C:$C,0))),"",INDEX('Policy Characteristics'!H:H,MATCH($C530,'Policy Characteristics'!$C:$C,0)))</f>
        <v>0.01</v>
      </c>
      <c r="O530" s="144" t="str">
        <f>IF(ISBLANK(INDEX('Policy Characteristics'!I:I,MATCH($C530,'Policy Characteristics'!$C:$C,0))),"",INDEX('Policy Characteristics'!I:I,MATCH($C530,'Policy Characteristics'!$C:$C,0)))</f>
        <v>% of imports shifted</v>
      </c>
      <c r="P530" s="14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44" t="str">
        <f>IF(ISBLANK(INDEX('Policy Characteristics'!K:K,MATCH($C530,'Policy Characteristics'!$C:$C,0))),"",INDEX('Policy Characteristics'!K:K,MATCH($C530,'Policy Characteristics'!$C:$C,0)))</f>
        <v/>
      </c>
      <c r="R530" s="144" t="str">
        <f>IF(ISBLANK(INDEX('Policy Characteristics'!L:L,MATCH($C530,'Policy Characteristics'!$C:$C,0))),"",INDEX('Policy Characteristics'!L:L,MATCH($C530,'Policy Characteristics'!$C:$C,0)))</f>
        <v/>
      </c>
    </row>
    <row r="531" spans="1:18" x14ac:dyDescent="0.25">
      <c r="A531" s="144" t="str">
        <f>IF(ISBLANK(INDEX('Policy Characteristics'!A:A,MATCH($C531,'Policy Characteristics'!$C:$C,0))),"",INDEX('Policy Characteristics'!A:A,MATCH($C531,'Policy Characteristics'!$C:$C,0)))</f>
        <v>Industry</v>
      </c>
      <c r="B531" s="152" t="str">
        <f>IF(ISBLANK(INDEX('Policy Characteristics'!B:B,MATCH($C531,'Policy Characteristics'!$C:$C,0))),"",INDEX('Policy Characteristics'!B:B,MATCH($C531,'Policy Characteristics'!$C:$C,0)))</f>
        <v>Buy In-Region Products</v>
      </c>
      <c r="C531" s="144" t="str">
        <f t="shared" si="29"/>
        <v>Fraction of Imported Industrial Outputs Shifted to In Region Suppliers</v>
      </c>
      <c r="D531" s="6" t="s">
        <v>1974</v>
      </c>
      <c r="E531" s="6"/>
      <c r="F531" t="s">
        <v>1936</v>
      </c>
      <c r="G531" s="46"/>
      <c r="H531" s="43">
        <v>1555</v>
      </c>
      <c r="I531" t="s">
        <v>43</v>
      </c>
      <c r="J531" s="145" t="str">
        <f>IF(ISBLANK(INDEX('Policy Characteristics'!D:D,MATCH($C531,'Policy Characteristics'!$C:$C,0))),"",INDEX('Policy Characteristics'!D:D,MATCH($C531,'Policy Characteristics'!$C:$C,0)))</f>
        <v>Buy In-Region Products</v>
      </c>
      <c r="K531" s="144" t="str">
        <f>IF(ISBLANK(INDEX('Policy Characteristics'!E:E,MATCH($C531,'Policy Characteristics'!$C:$C,0))),"",INDEX('Policy Characteristics'!E:E,MATCH($C531,'Policy Characteristics'!$C:$C,0)))</f>
        <v>indst buy in region outputs</v>
      </c>
      <c r="L531" s="151">
        <f>IF(ISBLANK(INDEX('Policy Characteristics'!F:F,MATCH($C531,'Policy Characteristics'!$C:$C,0))),"",INDEX('Policy Characteristics'!F:F,MATCH($C531,'Policy Characteristics'!$C:$C,0)))</f>
        <v>0</v>
      </c>
      <c r="M531" s="151">
        <f>IF(ISBLANK(INDEX('Policy Characteristics'!G:G,MATCH($C531,'Policy Characteristics'!$C:$C,0))),"",INDEX('Policy Characteristics'!G:G,MATCH($C531,'Policy Characteristics'!$C:$C,0)))</f>
        <v>0.5</v>
      </c>
      <c r="N531" s="151">
        <f>IF(ISBLANK(INDEX('Policy Characteristics'!H:H,MATCH($C531,'Policy Characteristics'!$C:$C,0))),"",INDEX('Policy Characteristics'!H:H,MATCH($C531,'Policy Characteristics'!$C:$C,0)))</f>
        <v>0.01</v>
      </c>
      <c r="O531" s="144" t="str">
        <f>IF(ISBLANK(INDEX('Policy Characteristics'!I:I,MATCH($C531,'Policy Characteristics'!$C:$C,0))),"",INDEX('Policy Characteristics'!I:I,MATCH($C531,'Policy Characteristics'!$C:$C,0)))</f>
        <v>% of imports shifted</v>
      </c>
      <c r="P531" s="14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44" t="str">
        <f>IF(ISBLANK(INDEX('Policy Characteristics'!K:K,MATCH($C531,'Policy Characteristics'!$C:$C,0))),"",INDEX('Policy Characteristics'!K:K,MATCH($C531,'Policy Characteristics'!$C:$C,0)))</f>
        <v/>
      </c>
      <c r="R531" s="144" t="str">
        <f>IF(ISBLANK(INDEX('Policy Characteristics'!L:L,MATCH($C531,'Policy Characteristics'!$C:$C,0))),"",INDEX('Policy Characteristics'!L:L,MATCH($C531,'Policy Characteristics'!$C:$C,0)))</f>
        <v/>
      </c>
    </row>
    <row r="532" spans="1:18" x14ac:dyDescent="0.25">
      <c r="A532" s="144" t="str">
        <f>IF(ISBLANK(INDEX('Policy Characteristics'!A:A,MATCH($C532,'Policy Characteristics'!$C:$C,0))),"",INDEX('Policy Characteristics'!A:A,MATCH($C532,'Policy Characteristics'!$C:$C,0)))</f>
        <v>Industry</v>
      </c>
      <c r="B532" s="152" t="str">
        <f>IF(ISBLANK(INDEX('Policy Characteristics'!B:B,MATCH($C532,'Policy Characteristics'!$C:$C,0))),"",INDEX('Policy Characteristics'!B:B,MATCH($C532,'Policy Characteristics'!$C:$C,0)))</f>
        <v>Buy In-Region Products</v>
      </c>
      <c r="C532" s="144" t="str">
        <f t="shared" si="29"/>
        <v>Fraction of Imported Industrial Outputs Shifted to In Region Suppliers</v>
      </c>
      <c r="D532" s="6" t="s">
        <v>1975</v>
      </c>
      <c r="E532" s="6"/>
      <c r="F532" t="s">
        <v>1937</v>
      </c>
      <c r="G532" s="46"/>
      <c r="H532" s="43">
        <v>1556</v>
      </c>
      <c r="I532" t="s">
        <v>43</v>
      </c>
      <c r="J532" s="145" t="str">
        <f>IF(ISBLANK(INDEX('Policy Characteristics'!D:D,MATCH($C532,'Policy Characteristics'!$C:$C,0))),"",INDEX('Policy Characteristics'!D:D,MATCH($C532,'Policy Characteristics'!$C:$C,0)))</f>
        <v>Buy In-Region Products</v>
      </c>
      <c r="K532" s="144" t="str">
        <f>IF(ISBLANK(INDEX('Policy Characteristics'!E:E,MATCH($C532,'Policy Characteristics'!$C:$C,0))),"",INDEX('Policy Characteristics'!E:E,MATCH($C532,'Policy Characteristics'!$C:$C,0)))</f>
        <v>indst buy in region outputs</v>
      </c>
      <c r="L532" s="151">
        <f>IF(ISBLANK(INDEX('Policy Characteristics'!F:F,MATCH($C532,'Policy Characteristics'!$C:$C,0))),"",INDEX('Policy Characteristics'!F:F,MATCH($C532,'Policy Characteristics'!$C:$C,0)))</f>
        <v>0</v>
      </c>
      <c r="M532" s="151">
        <f>IF(ISBLANK(INDEX('Policy Characteristics'!G:G,MATCH($C532,'Policy Characteristics'!$C:$C,0))),"",INDEX('Policy Characteristics'!G:G,MATCH($C532,'Policy Characteristics'!$C:$C,0)))</f>
        <v>0.5</v>
      </c>
      <c r="N532" s="151">
        <f>IF(ISBLANK(INDEX('Policy Characteristics'!H:H,MATCH($C532,'Policy Characteristics'!$C:$C,0))),"",INDEX('Policy Characteristics'!H:H,MATCH($C532,'Policy Characteristics'!$C:$C,0)))</f>
        <v>0.01</v>
      </c>
      <c r="O532" s="144" t="str">
        <f>IF(ISBLANK(INDEX('Policy Characteristics'!I:I,MATCH($C532,'Policy Characteristics'!$C:$C,0))),"",INDEX('Policy Characteristics'!I:I,MATCH($C532,'Policy Characteristics'!$C:$C,0)))</f>
        <v>% of imports shifted</v>
      </c>
      <c r="P532" s="14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44" t="str">
        <f>IF(ISBLANK(INDEX('Policy Characteristics'!K:K,MATCH($C532,'Policy Characteristics'!$C:$C,0))),"",INDEX('Policy Characteristics'!K:K,MATCH($C532,'Policy Characteristics'!$C:$C,0)))</f>
        <v/>
      </c>
      <c r="R532" s="144" t="str">
        <f>IF(ISBLANK(INDEX('Policy Characteristics'!L:L,MATCH($C532,'Policy Characteristics'!$C:$C,0))),"",INDEX('Policy Characteristics'!L:L,MATCH($C532,'Policy Characteristics'!$C:$C,0)))</f>
        <v/>
      </c>
    </row>
    <row r="533" spans="1:18" x14ac:dyDescent="0.25">
      <c r="A533" s="144" t="str">
        <f>IF(ISBLANK(INDEX('Policy Characteristics'!A:A,MATCH($C533,'Policy Characteristics'!$C:$C,0))),"",INDEX('Policy Characteristics'!A:A,MATCH($C533,'Policy Characteristics'!$C:$C,0)))</f>
        <v>Industry</v>
      </c>
      <c r="B533" s="152" t="str">
        <f>IF(ISBLANK(INDEX('Policy Characteristics'!B:B,MATCH($C533,'Policy Characteristics'!$C:$C,0))),"",INDEX('Policy Characteristics'!B:B,MATCH($C533,'Policy Characteristics'!$C:$C,0)))</f>
        <v>Buy In-Region Products</v>
      </c>
      <c r="C533" s="144" t="str">
        <f t="shared" si="29"/>
        <v>Fraction of Imported Industrial Outputs Shifted to In Region Suppliers</v>
      </c>
      <c r="D533" s="6" t="s">
        <v>1976</v>
      </c>
      <c r="E533" s="6"/>
      <c r="F533" t="s">
        <v>1938</v>
      </c>
      <c r="G533" s="46"/>
      <c r="H533" s="43">
        <v>1557</v>
      </c>
      <c r="I533" t="s">
        <v>43</v>
      </c>
      <c r="J533" s="145" t="str">
        <f>IF(ISBLANK(INDEX('Policy Characteristics'!D:D,MATCH($C533,'Policy Characteristics'!$C:$C,0))),"",INDEX('Policy Characteristics'!D:D,MATCH($C533,'Policy Characteristics'!$C:$C,0)))</f>
        <v>Buy In-Region Products</v>
      </c>
      <c r="K533" s="144" t="str">
        <f>IF(ISBLANK(INDEX('Policy Characteristics'!E:E,MATCH($C533,'Policy Characteristics'!$C:$C,0))),"",INDEX('Policy Characteristics'!E:E,MATCH($C533,'Policy Characteristics'!$C:$C,0)))</f>
        <v>indst buy in region outputs</v>
      </c>
      <c r="L533" s="151">
        <f>IF(ISBLANK(INDEX('Policy Characteristics'!F:F,MATCH($C533,'Policy Characteristics'!$C:$C,0))),"",INDEX('Policy Characteristics'!F:F,MATCH($C533,'Policy Characteristics'!$C:$C,0)))</f>
        <v>0</v>
      </c>
      <c r="M533" s="151">
        <f>IF(ISBLANK(INDEX('Policy Characteristics'!G:G,MATCH($C533,'Policy Characteristics'!$C:$C,0))),"",INDEX('Policy Characteristics'!G:G,MATCH($C533,'Policy Characteristics'!$C:$C,0)))</f>
        <v>0.5</v>
      </c>
      <c r="N533" s="151">
        <f>IF(ISBLANK(INDEX('Policy Characteristics'!H:H,MATCH($C533,'Policy Characteristics'!$C:$C,0))),"",INDEX('Policy Characteristics'!H:H,MATCH($C533,'Policy Characteristics'!$C:$C,0)))</f>
        <v>0.01</v>
      </c>
      <c r="O533" s="144" t="str">
        <f>IF(ISBLANK(INDEX('Policy Characteristics'!I:I,MATCH($C533,'Policy Characteristics'!$C:$C,0))),"",INDEX('Policy Characteristics'!I:I,MATCH($C533,'Policy Characteristics'!$C:$C,0)))</f>
        <v>% of imports shifted</v>
      </c>
      <c r="P533" s="14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44" t="str">
        <f>IF(ISBLANK(INDEX('Policy Characteristics'!K:K,MATCH($C533,'Policy Characteristics'!$C:$C,0))),"",INDEX('Policy Characteristics'!K:K,MATCH($C533,'Policy Characteristics'!$C:$C,0)))</f>
        <v/>
      </c>
      <c r="R533" s="144" t="str">
        <f>IF(ISBLANK(INDEX('Policy Characteristics'!L:L,MATCH($C533,'Policy Characteristics'!$C:$C,0))),"",INDEX('Policy Characteristics'!L:L,MATCH($C533,'Policy Characteristics'!$C:$C,0)))</f>
        <v/>
      </c>
    </row>
    <row r="534" spans="1:18" x14ac:dyDescent="0.25">
      <c r="A534" s="144" t="str">
        <f>IF(ISBLANK(INDEX('Policy Characteristics'!A:A,MATCH($C534,'Policy Characteristics'!$C:$C,0))),"",INDEX('Policy Characteristics'!A:A,MATCH($C534,'Policy Characteristics'!$C:$C,0)))</f>
        <v>Industry</v>
      </c>
      <c r="B534" s="152" t="str">
        <f>IF(ISBLANK(INDEX('Policy Characteristics'!B:B,MATCH($C534,'Policy Characteristics'!$C:$C,0))),"",INDEX('Policy Characteristics'!B:B,MATCH($C534,'Policy Characteristics'!$C:$C,0)))</f>
        <v>Buy In-Region Products</v>
      </c>
      <c r="C534" s="144" t="str">
        <f t="shared" si="29"/>
        <v>Fraction of Imported Industrial Outputs Shifted to In Region Suppliers</v>
      </c>
      <c r="D534" s="6" t="s">
        <v>1977</v>
      </c>
      <c r="E534" s="6"/>
      <c r="F534" t="s">
        <v>1939</v>
      </c>
      <c r="G534" s="46"/>
      <c r="H534" s="43">
        <v>1558</v>
      </c>
      <c r="I534" t="s">
        <v>43</v>
      </c>
      <c r="J534" s="145" t="str">
        <f>IF(ISBLANK(INDEX('Policy Characteristics'!D:D,MATCH($C534,'Policy Characteristics'!$C:$C,0))),"",INDEX('Policy Characteristics'!D:D,MATCH($C534,'Policy Characteristics'!$C:$C,0)))</f>
        <v>Buy In-Region Products</v>
      </c>
      <c r="K534" s="144" t="str">
        <f>IF(ISBLANK(INDEX('Policy Characteristics'!E:E,MATCH($C534,'Policy Characteristics'!$C:$C,0))),"",INDEX('Policy Characteristics'!E:E,MATCH($C534,'Policy Characteristics'!$C:$C,0)))</f>
        <v>indst buy in region outputs</v>
      </c>
      <c r="L534" s="151">
        <f>IF(ISBLANK(INDEX('Policy Characteristics'!F:F,MATCH($C534,'Policy Characteristics'!$C:$C,0))),"",INDEX('Policy Characteristics'!F:F,MATCH($C534,'Policy Characteristics'!$C:$C,0)))</f>
        <v>0</v>
      </c>
      <c r="M534" s="151">
        <f>IF(ISBLANK(INDEX('Policy Characteristics'!G:G,MATCH($C534,'Policy Characteristics'!$C:$C,0))),"",INDEX('Policy Characteristics'!G:G,MATCH($C534,'Policy Characteristics'!$C:$C,0)))</f>
        <v>0.5</v>
      </c>
      <c r="N534" s="151">
        <f>IF(ISBLANK(INDEX('Policy Characteristics'!H:H,MATCH($C534,'Policy Characteristics'!$C:$C,0))),"",INDEX('Policy Characteristics'!H:H,MATCH($C534,'Policy Characteristics'!$C:$C,0)))</f>
        <v>0.01</v>
      </c>
      <c r="O534" s="144" t="str">
        <f>IF(ISBLANK(INDEX('Policy Characteristics'!I:I,MATCH($C534,'Policy Characteristics'!$C:$C,0))),"",INDEX('Policy Characteristics'!I:I,MATCH($C534,'Policy Characteristics'!$C:$C,0)))</f>
        <v>% of imports shifted</v>
      </c>
      <c r="P534" s="14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44" t="str">
        <f>IF(ISBLANK(INDEX('Policy Characteristics'!K:K,MATCH($C534,'Policy Characteristics'!$C:$C,0))),"",INDEX('Policy Characteristics'!K:K,MATCH($C534,'Policy Characteristics'!$C:$C,0)))</f>
        <v/>
      </c>
      <c r="R534" s="144" t="str">
        <f>IF(ISBLANK(INDEX('Policy Characteristics'!L:L,MATCH($C534,'Policy Characteristics'!$C:$C,0))),"",INDEX('Policy Characteristics'!L:L,MATCH($C534,'Policy Characteristics'!$C:$C,0)))</f>
        <v/>
      </c>
    </row>
    <row r="535" spans="1:18" x14ac:dyDescent="0.25">
      <c r="A535" s="144" t="str">
        <f>IF(ISBLANK(INDEX('Policy Characteristics'!A:A,MATCH($C535,'Policy Characteristics'!$C:$C,0))),"",INDEX('Policy Characteristics'!A:A,MATCH($C535,'Policy Characteristics'!$C:$C,0)))</f>
        <v>Industry</v>
      </c>
      <c r="B535" s="152" t="str">
        <f>IF(ISBLANK(INDEX('Policy Characteristics'!B:B,MATCH($C535,'Policy Characteristics'!$C:$C,0))),"",INDEX('Policy Characteristics'!B:B,MATCH($C535,'Policy Characteristics'!$C:$C,0)))</f>
        <v>Buy In-Region Products</v>
      </c>
      <c r="C535" s="144" t="str">
        <f t="shared" si="29"/>
        <v>Fraction of Imported Industrial Outputs Shifted to In Region Suppliers</v>
      </c>
      <c r="D535" s="6" t="s">
        <v>1978</v>
      </c>
      <c r="E535" s="6"/>
      <c r="F535" t="s">
        <v>1940</v>
      </c>
      <c r="G535" s="46"/>
      <c r="H535" s="43">
        <v>1559</v>
      </c>
      <c r="I535" t="s">
        <v>43</v>
      </c>
      <c r="J535" s="145" t="str">
        <f>IF(ISBLANK(INDEX('Policy Characteristics'!D:D,MATCH($C535,'Policy Characteristics'!$C:$C,0))),"",INDEX('Policy Characteristics'!D:D,MATCH($C535,'Policy Characteristics'!$C:$C,0)))</f>
        <v>Buy In-Region Products</v>
      </c>
      <c r="K535" s="144" t="str">
        <f>IF(ISBLANK(INDEX('Policy Characteristics'!E:E,MATCH($C535,'Policy Characteristics'!$C:$C,0))),"",INDEX('Policy Characteristics'!E:E,MATCH($C535,'Policy Characteristics'!$C:$C,0)))</f>
        <v>indst buy in region outputs</v>
      </c>
      <c r="L535" s="151">
        <f>IF(ISBLANK(INDEX('Policy Characteristics'!F:F,MATCH($C535,'Policy Characteristics'!$C:$C,0))),"",INDEX('Policy Characteristics'!F:F,MATCH($C535,'Policy Characteristics'!$C:$C,0)))</f>
        <v>0</v>
      </c>
      <c r="M535" s="151">
        <f>IF(ISBLANK(INDEX('Policy Characteristics'!G:G,MATCH($C535,'Policy Characteristics'!$C:$C,0))),"",INDEX('Policy Characteristics'!G:G,MATCH($C535,'Policy Characteristics'!$C:$C,0)))</f>
        <v>0.5</v>
      </c>
      <c r="N535" s="151">
        <f>IF(ISBLANK(INDEX('Policy Characteristics'!H:H,MATCH($C535,'Policy Characteristics'!$C:$C,0))),"",INDEX('Policy Characteristics'!H:H,MATCH($C535,'Policy Characteristics'!$C:$C,0)))</f>
        <v>0.01</v>
      </c>
      <c r="O535" s="144" t="str">
        <f>IF(ISBLANK(INDEX('Policy Characteristics'!I:I,MATCH($C535,'Policy Characteristics'!$C:$C,0))),"",INDEX('Policy Characteristics'!I:I,MATCH($C535,'Policy Characteristics'!$C:$C,0)))</f>
        <v>% of imports shifted</v>
      </c>
      <c r="P535" s="14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44" t="str">
        <f>IF(ISBLANK(INDEX('Policy Characteristics'!K:K,MATCH($C535,'Policy Characteristics'!$C:$C,0))),"",INDEX('Policy Characteristics'!K:K,MATCH($C535,'Policy Characteristics'!$C:$C,0)))</f>
        <v/>
      </c>
      <c r="R535" s="144" t="str">
        <f>IF(ISBLANK(INDEX('Policy Characteristics'!L:L,MATCH($C535,'Policy Characteristics'!$C:$C,0))),"",INDEX('Policy Characteristics'!L:L,MATCH($C535,'Policy Characteristics'!$C:$C,0)))</f>
        <v/>
      </c>
    </row>
    <row r="536" spans="1:18" x14ac:dyDescent="0.25">
      <c r="A536" s="144" t="str">
        <f>IF(ISBLANK(INDEX('Policy Characteristics'!A:A,MATCH($C536,'Policy Characteristics'!$C:$C,0))),"",INDEX('Policy Characteristics'!A:A,MATCH($C536,'Policy Characteristics'!$C:$C,0)))</f>
        <v>Industry</v>
      </c>
      <c r="B536" s="152" t="str">
        <f>IF(ISBLANK(INDEX('Policy Characteristics'!B:B,MATCH($C536,'Policy Characteristics'!$C:$C,0))),"",INDEX('Policy Characteristics'!B:B,MATCH($C536,'Policy Characteristics'!$C:$C,0)))</f>
        <v>Buy In-Region Products</v>
      </c>
      <c r="C536" s="144" t="str">
        <f t="shared" si="29"/>
        <v>Fraction of Imported Industrial Outputs Shifted to In Region Suppliers</v>
      </c>
      <c r="D536" s="6" t="s">
        <v>1979</v>
      </c>
      <c r="E536" s="6"/>
      <c r="F536" t="s">
        <v>1982</v>
      </c>
      <c r="G536" s="46"/>
      <c r="H536" s="43">
        <v>1560</v>
      </c>
      <c r="I536" t="s">
        <v>43</v>
      </c>
      <c r="J536" s="145" t="str">
        <f>IF(ISBLANK(INDEX('Policy Characteristics'!D:D,MATCH($C536,'Policy Characteristics'!$C:$C,0))),"",INDEX('Policy Characteristics'!D:D,MATCH($C536,'Policy Characteristics'!$C:$C,0)))</f>
        <v>Buy In-Region Products</v>
      </c>
      <c r="K536" s="144" t="str">
        <f>IF(ISBLANK(INDEX('Policy Characteristics'!E:E,MATCH($C536,'Policy Characteristics'!$C:$C,0))),"",INDEX('Policy Characteristics'!E:E,MATCH($C536,'Policy Characteristics'!$C:$C,0)))</f>
        <v>indst buy in region outputs</v>
      </c>
      <c r="L536" s="151">
        <f>IF(ISBLANK(INDEX('Policy Characteristics'!F:F,MATCH($C536,'Policy Characteristics'!$C:$C,0))),"",INDEX('Policy Characteristics'!F:F,MATCH($C536,'Policy Characteristics'!$C:$C,0)))</f>
        <v>0</v>
      </c>
      <c r="M536" s="151">
        <f>IF(ISBLANK(INDEX('Policy Characteristics'!G:G,MATCH($C536,'Policy Characteristics'!$C:$C,0))),"",INDEX('Policy Characteristics'!G:G,MATCH($C536,'Policy Characteristics'!$C:$C,0)))</f>
        <v>0.5</v>
      </c>
      <c r="N536" s="151">
        <f>IF(ISBLANK(INDEX('Policy Characteristics'!H:H,MATCH($C536,'Policy Characteristics'!$C:$C,0))),"",INDEX('Policy Characteristics'!H:H,MATCH($C536,'Policy Characteristics'!$C:$C,0)))</f>
        <v>0.01</v>
      </c>
      <c r="O536" s="144" t="str">
        <f>IF(ISBLANK(INDEX('Policy Characteristics'!I:I,MATCH($C536,'Policy Characteristics'!$C:$C,0))),"",INDEX('Policy Characteristics'!I:I,MATCH($C536,'Policy Characteristics'!$C:$C,0)))</f>
        <v>% of imports shifted</v>
      </c>
      <c r="P536" s="14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44" t="str">
        <f>IF(ISBLANK(INDEX('Policy Characteristics'!K:K,MATCH($C536,'Policy Characteristics'!$C:$C,0))),"",INDEX('Policy Characteristics'!K:K,MATCH($C536,'Policy Characteristics'!$C:$C,0)))</f>
        <v/>
      </c>
      <c r="R536" s="144" t="str">
        <f>IF(ISBLANK(INDEX('Policy Characteristics'!L:L,MATCH($C536,'Policy Characteristics'!$C:$C,0))),"",INDEX('Policy Characteristics'!L:L,MATCH($C536,'Policy Characteristics'!$C:$C,0)))</f>
        <v/>
      </c>
    </row>
    <row r="537" spans="1:18" x14ac:dyDescent="0.25">
      <c r="A537" s="144" t="str">
        <f>IF(ISBLANK(INDEX('Policy Characteristics'!A:A,MATCH($C537,'Policy Characteristics'!$C:$C,0))),"",INDEX('Policy Characteristics'!A:A,MATCH($C537,'Policy Characteristics'!$C:$C,0)))</f>
        <v>Industry</v>
      </c>
      <c r="B537" s="152" t="str">
        <f>IF(ISBLANK(INDEX('Policy Characteristics'!B:B,MATCH($C537,'Policy Characteristics'!$C:$C,0))),"",INDEX('Policy Characteristics'!B:B,MATCH($C537,'Policy Characteristics'!$C:$C,0)))</f>
        <v>Buy In-Region Products</v>
      </c>
      <c r="C537" s="144" t="str">
        <f t="shared" si="29"/>
        <v>Fraction of Imported Industrial Outputs Shifted to In Region Suppliers</v>
      </c>
      <c r="D537" s="6" t="s">
        <v>1980</v>
      </c>
      <c r="E537" s="6"/>
      <c r="F537" t="s">
        <v>1941</v>
      </c>
      <c r="G537" s="46"/>
      <c r="H537" s="43">
        <v>1561</v>
      </c>
      <c r="I537" t="s">
        <v>43</v>
      </c>
      <c r="J537" s="145" t="str">
        <f>IF(ISBLANK(INDEX('Policy Characteristics'!D:D,MATCH($C537,'Policy Characteristics'!$C:$C,0))),"",INDEX('Policy Characteristics'!D:D,MATCH($C537,'Policy Characteristics'!$C:$C,0)))</f>
        <v>Buy In-Region Products</v>
      </c>
      <c r="K537" s="144" t="str">
        <f>IF(ISBLANK(INDEX('Policy Characteristics'!E:E,MATCH($C537,'Policy Characteristics'!$C:$C,0))),"",INDEX('Policy Characteristics'!E:E,MATCH($C537,'Policy Characteristics'!$C:$C,0)))</f>
        <v>indst buy in region outputs</v>
      </c>
      <c r="L537" s="151">
        <f>IF(ISBLANK(INDEX('Policy Characteristics'!F:F,MATCH($C537,'Policy Characteristics'!$C:$C,0))),"",INDEX('Policy Characteristics'!F:F,MATCH($C537,'Policy Characteristics'!$C:$C,0)))</f>
        <v>0</v>
      </c>
      <c r="M537" s="151">
        <f>IF(ISBLANK(INDEX('Policy Characteristics'!G:G,MATCH($C537,'Policy Characteristics'!$C:$C,0))),"",INDEX('Policy Characteristics'!G:G,MATCH($C537,'Policy Characteristics'!$C:$C,0)))</f>
        <v>0.5</v>
      </c>
      <c r="N537" s="151">
        <f>IF(ISBLANK(INDEX('Policy Characteristics'!H:H,MATCH($C537,'Policy Characteristics'!$C:$C,0))),"",INDEX('Policy Characteristics'!H:H,MATCH($C537,'Policy Characteristics'!$C:$C,0)))</f>
        <v>0.01</v>
      </c>
      <c r="O537" s="144" t="str">
        <f>IF(ISBLANK(INDEX('Policy Characteristics'!I:I,MATCH($C537,'Policy Characteristics'!$C:$C,0))),"",INDEX('Policy Characteristics'!I:I,MATCH($C537,'Policy Characteristics'!$C:$C,0)))</f>
        <v>% of imports shifted</v>
      </c>
      <c r="P537" s="14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44" t="str">
        <f>IF(ISBLANK(INDEX('Policy Characteristics'!K:K,MATCH($C537,'Policy Characteristics'!$C:$C,0))),"",INDEX('Policy Characteristics'!K:K,MATCH($C537,'Policy Characteristics'!$C:$C,0)))</f>
        <v/>
      </c>
      <c r="R537" s="144" t="str">
        <f>IF(ISBLANK(INDEX('Policy Characteristics'!L:L,MATCH($C537,'Policy Characteristics'!$C:$C,0))),"",INDEX('Policy Characteristics'!L:L,MATCH($C537,'Policy Characteristics'!$C:$C,0)))</f>
        <v/>
      </c>
    </row>
    <row r="538" spans="1:18" x14ac:dyDescent="0.25">
      <c r="A538" s="144" t="str">
        <f>IF(ISBLANK(INDEX('Policy Characteristics'!A:A,MATCH($C538,'Policy Characteristics'!$C:$C,0))),"",INDEX('Policy Characteristics'!A:A,MATCH($C538,'Policy Characteristics'!$C:$C,0)))</f>
        <v>Industry</v>
      </c>
      <c r="B538" s="152" t="str">
        <f>IF(ISBLANK(INDEX('Policy Characteristics'!B:B,MATCH($C538,'Policy Characteristics'!$C:$C,0))),"",INDEX('Policy Characteristics'!B:B,MATCH($C538,'Policy Characteristics'!$C:$C,0)))</f>
        <v>Carbon Capture and Sequestration</v>
      </c>
      <c r="C538" t="s">
        <v>1915</v>
      </c>
      <c r="D538" s="45" t="s">
        <v>1956</v>
      </c>
      <c r="E538" s="6" t="s">
        <v>1918</v>
      </c>
      <c r="F538" t="s">
        <v>1981</v>
      </c>
      <c r="G538" s="45" t="s">
        <v>1919</v>
      </c>
      <c r="H538" s="43">
        <v>908</v>
      </c>
      <c r="I538" t="s">
        <v>44</v>
      </c>
      <c r="J538" s="145" t="str">
        <f>IF(ISBLANK(INDEX('Policy Characteristics'!D:D,MATCH($C538,'Policy Characteristics'!$C:$C,0))),"",INDEX('Policy Characteristics'!D:D,MATCH($C538,'Policy Characteristics'!$C:$C,0)))</f>
        <v>Industry CCS</v>
      </c>
      <c r="K538" s="144" t="str">
        <f>IF(ISBLANK(INDEX('Policy Characteristics'!E:E,MATCH($C538,'Policy Characteristics'!$C:$C,0))),"",INDEX('Policy Characteristics'!E:E,MATCH($C538,'Policy Characteristics'!$C:$C,0)))</f>
        <v>indst CCS</v>
      </c>
      <c r="L538" s="151">
        <f>IF(ISBLANK(INDEX('Policy Characteristics'!F:F,MATCH($C538,'Policy Characteristics'!$C:$C,0))),"",INDEX('Policy Characteristics'!F:F,MATCH($C538,'Policy Characteristics'!$C:$C,0)))</f>
        <v>0</v>
      </c>
      <c r="M538" s="151">
        <f>IF(ISBLANK(INDEX('Policy Characteristics'!G:G,MATCH($C538,'Policy Characteristics'!$C:$C,0))),"",INDEX('Policy Characteristics'!G:G,MATCH($C538,'Policy Characteristics'!$C:$C,0)))</f>
        <v>1</v>
      </c>
      <c r="N538" s="151">
        <f>IF(ISBLANK(INDEX('Policy Characteristics'!H:H,MATCH($C538,'Policy Characteristics'!$C:$C,0))),"",INDEX('Policy Characteristics'!H:H,MATCH($C538,'Policy Characteristics'!$C:$C,0)))</f>
        <v>0.01</v>
      </c>
      <c r="O538" s="144" t="str">
        <f>IF(ISBLANK(INDEX('Policy Characteristics'!I:I,MATCH($C538,'Policy Characteristics'!$C:$C,0))),"",INDEX('Policy Characteristics'!I:I,MATCH($C538,'Policy Characteristics'!$C:$C,0)))</f>
        <v>% of CO2 captured</v>
      </c>
      <c r="P538" s="14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44" t="str">
        <f>IF(ISBLANK(INDEX('Policy Characteristics'!K:K,MATCH($C538,'Policy Characteristics'!$C:$C,0))),"",INDEX('Policy Characteristics'!K:K,MATCH($C538,'Policy Characteristics'!$C:$C,0)))</f>
        <v>ccs.html#ccs</v>
      </c>
      <c r="R538" s="144" t="str">
        <f>IF(ISBLANK(INDEX('Policy Characteristics'!L:L,MATCH($C538,'Policy Characteristics'!$C:$C,0))),"",INDEX('Policy Characteristics'!L:L,MATCH($C538,'Policy Characteristics'!$C:$C,0)))</f>
        <v>carbon-capture-and-sequestration.html</v>
      </c>
    </row>
    <row r="539" spans="1:18" x14ac:dyDescent="0.25">
      <c r="A539" s="144" t="str">
        <f>IF(ISBLANK(INDEX('Policy Characteristics'!A:A,MATCH($C539,'Policy Characteristics'!$C:$C,0))),"",INDEX('Policy Characteristics'!A:A,MATCH($C539,'Policy Characteristics'!$C:$C,0)))</f>
        <v>Industry</v>
      </c>
      <c r="B539" s="152" t="str">
        <f>IF(ISBLANK(INDEX('Policy Characteristics'!B:B,MATCH($C539,'Policy Characteristics'!$C:$C,0))),"",INDEX('Policy Characteristics'!B:B,MATCH($C539,'Policy Characteristics'!$C:$C,0)))</f>
        <v>Carbon Capture and Sequestration</v>
      </c>
      <c r="C539" s="144" t="str">
        <f t="shared" ref="C539:C554" si="30">C$538</f>
        <v>Industry Sector Fraction of Potential Additional CCS Achieved</v>
      </c>
      <c r="D539" s="45" t="s">
        <v>1956</v>
      </c>
      <c r="E539" s="6" t="s">
        <v>1424</v>
      </c>
      <c r="F539" t="s">
        <v>1981</v>
      </c>
      <c r="G539" s="45" t="s">
        <v>1920</v>
      </c>
      <c r="H539" s="43">
        <v>909</v>
      </c>
      <c r="I539" t="s">
        <v>44</v>
      </c>
      <c r="J539" s="145" t="str">
        <f>IF(ISBLANK(INDEX('Policy Characteristics'!D:D,MATCH($C539,'Policy Characteristics'!$C:$C,0))),"",INDEX('Policy Characteristics'!D:D,MATCH($C539,'Policy Characteristics'!$C:$C,0)))</f>
        <v>Industry CCS</v>
      </c>
      <c r="K539" s="144" t="str">
        <f>IF(ISBLANK(INDEX('Policy Characteristics'!E:E,MATCH($C539,'Policy Characteristics'!$C:$C,0))),"",INDEX('Policy Characteristics'!E:E,MATCH($C539,'Policy Characteristics'!$C:$C,0)))</f>
        <v>indst CCS</v>
      </c>
      <c r="L539" s="151">
        <f>IF(ISBLANK(INDEX('Policy Characteristics'!F:F,MATCH($C539,'Policy Characteristics'!$C:$C,0))),"",INDEX('Policy Characteristics'!F:F,MATCH($C539,'Policy Characteristics'!$C:$C,0)))</f>
        <v>0</v>
      </c>
      <c r="M539" s="151">
        <f>IF(ISBLANK(INDEX('Policy Characteristics'!G:G,MATCH($C539,'Policy Characteristics'!$C:$C,0))),"",INDEX('Policy Characteristics'!G:G,MATCH($C539,'Policy Characteristics'!$C:$C,0)))</f>
        <v>1</v>
      </c>
      <c r="N539" s="151">
        <f>IF(ISBLANK(INDEX('Policy Characteristics'!H:H,MATCH($C539,'Policy Characteristics'!$C:$C,0))),"",INDEX('Policy Characteristics'!H:H,MATCH($C539,'Policy Characteristics'!$C:$C,0)))</f>
        <v>0.01</v>
      </c>
      <c r="O539" s="144" t="str">
        <f>IF(ISBLANK(INDEX('Policy Characteristics'!I:I,MATCH($C539,'Policy Characteristics'!$C:$C,0))),"",INDEX('Policy Characteristics'!I:I,MATCH($C539,'Policy Characteristics'!$C:$C,0)))</f>
        <v>% of CO2 captured</v>
      </c>
      <c r="P539" s="14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44" t="str">
        <f>IF(ISBLANK(INDEX('Policy Characteristics'!K:K,MATCH($C539,'Policy Characteristics'!$C:$C,0))),"",INDEX('Policy Characteristics'!K:K,MATCH($C539,'Policy Characteristics'!$C:$C,0)))</f>
        <v>ccs.html#ccs</v>
      </c>
      <c r="R539" s="144" t="str">
        <f>IF(ISBLANK(INDEX('Policy Characteristics'!L:L,MATCH($C539,'Policy Characteristics'!$C:$C,0))),"",INDEX('Policy Characteristics'!L:L,MATCH($C539,'Policy Characteristics'!$C:$C,0)))</f>
        <v>carbon-capture-and-sequestration.html</v>
      </c>
    </row>
    <row r="540" spans="1:18" x14ac:dyDescent="0.25">
      <c r="A540" s="144" t="str">
        <f>IF(ISBLANK(INDEX('Policy Characteristics'!A:A,MATCH($C540,'Policy Characteristics'!$C:$C,0))),"",INDEX('Policy Characteristics'!A:A,MATCH($C540,'Policy Characteristics'!$C:$C,0)))</f>
        <v>Industry</v>
      </c>
      <c r="B540" s="152" t="str">
        <f>IF(ISBLANK(INDEX('Policy Characteristics'!B:B,MATCH($C540,'Policy Characteristics'!$C:$C,0))),"",INDEX('Policy Characteristics'!B:B,MATCH($C540,'Policy Characteristics'!$C:$C,0)))</f>
        <v>Carbon Capture and Sequestration</v>
      </c>
      <c r="C540" s="144" t="str">
        <f t="shared" si="30"/>
        <v>Industry Sector Fraction of Potential Additional CCS Achieved</v>
      </c>
      <c r="D540" s="6" t="s">
        <v>1957</v>
      </c>
      <c r="E540" s="6" t="s">
        <v>1918</v>
      </c>
      <c r="F540" t="s">
        <v>1652</v>
      </c>
      <c r="G540" s="45" t="s">
        <v>1919</v>
      </c>
      <c r="H540" s="43">
        <v>910</v>
      </c>
      <c r="I540" t="s">
        <v>44</v>
      </c>
      <c r="J540" s="145" t="str">
        <f>IF(ISBLANK(INDEX('Policy Characteristics'!D:D,MATCH($C540,'Policy Characteristics'!$C:$C,0))),"",INDEX('Policy Characteristics'!D:D,MATCH($C540,'Policy Characteristics'!$C:$C,0)))</f>
        <v>Industry CCS</v>
      </c>
      <c r="K540" s="144" t="str">
        <f>IF(ISBLANK(INDEX('Policy Characteristics'!E:E,MATCH($C540,'Policy Characteristics'!$C:$C,0))),"",INDEX('Policy Characteristics'!E:E,MATCH($C540,'Policy Characteristics'!$C:$C,0)))</f>
        <v>indst CCS</v>
      </c>
      <c r="L540" s="151">
        <f>IF(ISBLANK(INDEX('Policy Characteristics'!F:F,MATCH($C540,'Policy Characteristics'!$C:$C,0))),"",INDEX('Policy Characteristics'!F:F,MATCH($C540,'Policy Characteristics'!$C:$C,0)))</f>
        <v>0</v>
      </c>
      <c r="M540" s="151">
        <f>IF(ISBLANK(INDEX('Policy Characteristics'!G:G,MATCH($C540,'Policy Characteristics'!$C:$C,0))),"",INDEX('Policy Characteristics'!G:G,MATCH($C540,'Policy Characteristics'!$C:$C,0)))</f>
        <v>1</v>
      </c>
      <c r="N540" s="151">
        <f>IF(ISBLANK(INDEX('Policy Characteristics'!H:H,MATCH($C540,'Policy Characteristics'!$C:$C,0))),"",INDEX('Policy Characteristics'!H:H,MATCH($C540,'Policy Characteristics'!$C:$C,0)))</f>
        <v>0.01</v>
      </c>
      <c r="O540" s="144" t="str">
        <f>IF(ISBLANK(INDEX('Policy Characteristics'!I:I,MATCH($C540,'Policy Characteristics'!$C:$C,0))),"",INDEX('Policy Characteristics'!I:I,MATCH($C540,'Policy Characteristics'!$C:$C,0)))</f>
        <v>% of CO2 captured</v>
      </c>
      <c r="P540" s="14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44" t="str">
        <f>IF(ISBLANK(INDEX('Policy Characteristics'!K:K,MATCH($C540,'Policy Characteristics'!$C:$C,0))),"",INDEX('Policy Characteristics'!K:K,MATCH($C540,'Policy Characteristics'!$C:$C,0)))</f>
        <v>ccs.html#ccs</v>
      </c>
      <c r="R540" s="144" t="str">
        <f>IF(ISBLANK(INDEX('Policy Characteristics'!L:L,MATCH($C540,'Policy Characteristics'!$C:$C,0))),"",INDEX('Policy Characteristics'!L:L,MATCH($C540,'Policy Characteristics'!$C:$C,0)))</f>
        <v>carbon-capture-and-sequestration.html</v>
      </c>
    </row>
    <row r="541" spans="1:18" x14ac:dyDescent="0.25">
      <c r="A541" s="144" t="str">
        <f>IF(ISBLANK(INDEX('Policy Characteristics'!A:A,MATCH($C541,'Policy Characteristics'!$C:$C,0))),"",INDEX('Policy Characteristics'!A:A,MATCH($C541,'Policy Characteristics'!$C:$C,0)))</f>
        <v>Industry</v>
      </c>
      <c r="B541" s="152" t="str">
        <f>IF(ISBLANK(INDEX('Policy Characteristics'!B:B,MATCH($C541,'Policy Characteristics'!$C:$C,0))),"",INDEX('Policy Characteristics'!B:B,MATCH($C541,'Policy Characteristics'!$C:$C,0)))</f>
        <v>Carbon Capture and Sequestration</v>
      </c>
      <c r="C541" s="144" t="str">
        <f t="shared" si="30"/>
        <v>Industry Sector Fraction of Potential Additional CCS Achieved</v>
      </c>
      <c r="D541" s="6" t="s">
        <v>1957</v>
      </c>
      <c r="E541" s="6" t="s">
        <v>1424</v>
      </c>
      <c r="F541" t="s">
        <v>1652</v>
      </c>
      <c r="G541" s="45" t="s">
        <v>1920</v>
      </c>
      <c r="H541" s="43">
        <v>911</v>
      </c>
      <c r="I541" t="s">
        <v>44</v>
      </c>
      <c r="J541" s="145" t="str">
        <f>IF(ISBLANK(INDEX('Policy Characteristics'!D:D,MATCH($C541,'Policy Characteristics'!$C:$C,0))),"",INDEX('Policy Characteristics'!D:D,MATCH($C541,'Policy Characteristics'!$C:$C,0)))</f>
        <v>Industry CCS</v>
      </c>
      <c r="K541" s="144" t="str">
        <f>IF(ISBLANK(INDEX('Policy Characteristics'!E:E,MATCH($C541,'Policy Characteristics'!$C:$C,0))),"",INDEX('Policy Characteristics'!E:E,MATCH($C541,'Policy Characteristics'!$C:$C,0)))</f>
        <v>indst CCS</v>
      </c>
      <c r="L541" s="151">
        <f>IF(ISBLANK(INDEX('Policy Characteristics'!F:F,MATCH($C541,'Policy Characteristics'!$C:$C,0))),"",INDEX('Policy Characteristics'!F:F,MATCH($C541,'Policy Characteristics'!$C:$C,0)))</f>
        <v>0</v>
      </c>
      <c r="M541" s="151">
        <f>IF(ISBLANK(INDEX('Policy Characteristics'!G:G,MATCH($C541,'Policy Characteristics'!$C:$C,0))),"",INDEX('Policy Characteristics'!G:G,MATCH($C541,'Policy Characteristics'!$C:$C,0)))</f>
        <v>1</v>
      </c>
      <c r="N541" s="151">
        <f>IF(ISBLANK(INDEX('Policy Characteristics'!H:H,MATCH($C541,'Policy Characteristics'!$C:$C,0))),"",INDEX('Policy Characteristics'!H:H,MATCH($C541,'Policy Characteristics'!$C:$C,0)))</f>
        <v>0.01</v>
      </c>
      <c r="O541" s="144" t="str">
        <f>IF(ISBLANK(INDEX('Policy Characteristics'!I:I,MATCH($C541,'Policy Characteristics'!$C:$C,0))),"",INDEX('Policy Characteristics'!I:I,MATCH($C541,'Policy Characteristics'!$C:$C,0)))</f>
        <v>% of CO2 captured</v>
      </c>
      <c r="P541" s="14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44" t="str">
        <f>IF(ISBLANK(INDEX('Policy Characteristics'!K:K,MATCH($C541,'Policy Characteristics'!$C:$C,0))),"",INDEX('Policy Characteristics'!K:K,MATCH($C541,'Policy Characteristics'!$C:$C,0)))</f>
        <v>ccs.html#ccs</v>
      </c>
      <c r="R541" s="144" t="str">
        <f>IF(ISBLANK(INDEX('Policy Characteristics'!L:L,MATCH($C541,'Policy Characteristics'!$C:$C,0))),"",INDEX('Policy Characteristics'!L:L,MATCH($C541,'Policy Characteristics'!$C:$C,0)))</f>
        <v>carbon-capture-and-sequestration.html</v>
      </c>
    </row>
    <row r="542" spans="1:18" x14ac:dyDescent="0.25">
      <c r="A542" s="144" t="str">
        <f>IF(ISBLANK(INDEX('Policy Characteristics'!A:A,MATCH($C542,'Policy Characteristics'!$C:$C,0))),"",INDEX('Policy Characteristics'!A:A,MATCH($C542,'Policy Characteristics'!$C:$C,0)))</f>
        <v>Industry</v>
      </c>
      <c r="B542" s="152" t="str">
        <f>IF(ISBLANK(INDEX('Policy Characteristics'!B:B,MATCH($C542,'Policy Characteristics'!$C:$C,0))),"",INDEX('Policy Characteristics'!B:B,MATCH($C542,'Policy Characteristics'!$C:$C,0)))</f>
        <v>Carbon Capture and Sequestration</v>
      </c>
      <c r="C542" s="144" t="str">
        <f t="shared" si="30"/>
        <v>Industry Sector Fraction of Potential Additional CCS Achieved</v>
      </c>
      <c r="D542" s="6" t="s">
        <v>1958</v>
      </c>
      <c r="E542" s="6" t="s">
        <v>1918</v>
      </c>
      <c r="F542" t="s">
        <v>1922</v>
      </c>
      <c r="G542" s="45" t="s">
        <v>1919</v>
      </c>
      <c r="H542" s="43">
        <v>912</v>
      </c>
      <c r="I542" t="s">
        <v>44</v>
      </c>
      <c r="J542" s="145" t="str">
        <f>IF(ISBLANK(INDEX('Policy Characteristics'!D:D,MATCH($C542,'Policy Characteristics'!$C:$C,0))),"",INDEX('Policy Characteristics'!D:D,MATCH($C542,'Policy Characteristics'!$C:$C,0)))</f>
        <v>Industry CCS</v>
      </c>
      <c r="K542" s="144" t="str">
        <f>IF(ISBLANK(INDEX('Policy Characteristics'!E:E,MATCH($C542,'Policy Characteristics'!$C:$C,0))),"",INDEX('Policy Characteristics'!E:E,MATCH($C542,'Policy Characteristics'!$C:$C,0)))</f>
        <v>indst CCS</v>
      </c>
      <c r="L542" s="151">
        <f>IF(ISBLANK(INDEX('Policy Characteristics'!F:F,MATCH($C542,'Policy Characteristics'!$C:$C,0))),"",INDEX('Policy Characteristics'!F:F,MATCH($C542,'Policy Characteristics'!$C:$C,0)))</f>
        <v>0</v>
      </c>
      <c r="M542" s="151">
        <f>IF(ISBLANK(INDEX('Policy Characteristics'!G:G,MATCH($C542,'Policy Characteristics'!$C:$C,0))),"",INDEX('Policy Characteristics'!G:G,MATCH($C542,'Policy Characteristics'!$C:$C,0)))</f>
        <v>1</v>
      </c>
      <c r="N542" s="151">
        <f>IF(ISBLANK(INDEX('Policy Characteristics'!H:H,MATCH($C542,'Policy Characteristics'!$C:$C,0))),"",INDEX('Policy Characteristics'!H:H,MATCH($C542,'Policy Characteristics'!$C:$C,0)))</f>
        <v>0.01</v>
      </c>
      <c r="O542" s="144" t="str">
        <f>IF(ISBLANK(INDEX('Policy Characteristics'!I:I,MATCH($C542,'Policy Characteristics'!$C:$C,0))),"",INDEX('Policy Characteristics'!I:I,MATCH($C542,'Policy Characteristics'!$C:$C,0)))</f>
        <v>% of CO2 captured</v>
      </c>
      <c r="P542" s="14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44" t="str">
        <f>IF(ISBLANK(INDEX('Policy Characteristics'!K:K,MATCH($C542,'Policy Characteristics'!$C:$C,0))),"",INDEX('Policy Characteristics'!K:K,MATCH($C542,'Policy Characteristics'!$C:$C,0)))</f>
        <v>ccs.html#ccs</v>
      </c>
      <c r="R542" s="144" t="str">
        <f>IF(ISBLANK(INDEX('Policy Characteristics'!L:L,MATCH($C542,'Policy Characteristics'!$C:$C,0))),"",INDEX('Policy Characteristics'!L:L,MATCH($C542,'Policy Characteristics'!$C:$C,0)))</f>
        <v>carbon-capture-and-sequestration.html</v>
      </c>
    </row>
    <row r="543" spans="1:18" x14ac:dyDescent="0.25">
      <c r="A543" s="144" t="str">
        <f>IF(ISBLANK(INDEX('Policy Characteristics'!A:A,MATCH($C543,'Policy Characteristics'!$C:$C,0))),"",INDEX('Policy Characteristics'!A:A,MATCH($C543,'Policy Characteristics'!$C:$C,0)))</f>
        <v>Industry</v>
      </c>
      <c r="B543" s="152" t="str">
        <f>IF(ISBLANK(INDEX('Policy Characteristics'!B:B,MATCH($C543,'Policy Characteristics'!$C:$C,0))),"",INDEX('Policy Characteristics'!B:B,MATCH($C543,'Policy Characteristics'!$C:$C,0)))</f>
        <v>Carbon Capture and Sequestration</v>
      </c>
      <c r="C543" s="144" t="str">
        <f t="shared" si="30"/>
        <v>Industry Sector Fraction of Potential Additional CCS Achieved</v>
      </c>
      <c r="D543" s="6" t="s">
        <v>1958</v>
      </c>
      <c r="E543" s="6" t="s">
        <v>1424</v>
      </c>
      <c r="F543" t="s">
        <v>1922</v>
      </c>
      <c r="G543" s="45" t="s">
        <v>1920</v>
      </c>
      <c r="H543" s="43">
        <v>913</v>
      </c>
      <c r="I543" t="s">
        <v>44</v>
      </c>
      <c r="J543" s="145" t="str">
        <f>IF(ISBLANK(INDEX('Policy Characteristics'!D:D,MATCH($C543,'Policy Characteristics'!$C:$C,0))),"",INDEX('Policy Characteristics'!D:D,MATCH($C543,'Policy Characteristics'!$C:$C,0)))</f>
        <v>Industry CCS</v>
      </c>
      <c r="K543" s="144" t="str">
        <f>IF(ISBLANK(INDEX('Policy Characteristics'!E:E,MATCH($C543,'Policy Characteristics'!$C:$C,0))),"",INDEX('Policy Characteristics'!E:E,MATCH($C543,'Policy Characteristics'!$C:$C,0)))</f>
        <v>indst CCS</v>
      </c>
      <c r="L543" s="151">
        <f>IF(ISBLANK(INDEX('Policy Characteristics'!F:F,MATCH($C543,'Policy Characteristics'!$C:$C,0))),"",INDEX('Policy Characteristics'!F:F,MATCH($C543,'Policy Characteristics'!$C:$C,0)))</f>
        <v>0</v>
      </c>
      <c r="M543" s="151">
        <f>IF(ISBLANK(INDEX('Policy Characteristics'!G:G,MATCH($C543,'Policy Characteristics'!$C:$C,0))),"",INDEX('Policy Characteristics'!G:G,MATCH($C543,'Policy Characteristics'!$C:$C,0)))</f>
        <v>1</v>
      </c>
      <c r="N543" s="151">
        <f>IF(ISBLANK(INDEX('Policy Characteristics'!H:H,MATCH($C543,'Policy Characteristics'!$C:$C,0))),"",INDEX('Policy Characteristics'!H:H,MATCH($C543,'Policy Characteristics'!$C:$C,0)))</f>
        <v>0.01</v>
      </c>
      <c r="O543" s="144" t="str">
        <f>IF(ISBLANK(INDEX('Policy Characteristics'!I:I,MATCH($C543,'Policy Characteristics'!$C:$C,0))),"",INDEX('Policy Characteristics'!I:I,MATCH($C543,'Policy Characteristics'!$C:$C,0)))</f>
        <v>% of CO2 captured</v>
      </c>
      <c r="P543" s="14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44" t="str">
        <f>IF(ISBLANK(INDEX('Policy Characteristics'!K:K,MATCH($C543,'Policy Characteristics'!$C:$C,0))),"",INDEX('Policy Characteristics'!K:K,MATCH($C543,'Policy Characteristics'!$C:$C,0)))</f>
        <v>ccs.html#ccs</v>
      </c>
      <c r="R543" s="144" t="str">
        <f>IF(ISBLANK(INDEX('Policy Characteristics'!L:L,MATCH($C543,'Policy Characteristics'!$C:$C,0))),"",INDEX('Policy Characteristics'!L:L,MATCH($C543,'Policy Characteristics'!$C:$C,0)))</f>
        <v>carbon-capture-and-sequestration.html</v>
      </c>
    </row>
    <row r="544" spans="1:18" x14ac:dyDescent="0.25">
      <c r="A544" s="144" t="str">
        <f>IF(ISBLANK(INDEX('Policy Characteristics'!A:A,MATCH($C544,'Policy Characteristics'!$C:$C,0))),"",INDEX('Policy Characteristics'!A:A,MATCH($C544,'Policy Characteristics'!$C:$C,0)))</f>
        <v>Industry</v>
      </c>
      <c r="B544" s="152" t="str">
        <f>IF(ISBLANK(INDEX('Policy Characteristics'!B:B,MATCH($C544,'Policy Characteristics'!$C:$C,0))),"",INDEX('Policy Characteristics'!B:B,MATCH($C544,'Policy Characteristics'!$C:$C,0)))</f>
        <v>Carbon Capture and Sequestration</v>
      </c>
      <c r="C544" s="144" t="str">
        <f t="shared" si="30"/>
        <v>Industry Sector Fraction of Potential Additional CCS Achieved</v>
      </c>
      <c r="D544" s="6" t="s">
        <v>1959</v>
      </c>
      <c r="E544" s="6" t="s">
        <v>1918</v>
      </c>
      <c r="F544" t="s">
        <v>1923</v>
      </c>
      <c r="G544" s="45" t="s">
        <v>1919</v>
      </c>
      <c r="H544" s="43">
        <v>914</v>
      </c>
      <c r="I544" t="s">
        <v>44</v>
      </c>
      <c r="J544" s="145" t="str">
        <f>IF(ISBLANK(INDEX('Policy Characteristics'!D:D,MATCH($C544,'Policy Characteristics'!$C:$C,0))),"",INDEX('Policy Characteristics'!D:D,MATCH($C544,'Policy Characteristics'!$C:$C,0)))</f>
        <v>Industry CCS</v>
      </c>
      <c r="K544" s="144" t="str">
        <f>IF(ISBLANK(INDEX('Policy Characteristics'!E:E,MATCH($C544,'Policy Characteristics'!$C:$C,0))),"",INDEX('Policy Characteristics'!E:E,MATCH($C544,'Policy Characteristics'!$C:$C,0)))</f>
        <v>indst CCS</v>
      </c>
      <c r="L544" s="151">
        <f>IF(ISBLANK(INDEX('Policy Characteristics'!F:F,MATCH($C544,'Policy Characteristics'!$C:$C,0))),"",INDEX('Policy Characteristics'!F:F,MATCH($C544,'Policy Characteristics'!$C:$C,0)))</f>
        <v>0</v>
      </c>
      <c r="M544" s="151">
        <f>IF(ISBLANK(INDEX('Policy Characteristics'!G:G,MATCH($C544,'Policy Characteristics'!$C:$C,0))),"",INDEX('Policy Characteristics'!G:G,MATCH($C544,'Policy Characteristics'!$C:$C,0)))</f>
        <v>1</v>
      </c>
      <c r="N544" s="151">
        <f>IF(ISBLANK(INDEX('Policy Characteristics'!H:H,MATCH($C544,'Policy Characteristics'!$C:$C,0))),"",INDEX('Policy Characteristics'!H:H,MATCH($C544,'Policy Characteristics'!$C:$C,0)))</f>
        <v>0.01</v>
      </c>
      <c r="O544" s="144" t="str">
        <f>IF(ISBLANK(INDEX('Policy Characteristics'!I:I,MATCH($C544,'Policy Characteristics'!$C:$C,0))),"",INDEX('Policy Characteristics'!I:I,MATCH($C544,'Policy Characteristics'!$C:$C,0)))</f>
        <v>% of CO2 captured</v>
      </c>
      <c r="P544" s="14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44" t="str">
        <f>IF(ISBLANK(INDEX('Policy Characteristics'!K:K,MATCH($C544,'Policy Characteristics'!$C:$C,0))),"",INDEX('Policy Characteristics'!K:K,MATCH($C544,'Policy Characteristics'!$C:$C,0)))</f>
        <v>ccs.html#ccs</v>
      </c>
      <c r="R544" s="144" t="str">
        <f>IF(ISBLANK(INDEX('Policy Characteristics'!L:L,MATCH($C544,'Policy Characteristics'!$C:$C,0))),"",INDEX('Policy Characteristics'!L:L,MATCH($C544,'Policy Characteristics'!$C:$C,0)))</f>
        <v>carbon-capture-and-sequestration.html</v>
      </c>
    </row>
    <row r="545" spans="1:18" x14ac:dyDescent="0.25">
      <c r="A545" s="144" t="str">
        <f>IF(ISBLANK(INDEX('Policy Characteristics'!A:A,MATCH($C545,'Policy Characteristics'!$C:$C,0))),"",INDEX('Policy Characteristics'!A:A,MATCH($C545,'Policy Characteristics'!$C:$C,0)))</f>
        <v>Industry</v>
      </c>
      <c r="B545" s="152" t="str">
        <f>IF(ISBLANK(INDEX('Policy Characteristics'!B:B,MATCH($C545,'Policy Characteristics'!$C:$C,0))),"",INDEX('Policy Characteristics'!B:B,MATCH($C545,'Policy Characteristics'!$C:$C,0)))</f>
        <v>Carbon Capture and Sequestration</v>
      </c>
      <c r="C545" s="144" t="str">
        <f t="shared" si="30"/>
        <v>Industry Sector Fraction of Potential Additional CCS Achieved</v>
      </c>
      <c r="D545" s="6" t="s">
        <v>1959</v>
      </c>
      <c r="E545" s="6" t="s">
        <v>1424</v>
      </c>
      <c r="F545" t="s">
        <v>1923</v>
      </c>
      <c r="G545" s="45" t="s">
        <v>1920</v>
      </c>
      <c r="H545" s="43">
        <v>915</v>
      </c>
      <c r="I545" t="s">
        <v>44</v>
      </c>
      <c r="J545" s="145" t="str">
        <f>IF(ISBLANK(INDEX('Policy Characteristics'!D:D,MATCH($C545,'Policy Characteristics'!$C:$C,0))),"",INDEX('Policy Characteristics'!D:D,MATCH($C545,'Policy Characteristics'!$C:$C,0)))</f>
        <v>Industry CCS</v>
      </c>
      <c r="K545" s="144" t="str">
        <f>IF(ISBLANK(INDEX('Policy Characteristics'!E:E,MATCH($C545,'Policy Characteristics'!$C:$C,0))),"",INDEX('Policy Characteristics'!E:E,MATCH($C545,'Policy Characteristics'!$C:$C,0)))</f>
        <v>indst CCS</v>
      </c>
      <c r="L545" s="151">
        <f>IF(ISBLANK(INDEX('Policy Characteristics'!F:F,MATCH($C545,'Policy Characteristics'!$C:$C,0))),"",INDEX('Policy Characteristics'!F:F,MATCH($C545,'Policy Characteristics'!$C:$C,0)))</f>
        <v>0</v>
      </c>
      <c r="M545" s="151">
        <f>IF(ISBLANK(INDEX('Policy Characteristics'!G:G,MATCH($C545,'Policy Characteristics'!$C:$C,0))),"",INDEX('Policy Characteristics'!G:G,MATCH($C545,'Policy Characteristics'!$C:$C,0)))</f>
        <v>1</v>
      </c>
      <c r="N545" s="151">
        <f>IF(ISBLANK(INDEX('Policy Characteristics'!H:H,MATCH($C545,'Policy Characteristics'!$C:$C,0))),"",INDEX('Policy Characteristics'!H:H,MATCH($C545,'Policy Characteristics'!$C:$C,0)))</f>
        <v>0.01</v>
      </c>
      <c r="O545" s="144" t="str">
        <f>IF(ISBLANK(INDEX('Policy Characteristics'!I:I,MATCH($C545,'Policy Characteristics'!$C:$C,0))),"",INDEX('Policy Characteristics'!I:I,MATCH($C545,'Policy Characteristics'!$C:$C,0)))</f>
        <v>% of CO2 captured</v>
      </c>
      <c r="P545" s="14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44" t="str">
        <f>IF(ISBLANK(INDEX('Policy Characteristics'!K:K,MATCH($C545,'Policy Characteristics'!$C:$C,0))),"",INDEX('Policy Characteristics'!K:K,MATCH($C545,'Policy Characteristics'!$C:$C,0)))</f>
        <v>ccs.html#ccs</v>
      </c>
      <c r="R545" s="144" t="str">
        <f>IF(ISBLANK(INDEX('Policy Characteristics'!L:L,MATCH($C545,'Policy Characteristics'!$C:$C,0))),"",INDEX('Policy Characteristics'!L:L,MATCH($C545,'Policy Characteristics'!$C:$C,0)))</f>
        <v>carbon-capture-and-sequestration.html</v>
      </c>
    </row>
    <row r="546" spans="1:18" x14ac:dyDescent="0.25">
      <c r="A546" s="144" t="str">
        <f>IF(ISBLANK(INDEX('Policy Characteristics'!A:A,MATCH($C546,'Policy Characteristics'!$C:$C,0))),"",INDEX('Policy Characteristics'!A:A,MATCH($C546,'Policy Characteristics'!$C:$C,0)))</f>
        <v>Industry</v>
      </c>
      <c r="B546" s="152" t="str">
        <f>IF(ISBLANK(INDEX('Policy Characteristics'!B:B,MATCH($C546,'Policy Characteristics'!$C:$C,0))),"",INDEX('Policy Characteristics'!B:B,MATCH($C546,'Policy Characteristics'!$C:$C,0)))</f>
        <v>Carbon Capture and Sequestration</v>
      </c>
      <c r="C546" s="144" t="str">
        <f t="shared" si="30"/>
        <v>Industry Sector Fraction of Potential Additional CCS Achieved</v>
      </c>
      <c r="D546" s="6" t="s">
        <v>1960</v>
      </c>
      <c r="E546" s="6" t="s">
        <v>1918</v>
      </c>
      <c r="F546" t="s">
        <v>1924</v>
      </c>
      <c r="G546" s="45" t="s">
        <v>1919</v>
      </c>
      <c r="H546" s="43">
        <v>916</v>
      </c>
      <c r="I546" t="s">
        <v>44</v>
      </c>
      <c r="J546" s="145" t="str">
        <f>IF(ISBLANK(INDEX('Policy Characteristics'!D:D,MATCH($C546,'Policy Characteristics'!$C:$C,0))),"",INDEX('Policy Characteristics'!D:D,MATCH($C546,'Policy Characteristics'!$C:$C,0)))</f>
        <v>Industry CCS</v>
      </c>
      <c r="K546" s="144" t="str">
        <f>IF(ISBLANK(INDEX('Policy Characteristics'!E:E,MATCH($C546,'Policy Characteristics'!$C:$C,0))),"",INDEX('Policy Characteristics'!E:E,MATCH($C546,'Policy Characteristics'!$C:$C,0)))</f>
        <v>indst CCS</v>
      </c>
      <c r="L546" s="151">
        <f>IF(ISBLANK(INDEX('Policy Characteristics'!F:F,MATCH($C546,'Policy Characteristics'!$C:$C,0))),"",INDEX('Policy Characteristics'!F:F,MATCH($C546,'Policy Characteristics'!$C:$C,0)))</f>
        <v>0</v>
      </c>
      <c r="M546" s="151">
        <f>IF(ISBLANK(INDEX('Policy Characteristics'!G:G,MATCH($C546,'Policy Characteristics'!$C:$C,0))),"",INDEX('Policy Characteristics'!G:G,MATCH($C546,'Policy Characteristics'!$C:$C,0)))</f>
        <v>1</v>
      </c>
      <c r="N546" s="151">
        <f>IF(ISBLANK(INDEX('Policy Characteristics'!H:H,MATCH($C546,'Policy Characteristics'!$C:$C,0))),"",INDEX('Policy Characteristics'!H:H,MATCH($C546,'Policy Characteristics'!$C:$C,0)))</f>
        <v>0.01</v>
      </c>
      <c r="O546" s="144" t="str">
        <f>IF(ISBLANK(INDEX('Policy Characteristics'!I:I,MATCH($C546,'Policy Characteristics'!$C:$C,0))),"",INDEX('Policy Characteristics'!I:I,MATCH($C546,'Policy Characteristics'!$C:$C,0)))</f>
        <v>% of CO2 captured</v>
      </c>
      <c r="P546" s="14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44" t="str">
        <f>IF(ISBLANK(INDEX('Policy Characteristics'!K:K,MATCH($C546,'Policy Characteristics'!$C:$C,0))),"",INDEX('Policy Characteristics'!K:K,MATCH($C546,'Policy Characteristics'!$C:$C,0)))</f>
        <v>ccs.html#ccs</v>
      </c>
      <c r="R546" s="144" t="str">
        <f>IF(ISBLANK(INDEX('Policy Characteristics'!L:L,MATCH($C546,'Policy Characteristics'!$C:$C,0))),"",INDEX('Policy Characteristics'!L:L,MATCH($C546,'Policy Characteristics'!$C:$C,0)))</f>
        <v>carbon-capture-and-sequestration.html</v>
      </c>
    </row>
    <row r="547" spans="1:18" x14ac:dyDescent="0.25">
      <c r="A547" s="144" t="str">
        <f>IF(ISBLANK(INDEX('Policy Characteristics'!A:A,MATCH($C547,'Policy Characteristics'!$C:$C,0))),"",INDEX('Policy Characteristics'!A:A,MATCH($C547,'Policy Characteristics'!$C:$C,0)))</f>
        <v>Industry</v>
      </c>
      <c r="B547" s="152" t="str">
        <f>IF(ISBLANK(INDEX('Policy Characteristics'!B:B,MATCH($C547,'Policy Characteristics'!$C:$C,0))),"",INDEX('Policy Characteristics'!B:B,MATCH($C547,'Policy Characteristics'!$C:$C,0)))</f>
        <v>Carbon Capture and Sequestration</v>
      </c>
      <c r="C547" s="144" t="str">
        <f t="shared" si="30"/>
        <v>Industry Sector Fraction of Potential Additional CCS Achieved</v>
      </c>
      <c r="D547" s="6" t="s">
        <v>1960</v>
      </c>
      <c r="E547" s="6" t="s">
        <v>1424</v>
      </c>
      <c r="F547" t="s">
        <v>1924</v>
      </c>
      <c r="G547" s="45" t="s">
        <v>1920</v>
      </c>
      <c r="H547" s="43">
        <v>917</v>
      </c>
      <c r="I547" t="s">
        <v>44</v>
      </c>
      <c r="J547" s="145" t="str">
        <f>IF(ISBLANK(INDEX('Policy Characteristics'!D:D,MATCH($C547,'Policy Characteristics'!$C:$C,0))),"",INDEX('Policy Characteristics'!D:D,MATCH($C547,'Policy Characteristics'!$C:$C,0)))</f>
        <v>Industry CCS</v>
      </c>
      <c r="K547" s="144" t="str">
        <f>IF(ISBLANK(INDEX('Policy Characteristics'!E:E,MATCH($C547,'Policy Characteristics'!$C:$C,0))),"",INDEX('Policy Characteristics'!E:E,MATCH($C547,'Policy Characteristics'!$C:$C,0)))</f>
        <v>indst CCS</v>
      </c>
      <c r="L547" s="151">
        <f>IF(ISBLANK(INDEX('Policy Characteristics'!F:F,MATCH($C547,'Policy Characteristics'!$C:$C,0))),"",INDEX('Policy Characteristics'!F:F,MATCH($C547,'Policy Characteristics'!$C:$C,0)))</f>
        <v>0</v>
      </c>
      <c r="M547" s="151">
        <f>IF(ISBLANK(INDEX('Policy Characteristics'!G:G,MATCH($C547,'Policy Characteristics'!$C:$C,0))),"",INDEX('Policy Characteristics'!G:G,MATCH($C547,'Policy Characteristics'!$C:$C,0)))</f>
        <v>1</v>
      </c>
      <c r="N547" s="151">
        <f>IF(ISBLANK(INDEX('Policy Characteristics'!H:H,MATCH($C547,'Policy Characteristics'!$C:$C,0))),"",INDEX('Policy Characteristics'!H:H,MATCH($C547,'Policy Characteristics'!$C:$C,0)))</f>
        <v>0.01</v>
      </c>
      <c r="O547" s="144" t="str">
        <f>IF(ISBLANK(INDEX('Policy Characteristics'!I:I,MATCH($C547,'Policy Characteristics'!$C:$C,0))),"",INDEX('Policy Characteristics'!I:I,MATCH($C547,'Policy Characteristics'!$C:$C,0)))</f>
        <v>% of CO2 captured</v>
      </c>
      <c r="P547" s="14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44" t="str">
        <f>IF(ISBLANK(INDEX('Policy Characteristics'!K:K,MATCH($C547,'Policy Characteristics'!$C:$C,0))),"",INDEX('Policy Characteristics'!K:K,MATCH($C547,'Policy Characteristics'!$C:$C,0)))</f>
        <v>ccs.html#ccs</v>
      </c>
      <c r="R547" s="144" t="str">
        <f>IF(ISBLANK(INDEX('Policy Characteristics'!L:L,MATCH($C547,'Policy Characteristics'!$C:$C,0))),"",INDEX('Policy Characteristics'!L:L,MATCH($C547,'Policy Characteristics'!$C:$C,0)))</f>
        <v>carbon-capture-and-sequestration.html</v>
      </c>
    </row>
    <row r="548" spans="1:18" x14ac:dyDescent="0.25">
      <c r="A548" s="144" t="str">
        <f>IF(ISBLANK(INDEX('Policy Characteristics'!A:A,MATCH($C548,'Policy Characteristics'!$C:$C,0))),"",INDEX('Policy Characteristics'!A:A,MATCH($C548,'Policy Characteristics'!$C:$C,0)))</f>
        <v>Industry</v>
      </c>
      <c r="B548" s="152" t="str">
        <f>IF(ISBLANK(INDEX('Policy Characteristics'!B:B,MATCH($C548,'Policy Characteristics'!$C:$C,0))),"",INDEX('Policy Characteristics'!B:B,MATCH($C548,'Policy Characteristics'!$C:$C,0)))</f>
        <v>Carbon Capture and Sequestration</v>
      </c>
      <c r="C548" s="144" t="str">
        <f t="shared" si="30"/>
        <v>Industry Sector Fraction of Potential Additional CCS Achieved</v>
      </c>
      <c r="D548" s="6" t="s">
        <v>1961</v>
      </c>
      <c r="E548" s="6" t="s">
        <v>1918</v>
      </c>
      <c r="F548" t="s">
        <v>1925</v>
      </c>
      <c r="G548" s="45" t="s">
        <v>1919</v>
      </c>
      <c r="H548" s="43">
        <v>918</v>
      </c>
      <c r="I548" t="s">
        <v>44</v>
      </c>
      <c r="J548" s="145" t="str">
        <f>IF(ISBLANK(INDEX('Policy Characteristics'!D:D,MATCH($C548,'Policy Characteristics'!$C:$C,0))),"",INDEX('Policy Characteristics'!D:D,MATCH($C548,'Policy Characteristics'!$C:$C,0)))</f>
        <v>Industry CCS</v>
      </c>
      <c r="K548" s="144" t="str">
        <f>IF(ISBLANK(INDEX('Policy Characteristics'!E:E,MATCH($C548,'Policy Characteristics'!$C:$C,0))),"",INDEX('Policy Characteristics'!E:E,MATCH($C548,'Policy Characteristics'!$C:$C,0)))</f>
        <v>indst CCS</v>
      </c>
      <c r="L548" s="151">
        <f>IF(ISBLANK(INDEX('Policy Characteristics'!F:F,MATCH($C548,'Policy Characteristics'!$C:$C,0))),"",INDEX('Policy Characteristics'!F:F,MATCH($C548,'Policy Characteristics'!$C:$C,0)))</f>
        <v>0</v>
      </c>
      <c r="M548" s="151">
        <f>IF(ISBLANK(INDEX('Policy Characteristics'!G:G,MATCH($C548,'Policy Characteristics'!$C:$C,0))),"",INDEX('Policy Characteristics'!G:G,MATCH($C548,'Policy Characteristics'!$C:$C,0)))</f>
        <v>1</v>
      </c>
      <c r="N548" s="151">
        <f>IF(ISBLANK(INDEX('Policy Characteristics'!H:H,MATCH($C548,'Policy Characteristics'!$C:$C,0))),"",INDEX('Policy Characteristics'!H:H,MATCH($C548,'Policy Characteristics'!$C:$C,0)))</f>
        <v>0.01</v>
      </c>
      <c r="O548" s="144" t="str">
        <f>IF(ISBLANK(INDEX('Policy Characteristics'!I:I,MATCH($C548,'Policy Characteristics'!$C:$C,0))),"",INDEX('Policy Characteristics'!I:I,MATCH($C548,'Policy Characteristics'!$C:$C,0)))</f>
        <v>% of CO2 captured</v>
      </c>
      <c r="P548" s="14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44" t="str">
        <f>IF(ISBLANK(INDEX('Policy Characteristics'!K:K,MATCH($C548,'Policy Characteristics'!$C:$C,0))),"",INDEX('Policy Characteristics'!K:K,MATCH($C548,'Policy Characteristics'!$C:$C,0)))</f>
        <v>ccs.html#ccs</v>
      </c>
      <c r="R548" s="144" t="str">
        <f>IF(ISBLANK(INDEX('Policy Characteristics'!L:L,MATCH($C548,'Policy Characteristics'!$C:$C,0))),"",INDEX('Policy Characteristics'!L:L,MATCH($C548,'Policy Characteristics'!$C:$C,0)))</f>
        <v>carbon-capture-and-sequestration.html</v>
      </c>
    </row>
    <row r="549" spans="1:18" x14ac:dyDescent="0.25">
      <c r="A549" s="144" t="str">
        <f>IF(ISBLANK(INDEX('Policy Characteristics'!A:A,MATCH($C549,'Policy Characteristics'!$C:$C,0))),"",INDEX('Policy Characteristics'!A:A,MATCH($C549,'Policy Characteristics'!$C:$C,0)))</f>
        <v>Industry</v>
      </c>
      <c r="B549" s="152" t="str">
        <f>IF(ISBLANK(INDEX('Policy Characteristics'!B:B,MATCH($C549,'Policy Characteristics'!$C:$C,0))),"",INDEX('Policy Characteristics'!B:B,MATCH($C549,'Policy Characteristics'!$C:$C,0)))</f>
        <v>Carbon Capture and Sequestration</v>
      </c>
      <c r="C549" s="144" t="str">
        <f t="shared" si="30"/>
        <v>Industry Sector Fraction of Potential Additional CCS Achieved</v>
      </c>
      <c r="D549" s="6" t="s">
        <v>1961</v>
      </c>
      <c r="E549" s="6" t="s">
        <v>1424</v>
      </c>
      <c r="F549" t="s">
        <v>1925</v>
      </c>
      <c r="G549" s="45" t="s">
        <v>1920</v>
      </c>
      <c r="H549" s="43">
        <v>919</v>
      </c>
      <c r="I549" t="s">
        <v>44</v>
      </c>
      <c r="J549" s="145" t="str">
        <f>IF(ISBLANK(INDEX('Policy Characteristics'!D:D,MATCH($C549,'Policy Characteristics'!$C:$C,0))),"",INDEX('Policy Characteristics'!D:D,MATCH($C549,'Policy Characteristics'!$C:$C,0)))</f>
        <v>Industry CCS</v>
      </c>
      <c r="K549" s="144" t="str">
        <f>IF(ISBLANK(INDEX('Policy Characteristics'!E:E,MATCH($C549,'Policy Characteristics'!$C:$C,0))),"",INDEX('Policy Characteristics'!E:E,MATCH($C549,'Policy Characteristics'!$C:$C,0)))</f>
        <v>indst CCS</v>
      </c>
      <c r="L549" s="151">
        <f>IF(ISBLANK(INDEX('Policy Characteristics'!F:F,MATCH($C549,'Policy Characteristics'!$C:$C,0))),"",INDEX('Policy Characteristics'!F:F,MATCH($C549,'Policy Characteristics'!$C:$C,0)))</f>
        <v>0</v>
      </c>
      <c r="M549" s="151">
        <f>IF(ISBLANK(INDEX('Policy Characteristics'!G:G,MATCH($C549,'Policy Characteristics'!$C:$C,0))),"",INDEX('Policy Characteristics'!G:G,MATCH($C549,'Policy Characteristics'!$C:$C,0)))</f>
        <v>1</v>
      </c>
      <c r="N549" s="151">
        <f>IF(ISBLANK(INDEX('Policy Characteristics'!H:H,MATCH($C549,'Policy Characteristics'!$C:$C,0))),"",INDEX('Policy Characteristics'!H:H,MATCH($C549,'Policy Characteristics'!$C:$C,0)))</f>
        <v>0.01</v>
      </c>
      <c r="O549" s="144" t="str">
        <f>IF(ISBLANK(INDEX('Policy Characteristics'!I:I,MATCH($C549,'Policy Characteristics'!$C:$C,0))),"",INDEX('Policy Characteristics'!I:I,MATCH($C549,'Policy Characteristics'!$C:$C,0)))</f>
        <v>% of CO2 captured</v>
      </c>
      <c r="P549" s="14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44" t="str">
        <f>IF(ISBLANK(INDEX('Policy Characteristics'!K:K,MATCH($C549,'Policy Characteristics'!$C:$C,0))),"",INDEX('Policy Characteristics'!K:K,MATCH($C549,'Policy Characteristics'!$C:$C,0)))</f>
        <v>ccs.html#ccs</v>
      </c>
      <c r="R549" s="144" t="str">
        <f>IF(ISBLANK(INDEX('Policy Characteristics'!L:L,MATCH($C549,'Policy Characteristics'!$C:$C,0))),"",INDEX('Policy Characteristics'!L:L,MATCH($C549,'Policy Characteristics'!$C:$C,0)))</f>
        <v>carbon-capture-and-sequestration.html</v>
      </c>
    </row>
    <row r="550" spans="1:18" x14ac:dyDescent="0.25">
      <c r="A550" s="144" t="str">
        <f>IF(ISBLANK(INDEX('Policy Characteristics'!A:A,MATCH($C550,'Policy Characteristics'!$C:$C,0))),"",INDEX('Policy Characteristics'!A:A,MATCH($C550,'Policy Characteristics'!$C:$C,0)))</f>
        <v>Industry</v>
      </c>
      <c r="B550" s="152" t="str">
        <f>IF(ISBLANK(INDEX('Policy Characteristics'!B:B,MATCH($C550,'Policy Characteristics'!$C:$C,0))),"",INDEX('Policy Characteristics'!B:B,MATCH($C550,'Policy Characteristics'!$C:$C,0)))</f>
        <v>Carbon Capture and Sequestration</v>
      </c>
      <c r="C550" s="144" t="str">
        <f t="shared" si="30"/>
        <v>Industry Sector Fraction of Potential Additional CCS Achieved</v>
      </c>
      <c r="D550" s="6" t="s">
        <v>1962</v>
      </c>
      <c r="E550" s="6" t="s">
        <v>1918</v>
      </c>
      <c r="F550" t="s">
        <v>1926</v>
      </c>
      <c r="G550" s="45" t="s">
        <v>1919</v>
      </c>
      <c r="H550" s="43">
        <v>920</v>
      </c>
      <c r="I550" t="s">
        <v>44</v>
      </c>
      <c r="J550" s="145" t="str">
        <f>IF(ISBLANK(INDEX('Policy Characteristics'!D:D,MATCH($C550,'Policy Characteristics'!$C:$C,0))),"",INDEX('Policy Characteristics'!D:D,MATCH($C550,'Policy Characteristics'!$C:$C,0)))</f>
        <v>Industry CCS</v>
      </c>
      <c r="K550" s="144" t="str">
        <f>IF(ISBLANK(INDEX('Policy Characteristics'!E:E,MATCH($C550,'Policy Characteristics'!$C:$C,0))),"",INDEX('Policy Characteristics'!E:E,MATCH($C550,'Policy Characteristics'!$C:$C,0)))</f>
        <v>indst CCS</v>
      </c>
      <c r="L550" s="151">
        <f>IF(ISBLANK(INDEX('Policy Characteristics'!F:F,MATCH($C550,'Policy Characteristics'!$C:$C,0))),"",INDEX('Policy Characteristics'!F:F,MATCH($C550,'Policy Characteristics'!$C:$C,0)))</f>
        <v>0</v>
      </c>
      <c r="M550" s="151">
        <f>IF(ISBLANK(INDEX('Policy Characteristics'!G:G,MATCH($C550,'Policy Characteristics'!$C:$C,0))),"",INDEX('Policy Characteristics'!G:G,MATCH($C550,'Policy Characteristics'!$C:$C,0)))</f>
        <v>1</v>
      </c>
      <c r="N550" s="151">
        <f>IF(ISBLANK(INDEX('Policy Characteristics'!H:H,MATCH($C550,'Policy Characteristics'!$C:$C,0))),"",INDEX('Policy Characteristics'!H:H,MATCH($C550,'Policy Characteristics'!$C:$C,0)))</f>
        <v>0.01</v>
      </c>
      <c r="O550" s="144" t="str">
        <f>IF(ISBLANK(INDEX('Policy Characteristics'!I:I,MATCH($C550,'Policy Characteristics'!$C:$C,0))),"",INDEX('Policy Characteristics'!I:I,MATCH($C550,'Policy Characteristics'!$C:$C,0)))</f>
        <v>% of CO2 captured</v>
      </c>
      <c r="P550" s="14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44" t="str">
        <f>IF(ISBLANK(INDEX('Policy Characteristics'!K:K,MATCH($C550,'Policy Characteristics'!$C:$C,0))),"",INDEX('Policy Characteristics'!K:K,MATCH($C550,'Policy Characteristics'!$C:$C,0)))</f>
        <v>ccs.html#ccs</v>
      </c>
      <c r="R550" s="144" t="str">
        <f>IF(ISBLANK(INDEX('Policy Characteristics'!L:L,MATCH($C550,'Policy Characteristics'!$C:$C,0))),"",INDEX('Policy Characteristics'!L:L,MATCH($C550,'Policy Characteristics'!$C:$C,0)))</f>
        <v>carbon-capture-and-sequestration.html</v>
      </c>
    </row>
    <row r="551" spans="1:18" x14ac:dyDescent="0.25">
      <c r="A551" s="144" t="str">
        <f>IF(ISBLANK(INDEX('Policy Characteristics'!A:A,MATCH($C551,'Policy Characteristics'!$C:$C,0))),"",INDEX('Policy Characteristics'!A:A,MATCH($C551,'Policy Characteristics'!$C:$C,0)))</f>
        <v>Industry</v>
      </c>
      <c r="B551" s="152" t="str">
        <f>IF(ISBLANK(INDEX('Policy Characteristics'!B:B,MATCH($C551,'Policy Characteristics'!$C:$C,0))),"",INDEX('Policy Characteristics'!B:B,MATCH($C551,'Policy Characteristics'!$C:$C,0)))</f>
        <v>Carbon Capture and Sequestration</v>
      </c>
      <c r="C551" s="144" t="str">
        <f t="shared" si="30"/>
        <v>Industry Sector Fraction of Potential Additional CCS Achieved</v>
      </c>
      <c r="D551" s="6" t="s">
        <v>1962</v>
      </c>
      <c r="E551" s="6" t="s">
        <v>1424</v>
      </c>
      <c r="F551" t="s">
        <v>1926</v>
      </c>
      <c r="G551" s="45" t="s">
        <v>1920</v>
      </c>
      <c r="H551" s="43">
        <v>921</v>
      </c>
      <c r="I551" t="s">
        <v>44</v>
      </c>
      <c r="J551" s="145" t="str">
        <f>IF(ISBLANK(INDEX('Policy Characteristics'!D:D,MATCH($C551,'Policy Characteristics'!$C:$C,0))),"",INDEX('Policy Characteristics'!D:D,MATCH($C551,'Policy Characteristics'!$C:$C,0)))</f>
        <v>Industry CCS</v>
      </c>
      <c r="K551" s="144" t="str">
        <f>IF(ISBLANK(INDEX('Policy Characteristics'!E:E,MATCH($C551,'Policy Characteristics'!$C:$C,0))),"",INDEX('Policy Characteristics'!E:E,MATCH($C551,'Policy Characteristics'!$C:$C,0)))</f>
        <v>indst CCS</v>
      </c>
      <c r="L551" s="151">
        <f>IF(ISBLANK(INDEX('Policy Characteristics'!F:F,MATCH($C551,'Policy Characteristics'!$C:$C,0))),"",INDEX('Policy Characteristics'!F:F,MATCH($C551,'Policy Characteristics'!$C:$C,0)))</f>
        <v>0</v>
      </c>
      <c r="M551" s="151">
        <f>IF(ISBLANK(INDEX('Policy Characteristics'!G:G,MATCH($C551,'Policy Characteristics'!$C:$C,0))),"",INDEX('Policy Characteristics'!G:G,MATCH($C551,'Policy Characteristics'!$C:$C,0)))</f>
        <v>1</v>
      </c>
      <c r="N551" s="151">
        <f>IF(ISBLANK(INDEX('Policy Characteristics'!H:H,MATCH($C551,'Policy Characteristics'!$C:$C,0))),"",INDEX('Policy Characteristics'!H:H,MATCH($C551,'Policy Characteristics'!$C:$C,0)))</f>
        <v>0.01</v>
      </c>
      <c r="O551" s="144" t="str">
        <f>IF(ISBLANK(INDEX('Policy Characteristics'!I:I,MATCH($C551,'Policy Characteristics'!$C:$C,0))),"",INDEX('Policy Characteristics'!I:I,MATCH($C551,'Policy Characteristics'!$C:$C,0)))</f>
        <v>% of CO2 captured</v>
      </c>
      <c r="P551" s="14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44" t="str">
        <f>IF(ISBLANK(INDEX('Policy Characteristics'!K:K,MATCH($C551,'Policy Characteristics'!$C:$C,0))),"",INDEX('Policy Characteristics'!K:K,MATCH($C551,'Policy Characteristics'!$C:$C,0)))</f>
        <v>ccs.html#ccs</v>
      </c>
      <c r="R551" s="144" t="str">
        <f>IF(ISBLANK(INDEX('Policy Characteristics'!L:L,MATCH($C551,'Policy Characteristics'!$C:$C,0))),"",INDEX('Policy Characteristics'!L:L,MATCH($C551,'Policy Characteristics'!$C:$C,0)))</f>
        <v>carbon-capture-and-sequestration.html</v>
      </c>
    </row>
    <row r="552" spans="1:18" x14ac:dyDescent="0.25">
      <c r="A552" s="144" t="str">
        <f>IF(ISBLANK(INDEX('Policy Characteristics'!A:A,MATCH($C552,'Policy Characteristics'!$C:$C,0))),"",INDEX('Policy Characteristics'!A:A,MATCH($C552,'Policy Characteristics'!$C:$C,0)))</f>
        <v>Industry</v>
      </c>
      <c r="B552" s="152" t="str">
        <f>IF(ISBLANK(INDEX('Policy Characteristics'!B:B,MATCH($C552,'Policy Characteristics'!$C:$C,0))),"",INDEX('Policy Characteristics'!B:B,MATCH($C552,'Policy Characteristics'!$C:$C,0)))</f>
        <v>Carbon Capture and Sequestration</v>
      </c>
      <c r="C552" s="144" t="str">
        <f t="shared" si="30"/>
        <v>Industry Sector Fraction of Potential Additional CCS Achieved</v>
      </c>
      <c r="D552" s="6" t="s">
        <v>1963</v>
      </c>
      <c r="E552" s="6" t="s">
        <v>1918</v>
      </c>
      <c r="F552" t="s">
        <v>1927</v>
      </c>
      <c r="G552" s="45" t="s">
        <v>1919</v>
      </c>
      <c r="H552" s="43">
        <v>922</v>
      </c>
      <c r="I552" t="s">
        <v>43</v>
      </c>
      <c r="J552" s="145" t="str">
        <f>IF(ISBLANK(INDEX('Policy Characteristics'!D:D,MATCH($C552,'Policy Characteristics'!$C:$C,0))),"",INDEX('Policy Characteristics'!D:D,MATCH($C552,'Policy Characteristics'!$C:$C,0)))</f>
        <v>Industry CCS</v>
      </c>
      <c r="K552" s="144" t="str">
        <f>IF(ISBLANK(INDEX('Policy Characteristics'!E:E,MATCH($C552,'Policy Characteristics'!$C:$C,0))),"",INDEX('Policy Characteristics'!E:E,MATCH($C552,'Policy Characteristics'!$C:$C,0)))</f>
        <v>indst CCS</v>
      </c>
      <c r="L552" s="151">
        <f>IF(ISBLANK(INDEX('Policy Characteristics'!F:F,MATCH($C552,'Policy Characteristics'!$C:$C,0))),"",INDEX('Policy Characteristics'!F:F,MATCH($C552,'Policy Characteristics'!$C:$C,0)))</f>
        <v>0</v>
      </c>
      <c r="M552" s="151">
        <f>IF(ISBLANK(INDEX('Policy Characteristics'!G:G,MATCH($C552,'Policy Characteristics'!$C:$C,0))),"",INDEX('Policy Characteristics'!G:G,MATCH($C552,'Policy Characteristics'!$C:$C,0)))</f>
        <v>1</v>
      </c>
      <c r="N552" s="151">
        <f>IF(ISBLANK(INDEX('Policy Characteristics'!H:H,MATCH($C552,'Policy Characteristics'!$C:$C,0))),"",INDEX('Policy Characteristics'!H:H,MATCH($C552,'Policy Characteristics'!$C:$C,0)))</f>
        <v>0.01</v>
      </c>
      <c r="O552" s="144" t="str">
        <f>IF(ISBLANK(INDEX('Policy Characteristics'!I:I,MATCH($C552,'Policy Characteristics'!$C:$C,0))),"",INDEX('Policy Characteristics'!I:I,MATCH($C552,'Policy Characteristics'!$C:$C,0)))</f>
        <v>% of CO2 captured</v>
      </c>
      <c r="P552" s="14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44" t="str">
        <f>IF(ISBLANK(INDEX('Policy Characteristics'!K:K,MATCH($C552,'Policy Characteristics'!$C:$C,0))),"",INDEX('Policy Characteristics'!K:K,MATCH($C552,'Policy Characteristics'!$C:$C,0)))</f>
        <v>ccs.html#ccs</v>
      </c>
      <c r="R552" s="144" t="str">
        <f>IF(ISBLANK(INDEX('Policy Characteristics'!L:L,MATCH($C552,'Policy Characteristics'!$C:$C,0))),"",INDEX('Policy Characteristics'!L:L,MATCH($C552,'Policy Characteristics'!$C:$C,0)))</f>
        <v>carbon-capture-and-sequestration.html</v>
      </c>
    </row>
    <row r="553" spans="1:18" x14ac:dyDescent="0.25">
      <c r="A553" s="144" t="str">
        <f>IF(ISBLANK(INDEX('Policy Characteristics'!A:A,MATCH($C553,'Policy Characteristics'!$C:$C,0))),"",INDEX('Policy Characteristics'!A:A,MATCH($C553,'Policy Characteristics'!$C:$C,0)))</f>
        <v>Industry</v>
      </c>
      <c r="B553" s="152" t="str">
        <f>IF(ISBLANK(INDEX('Policy Characteristics'!B:B,MATCH($C553,'Policy Characteristics'!$C:$C,0))),"",INDEX('Policy Characteristics'!B:B,MATCH($C553,'Policy Characteristics'!$C:$C,0)))</f>
        <v>Carbon Capture and Sequestration</v>
      </c>
      <c r="C553" s="144" t="str">
        <f t="shared" si="30"/>
        <v>Industry Sector Fraction of Potential Additional CCS Achieved</v>
      </c>
      <c r="D553" s="6" t="s">
        <v>1963</v>
      </c>
      <c r="E553" s="6" t="s">
        <v>1424</v>
      </c>
      <c r="F553" t="s">
        <v>1927</v>
      </c>
      <c r="G553" s="45" t="s">
        <v>1920</v>
      </c>
      <c r="H553" s="43">
        <v>923</v>
      </c>
      <c r="I553" t="s">
        <v>44</v>
      </c>
      <c r="J553" s="145" t="str">
        <f>IF(ISBLANK(INDEX('Policy Characteristics'!D:D,MATCH($C553,'Policy Characteristics'!$C:$C,0))),"",INDEX('Policy Characteristics'!D:D,MATCH($C553,'Policy Characteristics'!$C:$C,0)))</f>
        <v>Industry CCS</v>
      </c>
      <c r="K553" s="144" t="str">
        <f>IF(ISBLANK(INDEX('Policy Characteristics'!E:E,MATCH($C553,'Policy Characteristics'!$C:$C,0))),"",INDEX('Policy Characteristics'!E:E,MATCH($C553,'Policy Characteristics'!$C:$C,0)))</f>
        <v>indst CCS</v>
      </c>
      <c r="L553" s="151">
        <f>IF(ISBLANK(INDEX('Policy Characteristics'!F:F,MATCH($C553,'Policy Characteristics'!$C:$C,0))),"",INDEX('Policy Characteristics'!F:F,MATCH($C553,'Policy Characteristics'!$C:$C,0)))</f>
        <v>0</v>
      </c>
      <c r="M553" s="151">
        <f>IF(ISBLANK(INDEX('Policy Characteristics'!G:G,MATCH($C553,'Policy Characteristics'!$C:$C,0))),"",INDEX('Policy Characteristics'!G:G,MATCH($C553,'Policy Characteristics'!$C:$C,0)))</f>
        <v>1</v>
      </c>
      <c r="N553" s="151">
        <f>IF(ISBLANK(INDEX('Policy Characteristics'!H:H,MATCH($C553,'Policy Characteristics'!$C:$C,0))),"",INDEX('Policy Characteristics'!H:H,MATCH($C553,'Policy Characteristics'!$C:$C,0)))</f>
        <v>0.01</v>
      </c>
      <c r="O553" s="144" t="str">
        <f>IF(ISBLANK(INDEX('Policy Characteristics'!I:I,MATCH($C553,'Policy Characteristics'!$C:$C,0))),"",INDEX('Policy Characteristics'!I:I,MATCH($C553,'Policy Characteristics'!$C:$C,0)))</f>
        <v>% of CO2 captured</v>
      </c>
      <c r="P553" s="14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44" t="str">
        <f>IF(ISBLANK(INDEX('Policy Characteristics'!K:K,MATCH($C553,'Policy Characteristics'!$C:$C,0))),"",INDEX('Policy Characteristics'!K:K,MATCH($C553,'Policy Characteristics'!$C:$C,0)))</f>
        <v>ccs.html#ccs</v>
      </c>
      <c r="R553" s="144" t="str">
        <f>IF(ISBLANK(INDEX('Policy Characteristics'!L:L,MATCH($C553,'Policy Characteristics'!$C:$C,0))),"",INDEX('Policy Characteristics'!L:L,MATCH($C553,'Policy Characteristics'!$C:$C,0)))</f>
        <v>carbon-capture-and-sequestration.html</v>
      </c>
    </row>
    <row r="554" spans="1:18" x14ac:dyDescent="0.25">
      <c r="A554" s="144" t="str">
        <f>IF(ISBLANK(INDEX('Policy Characteristics'!A:A,MATCH($C554,'Policy Characteristics'!$C:$C,0))),"",INDEX('Policy Characteristics'!A:A,MATCH($C554,'Policy Characteristics'!$C:$C,0)))</f>
        <v>Industry</v>
      </c>
      <c r="B554" s="152" t="str">
        <f>IF(ISBLANK(INDEX('Policy Characteristics'!B:B,MATCH($C554,'Policy Characteristics'!$C:$C,0))),"",INDEX('Policy Characteristics'!B:B,MATCH($C554,'Policy Characteristics'!$C:$C,0)))</f>
        <v>Carbon Capture and Sequestration</v>
      </c>
      <c r="C554" s="144" t="str">
        <f t="shared" si="30"/>
        <v>Industry Sector Fraction of Potential Additional CCS Achieved</v>
      </c>
      <c r="D554" s="6" t="s">
        <v>1964</v>
      </c>
      <c r="E554" s="6" t="s">
        <v>1918</v>
      </c>
      <c r="F554" t="s">
        <v>1928</v>
      </c>
      <c r="G554" s="45" t="s">
        <v>1919</v>
      </c>
      <c r="H554" s="43">
        <v>924</v>
      </c>
      <c r="I554" t="s">
        <v>43</v>
      </c>
      <c r="J554" s="145" t="str">
        <f>IF(ISBLANK(INDEX('Policy Characteristics'!D:D,MATCH($C554,'Policy Characteristics'!$C:$C,0))),"",INDEX('Policy Characteristics'!D:D,MATCH($C554,'Policy Characteristics'!$C:$C,0)))</f>
        <v>Industry CCS</v>
      </c>
      <c r="K554" s="144" t="str">
        <f>IF(ISBLANK(INDEX('Policy Characteristics'!E:E,MATCH($C554,'Policy Characteristics'!$C:$C,0))),"",INDEX('Policy Characteristics'!E:E,MATCH($C554,'Policy Characteristics'!$C:$C,0)))</f>
        <v>indst CCS</v>
      </c>
      <c r="L554" s="151">
        <f>IF(ISBLANK(INDEX('Policy Characteristics'!F:F,MATCH($C554,'Policy Characteristics'!$C:$C,0))),"",INDEX('Policy Characteristics'!F:F,MATCH($C554,'Policy Characteristics'!$C:$C,0)))</f>
        <v>0</v>
      </c>
      <c r="M554" s="151">
        <f>IF(ISBLANK(INDEX('Policy Characteristics'!G:G,MATCH($C554,'Policy Characteristics'!$C:$C,0))),"",INDEX('Policy Characteristics'!G:G,MATCH($C554,'Policy Characteristics'!$C:$C,0)))</f>
        <v>1</v>
      </c>
      <c r="N554" s="151">
        <f>IF(ISBLANK(INDEX('Policy Characteristics'!H:H,MATCH($C554,'Policy Characteristics'!$C:$C,0))),"",INDEX('Policy Characteristics'!H:H,MATCH($C554,'Policy Characteristics'!$C:$C,0)))</f>
        <v>0.01</v>
      </c>
      <c r="O554" s="144" t="str">
        <f>IF(ISBLANK(INDEX('Policy Characteristics'!I:I,MATCH($C554,'Policy Characteristics'!$C:$C,0))),"",INDEX('Policy Characteristics'!I:I,MATCH($C554,'Policy Characteristics'!$C:$C,0)))</f>
        <v>% of CO2 captured</v>
      </c>
      <c r="P554" s="14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44" t="str">
        <f>IF(ISBLANK(INDEX('Policy Characteristics'!K:K,MATCH($C554,'Policy Characteristics'!$C:$C,0))),"",INDEX('Policy Characteristics'!K:K,MATCH($C554,'Policy Characteristics'!$C:$C,0)))</f>
        <v>ccs.html#ccs</v>
      </c>
      <c r="R554" s="144" t="str">
        <f>IF(ISBLANK(INDEX('Policy Characteristics'!L:L,MATCH($C554,'Policy Characteristics'!$C:$C,0))),"",INDEX('Policy Characteristics'!L:L,MATCH($C554,'Policy Characteristics'!$C:$C,0)))</f>
        <v>carbon-capture-and-sequestration.html</v>
      </c>
    </row>
    <row r="555" spans="1:18" x14ac:dyDescent="0.25">
      <c r="A555" s="144" t="str">
        <f>IF(ISBLANK(INDEX('Policy Characteristics'!A:A,MATCH($C555,'Policy Characteristics'!$C:$C,0))),"",INDEX('Policy Characteristics'!A:A,MATCH($C555,'Policy Characteristics'!$C:$C,0)))</f>
        <v>Industry</v>
      </c>
      <c r="B555" s="152" t="str">
        <f>IF(ISBLANK(INDEX('Policy Characteristics'!B:B,MATCH($C555,'Policy Characteristics'!$C:$C,0))),"",INDEX('Policy Characteristics'!B:B,MATCH($C555,'Policy Characteristics'!$C:$C,0)))</f>
        <v>Carbon Capture and Sequestration</v>
      </c>
      <c r="C555" s="144" t="str">
        <f t="shared" ref="C555:C587" si="31">C$538</f>
        <v>Industry Sector Fraction of Potential Additional CCS Achieved</v>
      </c>
      <c r="D555" s="6" t="s">
        <v>1964</v>
      </c>
      <c r="E555" s="6" t="s">
        <v>1424</v>
      </c>
      <c r="F555" t="s">
        <v>1928</v>
      </c>
      <c r="G555" s="45" t="s">
        <v>1920</v>
      </c>
      <c r="H555" s="43">
        <v>925</v>
      </c>
      <c r="I555" t="s">
        <v>43</v>
      </c>
      <c r="J555" s="145" t="str">
        <f>IF(ISBLANK(INDEX('Policy Characteristics'!D:D,MATCH($C555,'Policy Characteristics'!$C:$C,0))),"",INDEX('Policy Characteristics'!D:D,MATCH($C555,'Policy Characteristics'!$C:$C,0)))</f>
        <v>Industry CCS</v>
      </c>
      <c r="K555" s="144" t="str">
        <f>IF(ISBLANK(INDEX('Policy Characteristics'!E:E,MATCH($C555,'Policy Characteristics'!$C:$C,0))),"",INDEX('Policy Characteristics'!E:E,MATCH($C555,'Policy Characteristics'!$C:$C,0)))</f>
        <v>indst CCS</v>
      </c>
      <c r="L555" s="151">
        <f>IF(ISBLANK(INDEX('Policy Characteristics'!F:F,MATCH($C555,'Policy Characteristics'!$C:$C,0))),"",INDEX('Policy Characteristics'!F:F,MATCH($C555,'Policy Characteristics'!$C:$C,0)))</f>
        <v>0</v>
      </c>
      <c r="M555" s="151">
        <f>IF(ISBLANK(INDEX('Policy Characteristics'!G:G,MATCH($C555,'Policy Characteristics'!$C:$C,0))),"",INDEX('Policy Characteristics'!G:G,MATCH($C555,'Policy Characteristics'!$C:$C,0)))</f>
        <v>1</v>
      </c>
      <c r="N555" s="151">
        <f>IF(ISBLANK(INDEX('Policy Characteristics'!H:H,MATCH($C555,'Policy Characteristics'!$C:$C,0))),"",INDEX('Policy Characteristics'!H:H,MATCH($C555,'Policy Characteristics'!$C:$C,0)))</f>
        <v>0.01</v>
      </c>
      <c r="O555" s="144" t="str">
        <f>IF(ISBLANK(INDEX('Policy Characteristics'!I:I,MATCH($C555,'Policy Characteristics'!$C:$C,0))),"",INDEX('Policy Characteristics'!I:I,MATCH($C555,'Policy Characteristics'!$C:$C,0)))</f>
        <v>% of CO2 captured</v>
      </c>
      <c r="P555" s="14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44" t="str">
        <f>IF(ISBLANK(INDEX('Policy Characteristics'!K:K,MATCH($C555,'Policy Characteristics'!$C:$C,0))),"",INDEX('Policy Characteristics'!K:K,MATCH($C555,'Policy Characteristics'!$C:$C,0)))</f>
        <v>ccs.html#ccs</v>
      </c>
      <c r="R555" s="144" t="str">
        <f>IF(ISBLANK(INDEX('Policy Characteristics'!L:L,MATCH($C555,'Policy Characteristics'!$C:$C,0))),"",INDEX('Policy Characteristics'!L:L,MATCH($C555,'Policy Characteristics'!$C:$C,0)))</f>
        <v>carbon-capture-and-sequestration.html</v>
      </c>
    </row>
    <row r="556" spans="1:18" x14ac:dyDescent="0.25">
      <c r="A556" s="144" t="str">
        <f>IF(ISBLANK(INDEX('Policy Characteristics'!A:A,MATCH($C556,'Policy Characteristics'!$C:$C,0))),"",INDEX('Policy Characteristics'!A:A,MATCH($C556,'Policy Characteristics'!$C:$C,0)))</f>
        <v>Industry</v>
      </c>
      <c r="B556" s="152" t="str">
        <f>IF(ISBLANK(INDEX('Policy Characteristics'!B:B,MATCH($C556,'Policy Characteristics'!$C:$C,0))),"",INDEX('Policy Characteristics'!B:B,MATCH($C556,'Policy Characteristics'!$C:$C,0)))</f>
        <v>Carbon Capture and Sequestration</v>
      </c>
      <c r="C556" s="144" t="str">
        <f t="shared" si="31"/>
        <v>Industry Sector Fraction of Potential Additional CCS Achieved</v>
      </c>
      <c r="D556" s="6" t="s">
        <v>1965</v>
      </c>
      <c r="E556" s="6" t="s">
        <v>1918</v>
      </c>
      <c r="F556" t="s">
        <v>1471</v>
      </c>
      <c r="G556" s="45" t="s">
        <v>1919</v>
      </c>
      <c r="H556" s="43">
        <v>926</v>
      </c>
      <c r="I556" t="s">
        <v>43</v>
      </c>
      <c r="J556" s="145" t="str">
        <f>IF(ISBLANK(INDEX('Policy Characteristics'!D:D,MATCH($C556,'Policy Characteristics'!$C:$C,0))),"",INDEX('Policy Characteristics'!D:D,MATCH($C556,'Policy Characteristics'!$C:$C,0)))</f>
        <v>Industry CCS</v>
      </c>
      <c r="K556" s="144" t="str">
        <f>IF(ISBLANK(INDEX('Policy Characteristics'!E:E,MATCH($C556,'Policy Characteristics'!$C:$C,0))),"",INDEX('Policy Characteristics'!E:E,MATCH($C556,'Policy Characteristics'!$C:$C,0)))</f>
        <v>indst CCS</v>
      </c>
      <c r="L556" s="151">
        <f>IF(ISBLANK(INDEX('Policy Characteristics'!F:F,MATCH($C556,'Policy Characteristics'!$C:$C,0))),"",INDEX('Policy Characteristics'!F:F,MATCH($C556,'Policy Characteristics'!$C:$C,0)))</f>
        <v>0</v>
      </c>
      <c r="M556" s="151">
        <f>IF(ISBLANK(INDEX('Policy Characteristics'!G:G,MATCH($C556,'Policy Characteristics'!$C:$C,0))),"",INDEX('Policy Characteristics'!G:G,MATCH($C556,'Policy Characteristics'!$C:$C,0)))</f>
        <v>1</v>
      </c>
      <c r="N556" s="151">
        <f>IF(ISBLANK(INDEX('Policy Characteristics'!H:H,MATCH($C556,'Policy Characteristics'!$C:$C,0))),"",INDEX('Policy Characteristics'!H:H,MATCH($C556,'Policy Characteristics'!$C:$C,0)))</f>
        <v>0.01</v>
      </c>
      <c r="O556" s="144" t="str">
        <f>IF(ISBLANK(INDEX('Policy Characteristics'!I:I,MATCH($C556,'Policy Characteristics'!$C:$C,0))),"",INDEX('Policy Characteristics'!I:I,MATCH($C556,'Policy Characteristics'!$C:$C,0)))</f>
        <v>% of CO2 captured</v>
      </c>
      <c r="P556" s="14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44" t="str">
        <f>IF(ISBLANK(INDEX('Policy Characteristics'!K:K,MATCH($C556,'Policy Characteristics'!$C:$C,0))),"",INDEX('Policy Characteristics'!K:K,MATCH($C556,'Policy Characteristics'!$C:$C,0)))</f>
        <v>ccs.html#ccs</v>
      </c>
      <c r="R556" s="144" t="str">
        <f>IF(ISBLANK(INDEX('Policy Characteristics'!L:L,MATCH($C556,'Policy Characteristics'!$C:$C,0))),"",INDEX('Policy Characteristics'!L:L,MATCH($C556,'Policy Characteristics'!$C:$C,0)))</f>
        <v>carbon-capture-and-sequestration.html</v>
      </c>
    </row>
    <row r="557" spans="1:18" x14ac:dyDescent="0.25">
      <c r="A557" s="144" t="str">
        <f>IF(ISBLANK(INDEX('Policy Characteristics'!A:A,MATCH($C557,'Policy Characteristics'!$C:$C,0))),"",INDEX('Policy Characteristics'!A:A,MATCH($C557,'Policy Characteristics'!$C:$C,0)))</f>
        <v>Industry</v>
      </c>
      <c r="B557" s="152" t="str">
        <f>IF(ISBLANK(INDEX('Policy Characteristics'!B:B,MATCH($C557,'Policy Characteristics'!$C:$C,0))),"",INDEX('Policy Characteristics'!B:B,MATCH($C557,'Policy Characteristics'!$C:$C,0)))</f>
        <v>Carbon Capture and Sequestration</v>
      </c>
      <c r="C557" s="144" t="str">
        <f t="shared" si="31"/>
        <v>Industry Sector Fraction of Potential Additional CCS Achieved</v>
      </c>
      <c r="D557" s="6" t="s">
        <v>1965</v>
      </c>
      <c r="E557" s="6" t="s">
        <v>1424</v>
      </c>
      <c r="F557" t="s">
        <v>1471</v>
      </c>
      <c r="G557" s="45" t="s">
        <v>1920</v>
      </c>
      <c r="H557" s="43">
        <v>927</v>
      </c>
      <c r="I557" t="s">
        <v>43</v>
      </c>
      <c r="J557" s="145" t="str">
        <f>IF(ISBLANK(INDEX('Policy Characteristics'!D:D,MATCH($C557,'Policy Characteristics'!$C:$C,0))),"",INDEX('Policy Characteristics'!D:D,MATCH($C557,'Policy Characteristics'!$C:$C,0)))</f>
        <v>Industry CCS</v>
      </c>
      <c r="K557" s="144" t="str">
        <f>IF(ISBLANK(INDEX('Policy Characteristics'!E:E,MATCH($C557,'Policy Characteristics'!$C:$C,0))),"",INDEX('Policy Characteristics'!E:E,MATCH($C557,'Policy Characteristics'!$C:$C,0)))</f>
        <v>indst CCS</v>
      </c>
      <c r="L557" s="151">
        <f>IF(ISBLANK(INDEX('Policy Characteristics'!F:F,MATCH($C557,'Policy Characteristics'!$C:$C,0))),"",INDEX('Policy Characteristics'!F:F,MATCH($C557,'Policy Characteristics'!$C:$C,0)))</f>
        <v>0</v>
      </c>
      <c r="M557" s="151">
        <f>IF(ISBLANK(INDEX('Policy Characteristics'!G:G,MATCH($C557,'Policy Characteristics'!$C:$C,0))),"",INDEX('Policy Characteristics'!G:G,MATCH($C557,'Policy Characteristics'!$C:$C,0)))</f>
        <v>1</v>
      </c>
      <c r="N557" s="151">
        <f>IF(ISBLANK(INDEX('Policy Characteristics'!H:H,MATCH($C557,'Policy Characteristics'!$C:$C,0))),"",INDEX('Policy Characteristics'!H:H,MATCH($C557,'Policy Characteristics'!$C:$C,0)))</f>
        <v>0.01</v>
      </c>
      <c r="O557" s="144" t="str">
        <f>IF(ISBLANK(INDEX('Policy Characteristics'!I:I,MATCH($C557,'Policy Characteristics'!$C:$C,0))),"",INDEX('Policy Characteristics'!I:I,MATCH($C557,'Policy Characteristics'!$C:$C,0)))</f>
        <v>% of CO2 captured</v>
      </c>
      <c r="P557" s="14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44" t="str">
        <f>IF(ISBLANK(INDEX('Policy Characteristics'!K:K,MATCH($C557,'Policy Characteristics'!$C:$C,0))),"",INDEX('Policy Characteristics'!K:K,MATCH($C557,'Policy Characteristics'!$C:$C,0)))</f>
        <v>ccs.html#ccs</v>
      </c>
      <c r="R557" s="144" t="str">
        <f>IF(ISBLANK(INDEX('Policy Characteristics'!L:L,MATCH($C557,'Policy Characteristics'!$C:$C,0))),"",INDEX('Policy Characteristics'!L:L,MATCH($C557,'Policy Characteristics'!$C:$C,0)))</f>
        <v>carbon-capture-and-sequestration.html</v>
      </c>
    </row>
    <row r="558" spans="1:18" x14ac:dyDescent="0.25">
      <c r="A558" s="144" t="str">
        <f>IF(ISBLANK(INDEX('Policy Characteristics'!A:A,MATCH($C558,'Policy Characteristics'!$C:$C,0))),"",INDEX('Policy Characteristics'!A:A,MATCH($C558,'Policy Characteristics'!$C:$C,0)))</f>
        <v>Industry</v>
      </c>
      <c r="B558" s="152" t="str">
        <f>IF(ISBLANK(INDEX('Policy Characteristics'!B:B,MATCH($C558,'Policy Characteristics'!$C:$C,0))),"",INDEX('Policy Characteristics'!B:B,MATCH($C558,'Policy Characteristics'!$C:$C,0)))</f>
        <v>Carbon Capture and Sequestration</v>
      </c>
      <c r="C558" s="144" t="str">
        <f t="shared" si="31"/>
        <v>Industry Sector Fraction of Potential Additional CCS Achieved</v>
      </c>
      <c r="D558" s="6" t="s">
        <v>1966</v>
      </c>
      <c r="E558" s="6" t="s">
        <v>1918</v>
      </c>
      <c r="F558" t="s">
        <v>1929</v>
      </c>
      <c r="G558" s="45" t="s">
        <v>1919</v>
      </c>
      <c r="H558" s="43">
        <v>928</v>
      </c>
      <c r="I558" t="s">
        <v>44</v>
      </c>
      <c r="J558" s="145" t="str">
        <f>IF(ISBLANK(INDEX('Policy Characteristics'!D:D,MATCH($C558,'Policy Characteristics'!$C:$C,0))),"",INDEX('Policy Characteristics'!D:D,MATCH($C558,'Policy Characteristics'!$C:$C,0)))</f>
        <v>Industry CCS</v>
      </c>
      <c r="K558" s="144" t="str">
        <f>IF(ISBLANK(INDEX('Policy Characteristics'!E:E,MATCH($C558,'Policy Characteristics'!$C:$C,0))),"",INDEX('Policy Characteristics'!E:E,MATCH($C558,'Policy Characteristics'!$C:$C,0)))</f>
        <v>indst CCS</v>
      </c>
      <c r="L558" s="151">
        <f>IF(ISBLANK(INDEX('Policy Characteristics'!F:F,MATCH($C558,'Policy Characteristics'!$C:$C,0))),"",INDEX('Policy Characteristics'!F:F,MATCH($C558,'Policy Characteristics'!$C:$C,0)))</f>
        <v>0</v>
      </c>
      <c r="M558" s="151">
        <f>IF(ISBLANK(INDEX('Policy Characteristics'!G:G,MATCH($C558,'Policy Characteristics'!$C:$C,0))),"",INDEX('Policy Characteristics'!G:G,MATCH($C558,'Policy Characteristics'!$C:$C,0)))</f>
        <v>1</v>
      </c>
      <c r="N558" s="151">
        <f>IF(ISBLANK(INDEX('Policy Characteristics'!H:H,MATCH($C558,'Policy Characteristics'!$C:$C,0))),"",INDEX('Policy Characteristics'!H:H,MATCH($C558,'Policy Characteristics'!$C:$C,0)))</f>
        <v>0.01</v>
      </c>
      <c r="O558" s="144" t="str">
        <f>IF(ISBLANK(INDEX('Policy Characteristics'!I:I,MATCH($C558,'Policy Characteristics'!$C:$C,0))),"",INDEX('Policy Characteristics'!I:I,MATCH($C558,'Policy Characteristics'!$C:$C,0)))</f>
        <v>% of CO2 captured</v>
      </c>
      <c r="P558" s="14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44" t="str">
        <f>IF(ISBLANK(INDEX('Policy Characteristics'!K:K,MATCH($C558,'Policy Characteristics'!$C:$C,0))),"",INDEX('Policy Characteristics'!K:K,MATCH($C558,'Policy Characteristics'!$C:$C,0)))</f>
        <v>ccs.html#ccs</v>
      </c>
      <c r="R558" s="144" t="str">
        <f>IF(ISBLANK(INDEX('Policy Characteristics'!L:L,MATCH($C558,'Policy Characteristics'!$C:$C,0))),"",INDEX('Policy Characteristics'!L:L,MATCH($C558,'Policy Characteristics'!$C:$C,0)))</f>
        <v>carbon-capture-and-sequestration.html</v>
      </c>
    </row>
    <row r="559" spans="1:18" x14ac:dyDescent="0.25">
      <c r="A559" s="144" t="str">
        <f>IF(ISBLANK(INDEX('Policy Characteristics'!A:A,MATCH($C559,'Policy Characteristics'!$C:$C,0))),"",INDEX('Policy Characteristics'!A:A,MATCH($C559,'Policy Characteristics'!$C:$C,0)))</f>
        <v>Industry</v>
      </c>
      <c r="B559" s="152" t="str">
        <f>IF(ISBLANK(INDEX('Policy Characteristics'!B:B,MATCH($C559,'Policy Characteristics'!$C:$C,0))),"",INDEX('Policy Characteristics'!B:B,MATCH($C559,'Policy Characteristics'!$C:$C,0)))</f>
        <v>Carbon Capture and Sequestration</v>
      </c>
      <c r="C559" s="144" t="str">
        <f t="shared" si="31"/>
        <v>Industry Sector Fraction of Potential Additional CCS Achieved</v>
      </c>
      <c r="D559" s="6" t="s">
        <v>1966</v>
      </c>
      <c r="E559" s="6" t="s">
        <v>1424</v>
      </c>
      <c r="F559" t="s">
        <v>1929</v>
      </c>
      <c r="G559" s="45" t="s">
        <v>1920</v>
      </c>
      <c r="H559" s="43">
        <v>929</v>
      </c>
      <c r="I559" t="s">
        <v>44</v>
      </c>
      <c r="J559" s="145" t="str">
        <f>IF(ISBLANK(INDEX('Policy Characteristics'!D:D,MATCH($C559,'Policy Characteristics'!$C:$C,0))),"",INDEX('Policy Characteristics'!D:D,MATCH($C559,'Policy Characteristics'!$C:$C,0)))</f>
        <v>Industry CCS</v>
      </c>
      <c r="K559" s="144" t="str">
        <f>IF(ISBLANK(INDEX('Policy Characteristics'!E:E,MATCH($C559,'Policy Characteristics'!$C:$C,0))),"",INDEX('Policy Characteristics'!E:E,MATCH($C559,'Policy Characteristics'!$C:$C,0)))</f>
        <v>indst CCS</v>
      </c>
      <c r="L559" s="151">
        <f>IF(ISBLANK(INDEX('Policy Characteristics'!F:F,MATCH($C559,'Policy Characteristics'!$C:$C,0))),"",INDEX('Policy Characteristics'!F:F,MATCH($C559,'Policy Characteristics'!$C:$C,0)))</f>
        <v>0</v>
      </c>
      <c r="M559" s="151">
        <f>IF(ISBLANK(INDEX('Policy Characteristics'!G:G,MATCH($C559,'Policy Characteristics'!$C:$C,0))),"",INDEX('Policy Characteristics'!G:G,MATCH($C559,'Policy Characteristics'!$C:$C,0)))</f>
        <v>1</v>
      </c>
      <c r="N559" s="151">
        <f>IF(ISBLANK(INDEX('Policy Characteristics'!H:H,MATCH($C559,'Policy Characteristics'!$C:$C,0))),"",INDEX('Policy Characteristics'!H:H,MATCH($C559,'Policy Characteristics'!$C:$C,0)))</f>
        <v>0.01</v>
      </c>
      <c r="O559" s="144" t="str">
        <f>IF(ISBLANK(INDEX('Policy Characteristics'!I:I,MATCH($C559,'Policy Characteristics'!$C:$C,0))),"",INDEX('Policy Characteristics'!I:I,MATCH($C559,'Policy Characteristics'!$C:$C,0)))</f>
        <v>% of CO2 captured</v>
      </c>
      <c r="P559" s="14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44" t="str">
        <f>IF(ISBLANK(INDEX('Policy Characteristics'!K:K,MATCH($C559,'Policy Characteristics'!$C:$C,0))),"",INDEX('Policy Characteristics'!K:K,MATCH($C559,'Policy Characteristics'!$C:$C,0)))</f>
        <v>ccs.html#ccs</v>
      </c>
      <c r="R559" s="144" t="str">
        <f>IF(ISBLANK(INDEX('Policy Characteristics'!L:L,MATCH($C559,'Policy Characteristics'!$C:$C,0))),"",INDEX('Policy Characteristics'!L:L,MATCH($C559,'Policy Characteristics'!$C:$C,0)))</f>
        <v>carbon-capture-and-sequestration.html</v>
      </c>
    </row>
    <row r="560" spans="1:18" x14ac:dyDescent="0.25">
      <c r="A560" s="144" t="str">
        <f>IF(ISBLANK(INDEX('Policy Characteristics'!A:A,MATCH($C560,'Policy Characteristics'!$C:$C,0))),"",INDEX('Policy Characteristics'!A:A,MATCH($C560,'Policy Characteristics'!$C:$C,0)))</f>
        <v>Industry</v>
      </c>
      <c r="B560" s="152" t="str">
        <f>IF(ISBLANK(INDEX('Policy Characteristics'!B:B,MATCH($C560,'Policy Characteristics'!$C:$C,0))),"",INDEX('Policy Characteristics'!B:B,MATCH($C560,'Policy Characteristics'!$C:$C,0)))</f>
        <v>Carbon Capture and Sequestration</v>
      </c>
      <c r="C560" s="144" t="str">
        <f t="shared" si="31"/>
        <v>Industry Sector Fraction of Potential Additional CCS Achieved</v>
      </c>
      <c r="D560" s="6" t="s">
        <v>1967</v>
      </c>
      <c r="E560" s="6" t="s">
        <v>1918</v>
      </c>
      <c r="F560" t="s">
        <v>1930</v>
      </c>
      <c r="G560" s="45" t="s">
        <v>1919</v>
      </c>
      <c r="H560" s="43">
        <v>930</v>
      </c>
      <c r="I560" t="s">
        <v>43</v>
      </c>
      <c r="J560" s="145" t="str">
        <f>IF(ISBLANK(INDEX('Policy Characteristics'!D:D,MATCH($C560,'Policy Characteristics'!$C:$C,0))),"",INDEX('Policy Characteristics'!D:D,MATCH($C560,'Policy Characteristics'!$C:$C,0)))</f>
        <v>Industry CCS</v>
      </c>
      <c r="K560" s="144" t="str">
        <f>IF(ISBLANK(INDEX('Policy Characteristics'!E:E,MATCH($C560,'Policy Characteristics'!$C:$C,0))),"",INDEX('Policy Characteristics'!E:E,MATCH($C560,'Policy Characteristics'!$C:$C,0)))</f>
        <v>indst CCS</v>
      </c>
      <c r="L560" s="151">
        <f>IF(ISBLANK(INDEX('Policy Characteristics'!F:F,MATCH($C560,'Policy Characteristics'!$C:$C,0))),"",INDEX('Policy Characteristics'!F:F,MATCH($C560,'Policy Characteristics'!$C:$C,0)))</f>
        <v>0</v>
      </c>
      <c r="M560" s="151">
        <f>IF(ISBLANK(INDEX('Policy Characteristics'!G:G,MATCH($C560,'Policy Characteristics'!$C:$C,0))),"",INDEX('Policy Characteristics'!G:G,MATCH($C560,'Policy Characteristics'!$C:$C,0)))</f>
        <v>1</v>
      </c>
      <c r="N560" s="151">
        <f>IF(ISBLANK(INDEX('Policy Characteristics'!H:H,MATCH($C560,'Policy Characteristics'!$C:$C,0))),"",INDEX('Policy Characteristics'!H:H,MATCH($C560,'Policy Characteristics'!$C:$C,0)))</f>
        <v>0.01</v>
      </c>
      <c r="O560" s="144" t="str">
        <f>IF(ISBLANK(INDEX('Policy Characteristics'!I:I,MATCH($C560,'Policy Characteristics'!$C:$C,0))),"",INDEX('Policy Characteristics'!I:I,MATCH($C560,'Policy Characteristics'!$C:$C,0)))</f>
        <v>% of CO2 captured</v>
      </c>
      <c r="P560" s="14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44" t="str">
        <f>IF(ISBLANK(INDEX('Policy Characteristics'!K:K,MATCH($C560,'Policy Characteristics'!$C:$C,0))),"",INDEX('Policy Characteristics'!K:K,MATCH($C560,'Policy Characteristics'!$C:$C,0)))</f>
        <v>ccs.html#ccs</v>
      </c>
      <c r="R560" s="144" t="str">
        <f>IF(ISBLANK(INDEX('Policy Characteristics'!L:L,MATCH($C560,'Policy Characteristics'!$C:$C,0))),"",INDEX('Policy Characteristics'!L:L,MATCH($C560,'Policy Characteristics'!$C:$C,0)))</f>
        <v>carbon-capture-and-sequestration.html</v>
      </c>
    </row>
    <row r="561" spans="1:18" x14ac:dyDescent="0.25">
      <c r="A561" s="144" t="str">
        <f>IF(ISBLANK(INDEX('Policy Characteristics'!A:A,MATCH($C561,'Policy Characteristics'!$C:$C,0))),"",INDEX('Policy Characteristics'!A:A,MATCH($C561,'Policy Characteristics'!$C:$C,0)))</f>
        <v>Industry</v>
      </c>
      <c r="B561" s="152" t="str">
        <f>IF(ISBLANK(INDEX('Policy Characteristics'!B:B,MATCH($C561,'Policy Characteristics'!$C:$C,0))),"",INDEX('Policy Characteristics'!B:B,MATCH($C561,'Policy Characteristics'!$C:$C,0)))</f>
        <v>Carbon Capture and Sequestration</v>
      </c>
      <c r="C561" s="144" t="str">
        <f t="shared" si="31"/>
        <v>Industry Sector Fraction of Potential Additional CCS Achieved</v>
      </c>
      <c r="D561" s="6" t="s">
        <v>1967</v>
      </c>
      <c r="E561" s="6" t="s">
        <v>1424</v>
      </c>
      <c r="F561" t="s">
        <v>1930</v>
      </c>
      <c r="G561" s="45" t="s">
        <v>1920</v>
      </c>
      <c r="H561" s="43">
        <v>931</v>
      </c>
      <c r="I561" t="s">
        <v>44</v>
      </c>
      <c r="J561" s="145" t="str">
        <f>IF(ISBLANK(INDEX('Policy Characteristics'!D:D,MATCH($C561,'Policy Characteristics'!$C:$C,0))),"",INDEX('Policy Characteristics'!D:D,MATCH($C561,'Policy Characteristics'!$C:$C,0)))</f>
        <v>Industry CCS</v>
      </c>
      <c r="K561" s="144" t="str">
        <f>IF(ISBLANK(INDEX('Policy Characteristics'!E:E,MATCH($C561,'Policy Characteristics'!$C:$C,0))),"",INDEX('Policy Characteristics'!E:E,MATCH($C561,'Policy Characteristics'!$C:$C,0)))</f>
        <v>indst CCS</v>
      </c>
      <c r="L561" s="151">
        <f>IF(ISBLANK(INDEX('Policy Characteristics'!F:F,MATCH($C561,'Policy Characteristics'!$C:$C,0))),"",INDEX('Policy Characteristics'!F:F,MATCH($C561,'Policy Characteristics'!$C:$C,0)))</f>
        <v>0</v>
      </c>
      <c r="M561" s="151">
        <f>IF(ISBLANK(INDEX('Policy Characteristics'!G:G,MATCH($C561,'Policy Characteristics'!$C:$C,0))),"",INDEX('Policy Characteristics'!G:G,MATCH($C561,'Policy Characteristics'!$C:$C,0)))</f>
        <v>1</v>
      </c>
      <c r="N561" s="151">
        <f>IF(ISBLANK(INDEX('Policy Characteristics'!H:H,MATCH($C561,'Policy Characteristics'!$C:$C,0))),"",INDEX('Policy Characteristics'!H:H,MATCH($C561,'Policy Characteristics'!$C:$C,0)))</f>
        <v>0.01</v>
      </c>
      <c r="O561" s="144" t="str">
        <f>IF(ISBLANK(INDEX('Policy Characteristics'!I:I,MATCH($C561,'Policy Characteristics'!$C:$C,0))),"",INDEX('Policy Characteristics'!I:I,MATCH($C561,'Policy Characteristics'!$C:$C,0)))</f>
        <v>% of CO2 captured</v>
      </c>
      <c r="P561" s="14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44" t="str">
        <f>IF(ISBLANK(INDEX('Policy Characteristics'!K:K,MATCH($C561,'Policy Characteristics'!$C:$C,0))),"",INDEX('Policy Characteristics'!K:K,MATCH($C561,'Policy Characteristics'!$C:$C,0)))</f>
        <v>ccs.html#ccs</v>
      </c>
      <c r="R561" s="144" t="str">
        <f>IF(ISBLANK(INDEX('Policy Characteristics'!L:L,MATCH($C561,'Policy Characteristics'!$C:$C,0))),"",INDEX('Policy Characteristics'!L:L,MATCH($C561,'Policy Characteristics'!$C:$C,0)))</f>
        <v>carbon-capture-and-sequestration.html</v>
      </c>
    </row>
    <row r="562" spans="1:18" x14ac:dyDescent="0.25">
      <c r="A562" s="144" t="str">
        <f>IF(ISBLANK(INDEX('Policy Characteristics'!A:A,MATCH($C562,'Policy Characteristics'!$C:$C,0))),"",INDEX('Policy Characteristics'!A:A,MATCH($C562,'Policy Characteristics'!$C:$C,0)))</f>
        <v>Industry</v>
      </c>
      <c r="B562" s="152" t="str">
        <f>IF(ISBLANK(INDEX('Policy Characteristics'!B:B,MATCH($C562,'Policy Characteristics'!$C:$C,0))),"",INDEX('Policy Characteristics'!B:B,MATCH($C562,'Policy Characteristics'!$C:$C,0)))</f>
        <v>Carbon Capture and Sequestration</v>
      </c>
      <c r="C562" s="144" t="str">
        <f t="shared" si="31"/>
        <v>Industry Sector Fraction of Potential Additional CCS Achieved</v>
      </c>
      <c r="D562" s="6" t="s">
        <v>1968</v>
      </c>
      <c r="E562" s="6" t="s">
        <v>1918</v>
      </c>
      <c r="F562" t="s">
        <v>1931</v>
      </c>
      <c r="G562" s="45" t="s">
        <v>1919</v>
      </c>
      <c r="H562" s="43">
        <v>932</v>
      </c>
      <c r="I562" t="s">
        <v>43</v>
      </c>
      <c r="J562" s="145" t="str">
        <f>IF(ISBLANK(INDEX('Policy Characteristics'!D:D,MATCH($C562,'Policy Characteristics'!$C:$C,0))),"",INDEX('Policy Characteristics'!D:D,MATCH($C562,'Policy Characteristics'!$C:$C,0)))</f>
        <v>Industry CCS</v>
      </c>
      <c r="K562" s="144" t="str">
        <f>IF(ISBLANK(INDEX('Policy Characteristics'!E:E,MATCH($C562,'Policy Characteristics'!$C:$C,0))),"",INDEX('Policy Characteristics'!E:E,MATCH($C562,'Policy Characteristics'!$C:$C,0)))</f>
        <v>indst CCS</v>
      </c>
      <c r="L562" s="151">
        <f>IF(ISBLANK(INDEX('Policy Characteristics'!F:F,MATCH($C562,'Policy Characteristics'!$C:$C,0))),"",INDEX('Policy Characteristics'!F:F,MATCH($C562,'Policy Characteristics'!$C:$C,0)))</f>
        <v>0</v>
      </c>
      <c r="M562" s="151">
        <f>IF(ISBLANK(INDEX('Policy Characteristics'!G:G,MATCH($C562,'Policy Characteristics'!$C:$C,0))),"",INDEX('Policy Characteristics'!G:G,MATCH($C562,'Policy Characteristics'!$C:$C,0)))</f>
        <v>1</v>
      </c>
      <c r="N562" s="151">
        <f>IF(ISBLANK(INDEX('Policy Characteristics'!H:H,MATCH($C562,'Policy Characteristics'!$C:$C,0))),"",INDEX('Policy Characteristics'!H:H,MATCH($C562,'Policy Characteristics'!$C:$C,0)))</f>
        <v>0.01</v>
      </c>
      <c r="O562" s="144" t="str">
        <f>IF(ISBLANK(INDEX('Policy Characteristics'!I:I,MATCH($C562,'Policy Characteristics'!$C:$C,0))),"",INDEX('Policy Characteristics'!I:I,MATCH($C562,'Policy Characteristics'!$C:$C,0)))</f>
        <v>% of CO2 captured</v>
      </c>
      <c r="P562" s="14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44" t="str">
        <f>IF(ISBLANK(INDEX('Policy Characteristics'!K:K,MATCH($C562,'Policy Characteristics'!$C:$C,0))),"",INDEX('Policy Characteristics'!K:K,MATCH($C562,'Policy Characteristics'!$C:$C,0)))</f>
        <v>ccs.html#ccs</v>
      </c>
      <c r="R562" s="144" t="str">
        <f>IF(ISBLANK(INDEX('Policy Characteristics'!L:L,MATCH($C562,'Policy Characteristics'!$C:$C,0))),"",INDEX('Policy Characteristics'!L:L,MATCH($C562,'Policy Characteristics'!$C:$C,0)))</f>
        <v>carbon-capture-and-sequestration.html</v>
      </c>
    </row>
    <row r="563" spans="1:18" x14ac:dyDescent="0.25">
      <c r="A563" s="144" t="str">
        <f>IF(ISBLANK(INDEX('Policy Characteristics'!A:A,MATCH($C563,'Policy Characteristics'!$C:$C,0))),"",INDEX('Policy Characteristics'!A:A,MATCH($C563,'Policy Characteristics'!$C:$C,0)))</f>
        <v>Industry</v>
      </c>
      <c r="B563" s="152" t="str">
        <f>IF(ISBLANK(INDEX('Policy Characteristics'!B:B,MATCH($C563,'Policy Characteristics'!$C:$C,0))),"",INDEX('Policy Characteristics'!B:B,MATCH($C563,'Policy Characteristics'!$C:$C,0)))</f>
        <v>Carbon Capture and Sequestration</v>
      </c>
      <c r="C563" s="144" t="str">
        <f t="shared" si="31"/>
        <v>Industry Sector Fraction of Potential Additional CCS Achieved</v>
      </c>
      <c r="D563" s="6" t="s">
        <v>1968</v>
      </c>
      <c r="E563" s="6" t="s">
        <v>1424</v>
      </c>
      <c r="F563" t="s">
        <v>1931</v>
      </c>
      <c r="G563" s="45" t="s">
        <v>1920</v>
      </c>
      <c r="H563" s="43">
        <v>933</v>
      </c>
      <c r="I563" t="s">
        <v>43</v>
      </c>
      <c r="J563" s="145" t="str">
        <f>IF(ISBLANK(INDEX('Policy Characteristics'!D:D,MATCH($C563,'Policy Characteristics'!$C:$C,0))),"",INDEX('Policy Characteristics'!D:D,MATCH($C563,'Policy Characteristics'!$C:$C,0)))</f>
        <v>Industry CCS</v>
      </c>
      <c r="K563" s="144" t="str">
        <f>IF(ISBLANK(INDEX('Policy Characteristics'!E:E,MATCH($C563,'Policy Characteristics'!$C:$C,0))),"",INDEX('Policy Characteristics'!E:E,MATCH($C563,'Policy Characteristics'!$C:$C,0)))</f>
        <v>indst CCS</v>
      </c>
      <c r="L563" s="151">
        <f>IF(ISBLANK(INDEX('Policy Characteristics'!F:F,MATCH($C563,'Policy Characteristics'!$C:$C,0))),"",INDEX('Policy Characteristics'!F:F,MATCH($C563,'Policy Characteristics'!$C:$C,0)))</f>
        <v>0</v>
      </c>
      <c r="M563" s="151">
        <f>IF(ISBLANK(INDEX('Policy Characteristics'!G:G,MATCH($C563,'Policy Characteristics'!$C:$C,0))),"",INDEX('Policy Characteristics'!G:G,MATCH($C563,'Policy Characteristics'!$C:$C,0)))</f>
        <v>1</v>
      </c>
      <c r="N563" s="151">
        <f>IF(ISBLANK(INDEX('Policy Characteristics'!H:H,MATCH($C563,'Policy Characteristics'!$C:$C,0))),"",INDEX('Policy Characteristics'!H:H,MATCH($C563,'Policy Characteristics'!$C:$C,0)))</f>
        <v>0.01</v>
      </c>
      <c r="O563" s="144" t="str">
        <f>IF(ISBLANK(INDEX('Policy Characteristics'!I:I,MATCH($C563,'Policy Characteristics'!$C:$C,0))),"",INDEX('Policy Characteristics'!I:I,MATCH($C563,'Policy Characteristics'!$C:$C,0)))</f>
        <v>% of CO2 captured</v>
      </c>
      <c r="P563" s="14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44" t="str">
        <f>IF(ISBLANK(INDEX('Policy Characteristics'!K:K,MATCH($C563,'Policy Characteristics'!$C:$C,0))),"",INDEX('Policy Characteristics'!K:K,MATCH($C563,'Policy Characteristics'!$C:$C,0)))</f>
        <v>ccs.html#ccs</v>
      </c>
      <c r="R563" s="144" t="str">
        <f>IF(ISBLANK(INDEX('Policy Characteristics'!L:L,MATCH($C563,'Policy Characteristics'!$C:$C,0))),"",INDEX('Policy Characteristics'!L:L,MATCH($C563,'Policy Characteristics'!$C:$C,0)))</f>
        <v>carbon-capture-and-sequestration.html</v>
      </c>
    </row>
    <row r="564" spans="1:18" x14ac:dyDescent="0.25">
      <c r="A564" s="144" t="str">
        <f>IF(ISBLANK(INDEX('Policy Characteristics'!A:A,MATCH($C564,'Policy Characteristics'!$C:$C,0))),"",INDEX('Policy Characteristics'!A:A,MATCH($C564,'Policy Characteristics'!$C:$C,0)))</f>
        <v>Industry</v>
      </c>
      <c r="B564" s="152" t="str">
        <f>IF(ISBLANK(INDEX('Policy Characteristics'!B:B,MATCH($C564,'Policy Characteristics'!$C:$C,0))),"",INDEX('Policy Characteristics'!B:B,MATCH($C564,'Policy Characteristics'!$C:$C,0)))</f>
        <v>Carbon Capture and Sequestration</v>
      </c>
      <c r="C564" s="144" t="str">
        <f t="shared" si="31"/>
        <v>Industry Sector Fraction of Potential Additional CCS Achieved</v>
      </c>
      <c r="D564" s="6" t="s">
        <v>1969</v>
      </c>
      <c r="E564" s="6" t="s">
        <v>1918</v>
      </c>
      <c r="F564" t="s">
        <v>1472</v>
      </c>
      <c r="G564" s="45" t="s">
        <v>1919</v>
      </c>
      <c r="H564" s="43">
        <v>934</v>
      </c>
      <c r="I564" t="s">
        <v>43</v>
      </c>
      <c r="J564" s="145" t="str">
        <f>IF(ISBLANK(INDEX('Policy Characteristics'!D:D,MATCH($C564,'Policy Characteristics'!$C:$C,0))),"",INDEX('Policy Characteristics'!D:D,MATCH($C564,'Policy Characteristics'!$C:$C,0)))</f>
        <v>Industry CCS</v>
      </c>
      <c r="K564" s="144" t="str">
        <f>IF(ISBLANK(INDEX('Policy Characteristics'!E:E,MATCH($C564,'Policy Characteristics'!$C:$C,0))),"",INDEX('Policy Characteristics'!E:E,MATCH($C564,'Policy Characteristics'!$C:$C,0)))</f>
        <v>indst CCS</v>
      </c>
      <c r="L564" s="151">
        <f>IF(ISBLANK(INDEX('Policy Characteristics'!F:F,MATCH($C564,'Policy Characteristics'!$C:$C,0))),"",INDEX('Policy Characteristics'!F:F,MATCH($C564,'Policy Characteristics'!$C:$C,0)))</f>
        <v>0</v>
      </c>
      <c r="M564" s="151">
        <f>IF(ISBLANK(INDEX('Policy Characteristics'!G:G,MATCH($C564,'Policy Characteristics'!$C:$C,0))),"",INDEX('Policy Characteristics'!G:G,MATCH($C564,'Policy Characteristics'!$C:$C,0)))</f>
        <v>1</v>
      </c>
      <c r="N564" s="151">
        <f>IF(ISBLANK(INDEX('Policy Characteristics'!H:H,MATCH($C564,'Policy Characteristics'!$C:$C,0))),"",INDEX('Policy Characteristics'!H:H,MATCH($C564,'Policy Characteristics'!$C:$C,0)))</f>
        <v>0.01</v>
      </c>
      <c r="O564" s="144" t="str">
        <f>IF(ISBLANK(INDEX('Policy Characteristics'!I:I,MATCH($C564,'Policy Characteristics'!$C:$C,0))),"",INDEX('Policy Characteristics'!I:I,MATCH($C564,'Policy Characteristics'!$C:$C,0)))</f>
        <v>% of CO2 captured</v>
      </c>
      <c r="P564" s="14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44" t="str">
        <f>IF(ISBLANK(INDEX('Policy Characteristics'!K:K,MATCH($C564,'Policy Characteristics'!$C:$C,0))),"",INDEX('Policy Characteristics'!K:K,MATCH($C564,'Policy Characteristics'!$C:$C,0)))</f>
        <v>ccs.html#ccs</v>
      </c>
      <c r="R564" s="144" t="str">
        <f>IF(ISBLANK(INDEX('Policy Characteristics'!L:L,MATCH($C564,'Policy Characteristics'!$C:$C,0))),"",INDEX('Policy Characteristics'!L:L,MATCH($C564,'Policy Characteristics'!$C:$C,0)))</f>
        <v>carbon-capture-and-sequestration.html</v>
      </c>
    </row>
    <row r="565" spans="1:18" x14ac:dyDescent="0.25">
      <c r="A565" s="144" t="str">
        <f>IF(ISBLANK(INDEX('Policy Characteristics'!A:A,MATCH($C565,'Policy Characteristics'!$C:$C,0))),"",INDEX('Policy Characteristics'!A:A,MATCH($C565,'Policy Characteristics'!$C:$C,0)))</f>
        <v>Industry</v>
      </c>
      <c r="B565" s="152" t="str">
        <f>IF(ISBLANK(INDEX('Policy Characteristics'!B:B,MATCH($C565,'Policy Characteristics'!$C:$C,0))),"",INDEX('Policy Characteristics'!B:B,MATCH($C565,'Policy Characteristics'!$C:$C,0)))</f>
        <v>Carbon Capture and Sequestration</v>
      </c>
      <c r="C565" s="144" t="str">
        <f t="shared" si="31"/>
        <v>Industry Sector Fraction of Potential Additional CCS Achieved</v>
      </c>
      <c r="D565" s="6" t="s">
        <v>1969</v>
      </c>
      <c r="E565" s="6" t="s">
        <v>1424</v>
      </c>
      <c r="F565" t="s">
        <v>1472</v>
      </c>
      <c r="G565" s="45" t="s">
        <v>1920</v>
      </c>
      <c r="H565" s="43">
        <v>935</v>
      </c>
      <c r="I565" t="s">
        <v>43</v>
      </c>
      <c r="J565" s="145" t="str">
        <f>IF(ISBLANK(INDEX('Policy Characteristics'!D:D,MATCH($C565,'Policy Characteristics'!$C:$C,0))),"",INDEX('Policy Characteristics'!D:D,MATCH($C565,'Policy Characteristics'!$C:$C,0)))</f>
        <v>Industry CCS</v>
      </c>
      <c r="K565" s="144" t="str">
        <f>IF(ISBLANK(INDEX('Policy Characteristics'!E:E,MATCH($C565,'Policy Characteristics'!$C:$C,0))),"",INDEX('Policy Characteristics'!E:E,MATCH($C565,'Policy Characteristics'!$C:$C,0)))</f>
        <v>indst CCS</v>
      </c>
      <c r="L565" s="151">
        <f>IF(ISBLANK(INDEX('Policy Characteristics'!F:F,MATCH($C565,'Policy Characteristics'!$C:$C,0))),"",INDEX('Policy Characteristics'!F:F,MATCH($C565,'Policy Characteristics'!$C:$C,0)))</f>
        <v>0</v>
      </c>
      <c r="M565" s="151">
        <f>IF(ISBLANK(INDEX('Policy Characteristics'!G:G,MATCH($C565,'Policy Characteristics'!$C:$C,0))),"",INDEX('Policy Characteristics'!G:G,MATCH($C565,'Policy Characteristics'!$C:$C,0)))</f>
        <v>1</v>
      </c>
      <c r="N565" s="151">
        <f>IF(ISBLANK(INDEX('Policy Characteristics'!H:H,MATCH($C565,'Policy Characteristics'!$C:$C,0))),"",INDEX('Policy Characteristics'!H:H,MATCH($C565,'Policy Characteristics'!$C:$C,0)))</f>
        <v>0.01</v>
      </c>
      <c r="O565" s="144" t="str">
        <f>IF(ISBLANK(INDEX('Policy Characteristics'!I:I,MATCH($C565,'Policy Characteristics'!$C:$C,0))),"",INDEX('Policy Characteristics'!I:I,MATCH($C565,'Policy Characteristics'!$C:$C,0)))</f>
        <v>% of CO2 captured</v>
      </c>
      <c r="P565" s="14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44" t="str">
        <f>IF(ISBLANK(INDEX('Policy Characteristics'!K:K,MATCH($C565,'Policy Characteristics'!$C:$C,0))),"",INDEX('Policy Characteristics'!K:K,MATCH($C565,'Policy Characteristics'!$C:$C,0)))</f>
        <v>ccs.html#ccs</v>
      </c>
      <c r="R565" s="144" t="str">
        <f>IF(ISBLANK(INDEX('Policy Characteristics'!L:L,MATCH($C565,'Policy Characteristics'!$C:$C,0))),"",INDEX('Policy Characteristics'!L:L,MATCH($C565,'Policy Characteristics'!$C:$C,0)))</f>
        <v>carbon-capture-and-sequestration.html</v>
      </c>
    </row>
    <row r="566" spans="1:18" x14ac:dyDescent="0.25">
      <c r="A566" s="144" t="str">
        <f>IF(ISBLANK(INDEX('Policy Characteristics'!A:A,MATCH($C566,'Policy Characteristics'!$C:$C,0))),"",INDEX('Policy Characteristics'!A:A,MATCH($C566,'Policy Characteristics'!$C:$C,0)))</f>
        <v>Industry</v>
      </c>
      <c r="B566" s="152" t="str">
        <f>IF(ISBLANK(INDEX('Policy Characteristics'!B:B,MATCH($C566,'Policy Characteristics'!$C:$C,0))),"",INDEX('Policy Characteristics'!B:B,MATCH($C566,'Policy Characteristics'!$C:$C,0)))</f>
        <v>Carbon Capture and Sequestration</v>
      </c>
      <c r="C566" s="144" t="str">
        <f t="shared" si="31"/>
        <v>Industry Sector Fraction of Potential Additional CCS Achieved</v>
      </c>
      <c r="D566" s="6" t="s">
        <v>1970</v>
      </c>
      <c r="E566" s="6" t="s">
        <v>1918</v>
      </c>
      <c r="F566" t="s">
        <v>1932</v>
      </c>
      <c r="G566" s="45" t="s">
        <v>1919</v>
      </c>
      <c r="H566" s="43">
        <v>936</v>
      </c>
      <c r="I566" t="s">
        <v>44</v>
      </c>
      <c r="J566" s="145" t="str">
        <f>IF(ISBLANK(INDEX('Policy Characteristics'!D:D,MATCH($C566,'Policy Characteristics'!$C:$C,0))),"",INDEX('Policy Characteristics'!D:D,MATCH($C566,'Policy Characteristics'!$C:$C,0)))</f>
        <v>Industry CCS</v>
      </c>
      <c r="K566" s="144" t="str">
        <f>IF(ISBLANK(INDEX('Policy Characteristics'!E:E,MATCH($C566,'Policy Characteristics'!$C:$C,0))),"",INDEX('Policy Characteristics'!E:E,MATCH($C566,'Policy Characteristics'!$C:$C,0)))</f>
        <v>indst CCS</v>
      </c>
      <c r="L566" s="151">
        <f>IF(ISBLANK(INDEX('Policy Characteristics'!F:F,MATCH($C566,'Policy Characteristics'!$C:$C,0))),"",INDEX('Policy Characteristics'!F:F,MATCH($C566,'Policy Characteristics'!$C:$C,0)))</f>
        <v>0</v>
      </c>
      <c r="M566" s="151">
        <f>IF(ISBLANK(INDEX('Policy Characteristics'!G:G,MATCH($C566,'Policy Characteristics'!$C:$C,0))),"",INDEX('Policy Characteristics'!G:G,MATCH($C566,'Policy Characteristics'!$C:$C,0)))</f>
        <v>1</v>
      </c>
      <c r="N566" s="151">
        <f>IF(ISBLANK(INDEX('Policy Characteristics'!H:H,MATCH($C566,'Policy Characteristics'!$C:$C,0))),"",INDEX('Policy Characteristics'!H:H,MATCH($C566,'Policy Characteristics'!$C:$C,0)))</f>
        <v>0.01</v>
      </c>
      <c r="O566" s="144" t="str">
        <f>IF(ISBLANK(INDEX('Policy Characteristics'!I:I,MATCH($C566,'Policy Characteristics'!$C:$C,0))),"",INDEX('Policy Characteristics'!I:I,MATCH($C566,'Policy Characteristics'!$C:$C,0)))</f>
        <v>% of CO2 captured</v>
      </c>
      <c r="P566" s="14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44" t="str">
        <f>IF(ISBLANK(INDEX('Policy Characteristics'!K:K,MATCH($C566,'Policy Characteristics'!$C:$C,0))),"",INDEX('Policy Characteristics'!K:K,MATCH($C566,'Policy Characteristics'!$C:$C,0)))</f>
        <v>ccs.html#ccs</v>
      </c>
      <c r="R566" s="144" t="str">
        <f>IF(ISBLANK(INDEX('Policy Characteristics'!L:L,MATCH($C566,'Policy Characteristics'!$C:$C,0))),"",INDEX('Policy Characteristics'!L:L,MATCH($C566,'Policy Characteristics'!$C:$C,0)))</f>
        <v>carbon-capture-and-sequestration.html</v>
      </c>
    </row>
    <row r="567" spans="1:18" x14ac:dyDescent="0.25">
      <c r="A567" s="144" t="str">
        <f>IF(ISBLANK(INDEX('Policy Characteristics'!A:A,MATCH($C567,'Policy Characteristics'!$C:$C,0))),"",INDEX('Policy Characteristics'!A:A,MATCH($C567,'Policy Characteristics'!$C:$C,0)))</f>
        <v>Industry</v>
      </c>
      <c r="B567" s="152" t="str">
        <f>IF(ISBLANK(INDEX('Policy Characteristics'!B:B,MATCH($C567,'Policy Characteristics'!$C:$C,0))),"",INDEX('Policy Characteristics'!B:B,MATCH($C567,'Policy Characteristics'!$C:$C,0)))</f>
        <v>Carbon Capture and Sequestration</v>
      </c>
      <c r="C567" s="144" t="str">
        <f t="shared" si="31"/>
        <v>Industry Sector Fraction of Potential Additional CCS Achieved</v>
      </c>
      <c r="D567" s="6" t="s">
        <v>1970</v>
      </c>
      <c r="E567" s="6" t="s">
        <v>1424</v>
      </c>
      <c r="F567" t="s">
        <v>1932</v>
      </c>
      <c r="G567" s="45" t="s">
        <v>1920</v>
      </c>
      <c r="H567" s="43">
        <v>937</v>
      </c>
      <c r="I567" t="s">
        <v>44</v>
      </c>
      <c r="J567" s="145" t="str">
        <f>IF(ISBLANK(INDEX('Policy Characteristics'!D:D,MATCH($C567,'Policy Characteristics'!$C:$C,0))),"",INDEX('Policy Characteristics'!D:D,MATCH($C567,'Policy Characteristics'!$C:$C,0)))</f>
        <v>Industry CCS</v>
      </c>
      <c r="K567" s="144" t="str">
        <f>IF(ISBLANK(INDEX('Policy Characteristics'!E:E,MATCH($C567,'Policy Characteristics'!$C:$C,0))),"",INDEX('Policy Characteristics'!E:E,MATCH($C567,'Policy Characteristics'!$C:$C,0)))</f>
        <v>indst CCS</v>
      </c>
      <c r="L567" s="151">
        <f>IF(ISBLANK(INDEX('Policy Characteristics'!F:F,MATCH($C567,'Policy Characteristics'!$C:$C,0))),"",INDEX('Policy Characteristics'!F:F,MATCH($C567,'Policy Characteristics'!$C:$C,0)))</f>
        <v>0</v>
      </c>
      <c r="M567" s="151">
        <f>IF(ISBLANK(INDEX('Policy Characteristics'!G:G,MATCH($C567,'Policy Characteristics'!$C:$C,0))),"",INDEX('Policy Characteristics'!G:G,MATCH($C567,'Policy Characteristics'!$C:$C,0)))</f>
        <v>1</v>
      </c>
      <c r="N567" s="151">
        <f>IF(ISBLANK(INDEX('Policy Characteristics'!H:H,MATCH($C567,'Policy Characteristics'!$C:$C,0))),"",INDEX('Policy Characteristics'!H:H,MATCH($C567,'Policy Characteristics'!$C:$C,0)))</f>
        <v>0.01</v>
      </c>
      <c r="O567" s="144" t="str">
        <f>IF(ISBLANK(INDEX('Policy Characteristics'!I:I,MATCH($C567,'Policy Characteristics'!$C:$C,0))),"",INDEX('Policy Characteristics'!I:I,MATCH($C567,'Policy Characteristics'!$C:$C,0)))</f>
        <v>% of CO2 captured</v>
      </c>
      <c r="P567" s="14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44" t="str">
        <f>IF(ISBLANK(INDEX('Policy Characteristics'!K:K,MATCH($C567,'Policy Characteristics'!$C:$C,0))),"",INDEX('Policy Characteristics'!K:K,MATCH($C567,'Policy Characteristics'!$C:$C,0)))</f>
        <v>ccs.html#ccs</v>
      </c>
      <c r="R567" s="144" t="str">
        <f>IF(ISBLANK(INDEX('Policy Characteristics'!L:L,MATCH($C567,'Policy Characteristics'!$C:$C,0))),"",INDEX('Policy Characteristics'!L:L,MATCH($C567,'Policy Characteristics'!$C:$C,0)))</f>
        <v>carbon-capture-and-sequestration.html</v>
      </c>
    </row>
    <row r="568" spans="1:18" x14ac:dyDescent="0.25">
      <c r="A568" s="144" t="str">
        <f>IF(ISBLANK(INDEX('Policy Characteristics'!A:A,MATCH($C568,'Policy Characteristics'!$C:$C,0))),"",INDEX('Policy Characteristics'!A:A,MATCH($C568,'Policy Characteristics'!$C:$C,0)))</f>
        <v>Industry</v>
      </c>
      <c r="B568" s="152" t="str">
        <f>IF(ISBLANK(INDEX('Policy Characteristics'!B:B,MATCH($C568,'Policy Characteristics'!$C:$C,0))),"",INDEX('Policy Characteristics'!B:B,MATCH($C568,'Policy Characteristics'!$C:$C,0)))</f>
        <v>Carbon Capture and Sequestration</v>
      </c>
      <c r="C568" s="144" t="str">
        <f t="shared" si="31"/>
        <v>Industry Sector Fraction of Potential Additional CCS Achieved</v>
      </c>
      <c r="D568" s="6" t="s">
        <v>1971</v>
      </c>
      <c r="E568" s="6" t="s">
        <v>1918</v>
      </c>
      <c r="F568" t="s">
        <v>1933</v>
      </c>
      <c r="G568" s="45" t="s">
        <v>1919</v>
      </c>
      <c r="H568" s="43">
        <v>938</v>
      </c>
      <c r="I568" t="s">
        <v>44</v>
      </c>
      <c r="J568" s="145" t="str">
        <f>IF(ISBLANK(INDEX('Policy Characteristics'!D:D,MATCH($C568,'Policy Characteristics'!$C:$C,0))),"",INDEX('Policy Characteristics'!D:D,MATCH($C568,'Policy Characteristics'!$C:$C,0)))</f>
        <v>Industry CCS</v>
      </c>
      <c r="K568" s="144" t="str">
        <f>IF(ISBLANK(INDEX('Policy Characteristics'!E:E,MATCH($C568,'Policy Characteristics'!$C:$C,0))),"",INDEX('Policy Characteristics'!E:E,MATCH($C568,'Policy Characteristics'!$C:$C,0)))</f>
        <v>indst CCS</v>
      </c>
      <c r="L568" s="151">
        <f>IF(ISBLANK(INDEX('Policy Characteristics'!F:F,MATCH($C568,'Policy Characteristics'!$C:$C,0))),"",INDEX('Policy Characteristics'!F:F,MATCH($C568,'Policy Characteristics'!$C:$C,0)))</f>
        <v>0</v>
      </c>
      <c r="M568" s="151">
        <f>IF(ISBLANK(INDEX('Policy Characteristics'!G:G,MATCH($C568,'Policy Characteristics'!$C:$C,0))),"",INDEX('Policy Characteristics'!G:G,MATCH($C568,'Policy Characteristics'!$C:$C,0)))</f>
        <v>1</v>
      </c>
      <c r="N568" s="151">
        <f>IF(ISBLANK(INDEX('Policy Characteristics'!H:H,MATCH($C568,'Policy Characteristics'!$C:$C,0))),"",INDEX('Policy Characteristics'!H:H,MATCH($C568,'Policy Characteristics'!$C:$C,0)))</f>
        <v>0.01</v>
      </c>
      <c r="O568" s="144" t="str">
        <f>IF(ISBLANK(INDEX('Policy Characteristics'!I:I,MATCH($C568,'Policy Characteristics'!$C:$C,0))),"",INDEX('Policy Characteristics'!I:I,MATCH($C568,'Policy Characteristics'!$C:$C,0)))</f>
        <v>% of CO2 captured</v>
      </c>
      <c r="P568" s="14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44" t="str">
        <f>IF(ISBLANK(INDEX('Policy Characteristics'!K:K,MATCH($C568,'Policy Characteristics'!$C:$C,0))),"",INDEX('Policy Characteristics'!K:K,MATCH($C568,'Policy Characteristics'!$C:$C,0)))</f>
        <v>ccs.html#ccs</v>
      </c>
      <c r="R568" s="144" t="str">
        <f>IF(ISBLANK(INDEX('Policy Characteristics'!L:L,MATCH($C568,'Policy Characteristics'!$C:$C,0))),"",INDEX('Policy Characteristics'!L:L,MATCH($C568,'Policy Characteristics'!$C:$C,0)))</f>
        <v>carbon-capture-and-sequestration.html</v>
      </c>
    </row>
    <row r="569" spans="1:18" x14ac:dyDescent="0.25">
      <c r="A569" s="144" t="str">
        <f>IF(ISBLANK(INDEX('Policy Characteristics'!A:A,MATCH($C569,'Policy Characteristics'!$C:$C,0))),"",INDEX('Policy Characteristics'!A:A,MATCH($C569,'Policy Characteristics'!$C:$C,0)))</f>
        <v>Industry</v>
      </c>
      <c r="B569" s="152" t="str">
        <f>IF(ISBLANK(INDEX('Policy Characteristics'!B:B,MATCH($C569,'Policy Characteristics'!$C:$C,0))),"",INDEX('Policy Characteristics'!B:B,MATCH($C569,'Policy Characteristics'!$C:$C,0)))</f>
        <v>Carbon Capture and Sequestration</v>
      </c>
      <c r="C569" s="144" t="str">
        <f t="shared" si="31"/>
        <v>Industry Sector Fraction of Potential Additional CCS Achieved</v>
      </c>
      <c r="D569" s="6" t="s">
        <v>1971</v>
      </c>
      <c r="E569" s="6" t="s">
        <v>1424</v>
      </c>
      <c r="F569" t="s">
        <v>1933</v>
      </c>
      <c r="G569" s="45" t="s">
        <v>1920</v>
      </c>
      <c r="H569" s="43">
        <v>939</v>
      </c>
      <c r="I569" t="s">
        <v>44</v>
      </c>
      <c r="J569" s="145" t="str">
        <f>IF(ISBLANK(INDEX('Policy Characteristics'!D:D,MATCH($C569,'Policy Characteristics'!$C:$C,0))),"",INDEX('Policy Characteristics'!D:D,MATCH($C569,'Policy Characteristics'!$C:$C,0)))</f>
        <v>Industry CCS</v>
      </c>
      <c r="K569" s="144" t="str">
        <f>IF(ISBLANK(INDEX('Policy Characteristics'!E:E,MATCH($C569,'Policy Characteristics'!$C:$C,0))),"",INDEX('Policy Characteristics'!E:E,MATCH($C569,'Policy Characteristics'!$C:$C,0)))</f>
        <v>indst CCS</v>
      </c>
      <c r="L569" s="151">
        <f>IF(ISBLANK(INDEX('Policy Characteristics'!F:F,MATCH($C569,'Policy Characteristics'!$C:$C,0))),"",INDEX('Policy Characteristics'!F:F,MATCH($C569,'Policy Characteristics'!$C:$C,0)))</f>
        <v>0</v>
      </c>
      <c r="M569" s="151">
        <f>IF(ISBLANK(INDEX('Policy Characteristics'!G:G,MATCH($C569,'Policy Characteristics'!$C:$C,0))),"",INDEX('Policy Characteristics'!G:G,MATCH($C569,'Policy Characteristics'!$C:$C,0)))</f>
        <v>1</v>
      </c>
      <c r="N569" s="151">
        <f>IF(ISBLANK(INDEX('Policy Characteristics'!H:H,MATCH($C569,'Policy Characteristics'!$C:$C,0))),"",INDEX('Policy Characteristics'!H:H,MATCH($C569,'Policy Characteristics'!$C:$C,0)))</f>
        <v>0.01</v>
      </c>
      <c r="O569" s="144" t="str">
        <f>IF(ISBLANK(INDEX('Policy Characteristics'!I:I,MATCH($C569,'Policy Characteristics'!$C:$C,0))),"",INDEX('Policy Characteristics'!I:I,MATCH($C569,'Policy Characteristics'!$C:$C,0)))</f>
        <v>% of CO2 captured</v>
      </c>
      <c r="P569" s="14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44" t="str">
        <f>IF(ISBLANK(INDEX('Policy Characteristics'!K:K,MATCH($C569,'Policy Characteristics'!$C:$C,0))),"",INDEX('Policy Characteristics'!K:K,MATCH($C569,'Policy Characteristics'!$C:$C,0)))</f>
        <v>ccs.html#ccs</v>
      </c>
      <c r="R569" s="144" t="str">
        <f>IF(ISBLANK(INDEX('Policy Characteristics'!L:L,MATCH($C569,'Policy Characteristics'!$C:$C,0))),"",INDEX('Policy Characteristics'!L:L,MATCH($C569,'Policy Characteristics'!$C:$C,0)))</f>
        <v>carbon-capture-and-sequestration.html</v>
      </c>
    </row>
    <row r="570" spans="1:18" x14ac:dyDescent="0.25">
      <c r="A570" s="144" t="str">
        <f>IF(ISBLANK(INDEX('Policy Characteristics'!A:A,MATCH($C570,'Policy Characteristics'!$C:$C,0))),"",INDEX('Policy Characteristics'!A:A,MATCH($C570,'Policy Characteristics'!$C:$C,0)))</f>
        <v>Industry</v>
      </c>
      <c r="B570" s="152" t="str">
        <f>IF(ISBLANK(INDEX('Policy Characteristics'!B:B,MATCH($C570,'Policy Characteristics'!$C:$C,0))),"",INDEX('Policy Characteristics'!B:B,MATCH($C570,'Policy Characteristics'!$C:$C,0)))</f>
        <v>Carbon Capture and Sequestration</v>
      </c>
      <c r="C570" s="144" t="str">
        <f t="shared" si="31"/>
        <v>Industry Sector Fraction of Potential Additional CCS Achieved</v>
      </c>
      <c r="D570" s="6" t="s">
        <v>1972</v>
      </c>
      <c r="E570" s="6" t="s">
        <v>1918</v>
      </c>
      <c r="F570" t="s">
        <v>1934</v>
      </c>
      <c r="G570" s="45" t="s">
        <v>1919</v>
      </c>
      <c r="H570" s="43">
        <v>940</v>
      </c>
      <c r="I570" t="s">
        <v>44</v>
      </c>
      <c r="J570" s="145" t="str">
        <f>IF(ISBLANK(INDEX('Policy Characteristics'!D:D,MATCH($C570,'Policy Characteristics'!$C:$C,0))),"",INDEX('Policy Characteristics'!D:D,MATCH($C570,'Policy Characteristics'!$C:$C,0)))</f>
        <v>Industry CCS</v>
      </c>
      <c r="K570" s="144" t="str">
        <f>IF(ISBLANK(INDEX('Policy Characteristics'!E:E,MATCH($C570,'Policy Characteristics'!$C:$C,0))),"",INDEX('Policy Characteristics'!E:E,MATCH($C570,'Policy Characteristics'!$C:$C,0)))</f>
        <v>indst CCS</v>
      </c>
      <c r="L570" s="151">
        <f>IF(ISBLANK(INDEX('Policy Characteristics'!F:F,MATCH($C570,'Policy Characteristics'!$C:$C,0))),"",INDEX('Policy Characteristics'!F:F,MATCH($C570,'Policy Characteristics'!$C:$C,0)))</f>
        <v>0</v>
      </c>
      <c r="M570" s="151">
        <f>IF(ISBLANK(INDEX('Policy Characteristics'!G:G,MATCH($C570,'Policy Characteristics'!$C:$C,0))),"",INDEX('Policy Characteristics'!G:G,MATCH($C570,'Policy Characteristics'!$C:$C,0)))</f>
        <v>1</v>
      </c>
      <c r="N570" s="151">
        <f>IF(ISBLANK(INDEX('Policy Characteristics'!H:H,MATCH($C570,'Policy Characteristics'!$C:$C,0))),"",INDEX('Policy Characteristics'!H:H,MATCH($C570,'Policy Characteristics'!$C:$C,0)))</f>
        <v>0.01</v>
      </c>
      <c r="O570" s="144" t="str">
        <f>IF(ISBLANK(INDEX('Policy Characteristics'!I:I,MATCH($C570,'Policy Characteristics'!$C:$C,0))),"",INDEX('Policy Characteristics'!I:I,MATCH($C570,'Policy Characteristics'!$C:$C,0)))</f>
        <v>% of CO2 captured</v>
      </c>
      <c r="P570" s="14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44" t="str">
        <f>IF(ISBLANK(INDEX('Policy Characteristics'!K:K,MATCH($C570,'Policy Characteristics'!$C:$C,0))),"",INDEX('Policy Characteristics'!K:K,MATCH($C570,'Policy Characteristics'!$C:$C,0)))</f>
        <v>ccs.html#ccs</v>
      </c>
      <c r="R570" s="144" t="str">
        <f>IF(ISBLANK(INDEX('Policy Characteristics'!L:L,MATCH($C570,'Policy Characteristics'!$C:$C,0))),"",INDEX('Policy Characteristics'!L:L,MATCH($C570,'Policy Characteristics'!$C:$C,0)))</f>
        <v>carbon-capture-and-sequestration.html</v>
      </c>
    </row>
    <row r="571" spans="1:18" x14ac:dyDescent="0.25">
      <c r="A571" s="144" t="str">
        <f>IF(ISBLANK(INDEX('Policy Characteristics'!A:A,MATCH($C571,'Policy Characteristics'!$C:$C,0))),"",INDEX('Policy Characteristics'!A:A,MATCH($C571,'Policy Characteristics'!$C:$C,0)))</f>
        <v>Industry</v>
      </c>
      <c r="B571" s="152" t="str">
        <f>IF(ISBLANK(INDEX('Policy Characteristics'!B:B,MATCH($C571,'Policy Characteristics'!$C:$C,0))),"",INDEX('Policy Characteristics'!B:B,MATCH($C571,'Policy Characteristics'!$C:$C,0)))</f>
        <v>Carbon Capture and Sequestration</v>
      </c>
      <c r="C571" s="144" t="str">
        <f t="shared" si="31"/>
        <v>Industry Sector Fraction of Potential Additional CCS Achieved</v>
      </c>
      <c r="D571" s="6" t="s">
        <v>1972</v>
      </c>
      <c r="E571" s="6" t="s">
        <v>1424</v>
      </c>
      <c r="F571" t="s">
        <v>1934</v>
      </c>
      <c r="G571" s="45" t="s">
        <v>1920</v>
      </c>
      <c r="H571" s="43">
        <v>941</v>
      </c>
      <c r="I571" t="s">
        <v>44</v>
      </c>
      <c r="J571" s="145" t="str">
        <f>IF(ISBLANK(INDEX('Policy Characteristics'!D:D,MATCH($C571,'Policy Characteristics'!$C:$C,0))),"",INDEX('Policy Characteristics'!D:D,MATCH($C571,'Policy Characteristics'!$C:$C,0)))</f>
        <v>Industry CCS</v>
      </c>
      <c r="K571" s="144" t="str">
        <f>IF(ISBLANK(INDEX('Policy Characteristics'!E:E,MATCH($C571,'Policy Characteristics'!$C:$C,0))),"",INDEX('Policy Characteristics'!E:E,MATCH($C571,'Policy Characteristics'!$C:$C,0)))</f>
        <v>indst CCS</v>
      </c>
      <c r="L571" s="151">
        <f>IF(ISBLANK(INDEX('Policy Characteristics'!F:F,MATCH($C571,'Policy Characteristics'!$C:$C,0))),"",INDEX('Policy Characteristics'!F:F,MATCH($C571,'Policy Characteristics'!$C:$C,0)))</f>
        <v>0</v>
      </c>
      <c r="M571" s="151">
        <f>IF(ISBLANK(INDEX('Policy Characteristics'!G:G,MATCH($C571,'Policy Characteristics'!$C:$C,0))),"",INDEX('Policy Characteristics'!G:G,MATCH($C571,'Policy Characteristics'!$C:$C,0)))</f>
        <v>1</v>
      </c>
      <c r="N571" s="151">
        <f>IF(ISBLANK(INDEX('Policy Characteristics'!H:H,MATCH($C571,'Policy Characteristics'!$C:$C,0))),"",INDEX('Policy Characteristics'!H:H,MATCH($C571,'Policy Characteristics'!$C:$C,0)))</f>
        <v>0.01</v>
      </c>
      <c r="O571" s="144" t="str">
        <f>IF(ISBLANK(INDEX('Policy Characteristics'!I:I,MATCH($C571,'Policy Characteristics'!$C:$C,0))),"",INDEX('Policy Characteristics'!I:I,MATCH($C571,'Policy Characteristics'!$C:$C,0)))</f>
        <v>% of CO2 captured</v>
      </c>
      <c r="P571" s="14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44" t="str">
        <f>IF(ISBLANK(INDEX('Policy Characteristics'!K:K,MATCH($C571,'Policy Characteristics'!$C:$C,0))),"",INDEX('Policy Characteristics'!K:K,MATCH($C571,'Policy Characteristics'!$C:$C,0)))</f>
        <v>ccs.html#ccs</v>
      </c>
      <c r="R571" s="144" t="str">
        <f>IF(ISBLANK(INDEX('Policy Characteristics'!L:L,MATCH($C571,'Policy Characteristics'!$C:$C,0))),"",INDEX('Policy Characteristics'!L:L,MATCH($C571,'Policy Characteristics'!$C:$C,0)))</f>
        <v>carbon-capture-and-sequestration.html</v>
      </c>
    </row>
    <row r="572" spans="1:18" x14ac:dyDescent="0.25">
      <c r="A572" s="144" t="str">
        <f>IF(ISBLANK(INDEX('Policy Characteristics'!A:A,MATCH($C572,'Policy Characteristics'!$C:$C,0))),"",INDEX('Policy Characteristics'!A:A,MATCH($C572,'Policy Characteristics'!$C:$C,0)))</f>
        <v>Industry</v>
      </c>
      <c r="B572" s="152" t="str">
        <f>IF(ISBLANK(INDEX('Policy Characteristics'!B:B,MATCH($C572,'Policy Characteristics'!$C:$C,0))),"",INDEX('Policy Characteristics'!B:B,MATCH($C572,'Policy Characteristics'!$C:$C,0)))</f>
        <v>Carbon Capture and Sequestration</v>
      </c>
      <c r="C572" s="144" t="str">
        <f t="shared" si="31"/>
        <v>Industry Sector Fraction of Potential Additional CCS Achieved</v>
      </c>
      <c r="D572" s="6" t="s">
        <v>1973</v>
      </c>
      <c r="E572" s="6" t="s">
        <v>1918</v>
      </c>
      <c r="F572" t="s">
        <v>1935</v>
      </c>
      <c r="G572" s="45" t="s">
        <v>1919</v>
      </c>
      <c r="H572" s="43">
        <v>942</v>
      </c>
      <c r="I572" t="s">
        <v>43</v>
      </c>
      <c r="J572" s="145" t="str">
        <f>IF(ISBLANK(INDEX('Policy Characteristics'!D:D,MATCH($C572,'Policy Characteristics'!$C:$C,0))),"",INDEX('Policy Characteristics'!D:D,MATCH($C572,'Policy Characteristics'!$C:$C,0)))</f>
        <v>Industry CCS</v>
      </c>
      <c r="K572" s="144" t="str">
        <f>IF(ISBLANK(INDEX('Policy Characteristics'!E:E,MATCH($C572,'Policy Characteristics'!$C:$C,0))),"",INDEX('Policy Characteristics'!E:E,MATCH($C572,'Policy Characteristics'!$C:$C,0)))</f>
        <v>indst CCS</v>
      </c>
      <c r="L572" s="151">
        <f>IF(ISBLANK(INDEX('Policy Characteristics'!F:F,MATCH($C572,'Policy Characteristics'!$C:$C,0))),"",INDEX('Policy Characteristics'!F:F,MATCH($C572,'Policy Characteristics'!$C:$C,0)))</f>
        <v>0</v>
      </c>
      <c r="M572" s="151">
        <f>IF(ISBLANK(INDEX('Policy Characteristics'!G:G,MATCH($C572,'Policy Characteristics'!$C:$C,0))),"",INDEX('Policy Characteristics'!G:G,MATCH($C572,'Policy Characteristics'!$C:$C,0)))</f>
        <v>1</v>
      </c>
      <c r="N572" s="151">
        <f>IF(ISBLANK(INDEX('Policy Characteristics'!H:H,MATCH($C572,'Policy Characteristics'!$C:$C,0))),"",INDEX('Policy Characteristics'!H:H,MATCH($C572,'Policy Characteristics'!$C:$C,0)))</f>
        <v>0.01</v>
      </c>
      <c r="O572" s="144" t="str">
        <f>IF(ISBLANK(INDEX('Policy Characteristics'!I:I,MATCH($C572,'Policy Characteristics'!$C:$C,0))),"",INDEX('Policy Characteristics'!I:I,MATCH($C572,'Policy Characteristics'!$C:$C,0)))</f>
        <v>% of CO2 captured</v>
      </c>
      <c r="P572" s="14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44" t="str">
        <f>IF(ISBLANK(INDEX('Policy Characteristics'!K:K,MATCH($C572,'Policy Characteristics'!$C:$C,0))),"",INDEX('Policy Characteristics'!K:K,MATCH($C572,'Policy Characteristics'!$C:$C,0)))</f>
        <v>ccs.html#ccs</v>
      </c>
      <c r="R572" s="144" t="str">
        <f>IF(ISBLANK(INDEX('Policy Characteristics'!L:L,MATCH($C572,'Policy Characteristics'!$C:$C,0))),"",INDEX('Policy Characteristics'!L:L,MATCH($C572,'Policy Characteristics'!$C:$C,0)))</f>
        <v>carbon-capture-and-sequestration.html</v>
      </c>
    </row>
    <row r="573" spans="1:18" x14ac:dyDescent="0.25">
      <c r="A573" s="144" t="str">
        <f>IF(ISBLANK(INDEX('Policy Characteristics'!A:A,MATCH($C573,'Policy Characteristics'!$C:$C,0))),"",INDEX('Policy Characteristics'!A:A,MATCH($C573,'Policy Characteristics'!$C:$C,0)))</f>
        <v>Industry</v>
      </c>
      <c r="B573" s="152" t="str">
        <f>IF(ISBLANK(INDEX('Policy Characteristics'!B:B,MATCH($C573,'Policy Characteristics'!$C:$C,0))),"",INDEX('Policy Characteristics'!B:B,MATCH($C573,'Policy Characteristics'!$C:$C,0)))</f>
        <v>Carbon Capture and Sequestration</v>
      </c>
      <c r="C573" s="144" t="str">
        <f t="shared" si="31"/>
        <v>Industry Sector Fraction of Potential Additional CCS Achieved</v>
      </c>
      <c r="D573" s="6" t="s">
        <v>1973</v>
      </c>
      <c r="E573" s="6" t="s">
        <v>1424</v>
      </c>
      <c r="F573" t="s">
        <v>1935</v>
      </c>
      <c r="G573" s="45" t="s">
        <v>1920</v>
      </c>
      <c r="H573" s="43">
        <v>943</v>
      </c>
      <c r="I573" t="s">
        <v>44</v>
      </c>
      <c r="J573" s="145" t="str">
        <f>IF(ISBLANK(INDEX('Policy Characteristics'!D:D,MATCH($C573,'Policy Characteristics'!$C:$C,0))),"",INDEX('Policy Characteristics'!D:D,MATCH($C573,'Policy Characteristics'!$C:$C,0)))</f>
        <v>Industry CCS</v>
      </c>
      <c r="K573" s="144" t="str">
        <f>IF(ISBLANK(INDEX('Policy Characteristics'!E:E,MATCH($C573,'Policy Characteristics'!$C:$C,0))),"",INDEX('Policy Characteristics'!E:E,MATCH($C573,'Policy Characteristics'!$C:$C,0)))</f>
        <v>indst CCS</v>
      </c>
      <c r="L573" s="151">
        <f>IF(ISBLANK(INDEX('Policy Characteristics'!F:F,MATCH($C573,'Policy Characteristics'!$C:$C,0))),"",INDEX('Policy Characteristics'!F:F,MATCH($C573,'Policy Characteristics'!$C:$C,0)))</f>
        <v>0</v>
      </c>
      <c r="M573" s="151">
        <f>IF(ISBLANK(INDEX('Policy Characteristics'!G:G,MATCH($C573,'Policy Characteristics'!$C:$C,0))),"",INDEX('Policy Characteristics'!G:G,MATCH($C573,'Policy Characteristics'!$C:$C,0)))</f>
        <v>1</v>
      </c>
      <c r="N573" s="151">
        <f>IF(ISBLANK(INDEX('Policy Characteristics'!H:H,MATCH($C573,'Policy Characteristics'!$C:$C,0))),"",INDEX('Policy Characteristics'!H:H,MATCH($C573,'Policy Characteristics'!$C:$C,0)))</f>
        <v>0.01</v>
      </c>
      <c r="O573" s="144" t="str">
        <f>IF(ISBLANK(INDEX('Policy Characteristics'!I:I,MATCH($C573,'Policy Characteristics'!$C:$C,0))),"",INDEX('Policy Characteristics'!I:I,MATCH($C573,'Policy Characteristics'!$C:$C,0)))</f>
        <v>% of CO2 captured</v>
      </c>
      <c r="P573" s="14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44" t="str">
        <f>IF(ISBLANK(INDEX('Policy Characteristics'!K:K,MATCH($C573,'Policy Characteristics'!$C:$C,0))),"",INDEX('Policy Characteristics'!K:K,MATCH($C573,'Policy Characteristics'!$C:$C,0)))</f>
        <v>ccs.html#ccs</v>
      </c>
      <c r="R573" s="144" t="str">
        <f>IF(ISBLANK(INDEX('Policy Characteristics'!L:L,MATCH($C573,'Policy Characteristics'!$C:$C,0))),"",INDEX('Policy Characteristics'!L:L,MATCH($C573,'Policy Characteristics'!$C:$C,0)))</f>
        <v>carbon-capture-and-sequestration.html</v>
      </c>
    </row>
    <row r="574" spans="1:18" x14ac:dyDescent="0.25">
      <c r="A574" s="144" t="str">
        <f>IF(ISBLANK(INDEX('Policy Characteristics'!A:A,MATCH($C574,'Policy Characteristics'!$C:$C,0))),"",INDEX('Policy Characteristics'!A:A,MATCH($C574,'Policy Characteristics'!$C:$C,0)))</f>
        <v>Industry</v>
      </c>
      <c r="B574" s="152" t="str">
        <f>IF(ISBLANK(INDEX('Policy Characteristics'!B:B,MATCH($C574,'Policy Characteristics'!$C:$C,0))),"",INDEX('Policy Characteristics'!B:B,MATCH($C574,'Policy Characteristics'!$C:$C,0)))</f>
        <v>Carbon Capture and Sequestration</v>
      </c>
      <c r="C574" s="144" t="str">
        <f t="shared" si="31"/>
        <v>Industry Sector Fraction of Potential Additional CCS Achieved</v>
      </c>
      <c r="D574" s="6" t="s">
        <v>1974</v>
      </c>
      <c r="E574" s="6" t="s">
        <v>1918</v>
      </c>
      <c r="F574" t="s">
        <v>1936</v>
      </c>
      <c r="G574" s="45" t="s">
        <v>1919</v>
      </c>
      <c r="H574" s="43">
        <v>944</v>
      </c>
      <c r="I574" t="s">
        <v>44</v>
      </c>
      <c r="J574" s="145" t="str">
        <f>IF(ISBLANK(INDEX('Policy Characteristics'!D:D,MATCH($C574,'Policy Characteristics'!$C:$C,0))),"",INDEX('Policy Characteristics'!D:D,MATCH($C574,'Policy Characteristics'!$C:$C,0)))</f>
        <v>Industry CCS</v>
      </c>
      <c r="K574" s="144" t="str">
        <f>IF(ISBLANK(INDEX('Policy Characteristics'!E:E,MATCH($C574,'Policy Characteristics'!$C:$C,0))),"",INDEX('Policy Characteristics'!E:E,MATCH($C574,'Policy Characteristics'!$C:$C,0)))</f>
        <v>indst CCS</v>
      </c>
      <c r="L574" s="151">
        <f>IF(ISBLANK(INDEX('Policy Characteristics'!F:F,MATCH($C574,'Policy Characteristics'!$C:$C,0))),"",INDEX('Policy Characteristics'!F:F,MATCH($C574,'Policy Characteristics'!$C:$C,0)))</f>
        <v>0</v>
      </c>
      <c r="M574" s="151">
        <f>IF(ISBLANK(INDEX('Policy Characteristics'!G:G,MATCH($C574,'Policy Characteristics'!$C:$C,0))),"",INDEX('Policy Characteristics'!G:G,MATCH($C574,'Policy Characteristics'!$C:$C,0)))</f>
        <v>1</v>
      </c>
      <c r="N574" s="151">
        <f>IF(ISBLANK(INDEX('Policy Characteristics'!H:H,MATCH($C574,'Policy Characteristics'!$C:$C,0))),"",INDEX('Policy Characteristics'!H:H,MATCH($C574,'Policy Characteristics'!$C:$C,0)))</f>
        <v>0.01</v>
      </c>
      <c r="O574" s="144" t="str">
        <f>IF(ISBLANK(INDEX('Policy Characteristics'!I:I,MATCH($C574,'Policy Characteristics'!$C:$C,0))),"",INDEX('Policy Characteristics'!I:I,MATCH($C574,'Policy Characteristics'!$C:$C,0)))</f>
        <v>% of CO2 captured</v>
      </c>
      <c r="P574" s="14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44" t="str">
        <f>IF(ISBLANK(INDEX('Policy Characteristics'!K:K,MATCH($C574,'Policy Characteristics'!$C:$C,0))),"",INDEX('Policy Characteristics'!K:K,MATCH($C574,'Policy Characteristics'!$C:$C,0)))</f>
        <v>ccs.html#ccs</v>
      </c>
      <c r="R574" s="144" t="str">
        <f>IF(ISBLANK(INDEX('Policy Characteristics'!L:L,MATCH($C574,'Policy Characteristics'!$C:$C,0))),"",INDEX('Policy Characteristics'!L:L,MATCH($C574,'Policy Characteristics'!$C:$C,0)))</f>
        <v>carbon-capture-and-sequestration.html</v>
      </c>
    </row>
    <row r="575" spans="1:18" x14ac:dyDescent="0.25">
      <c r="A575" s="144" t="str">
        <f>IF(ISBLANK(INDEX('Policy Characteristics'!A:A,MATCH($C575,'Policy Characteristics'!$C:$C,0))),"",INDEX('Policy Characteristics'!A:A,MATCH($C575,'Policy Characteristics'!$C:$C,0)))</f>
        <v>Industry</v>
      </c>
      <c r="B575" s="152" t="str">
        <f>IF(ISBLANK(INDEX('Policy Characteristics'!B:B,MATCH($C575,'Policy Characteristics'!$C:$C,0))),"",INDEX('Policy Characteristics'!B:B,MATCH($C575,'Policy Characteristics'!$C:$C,0)))</f>
        <v>Carbon Capture and Sequestration</v>
      </c>
      <c r="C575" s="144" t="str">
        <f t="shared" si="31"/>
        <v>Industry Sector Fraction of Potential Additional CCS Achieved</v>
      </c>
      <c r="D575" s="6" t="s">
        <v>1974</v>
      </c>
      <c r="E575" s="6" t="s">
        <v>1424</v>
      </c>
      <c r="F575" t="s">
        <v>1936</v>
      </c>
      <c r="G575" s="45" t="s">
        <v>1920</v>
      </c>
      <c r="H575" s="43">
        <v>945</v>
      </c>
      <c r="I575" t="s">
        <v>44</v>
      </c>
      <c r="J575" s="145" t="str">
        <f>IF(ISBLANK(INDEX('Policy Characteristics'!D:D,MATCH($C575,'Policy Characteristics'!$C:$C,0))),"",INDEX('Policy Characteristics'!D:D,MATCH($C575,'Policy Characteristics'!$C:$C,0)))</f>
        <v>Industry CCS</v>
      </c>
      <c r="K575" s="144" t="str">
        <f>IF(ISBLANK(INDEX('Policy Characteristics'!E:E,MATCH($C575,'Policy Characteristics'!$C:$C,0))),"",INDEX('Policy Characteristics'!E:E,MATCH($C575,'Policy Characteristics'!$C:$C,0)))</f>
        <v>indst CCS</v>
      </c>
      <c r="L575" s="151">
        <f>IF(ISBLANK(INDEX('Policy Characteristics'!F:F,MATCH($C575,'Policy Characteristics'!$C:$C,0))),"",INDEX('Policy Characteristics'!F:F,MATCH($C575,'Policy Characteristics'!$C:$C,0)))</f>
        <v>0</v>
      </c>
      <c r="M575" s="151">
        <f>IF(ISBLANK(INDEX('Policy Characteristics'!G:G,MATCH($C575,'Policy Characteristics'!$C:$C,0))),"",INDEX('Policy Characteristics'!G:G,MATCH($C575,'Policy Characteristics'!$C:$C,0)))</f>
        <v>1</v>
      </c>
      <c r="N575" s="151">
        <f>IF(ISBLANK(INDEX('Policy Characteristics'!H:H,MATCH($C575,'Policy Characteristics'!$C:$C,0))),"",INDEX('Policy Characteristics'!H:H,MATCH($C575,'Policy Characteristics'!$C:$C,0)))</f>
        <v>0.01</v>
      </c>
      <c r="O575" s="144" t="str">
        <f>IF(ISBLANK(INDEX('Policy Characteristics'!I:I,MATCH($C575,'Policy Characteristics'!$C:$C,0))),"",INDEX('Policy Characteristics'!I:I,MATCH($C575,'Policy Characteristics'!$C:$C,0)))</f>
        <v>% of CO2 captured</v>
      </c>
      <c r="P575" s="14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44" t="str">
        <f>IF(ISBLANK(INDEX('Policy Characteristics'!K:K,MATCH($C575,'Policy Characteristics'!$C:$C,0))),"",INDEX('Policy Characteristics'!K:K,MATCH($C575,'Policy Characteristics'!$C:$C,0)))</f>
        <v>ccs.html#ccs</v>
      </c>
      <c r="R575" s="144" t="str">
        <f>IF(ISBLANK(INDEX('Policy Characteristics'!L:L,MATCH($C575,'Policy Characteristics'!$C:$C,0))),"",INDEX('Policy Characteristics'!L:L,MATCH($C575,'Policy Characteristics'!$C:$C,0)))</f>
        <v>carbon-capture-and-sequestration.html</v>
      </c>
    </row>
    <row r="576" spans="1:18" x14ac:dyDescent="0.25">
      <c r="A576" s="144" t="str">
        <f>IF(ISBLANK(INDEX('Policy Characteristics'!A:A,MATCH($C576,'Policy Characteristics'!$C:$C,0))),"",INDEX('Policy Characteristics'!A:A,MATCH($C576,'Policy Characteristics'!$C:$C,0)))</f>
        <v>Industry</v>
      </c>
      <c r="B576" s="152" t="str">
        <f>IF(ISBLANK(INDEX('Policy Characteristics'!B:B,MATCH($C576,'Policy Characteristics'!$C:$C,0))),"",INDEX('Policy Characteristics'!B:B,MATCH($C576,'Policy Characteristics'!$C:$C,0)))</f>
        <v>Carbon Capture and Sequestration</v>
      </c>
      <c r="C576" s="144" t="str">
        <f t="shared" si="31"/>
        <v>Industry Sector Fraction of Potential Additional CCS Achieved</v>
      </c>
      <c r="D576" s="6" t="s">
        <v>1975</v>
      </c>
      <c r="E576" s="6" t="s">
        <v>1918</v>
      </c>
      <c r="F576" t="s">
        <v>1937</v>
      </c>
      <c r="G576" s="45" t="s">
        <v>1919</v>
      </c>
      <c r="H576" s="43">
        <v>946</v>
      </c>
      <c r="I576" t="s">
        <v>44</v>
      </c>
      <c r="J576" s="145" t="str">
        <f>IF(ISBLANK(INDEX('Policy Characteristics'!D:D,MATCH($C576,'Policy Characteristics'!$C:$C,0))),"",INDEX('Policy Characteristics'!D:D,MATCH($C576,'Policy Characteristics'!$C:$C,0)))</f>
        <v>Industry CCS</v>
      </c>
      <c r="K576" s="144" t="str">
        <f>IF(ISBLANK(INDEX('Policy Characteristics'!E:E,MATCH($C576,'Policy Characteristics'!$C:$C,0))),"",INDEX('Policy Characteristics'!E:E,MATCH($C576,'Policy Characteristics'!$C:$C,0)))</f>
        <v>indst CCS</v>
      </c>
      <c r="L576" s="151">
        <f>IF(ISBLANK(INDEX('Policy Characteristics'!F:F,MATCH($C576,'Policy Characteristics'!$C:$C,0))),"",INDEX('Policy Characteristics'!F:F,MATCH($C576,'Policy Characteristics'!$C:$C,0)))</f>
        <v>0</v>
      </c>
      <c r="M576" s="151">
        <f>IF(ISBLANK(INDEX('Policy Characteristics'!G:G,MATCH($C576,'Policy Characteristics'!$C:$C,0))),"",INDEX('Policy Characteristics'!G:G,MATCH($C576,'Policy Characteristics'!$C:$C,0)))</f>
        <v>1</v>
      </c>
      <c r="N576" s="151">
        <f>IF(ISBLANK(INDEX('Policy Characteristics'!H:H,MATCH($C576,'Policy Characteristics'!$C:$C,0))),"",INDEX('Policy Characteristics'!H:H,MATCH($C576,'Policy Characteristics'!$C:$C,0)))</f>
        <v>0.01</v>
      </c>
      <c r="O576" s="144" t="str">
        <f>IF(ISBLANK(INDEX('Policy Characteristics'!I:I,MATCH($C576,'Policy Characteristics'!$C:$C,0))),"",INDEX('Policy Characteristics'!I:I,MATCH($C576,'Policy Characteristics'!$C:$C,0)))</f>
        <v>% of CO2 captured</v>
      </c>
      <c r="P576" s="14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44" t="str">
        <f>IF(ISBLANK(INDEX('Policy Characteristics'!K:K,MATCH($C576,'Policy Characteristics'!$C:$C,0))),"",INDEX('Policy Characteristics'!K:K,MATCH($C576,'Policy Characteristics'!$C:$C,0)))</f>
        <v>ccs.html#ccs</v>
      </c>
      <c r="R576" s="144" t="str">
        <f>IF(ISBLANK(INDEX('Policy Characteristics'!L:L,MATCH($C576,'Policy Characteristics'!$C:$C,0))),"",INDEX('Policy Characteristics'!L:L,MATCH($C576,'Policy Characteristics'!$C:$C,0)))</f>
        <v>carbon-capture-and-sequestration.html</v>
      </c>
    </row>
    <row r="577" spans="1:18" x14ac:dyDescent="0.25">
      <c r="A577" s="144" t="str">
        <f>IF(ISBLANK(INDEX('Policy Characteristics'!A:A,MATCH($C577,'Policy Characteristics'!$C:$C,0))),"",INDEX('Policy Characteristics'!A:A,MATCH($C577,'Policy Characteristics'!$C:$C,0)))</f>
        <v>Industry</v>
      </c>
      <c r="B577" s="152" t="str">
        <f>IF(ISBLANK(INDEX('Policy Characteristics'!B:B,MATCH($C577,'Policy Characteristics'!$C:$C,0))),"",INDEX('Policy Characteristics'!B:B,MATCH($C577,'Policy Characteristics'!$C:$C,0)))</f>
        <v>Carbon Capture and Sequestration</v>
      </c>
      <c r="C577" s="144" t="str">
        <f t="shared" si="31"/>
        <v>Industry Sector Fraction of Potential Additional CCS Achieved</v>
      </c>
      <c r="D577" s="6" t="s">
        <v>1975</v>
      </c>
      <c r="E577" s="6" t="s">
        <v>1424</v>
      </c>
      <c r="F577" t="s">
        <v>1937</v>
      </c>
      <c r="G577" s="45" t="s">
        <v>1920</v>
      </c>
      <c r="H577" s="43">
        <v>947</v>
      </c>
      <c r="I577" t="s">
        <v>44</v>
      </c>
      <c r="J577" s="145" t="str">
        <f>IF(ISBLANK(INDEX('Policy Characteristics'!D:D,MATCH($C577,'Policy Characteristics'!$C:$C,0))),"",INDEX('Policy Characteristics'!D:D,MATCH($C577,'Policy Characteristics'!$C:$C,0)))</f>
        <v>Industry CCS</v>
      </c>
      <c r="K577" s="144" t="str">
        <f>IF(ISBLANK(INDEX('Policy Characteristics'!E:E,MATCH($C577,'Policy Characteristics'!$C:$C,0))),"",INDEX('Policy Characteristics'!E:E,MATCH($C577,'Policy Characteristics'!$C:$C,0)))</f>
        <v>indst CCS</v>
      </c>
      <c r="L577" s="151">
        <f>IF(ISBLANK(INDEX('Policy Characteristics'!F:F,MATCH($C577,'Policy Characteristics'!$C:$C,0))),"",INDEX('Policy Characteristics'!F:F,MATCH($C577,'Policy Characteristics'!$C:$C,0)))</f>
        <v>0</v>
      </c>
      <c r="M577" s="151">
        <f>IF(ISBLANK(INDEX('Policy Characteristics'!G:G,MATCH($C577,'Policy Characteristics'!$C:$C,0))),"",INDEX('Policy Characteristics'!G:G,MATCH($C577,'Policy Characteristics'!$C:$C,0)))</f>
        <v>1</v>
      </c>
      <c r="N577" s="151">
        <f>IF(ISBLANK(INDEX('Policy Characteristics'!H:H,MATCH($C577,'Policy Characteristics'!$C:$C,0))),"",INDEX('Policy Characteristics'!H:H,MATCH($C577,'Policy Characteristics'!$C:$C,0)))</f>
        <v>0.01</v>
      </c>
      <c r="O577" s="144" t="str">
        <f>IF(ISBLANK(INDEX('Policy Characteristics'!I:I,MATCH($C577,'Policy Characteristics'!$C:$C,0))),"",INDEX('Policy Characteristics'!I:I,MATCH($C577,'Policy Characteristics'!$C:$C,0)))</f>
        <v>% of CO2 captured</v>
      </c>
      <c r="P577" s="14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44" t="str">
        <f>IF(ISBLANK(INDEX('Policy Characteristics'!K:K,MATCH($C577,'Policy Characteristics'!$C:$C,0))),"",INDEX('Policy Characteristics'!K:K,MATCH($C577,'Policy Characteristics'!$C:$C,0)))</f>
        <v>ccs.html#ccs</v>
      </c>
      <c r="R577" s="144" t="str">
        <f>IF(ISBLANK(INDEX('Policy Characteristics'!L:L,MATCH($C577,'Policy Characteristics'!$C:$C,0))),"",INDEX('Policy Characteristics'!L:L,MATCH($C577,'Policy Characteristics'!$C:$C,0)))</f>
        <v>carbon-capture-and-sequestration.html</v>
      </c>
    </row>
    <row r="578" spans="1:18" x14ac:dyDescent="0.25">
      <c r="A578" s="144" t="str">
        <f>IF(ISBLANK(INDEX('Policy Characteristics'!A:A,MATCH($C578,'Policy Characteristics'!$C:$C,0))),"",INDEX('Policy Characteristics'!A:A,MATCH($C578,'Policy Characteristics'!$C:$C,0)))</f>
        <v>Industry</v>
      </c>
      <c r="B578" s="152" t="str">
        <f>IF(ISBLANK(INDEX('Policy Characteristics'!B:B,MATCH($C578,'Policy Characteristics'!$C:$C,0))),"",INDEX('Policy Characteristics'!B:B,MATCH($C578,'Policy Characteristics'!$C:$C,0)))</f>
        <v>Carbon Capture and Sequestration</v>
      </c>
      <c r="C578" s="144" t="str">
        <f t="shared" si="31"/>
        <v>Industry Sector Fraction of Potential Additional CCS Achieved</v>
      </c>
      <c r="D578" s="6" t="s">
        <v>1976</v>
      </c>
      <c r="E578" s="6" t="s">
        <v>1918</v>
      </c>
      <c r="F578" t="s">
        <v>1938</v>
      </c>
      <c r="G578" s="45" t="s">
        <v>1919</v>
      </c>
      <c r="H578" s="43">
        <v>948</v>
      </c>
      <c r="I578" t="s">
        <v>43</v>
      </c>
      <c r="J578" s="145" t="str">
        <f>IF(ISBLANK(INDEX('Policy Characteristics'!D:D,MATCH($C578,'Policy Characteristics'!$C:$C,0))),"",INDEX('Policy Characteristics'!D:D,MATCH($C578,'Policy Characteristics'!$C:$C,0)))</f>
        <v>Industry CCS</v>
      </c>
      <c r="K578" s="144" t="str">
        <f>IF(ISBLANK(INDEX('Policy Characteristics'!E:E,MATCH($C578,'Policy Characteristics'!$C:$C,0))),"",INDEX('Policy Characteristics'!E:E,MATCH($C578,'Policy Characteristics'!$C:$C,0)))</f>
        <v>indst CCS</v>
      </c>
      <c r="L578" s="151">
        <f>IF(ISBLANK(INDEX('Policy Characteristics'!F:F,MATCH($C578,'Policy Characteristics'!$C:$C,0))),"",INDEX('Policy Characteristics'!F:F,MATCH($C578,'Policy Characteristics'!$C:$C,0)))</f>
        <v>0</v>
      </c>
      <c r="M578" s="151">
        <f>IF(ISBLANK(INDEX('Policy Characteristics'!G:G,MATCH($C578,'Policy Characteristics'!$C:$C,0))),"",INDEX('Policy Characteristics'!G:G,MATCH($C578,'Policy Characteristics'!$C:$C,0)))</f>
        <v>1</v>
      </c>
      <c r="N578" s="151">
        <f>IF(ISBLANK(INDEX('Policy Characteristics'!H:H,MATCH($C578,'Policy Characteristics'!$C:$C,0))),"",INDEX('Policy Characteristics'!H:H,MATCH($C578,'Policy Characteristics'!$C:$C,0)))</f>
        <v>0.01</v>
      </c>
      <c r="O578" s="144" t="str">
        <f>IF(ISBLANK(INDEX('Policy Characteristics'!I:I,MATCH($C578,'Policy Characteristics'!$C:$C,0))),"",INDEX('Policy Characteristics'!I:I,MATCH($C578,'Policy Characteristics'!$C:$C,0)))</f>
        <v>% of CO2 captured</v>
      </c>
      <c r="P578" s="14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44" t="str">
        <f>IF(ISBLANK(INDEX('Policy Characteristics'!K:K,MATCH($C578,'Policy Characteristics'!$C:$C,0))),"",INDEX('Policy Characteristics'!K:K,MATCH($C578,'Policy Characteristics'!$C:$C,0)))</f>
        <v>ccs.html#ccs</v>
      </c>
      <c r="R578" s="144" t="str">
        <f>IF(ISBLANK(INDEX('Policy Characteristics'!L:L,MATCH($C578,'Policy Characteristics'!$C:$C,0))),"",INDEX('Policy Characteristics'!L:L,MATCH($C578,'Policy Characteristics'!$C:$C,0)))</f>
        <v>carbon-capture-and-sequestration.html</v>
      </c>
    </row>
    <row r="579" spans="1:18" x14ac:dyDescent="0.25">
      <c r="A579" s="144" t="str">
        <f>IF(ISBLANK(INDEX('Policy Characteristics'!A:A,MATCH($C579,'Policy Characteristics'!$C:$C,0))),"",INDEX('Policy Characteristics'!A:A,MATCH($C579,'Policy Characteristics'!$C:$C,0)))</f>
        <v>Industry</v>
      </c>
      <c r="B579" s="152" t="str">
        <f>IF(ISBLANK(INDEX('Policy Characteristics'!B:B,MATCH($C579,'Policy Characteristics'!$C:$C,0))),"",INDEX('Policy Characteristics'!B:B,MATCH($C579,'Policy Characteristics'!$C:$C,0)))</f>
        <v>Carbon Capture and Sequestration</v>
      </c>
      <c r="C579" s="144" t="str">
        <f t="shared" si="31"/>
        <v>Industry Sector Fraction of Potential Additional CCS Achieved</v>
      </c>
      <c r="D579" s="6" t="s">
        <v>1976</v>
      </c>
      <c r="E579" s="6" t="s">
        <v>1424</v>
      </c>
      <c r="F579" t="s">
        <v>1938</v>
      </c>
      <c r="G579" s="45" t="s">
        <v>1920</v>
      </c>
      <c r="H579" s="43">
        <v>949</v>
      </c>
      <c r="I579" t="s">
        <v>44</v>
      </c>
      <c r="J579" s="145" t="str">
        <f>IF(ISBLANK(INDEX('Policy Characteristics'!D:D,MATCH($C579,'Policy Characteristics'!$C:$C,0))),"",INDEX('Policy Characteristics'!D:D,MATCH($C579,'Policy Characteristics'!$C:$C,0)))</f>
        <v>Industry CCS</v>
      </c>
      <c r="K579" s="144" t="str">
        <f>IF(ISBLANK(INDEX('Policy Characteristics'!E:E,MATCH($C579,'Policy Characteristics'!$C:$C,0))),"",INDEX('Policy Characteristics'!E:E,MATCH($C579,'Policy Characteristics'!$C:$C,0)))</f>
        <v>indst CCS</v>
      </c>
      <c r="L579" s="151">
        <f>IF(ISBLANK(INDEX('Policy Characteristics'!F:F,MATCH($C579,'Policy Characteristics'!$C:$C,0))),"",INDEX('Policy Characteristics'!F:F,MATCH($C579,'Policy Characteristics'!$C:$C,0)))</f>
        <v>0</v>
      </c>
      <c r="M579" s="151">
        <f>IF(ISBLANK(INDEX('Policy Characteristics'!G:G,MATCH($C579,'Policy Characteristics'!$C:$C,0))),"",INDEX('Policy Characteristics'!G:G,MATCH($C579,'Policy Characteristics'!$C:$C,0)))</f>
        <v>1</v>
      </c>
      <c r="N579" s="151">
        <f>IF(ISBLANK(INDEX('Policy Characteristics'!H:H,MATCH($C579,'Policy Characteristics'!$C:$C,0))),"",INDEX('Policy Characteristics'!H:H,MATCH($C579,'Policy Characteristics'!$C:$C,0)))</f>
        <v>0.01</v>
      </c>
      <c r="O579" s="144" t="str">
        <f>IF(ISBLANK(INDEX('Policy Characteristics'!I:I,MATCH($C579,'Policy Characteristics'!$C:$C,0))),"",INDEX('Policy Characteristics'!I:I,MATCH($C579,'Policy Characteristics'!$C:$C,0)))</f>
        <v>% of CO2 captured</v>
      </c>
      <c r="P579" s="14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44" t="str">
        <f>IF(ISBLANK(INDEX('Policy Characteristics'!K:K,MATCH($C579,'Policy Characteristics'!$C:$C,0))),"",INDEX('Policy Characteristics'!K:K,MATCH($C579,'Policy Characteristics'!$C:$C,0)))</f>
        <v>ccs.html#ccs</v>
      </c>
      <c r="R579" s="144" t="str">
        <f>IF(ISBLANK(INDEX('Policy Characteristics'!L:L,MATCH($C579,'Policy Characteristics'!$C:$C,0))),"",INDEX('Policy Characteristics'!L:L,MATCH($C579,'Policy Characteristics'!$C:$C,0)))</f>
        <v>carbon-capture-and-sequestration.html</v>
      </c>
    </row>
    <row r="580" spans="1:18" x14ac:dyDescent="0.25">
      <c r="A580" s="144" t="str">
        <f>IF(ISBLANK(INDEX('Policy Characteristics'!A:A,MATCH($C580,'Policy Characteristics'!$C:$C,0))),"",INDEX('Policy Characteristics'!A:A,MATCH($C580,'Policy Characteristics'!$C:$C,0)))</f>
        <v>Industry</v>
      </c>
      <c r="B580" s="152" t="str">
        <f>IF(ISBLANK(INDEX('Policy Characteristics'!B:B,MATCH($C580,'Policy Characteristics'!$C:$C,0))),"",INDEX('Policy Characteristics'!B:B,MATCH($C580,'Policy Characteristics'!$C:$C,0)))</f>
        <v>Carbon Capture and Sequestration</v>
      </c>
      <c r="C580" s="144" t="str">
        <f t="shared" si="31"/>
        <v>Industry Sector Fraction of Potential Additional CCS Achieved</v>
      </c>
      <c r="D580" s="6" t="s">
        <v>1977</v>
      </c>
      <c r="E580" s="6" t="s">
        <v>1918</v>
      </c>
      <c r="F580" t="s">
        <v>1939</v>
      </c>
      <c r="G580" s="45" t="s">
        <v>1919</v>
      </c>
      <c r="H580" s="43">
        <v>950</v>
      </c>
      <c r="I580" t="s">
        <v>44</v>
      </c>
      <c r="J580" s="145" t="str">
        <f>IF(ISBLANK(INDEX('Policy Characteristics'!D:D,MATCH($C580,'Policy Characteristics'!$C:$C,0))),"",INDEX('Policy Characteristics'!D:D,MATCH($C580,'Policy Characteristics'!$C:$C,0)))</f>
        <v>Industry CCS</v>
      </c>
      <c r="K580" s="144" t="str">
        <f>IF(ISBLANK(INDEX('Policy Characteristics'!E:E,MATCH($C580,'Policy Characteristics'!$C:$C,0))),"",INDEX('Policy Characteristics'!E:E,MATCH($C580,'Policy Characteristics'!$C:$C,0)))</f>
        <v>indst CCS</v>
      </c>
      <c r="L580" s="151">
        <f>IF(ISBLANK(INDEX('Policy Characteristics'!F:F,MATCH($C580,'Policy Characteristics'!$C:$C,0))),"",INDEX('Policy Characteristics'!F:F,MATCH($C580,'Policy Characteristics'!$C:$C,0)))</f>
        <v>0</v>
      </c>
      <c r="M580" s="151">
        <f>IF(ISBLANK(INDEX('Policy Characteristics'!G:G,MATCH($C580,'Policy Characteristics'!$C:$C,0))),"",INDEX('Policy Characteristics'!G:G,MATCH($C580,'Policy Characteristics'!$C:$C,0)))</f>
        <v>1</v>
      </c>
      <c r="N580" s="151">
        <f>IF(ISBLANK(INDEX('Policy Characteristics'!H:H,MATCH($C580,'Policy Characteristics'!$C:$C,0))),"",INDEX('Policy Characteristics'!H:H,MATCH($C580,'Policy Characteristics'!$C:$C,0)))</f>
        <v>0.01</v>
      </c>
      <c r="O580" s="144" t="str">
        <f>IF(ISBLANK(INDEX('Policy Characteristics'!I:I,MATCH($C580,'Policy Characteristics'!$C:$C,0))),"",INDEX('Policy Characteristics'!I:I,MATCH($C580,'Policy Characteristics'!$C:$C,0)))</f>
        <v>% of CO2 captured</v>
      </c>
      <c r="P580" s="14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44" t="str">
        <f>IF(ISBLANK(INDEX('Policy Characteristics'!K:K,MATCH($C580,'Policy Characteristics'!$C:$C,0))),"",INDEX('Policy Characteristics'!K:K,MATCH($C580,'Policy Characteristics'!$C:$C,0)))</f>
        <v>ccs.html#ccs</v>
      </c>
      <c r="R580" s="144" t="str">
        <f>IF(ISBLANK(INDEX('Policy Characteristics'!L:L,MATCH($C580,'Policy Characteristics'!$C:$C,0))),"",INDEX('Policy Characteristics'!L:L,MATCH($C580,'Policy Characteristics'!$C:$C,0)))</f>
        <v>carbon-capture-and-sequestration.html</v>
      </c>
    </row>
    <row r="581" spans="1:18" x14ac:dyDescent="0.25">
      <c r="A581" s="144" t="str">
        <f>IF(ISBLANK(INDEX('Policy Characteristics'!A:A,MATCH($C581,'Policy Characteristics'!$C:$C,0))),"",INDEX('Policy Characteristics'!A:A,MATCH($C581,'Policy Characteristics'!$C:$C,0)))</f>
        <v>Industry</v>
      </c>
      <c r="B581" s="152" t="str">
        <f>IF(ISBLANK(INDEX('Policy Characteristics'!B:B,MATCH($C581,'Policy Characteristics'!$C:$C,0))),"",INDEX('Policy Characteristics'!B:B,MATCH($C581,'Policy Characteristics'!$C:$C,0)))</f>
        <v>Carbon Capture and Sequestration</v>
      </c>
      <c r="C581" s="144" t="str">
        <f t="shared" si="31"/>
        <v>Industry Sector Fraction of Potential Additional CCS Achieved</v>
      </c>
      <c r="D581" s="6" t="s">
        <v>1977</v>
      </c>
      <c r="E581" s="6" t="s">
        <v>1424</v>
      </c>
      <c r="F581" t="s">
        <v>1939</v>
      </c>
      <c r="G581" s="45" t="s">
        <v>1920</v>
      </c>
      <c r="H581" s="43">
        <v>951</v>
      </c>
      <c r="I581" t="s">
        <v>44</v>
      </c>
      <c r="J581" s="145" t="str">
        <f>IF(ISBLANK(INDEX('Policy Characteristics'!D:D,MATCH($C581,'Policy Characteristics'!$C:$C,0))),"",INDEX('Policy Characteristics'!D:D,MATCH($C581,'Policy Characteristics'!$C:$C,0)))</f>
        <v>Industry CCS</v>
      </c>
      <c r="K581" s="144" t="str">
        <f>IF(ISBLANK(INDEX('Policy Characteristics'!E:E,MATCH($C581,'Policy Characteristics'!$C:$C,0))),"",INDEX('Policy Characteristics'!E:E,MATCH($C581,'Policy Characteristics'!$C:$C,0)))</f>
        <v>indst CCS</v>
      </c>
      <c r="L581" s="151">
        <f>IF(ISBLANK(INDEX('Policy Characteristics'!F:F,MATCH($C581,'Policy Characteristics'!$C:$C,0))),"",INDEX('Policy Characteristics'!F:F,MATCH($C581,'Policy Characteristics'!$C:$C,0)))</f>
        <v>0</v>
      </c>
      <c r="M581" s="151">
        <f>IF(ISBLANK(INDEX('Policy Characteristics'!G:G,MATCH($C581,'Policy Characteristics'!$C:$C,0))),"",INDEX('Policy Characteristics'!G:G,MATCH($C581,'Policy Characteristics'!$C:$C,0)))</f>
        <v>1</v>
      </c>
      <c r="N581" s="151">
        <f>IF(ISBLANK(INDEX('Policy Characteristics'!H:H,MATCH($C581,'Policy Characteristics'!$C:$C,0))),"",INDEX('Policy Characteristics'!H:H,MATCH($C581,'Policy Characteristics'!$C:$C,0)))</f>
        <v>0.01</v>
      </c>
      <c r="O581" s="144" t="str">
        <f>IF(ISBLANK(INDEX('Policy Characteristics'!I:I,MATCH($C581,'Policy Characteristics'!$C:$C,0))),"",INDEX('Policy Characteristics'!I:I,MATCH($C581,'Policy Characteristics'!$C:$C,0)))</f>
        <v>% of CO2 captured</v>
      </c>
      <c r="P581" s="14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44" t="str">
        <f>IF(ISBLANK(INDEX('Policy Characteristics'!K:K,MATCH($C581,'Policy Characteristics'!$C:$C,0))),"",INDEX('Policy Characteristics'!K:K,MATCH($C581,'Policy Characteristics'!$C:$C,0)))</f>
        <v>ccs.html#ccs</v>
      </c>
      <c r="R581" s="144" t="str">
        <f>IF(ISBLANK(INDEX('Policy Characteristics'!L:L,MATCH($C581,'Policy Characteristics'!$C:$C,0))),"",INDEX('Policy Characteristics'!L:L,MATCH($C581,'Policy Characteristics'!$C:$C,0)))</f>
        <v>carbon-capture-and-sequestration.html</v>
      </c>
    </row>
    <row r="582" spans="1:18" x14ac:dyDescent="0.25">
      <c r="A582" s="144" t="str">
        <f>IF(ISBLANK(INDEX('Policy Characteristics'!A:A,MATCH($C582,'Policy Characteristics'!$C:$C,0))),"",INDEX('Policy Characteristics'!A:A,MATCH($C582,'Policy Characteristics'!$C:$C,0)))</f>
        <v>Industry</v>
      </c>
      <c r="B582" s="152" t="str">
        <f>IF(ISBLANK(INDEX('Policy Characteristics'!B:B,MATCH($C582,'Policy Characteristics'!$C:$C,0))),"",INDEX('Policy Characteristics'!B:B,MATCH($C582,'Policy Characteristics'!$C:$C,0)))</f>
        <v>Carbon Capture and Sequestration</v>
      </c>
      <c r="C582" s="144" t="str">
        <f t="shared" si="31"/>
        <v>Industry Sector Fraction of Potential Additional CCS Achieved</v>
      </c>
      <c r="D582" s="6" t="s">
        <v>1978</v>
      </c>
      <c r="E582" s="6" t="s">
        <v>1918</v>
      </c>
      <c r="F582" t="s">
        <v>1940</v>
      </c>
      <c r="G582" s="45" t="s">
        <v>1919</v>
      </c>
      <c r="H582" s="43">
        <v>952</v>
      </c>
      <c r="I582" t="s">
        <v>43</v>
      </c>
      <c r="J582" s="145" t="str">
        <f>IF(ISBLANK(INDEX('Policy Characteristics'!D:D,MATCH($C582,'Policy Characteristics'!$C:$C,0))),"",INDEX('Policy Characteristics'!D:D,MATCH($C582,'Policy Characteristics'!$C:$C,0)))</f>
        <v>Industry CCS</v>
      </c>
      <c r="K582" s="144" t="str">
        <f>IF(ISBLANK(INDEX('Policy Characteristics'!E:E,MATCH($C582,'Policy Characteristics'!$C:$C,0))),"",INDEX('Policy Characteristics'!E:E,MATCH($C582,'Policy Characteristics'!$C:$C,0)))</f>
        <v>indst CCS</v>
      </c>
      <c r="L582" s="151">
        <f>IF(ISBLANK(INDEX('Policy Characteristics'!F:F,MATCH($C582,'Policy Characteristics'!$C:$C,0))),"",INDEX('Policy Characteristics'!F:F,MATCH($C582,'Policy Characteristics'!$C:$C,0)))</f>
        <v>0</v>
      </c>
      <c r="M582" s="151">
        <f>IF(ISBLANK(INDEX('Policy Characteristics'!G:G,MATCH($C582,'Policy Characteristics'!$C:$C,0))),"",INDEX('Policy Characteristics'!G:G,MATCH($C582,'Policy Characteristics'!$C:$C,0)))</f>
        <v>1</v>
      </c>
      <c r="N582" s="151">
        <f>IF(ISBLANK(INDEX('Policy Characteristics'!H:H,MATCH($C582,'Policy Characteristics'!$C:$C,0))),"",INDEX('Policy Characteristics'!H:H,MATCH($C582,'Policy Characteristics'!$C:$C,0)))</f>
        <v>0.01</v>
      </c>
      <c r="O582" s="144" t="str">
        <f>IF(ISBLANK(INDEX('Policy Characteristics'!I:I,MATCH($C582,'Policy Characteristics'!$C:$C,0))),"",INDEX('Policy Characteristics'!I:I,MATCH($C582,'Policy Characteristics'!$C:$C,0)))</f>
        <v>% of CO2 captured</v>
      </c>
      <c r="P582" s="14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44" t="str">
        <f>IF(ISBLANK(INDEX('Policy Characteristics'!K:K,MATCH($C582,'Policy Characteristics'!$C:$C,0))),"",INDEX('Policy Characteristics'!K:K,MATCH($C582,'Policy Characteristics'!$C:$C,0)))</f>
        <v>ccs.html#ccs</v>
      </c>
      <c r="R582" s="144" t="str">
        <f>IF(ISBLANK(INDEX('Policy Characteristics'!L:L,MATCH($C582,'Policy Characteristics'!$C:$C,0))),"",INDEX('Policy Characteristics'!L:L,MATCH($C582,'Policy Characteristics'!$C:$C,0)))</f>
        <v>carbon-capture-and-sequestration.html</v>
      </c>
    </row>
    <row r="583" spans="1:18" x14ac:dyDescent="0.25">
      <c r="A583" s="144" t="str">
        <f>IF(ISBLANK(INDEX('Policy Characteristics'!A:A,MATCH($C583,'Policy Characteristics'!$C:$C,0))),"",INDEX('Policy Characteristics'!A:A,MATCH($C583,'Policy Characteristics'!$C:$C,0)))</f>
        <v>Industry</v>
      </c>
      <c r="B583" s="152" t="str">
        <f>IF(ISBLANK(INDEX('Policy Characteristics'!B:B,MATCH($C583,'Policy Characteristics'!$C:$C,0))),"",INDEX('Policy Characteristics'!B:B,MATCH($C583,'Policy Characteristics'!$C:$C,0)))</f>
        <v>Carbon Capture and Sequestration</v>
      </c>
      <c r="C583" s="144" t="str">
        <f t="shared" si="31"/>
        <v>Industry Sector Fraction of Potential Additional CCS Achieved</v>
      </c>
      <c r="D583" s="6" t="s">
        <v>1978</v>
      </c>
      <c r="E583" s="6" t="s">
        <v>1424</v>
      </c>
      <c r="F583" t="s">
        <v>1940</v>
      </c>
      <c r="G583" s="45" t="s">
        <v>1920</v>
      </c>
      <c r="H583" s="43">
        <v>953</v>
      </c>
      <c r="I583" t="s">
        <v>43</v>
      </c>
      <c r="J583" s="145" t="str">
        <f>IF(ISBLANK(INDEX('Policy Characteristics'!D:D,MATCH($C583,'Policy Characteristics'!$C:$C,0))),"",INDEX('Policy Characteristics'!D:D,MATCH($C583,'Policy Characteristics'!$C:$C,0)))</f>
        <v>Industry CCS</v>
      </c>
      <c r="K583" s="144" t="str">
        <f>IF(ISBLANK(INDEX('Policy Characteristics'!E:E,MATCH($C583,'Policy Characteristics'!$C:$C,0))),"",INDEX('Policy Characteristics'!E:E,MATCH($C583,'Policy Characteristics'!$C:$C,0)))</f>
        <v>indst CCS</v>
      </c>
      <c r="L583" s="151">
        <f>IF(ISBLANK(INDEX('Policy Characteristics'!F:F,MATCH($C583,'Policy Characteristics'!$C:$C,0))),"",INDEX('Policy Characteristics'!F:F,MATCH($C583,'Policy Characteristics'!$C:$C,0)))</f>
        <v>0</v>
      </c>
      <c r="M583" s="151">
        <f>IF(ISBLANK(INDEX('Policy Characteristics'!G:G,MATCH($C583,'Policy Characteristics'!$C:$C,0))),"",INDEX('Policy Characteristics'!G:G,MATCH($C583,'Policy Characteristics'!$C:$C,0)))</f>
        <v>1</v>
      </c>
      <c r="N583" s="151">
        <f>IF(ISBLANK(INDEX('Policy Characteristics'!H:H,MATCH($C583,'Policy Characteristics'!$C:$C,0))),"",INDEX('Policy Characteristics'!H:H,MATCH($C583,'Policy Characteristics'!$C:$C,0)))</f>
        <v>0.01</v>
      </c>
      <c r="O583" s="144" t="str">
        <f>IF(ISBLANK(INDEX('Policy Characteristics'!I:I,MATCH($C583,'Policy Characteristics'!$C:$C,0))),"",INDEX('Policy Characteristics'!I:I,MATCH($C583,'Policy Characteristics'!$C:$C,0)))</f>
        <v>% of CO2 captured</v>
      </c>
      <c r="P583" s="14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44" t="str">
        <f>IF(ISBLANK(INDEX('Policy Characteristics'!K:K,MATCH($C583,'Policy Characteristics'!$C:$C,0))),"",INDEX('Policy Characteristics'!K:K,MATCH($C583,'Policy Characteristics'!$C:$C,0)))</f>
        <v>ccs.html#ccs</v>
      </c>
      <c r="R583" s="144" t="str">
        <f>IF(ISBLANK(INDEX('Policy Characteristics'!L:L,MATCH($C583,'Policy Characteristics'!$C:$C,0))),"",INDEX('Policy Characteristics'!L:L,MATCH($C583,'Policy Characteristics'!$C:$C,0)))</f>
        <v>carbon-capture-and-sequestration.html</v>
      </c>
    </row>
    <row r="584" spans="1:18" x14ac:dyDescent="0.25">
      <c r="A584" s="144" t="str">
        <f>IF(ISBLANK(INDEX('Policy Characteristics'!A:A,MATCH($C584,'Policy Characteristics'!$C:$C,0))),"",INDEX('Policy Characteristics'!A:A,MATCH($C584,'Policy Characteristics'!$C:$C,0)))</f>
        <v>Industry</v>
      </c>
      <c r="B584" s="152" t="str">
        <f>IF(ISBLANK(INDEX('Policy Characteristics'!B:B,MATCH($C584,'Policy Characteristics'!$C:$C,0))),"",INDEX('Policy Characteristics'!B:B,MATCH($C584,'Policy Characteristics'!$C:$C,0)))</f>
        <v>Carbon Capture and Sequestration</v>
      </c>
      <c r="C584" s="144" t="str">
        <f t="shared" si="31"/>
        <v>Industry Sector Fraction of Potential Additional CCS Achieved</v>
      </c>
      <c r="D584" s="6" t="s">
        <v>1979</v>
      </c>
      <c r="E584" s="6" t="s">
        <v>1918</v>
      </c>
      <c r="F584" t="s">
        <v>1982</v>
      </c>
      <c r="G584" s="45" t="s">
        <v>1919</v>
      </c>
      <c r="H584" s="43">
        <v>954</v>
      </c>
      <c r="I584" t="s">
        <v>44</v>
      </c>
      <c r="J584" s="145" t="str">
        <f>IF(ISBLANK(INDEX('Policy Characteristics'!D:D,MATCH($C584,'Policy Characteristics'!$C:$C,0))),"",INDEX('Policy Characteristics'!D:D,MATCH($C584,'Policy Characteristics'!$C:$C,0)))</f>
        <v>Industry CCS</v>
      </c>
      <c r="K584" s="144" t="str">
        <f>IF(ISBLANK(INDEX('Policy Characteristics'!E:E,MATCH($C584,'Policy Characteristics'!$C:$C,0))),"",INDEX('Policy Characteristics'!E:E,MATCH($C584,'Policy Characteristics'!$C:$C,0)))</f>
        <v>indst CCS</v>
      </c>
      <c r="L584" s="151">
        <f>IF(ISBLANK(INDEX('Policy Characteristics'!F:F,MATCH($C584,'Policy Characteristics'!$C:$C,0))),"",INDEX('Policy Characteristics'!F:F,MATCH($C584,'Policy Characteristics'!$C:$C,0)))</f>
        <v>0</v>
      </c>
      <c r="M584" s="151">
        <f>IF(ISBLANK(INDEX('Policy Characteristics'!G:G,MATCH($C584,'Policy Characteristics'!$C:$C,0))),"",INDEX('Policy Characteristics'!G:G,MATCH($C584,'Policy Characteristics'!$C:$C,0)))</f>
        <v>1</v>
      </c>
      <c r="N584" s="151">
        <f>IF(ISBLANK(INDEX('Policy Characteristics'!H:H,MATCH($C584,'Policy Characteristics'!$C:$C,0))),"",INDEX('Policy Characteristics'!H:H,MATCH($C584,'Policy Characteristics'!$C:$C,0)))</f>
        <v>0.01</v>
      </c>
      <c r="O584" s="144" t="str">
        <f>IF(ISBLANK(INDEX('Policy Characteristics'!I:I,MATCH($C584,'Policy Characteristics'!$C:$C,0))),"",INDEX('Policy Characteristics'!I:I,MATCH($C584,'Policy Characteristics'!$C:$C,0)))</f>
        <v>% of CO2 captured</v>
      </c>
      <c r="P584" s="14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44" t="str">
        <f>IF(ISBLANK(INDEX('Policy Characteristics'!K:K,MATCH($C584,'Policy Characteristics'!$C:$C,0))),"",INDEX('Policy Characteristics'!K:K,MATCH($C584,'Policy Characteristics'!$C:$C,0)))</f>
        <v>ccs.html#ccs</v>
      </c>
      <c r="R584" s="144" t="str">
        <f>IF(ISBLANK(INDEX('Policy Characteristics'!L:L,MATCH($C584,'Policy Characteristics'!$C:$C,0))),"",INDEX('Policy Characteristics'!L:L,MATCH($C584,'Policy Characteristics'!$C:$C,0)))</f>
        <v>carbon-capture-and-sequestration.html</v>
      </c>
    </row>
    <row r="585" spans="1:18" x14ac:dyDescent="0.25">
      <c r="A585" s="144" t="str">
        <f>IF(ISBLANK(INDEX('Policy Characteristics'!A:A,MATCH($C585,'Policy Characteristics'!$C:$C,0))),"",INDEX('Policy Characteristics'!A:A,MATCH($C585,'Policy Characteristics'!$C:$C,0)))</f>
        <v>Industry</v>
      </c>
      <c r="B585" s="152" t="str">
        <f>IF(ISBLANK(INDEX('Policy Characteristics'!B:B,MATCH($C585,'Policy Characteristics'!$C:$C,0))),"",INDEX('Policy Characteristics'!B:B,MATCH($C585,'Policy Characteristics'!$C:$C,0)))</f>
        <v>Carbon Capture and Sequestration</v>
      </c>
      <c r="C585" s="144" t="str">
        <f t="shared" si="31"/>
        <v>Industry Sector Fraction of Potential Additional CCS Achieved</v>
      </c>
      <c r="D585" s="6" t="s">
        <v>1979</v>
      </c>
      <c r="E585" s="6" t="s">
        <v>1424</v>
      </c>
      <c r="F585" t="s">
        <v>1982</v>
      </c>
      <c r="G585" s="45" t="s">
        <v>1920</v>
      </c>
      <c r="H585" s="43">
        <v>955</v>
      </c>
      <c r="I585" t="s">
        <v>44</v>
      </c>
      <c r="J585" s="145" t="str">
        <f>IF(ISBLANK(INDEX('Policy Characteristics'!D:D,MATCH($C585,'Policy Characteristics'!$C:$C,0))),"",INDEX('Policy Characteristics'!D:D,MATCH($C585,'Policy Characteristics'!$C:$C,0)))</f>
        <v>Industry CCS</v>
      </c>
      <c r="K585" s="144" t="str">
        <f>IF(ISBLANK(INDEX('Policy Characteristics'!E:E,MATCH($C585,'Policy Characteristics'!$C:$C,0))),"",INDEX('Policy Characteristics'!E:E,MATCH($C585,'Policy Characteristics'!$C:$C,0)))</f>
        <v>indst CCS</v>
      </c>
      <c r="L585" s="151">
        <f>IF(ISBLANK(INDEX('Policy Characteristics'!F:F,MATCH($C585,'Policy Characteristics'!$C:$C,0))),"",INDEX('Policy Characteristics'!F:F,MATCH($C585,'Policy Characteristics'!$C:$C,0)))</f>
        <v>0</v>
      </c>
      <c r="M585" s="151">
        <f>IF(ISBLANK(INDEX('Policy Characteristics'!G:G,MATCH($C585,'Policy Characteristics'!$C:$C,0))),"",INDEX('Policy Characteristics'!G:G,MATCH($C585,'Policy Characteristics'!$C:$C,0)))</f>
        <v>1</v>
      </c>
      <c r="N585" s="151">
        <f>IF(ISBLANK(INDEX('Policy Characteristics'!H:H,MATCH($C585,'Policy Characteristics'!$C:$C,0))),"",INDEX('Policy Characteristics'!H:H,MATCH($C585,'Policy Characteristics'!$C:$C,0)))</f>
        <v>0.01</v>
      </c>
      <c r="O585" s="144" t="str">
        <f>IF(ISBLANK(INDEX('Policy Characteristics'!I:I,MATCH($C585,'Policy Characteristics'!$C:$C,0))),"",INDEX('Policy Characteristics'!I:I,MATCH($C585,'Policy Characteristics'!$C:$C,0)))</f>
        <v>% of CO2 captured</v>
      </c>
      <c r="P585" s="14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44" t="str">
        <f>IF(ISBLANK(INDEX('Policy Characteristics'!K:K,MATCH($C585,'Policy Characteristics'!$C:$C,0))),"",INDEX('Policy Characteristics'!K:K,MATCH($C585,'Policy Characteristics'!$C:$C,0)))</f>
        <v>ccs.html#ccs</v>
      </c>
      <c r="R585" s="144" t="str">
        <f>IF(ISBLANK(INDEX('Policy Characteristics'!L:L,MATCH($C585,'Policy Characteristics'!$C:$C,0))),"",INDEX('Policy Characteristics'!L:L,MATCH($C585,'Policy Characteristics'!$C:$C,0)))</f>
        <v>carbon-capture-and-sequestration.html</v>
      </c>
    </row>
    <row r="586" spans="1:18" x14ac:dyDescent="0.25">
      <c r="A586" s="144" t="str">
        <f>IF(ISBLANK(INDEX('Policy Characteristics'!A:A,MATCH($C586,'Policy Characteristics'!$C:$C,0))),"",INDEX('Policy Characteristics'!A:A,MATCH($C586,'Policy Characteristics'!$C:$C,0)))</f>
        <v>Industry</v>
      </c>
      <c r="B586" s="152" t="str">
        <f>IF(ISBLANK(INDEX('Policy Characteristics'!B:B,MATCH($C586,'Policy Characteristics'!$C:$C,0))),"",INDEX('Policy Characteristics'!B:B,MATCH($C586,'Policy Characteristics'!$C:$C,0)))</f>
        <v>Carbon Capture and Sequestration</v>
      </c>
      <c r="C586" s="144" t="str">
        <f t="shared" si="31"/>
        <v>Industry Sector Fraction of Potential Additional CCS Achieved</v>
      </c>
      <c r="D586" s="6" t="s">
        <v>1980</v>
      </c>
      <c r="E586" s="6" t="s">
        <v>1918</v>
      </c>
      <c r="F586" t="s">
        <v>1941</v>
      </c>
      <c r="G586" s="45" t="s">
        <v>1919</v>
      </c>
      <c r="H586" s="43">
        <v>956</v>
      </c>
      <c r="I586" t="s">
        <v>44</v>
      </c>
      <c r="J586" s="145" t="str">
        <f>IF(ISBLANK(INDEX('Policy Characteristics'!D:D,MATCH($C586,'Policy Characteristics'!$C:$C,0))),"",INDEX('Policy Characteristics'!D:D,MATCH($C586,'Policy Characteristics'!$C:$C,0)))</f>
        <v>Industry CCS</v>
      </c>
      <c r="K586" s="144" t="str">
        <f>IF(ISBLANK(INDEX('Policy Characteristics'!E:E,MATCH($C586,'Policy Characteristics'!$C:$C,0))),"",INDEX('Policy Characteristics'!E:E,MATCH($C586,'Policy Characteristics'!$C:$C,0)))</f>
        <v>indst CCS</v>
      </c>
      <c r="L586" s="151">
        <f>IF(ISBLANK(INDEX('Policy Characteristics'!F:F,MATCH($C586,'Policy Characteristics'!$C:$C,0))),"",INDEX('Policy Characteristics'!F:F,MATCH($C586,'Policy Characteristics'!$C:$C,0)))</f>
        <v>0</v>
      </c>
      <c r="M586" s="151">
        <f>IF(ISBLANK(INDEX('Policy Characteristics'!G:G,MATCH($C586,'Policy Characteristics'!$C:$C,0))),"",INDEX('Policy Characteristics'!G:G,MATCH($C586,'Policy Characteristics'!$C:$C,0)))</f>
        <v>1</v>
      </c>
      <c r="N586" s="151">
        <f>IF(ISBLANK(INDEX('Policy Characteristics'!H:H,MATCH($C586,'Policy Characteristics'!$C:$C,0))),"",INDEX('Policy Characteristics'!H:H,MATCH($C586,'Policy Characteristics'!$C:$C,0)))</f>
        <v>0.01</v>
      </c>
      <c r="O586" s="144" t="str">
        <f>IF(ISBLANK(INDEX('Policy Characteristics'!I:I,MATCH($C586,'Policy Characteristics'!$C:$C,0))),"",INDEX('Policy Characteristics'!I:I,MATCH($C586,'Policy Characteristics'!$C:$C,0)))</f>
        <v>% of CO2 captured</v>
      </c>
      <c r="P586" s="14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44" t="str">
        <f>IF(ISBLANK(INDEX('Policy Characteristics'!K:K,MATCH($C586,'Policy Characteristics'!$C:$C,0))),"",INDEX('Policy Characteristics'!K:K,MATCH($C586,'Policy Characteristics'!$C:$C,0)))</f>
        <v>ccs.html#ccs</v>
      </c>
      <c r="R586" s="144" t="str">
        <f>IF(ISBLANK(INDEX('Policy Characteristics'!L:L,MATCH($C586,'Policy Characteristics'!$C:$C,0))),"",INDEX('Policy Characteristics'!L:L,MATCH($C586,'Policy Characteristics'!$C:$C,0)))</f>
        <v>carbon-capture-and-sequestration.html</v>
      </c>
    </row>
    <row r="587" spans="1:18" x14ac:dyDescent="0.25">
      <c r="A587" s="144" t="str">
        <f>IF(ISBLANK(INDEX('Policy Characteristics'!A:A,MATCH($C587,'Policy Characteristics'!$C:$C,0))),"",INDEX('Policy Characteristics'!A:A,MATCH($C587,'Policy Characteristics'!$C:$C,0)))</f>
        <v>Industry</v>
      </c>
      <c r="B587" s="152" t="str">
        <f>IF(ISBLANK(INDEX('Policy Characteristics'!B:B,MATCH($C587,'Policy Characteristics'!$C:$C,0))),"",INDEX('Policy Characteristics'!B:B,MATCH($C587,'Policy Characteristics'!$C:$C,0)))</f>
        <v>Carbon Capture and Sequestration</v>
      </c>
      <c r="C587" s="144" t="str">
        <f t="shared" si="31"/>
        <v>Industry Sector Fraction of Potential Additional CCS Achieved</v>
      </c>
      <c r="D587" s="6" t="s">
        <v>1980</v>
      </c>
      <c r="E587" s="6" t="s">
        <v>1424</v>
      </c>
      <c r="F587" t="s">
        <v>1941</v>
      </c>
      <c r="G587" s="45" t="s">
        <v>1920</v>
      </c>
      <c r="H587" s="43">
        <v>957</v>
      </c>
      <c r="I587" t="s">
        <v>44</v>
      </c>
      <c r="J587" s="145" t="str">
        <f>IF(ISBLANK(INDEX('Policy Characteristics'!D:D,MATCH($C587,'Policy Characteristics'!$C:$C,0))),"",INDEX('Policy Characteristics'!D:D,MATCH($C587,'Policy Characteristics'!$C:$C,0)))</f>
        <v>Industry CCS</v>
      </c>
      <c r="K587" s="144" t="str">
        <f>IF(ISBLANK(INDEX('Policy Characteristics'!E:E,MATCH($C587,'Policy Characteristics'!$C:$C,0))),"",INDEX('Policy Characteristics'!E:E,MATCH($C587,'Policy Characteristics'!$C:$C,0)))</f>
        <v>indst CCS</v>
      </c>
      <c r="L587" s="151">
        <f>IF(ISBLANK(INDEX('Policy Characteristics'!F:F,MATCH($C587,'Policy Characteristics'!$C:$C,0))),"",INDEX('Policy Characteristics'!F:F,MATCH($C587,'Policy Characteristics'!$C:$C,0)))</f>
        <v>0</v>
      </c>
      <c r="M587" s="151">
        <f>IF(ISBLANK(INDEX('Policy Characteristics'!G:G,MATCH($C587,'Policy Characteristics'!$C:$C,0))),"",INDEX('Policy Characteristics'!G:G,MATCH($C587,'Policy Characteristics'!$C:$C,0)))</f>
        <v>1</v>
      </c>
      <c r="N587" s="151">
        <f>IF(ISBLANK(INDEX('Policy Characteristics'!H:H,MATCH($C587,'Policy Characteristics'!$C:$C,0))),"",INDEX('Policy Characteristics'!H:H,MATCH($C587,'Policy Characteristics'!$C:$C,0)))</f>
        <v>0.01</v>
      </c>
      <c r="O587" s="144" t="str">
        <f>IF(ISBLANK(INDEX('Policy Characteristics'!I:I,MATCH($C587,'Policy Characteristics'!$C:$C,0))),"",INDEX('Policy Characteristics'!I:I,MATCH($C587,'Policy Characteristics'!$C:$C,0)))</f>
        <v>% of CO2 captured</v>
      </c>
      <c r="P587" s="14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44" t="str">
        <f>IF(ISBLANK(INDEX('Policy Characteristics'!K:K,MATCH($C587,'Policy Characteristics'!$C:$C,0))),"",INDEX('Policy Characteristics'!K:K,MATCH($C587,'Policy Characteristics'!$C:$C,0)))</f>
        <v>ccs.html#ccs</v>
      </c>
      <c r="R587" s="144" t="str">
        <f>IF(ISBLANK(INDEX('Policy Characteristics'!L:L,MATCH($C587,'Policy Characteristics'!$C:$C,0))),"",INDEX('Policy Characteristics'!L:L,MATCH($C587,'Policy Characteristics'!$C:$C,0)))</f>
        <v>carbon-capture-and-sequestration.html</v>
      </c>
    </row>
    <row r="588" spans="1:18" x14ac:dyDescent="0.25">
      <c r="A588" s="144" t="str">
        <f>IF(ISBLANK(INDEX('Policy Characteristics'!A:A,MATCH($C588,'Policy Characteristics'!$C:$C,0))),"",INDEX('Policy Characteristics'!A:A,MATCH($C588,'Policy Characteristics'!$C:$C,0)))</f>
        <v>Industry</v>
      </c>
      <c r="B588" s="152" t="str">
        <f>IF(ISBLANK(INDEX('Policy Characteristics'!B:B,MATCH($C588,'Policy Characteristics'!$C:$C,0))),"",INDEX('Policy Characteristics'!B:B,MATCH($C588,'Policy Characteristics'!$C:$C,0)))</f>
        <v>Cement Clinker Substitution</v>
      </c>
      <c r="C588" t="s">
        <v>1661</v>
      </c>
      <c r="D588" s="45"/>
      <c r="E588" s="45"/>
      <c r="F588" s="45"/>
      <c r="G588" s="45"/>
      <c r="H588" s="43">
        <v>43</v>
      </c>
      <c r="I588" t="s">
        <v>43</v>
      </c>
      <c r="J588" s="145" t="str">
        <f>IF(ISBLANK(INDEX('Policy Characteristics'!D:D,MATCH($C588,'Policy Characteristics'!$C:$C,0))),"",INDEX('Policy Characteristics'!D:D,MATCH($C588,'Policy Characteristics'!$C:$C,0)))</f>
        <v>Cement Clinker Substitution</v>
      </c>
      <c r="K588" s="144" t="str">
        <f>IF(ISBLANK(INDEX('Policy Characteristics'!E:E,MATCH($C588,'Policy Characteristics'!$C:$C,0))),"",INDEX('Policy Characteristics'!E:E,MATCH($C588,'Policy Characteristics'!$C:$C,0)))</f>
        <v>indst cement measures</v>
      </c>
      <c r="L588" s="151">
        <f>IF(ISBLANK(INDEX('Policy Characteristics'!F:F,MATCH($C588,'Policy Characteristics'!$C:$C,0))),"",INDEX('Policy Characteristics'!F:F,MATCH($C588,'Policy Characteristics'!$C:$C,0)))</f>
        <v>0</v>
      </c>
      <c r="M588" s="151">
        <f>IF(ISBLANK(INDEX('Policy Characteristics'!G:G,MATCH($C588,'Policy Characteristics'!$C:$C,0))),"",INDEX('Policy Characteristics'!G:G,MATCH($C588,'Policy Characteristics'!$C:$C,0)))</f>
        <v>1</v>
      </c>
      <c r="N588" s="151">
        <f>IF(ISBLANK(INDEX('Policy Characteristics'!H:H,MATCH($C588,'Policy Characteristics'!$C:$C,0))),"",INDEX('Policy Characteristics'!H:H,MATCH($C588,'Policy Characteristics'!$C:$C,0)))</f>
        <v>0.01</v>
      </c>
      <c r="O588" s="144" t="str">
        <f>IF(ISBLANK(INDEX('Policy Characteristics'!I:I,MATCH($C588,'Policy Characteristics'!$C:$C,0))),"",INDEX('Policy Characteristics'!I:I,MATCH($C588,'Policy Characteristics'!$C:$C,0)))</f>
        <v>% of potential achieved</v>
      </c>
      <c r="P588" s="14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88" s="144" t="str">
        <f>IF(ISBLANK(INDEX('Policy Characteristics'!K:K,MATCH($C588,'Policy Characteristics'!$C:$C,0))),"",INDEX('Policy Characteristics'!K:K,MATCH($C588,'Policy Characteristics'!$C:$C,0)))</f>
        <v>industry-ag-main.html#clinker</v>
      </c>
      <c r="R588" s="144" t="str">
        <f>IF(ISBLANK(INDEX('Policy Characteristics'!L:L,MATCH($C588,'Policy Characteristics'!$C:$C,0))),"",INDEX('Policy Characteristics'!L:L,MATCH($C588,'Policy Characteristics'!$C:$C,0)))</f>
        <v>cement-clinker-substitution.html</v>
      </c>
    </row>
    <row r="589" spans="1:18" s="4" customFormat="1" x14ac:dyDescent="0.25">
      <c r="A589" s="144" t="str">
        <f>IF(ISBLANK(INDEX('Policy Characteristics'!A:A,MATCH($C589,'Policy Characteristics'!$C:$C,0))),"",INDEX('Policy Characteristics'!A:A,MATCH($C589,'Policy Characteristics'!$C:$C,0)))</f>
        <v>Industry</v>
      </c>
      <c r="B589" s="152" t="str">
        <f>IF(ISBLANK(INDEX('Policy Characteristics'!B:B,MATCH($C589,'Policy Characteristics'!$C:$C,0))),"",INDEX('Policy Characteristics'!B:B,MATCH($C589,'Policy Characteristics'!$C:$C,0)))</f>
        <v>Cogeneration and Waste Heat Recovery</v>
      </c>
      <c r="C589" t="s">
        <v>278</v>
      </c>
      <c r="D589" s="45"/>
      <c r="E589" s="45"/>
      <c r="F589" s="45"/>
      <c r="G589" s="45"/>
      <c r="H589" s="43">
        <v>44</v>
      </c>
      <c r="I589" t="s">
        <v>43</v>
      </c>
      <c r="J589" s="145" t="str">
        <f>IF(ISBLANK(INDEX('Policy Characteristics'!D:D,MATCH($C589,'Policy Characteristics'!$C:$C,0))),"",INDEX('Policy Characteristics'!D:D,MATCH($C589,'Policy Characteristics'!$C:$C,0)))</f>
        <v>Cogeneration and Waste Heat Recovery</v>
      </c>
      <c r="K589" s="144" t="str">
        <f>IF(ISBLANK(INDEX('Policy Characteristics'!E:E,MATCH($C589,'Policy Characteristics'!$C:$C,0))),"",INDEX('Policy Characteristics'!E:E,MATCH($C589,'Policy Characteristics'!$C:$C,0)))</f>
        <v>indst CHP</v>
      </c>
      <c r="L589" s="151">
        <f>IF(ISBLANK(INDEX('Policy Characteristics'!F:F,MATCH($C589,'Policy Characteristics'!$C:$C,0))),"",INDEX('Policy Characteristics'!F:F,MATCH($C589,'Policy Characteristics'!$C:$C,0)))</f>
        <v>0</v>
      </c>
      <c r="M589" s="151">
        <f>IF(ISBLANK(INDEX('Policy Characteristics'!G:G,MATCH($C589,'Policy Characteristics'!$C:$C,0))),"",INDEX('Policy Characteristics'!G:G,MATCH($C589,'Policy Characteristics'!$C:$C,0)))</f>
        <v>1</v>
      </c>
      <c r="N589" s="151">
        <f>IF(ISBLANK(INDEX('Policy Characteristics'!H:H,MATCH($C589,'Policy Characteristics'!$C:$C,0))),"",INDEX('Policy Characteristics'!H:H,MATCH($C589,'Policy Characteristics'!$C:$C,0)))</f>
        <v>0.01</v>
      </c>
      <c r="O589" s="144" t="str">
        <f>IF(ISBLANK(INDEX('Policy Characteristics'!I:I,MATCH($C589,'Policy Characteristics'!$C:$C,0))),"",INDEX('Policy Characteristics'!I:I,MATCH($C589,'Policy Characteristics'!$C:$C,0)))</f>
        <v>% of potential achieved</v>
      </c>
      <c r="P589" s="14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144" t="str">
        <f>IF(ISBLANK(INDEX('Policy Characteristics'!K:K,MATCH($C589,'Policy Characteristics'!$C:$C,0))),"",INDEX('Policy Characteristics'!K:K,MATCH($C589,'Policy Characteristics'!$C:$C,0)))</f>
        <v>industry-ag-main.html#cogen</v>
      </c>
      <c r="R589" s="144" t="str">
        <f>IF(ISBLANK(INDEX('Policy Characteristics'!L:L,MATCH($C589,'Policy Characteristics'!$C:$C,0))),"",INDEX('Policy Characteristics'!L:L,MATCH($C589,'Policy Characteristics'!$C:$C,0)))</f>
        <v>cogeneration-and-waste-heat-recovery.html</v>
      </c>
    </row>
    <row r="590" spans="1:18" s="4" customFormat="1" x14ac:dyDescent="0.25">
      <c r="A590" s="144" t="str">
        <f>IF(ISBLANK(INDEX('Policy Characteristics'!A:A,MATCH($C590,'Policy Characteristics'!$C:$C,0))),"",INDEX('Policy Characteristics'!A:A,MATCH($C590,'Policy Characteristics'!$C:$C,0)))</f>
        <v>Industry</v>
      </c>
      <c r="B590" s="15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t="s">
        <v>43</v>
      </c>
      <c r="J590" s="145" t="str">
        <f>IF(ISBLANK(INDEX('Policy Characteristics'!D:D,MATCH($C590,'Policy Characteristics'!$C:$C,0))),"",INDEX('Policy Characteristics'!D:D,MATCH($C590,'Policy Characteristics'!$C:$C,0)))</f>
        <v>Early Retirement of Industrial Facilities</v>
      </c>
      <c r="K590" s="144" t="str">
        <f>IF(ISBLANK(INDEX('Policy Characteristics'!E:E,MATCH($C590,'Policy Characteristics'!$C:$C,0))),"",INDEX('Policy Characteristics'!E:E,MATCH($C590,'Policy Characteristics'!$C:$C,0)))</f>
        <v>indst early retirement</v>
      </c>
      <c r="L590" s="151">
        <f>IF(ISBLANK(INDEX('Policy Characteristics'!F:F,MATCH($C590,'Policy Characteristics'!$C:$C,0))),"",INDEX('Policy Characteristics'!F:F,MATCH($C590,'Policy Characteristics'!$C:$C,0)))</f>
        <v>0</v>
      </c>
      <c r="M590" s="151">
        <f>IF(ISBLANK(INDEX('Policy Characteristics'!G:G,MATCH($C590,'Policy Characteristics'!$C:$C,0))),"",INDEX('Policy Characteristics'!G:G,MATCH($C590,'Policy Characteristics'!$C:$C,0)))</f>
        <v>1</v>
      </c>
      <c r="N590" s="151">
        <f>IF(ISBLANK(INDEX('Policy Characteristics'!H:H,MATCH($C590,'Policy Characteristics'!$C:$C,0))),"",INDEX('Policy Characteristics'!H:H,MATCH($C590,'Policy Characteristics'!$C:$C,0)))</f>
        <v>0.01</v>
      </c>
      <c r="O590" s="144" t="str">
        <f>IF(ISBLANK(INDEX('Policy Characteristics'!I:I,MATCH($C590,'Policy Characteristics'!$C:$C,0))),"",INDEX('Policy Characteristics'!I:I,MATCH($C590,'Policy Characteristics'!$C:$C,0)))</f>
        <v>% of potential achieved</v>
      </c>
      <c r="P590" s="14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144" t="str">
        <f>IF(ISBLANK(INDEX('Policy Characteristics'!K:K,MATCH($C590,'Policy Characteristics'!$C:$C,0))),"",INDEX('Policy Characteristics'!K:K,MATCH($C590,'Policy Characteristics'!$C:$C,0)))</f>
        <v>industry-ag-main.html#early-ret</v>
      </c>
      <c r="R590" s="144" t="str">
        <f>IF(ISBLANK(INDEX('Policy Characteristics'!L:L,MATCH($C590,'Policy Characteristics'!$C:$C,0))),"",INDEX('Policy Characteristics'!L:L,MATCH($C590,'Policy Characteristics'!$C:$C,0)))</f>
        <v>early-retirement-of-industrial-facilities.html</v>
      </c>
    </row>
    <row r="591" spans="1:18" x14ac:dyDescent="0.25">
      <c r="A591" s="144" t="str">
        <f>IF(ISBLANK(INDEX('Policy Characteristics'!A:A,MATCH($C591,'Policy Characteristics'!$C:$C,0))),"",INDEX('Policy Characteristics'!A:A,MATCH($C591,'Policy Characteristics'!$C:$C,0)))</f>
        <v>Industry</v>
      </c>
      <c r="B591" s="152" t="str">
        <f>IF(ISBLANK(INDEX('Policy Characteristics'!B:B,MATCH($C591,'Policy Characteristics'!$C:$C,0))),"",INDEX('Policy Characteristics'!B:B,MATCH($C591,'Policy Characteristics'!$C:$C,0)))</f>
        <v>Electrification</v>
      </c>
      <c r="C591" t="s">
        <v>2368</v>
      </c>
      <c r="D591" s="45" t="s">
        <v>1956</v>
      </c>
      <c r="E591" s="1" t="s">
        <v>2345</v>
      </c>
      <c r="F591" t="s">
        <v>1981</v>
      </c>
      <c r="G591" s="45" t="s">
        <v>2352</v>
      </c>
      <c r="H591" s="43">
        <v>1834</v>
      </c>
      <c r="I591" t="s">
        <v>43</v>
      </c>
      <c r="J591" s="145" t="str">
        <f>IF(ISBLANK(INDEX('Policy Characteristics'!D:D,MATCH($C591,'Policy Characteristics'!$C:$C,0))),"",INDEX('Policy Characteristics'!D:D,MATCH($C591,'Policy Characteristics'!$C:$C,0)))</f>
        <v>Electrification</v>
      </c>
      <c r="K591" s="144" t="str">
        <f>IF(ISBLANK(INDEX('Policy Characteristics'!E:E,MATCH($C591,'Policy Characteristics'!$C:$C,0))),"",INDEX('Policy Characteristics'!E:E,MATCH($C591,'Policy Characteristics'!$C:$C,0)))</f>
        <v>indst shift to electricity</v>
      </c>
      <c r="L591" s="151">
        <f>IF(ISBLANK(INDEX('Policy Characteristics'!F:F,MATCH($C591,'Policy Characteristics'!$C:$C,0))),"",INDEX('Policy Characteristics'!F:F,MATCH($C591,'Policy Characteristics'!$C:$C,0)))</f>
        <v>0</v>
      </c>
      <c r="M591" s="151">
        <f>IF(ISBLANK(INDEX('Policy Characteristics'!G:G,MATCH($C591,'Policy Characteristics'!$C:$C,0))),"",INDEX('Policy Characteristics'!G:G,MATCH($C591,'Policy Characteristics'!$C:$C,0)))</f>
        <v>1</v>
      </c>
      <c r="N591" s="151">
        <f>IF(ISBLANK(INDEX('Policy Characteristics'!H:H,MATCH($C591,'Policy Characteristics'!$C:$C,0))),"",INDEX('Policy Characteristics'!H:H,MATCH($C591,'Policy Characteristics'!$C:$C,0)))</f>
        <v>0.01</v>
      </c>
      <c r="O591" s="144" t="str">
        <f>IF(ISBLANK(INDEX('Policy Characteristics'!I:I,MATCH($C591,'Policy Characteristics'!$C:$C,0))),"",INDEX('Policy Characteristics'!I:I,MATCH($C591,'Policy Characteristics'!$C:$C,0)))</f>
        <v>% of fuel shifted</v>
      </c>
      <c r="P591" s="14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1" s="144" t="str">
        <f>IF(ISBLANK(INDEX('Policy Characteristics'!K:K,MATCH($C591,'Policy Characteristics'!$C:$C,0))),"",INDEX('Policy Characteristics'!K:K,MATCH($C591,'Policy Characteristics'!$C:$C,0)))</f>
        <v>industry-ag-main.html#fuel-switching</v>
      </c>
      <c r="R591" s="144" t="str">
        <f>IF(ISBLANK(INDEX('Policy Characteristics'!L:L,MATCH($C591,'Policy Characteristics'!$C:$C,0))),"",INDEX('Policy Characteristics'!L:L,MATCH($C591,'Policy Characteristics'!$C:$C,0)))</f>
        <v>industry-elec-and-hydrogen.html</v>
      </c>
    </row>
    <row r="592" spans="1:18" x14ac:dyDescent="0.25">
      <c r="A592" s="144" t="str">
        <f>IF(ISBLANK(INDEX('Policy Characteristics'!A:A,MATCH($C592,'Policy Characteristics'!$C:$C,0))),"",INDEX('Policy Characteristics'!A:A,MATCH($C592,'Policy Characteristics'!$C:$C,0)))</f>
        <v>Industry</v>
      </c>
      <c r="B592" s="152" t="str">
        <f>IF(ISBLANK(INDEX('Policy Characteristics'!B:B,MATCH($C592,'Policy Characteristics'!$C:$C,0))),"",INDEX('Policy Characteristics'!B:B,MATCH($C592,'Policy Characteristics'!$C:$C,0)))</f>
        <v>Electrification</v>
      </c>
      <c r="C592" s="144" t="str">
        <f t="shared" ref="C592:C617" si="32">C$591</f>
        <v>Fraction of Eligible Industrial Energy Use Shifted to Electricity</v>
      </c>
      <c r="D592" s="45" t="s">
        <v>1956</v>
      </c>
      <c r="E592" s="1" t="s">
        <v>2346</v>
      </c>
      <c r="F592" t="s">
        <v>1981</v>
      </c>
      <c r="G592" s="45" t="s">
        <v>2353</v>
      </c>
      <c r="H592" s="43">
        <v>1835</v>
      </c>
      <c r="I592" t="s">
        <v>43</v>
      </c>
      <c r="J592" s="145" t="str">
        <f>IF(ISBLANK(INDEX('Policy Characteristics'!D:D,MATCH($C592,'Policy Characteristics'!$C:$C,0))),"",INDEX('Policy Characteristics'!D:D,MATCH($C592,'Policy Characteristics'!$C:$C,0)))</f>
        <v>Electrification</v>
      </c>
      <c r="K592" s="144" t="str">
        <f>IF(ISBLANK(INDEX('Policy Characteristics'!E:E,MATCH($C592,'Policy Characteristics'!$C:$C,0))),"",INDEX('Policy Characteristics'!E:E,MATCH($C592,'Policy Characteristics'!$C:$C,0)))</f>
        <v>indst shift to electricity</v>
      </c>
      <c r="L592" s="151">
        <f>IF(ISBLANK(INDEX('Policy Characteristics'!F:F,MATCH($C592,'Policy Characteristics'!$C:$C,0))),"",INDEX('Policy Characteristics'!F:F,MATCH($C592,'Policy Characteristics'!$C:$C,0)))</f>
        <v>0</v>
      </c>
      <c r="M592" s="151">
        <f>IF(ISBLANK(INDEX('Policy Characteristics'!G:G,MATCH($C592,'Policy Characteristics'!$C:$C,0))),"",INDEX('Policy Characteristics'!G:G,MATCH($C592,'Policy Characteristics'!$C:$C,0)))</f>
        <v>1</v>
      </c>
      <c r="N592" s="151">
        <f>IF(ISBLANK(INDEX('Policy Characteristics'!H:H,MATCH($C592,'Policy Characteristics'!$C:$C,0))),"",INDEX('Policy Characteristics'!H:H,MATCH($C592,'Policy Characteristics'!$C:$C,0)))</f>
        <v>0.01</v>
      </c>
      <c r="O592" s="144" t="str">
        <f>IF(ISBLANK(INDEX('Policy Characteristics'!I:I,MATCH($C592,'Policy Characteristics'!$C:$C,0))),"",INDEX('Policy Characteristics'!I:I,MATCH($C592,'Policy Characteristics'!$C:$C,0)))</f>
        <v>% of fuel shifted</v>
      </c>
      <c r="P592" s="14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2" s="144" t="str">
        <f>IF(ISBLANK(INDEX('Policy Characteristics'!K:K,MATCH($C592,'Policy Characteristics'!$C:$C,0))),"",INDEX('Policy Characteristics'!K:K,MATCH($C592,'Policy Characteristics'!$C:$C,0)))</f>
        <v>industry-ag-main.html#fuel-switching</v>
      </c>
      <c r="R592" s="144" t="str">
        <f>IF(ISBLANK(INDEX('Policy Characteristics'!L:L,MATCH($C592,'Policy Characteristics'!$C:$C,0))),"",INDEX('Policy Characteristics'!L:L,MATCH($C592,'Policy Characteristics'!$C:$C,0)))</f>
        <v>industry-elec-and-hydrogen.html</v>
      </c>
    </row>
    <row r="593" spans="1:18" x14ac:dyDescent="0.25">
      <c r="A593" s="144" t="str">
        <f>IF(ISBLANK(INDEX('Policy Characteristics'!A:A,MATCH($C593,'Policy Characteristics'!$C:$C,0))),"",INDEX('Policy Characteristics'!A:A,MATCH($C593,'Policy Characteristics'!$C:$C,0)))</f>
        <v>Industry</v>
      </c>
      <c r="B593" s="152" t="str">
        <f>IF(ISBLANK(INDEX('Policy Characteristics'!B:B,MATCH($C593,'Policy Characteristics'!$C:$C,0))),"",INDEX('Policy Characteristics'!B:B,MATCH($C593,'Policy Characteristics'!$C:$C,0)))</f>
        <v>Electrification</v>
      </c>
      <c r="C593" s="144" t="str">
        <f t="shared" si="32"/>
        <v>Fraction of Eligible Industrial Energy Use Shifted to Electricity</v>
      </c>
      <c r="D593" s="45" t="s">
        <v>1956</v>
      </c>
      <c r="E593" s="1" t="s">
        <v>2347</v>
      </c>
      <c r="F593" t="s">
        <v>1981</v>
      </c>
      <c r="G593" s="45" t="s">
        <v>2354</v>
      </c>
      <c r="H593" s="43">
        <v>1836</v>
      </c>
      <c r="I593" t="s">
        <v>43</v>
      </c>
      <c r="J593" s="145" t="str">
        <f>IF(ISBLANK(INDEX('Policy Characteristics'!D:D,MATCH($C593,'Policy Characteristics'!$C:$C,0))),"",INDEX('Policy Characteristics'!D:D,MATCH($C593,'Policy Characteristics'!$C:$C,0)))</f>
        <v>Electrification</v>
      </c>
      <c r="K593" s="144" t="str">
        <f>IF(ISBLANK(INDEX('Policy Characteristics'!E:E,MATCH($C593,'Policy Characteristics'!$C:$C,0))),"",INDEX('Policy Characteristics'!E:E,MATCH($C593,'Policy Characteristics'!$C:$C,0)))</f>
        <v>indst shift to electricity</v>
      </c>
      <c r="L593" s="151">
        <f>IF(ISBLANK(INDEX('Policy Characteristics'!F:F,MATCH($C593,'Policy Characteristics'!$C:$C,0))),"",INDEX('Policy Characteristics'!F:F,MATCH($C593,'Policy Characteristics'!$C:$C,0)))</f>
        <v>0</v>
      </c>
      <c r="M593" s="151">
        <f>IF(ISBLANK(INDEX('Policy Characteristics'!G:G,MATCH($C593,'Policy Characteristics'!$C:$C,0))),"",INDEX('Policy Characteristics'!G:G,MATCH($C593,'Policy Characteristics'!$C:$C,0)))</f>
        <v>1</v>
      </c>
      <c r="N593" s="151">
        <f>IF(ISBLANK(INDEX('Policy Characteristics'!H:H,MATCH($C593,'Policy Characteristics'!$C:$C,0))),"",INDEX('Policy Characteristics'!H:H,MATCH($C593,'Policy Characteristics'!$C:$C,0)))</f>
        <v>0.01</v>
      </c>
      <c r="O593" s="144" t="str">
        <f>IF(ISBLANK(INDEX('Policy Characteristics'!I:I,MATCH($C593,'Policy Characteristics'!$C:$C,0))),"",INDEX('Policy Characteristics'!I:I,MATCH($C593,'Policy Characteristics'!$C:$C,0)))</f>
        <v>% of fuel shifted</v>
      </c>
      <c r="P593" s="14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3" s="144" t="str">
        <f>IF(ISBLANK(INDEX('Policy Characteristics'!K:K,MATCH($C593,'Policy Characteristics'!$C:$C,0))),"",INDEX('Policy Characteristics'!K:K,MATCH($C593,'Policy Characteristics'!$C:$C,0)))</f>
        <v>industry-ag-main.html#fuel-switching</v>
      </c>
      <c r="R593" s="144" t="str">
        <f>IF(ISBLANK(INDEX('Policy Characteristics'!L:L,MATCH($C593,'Policy Characteristics'!$C:$C,0))),"",INDEX('Policy Characteristics'!L:L,MATCH($C593,'Policy Characteristics'!$C:$C,0)))</f>
        <v>industry-elec-and-hydrogen.html</v>
      </c>
    </row>
    <row r="594" spans="1:18" x14ac:dyDescent="0.25">
      <c r="A594" s="144" t="str">
        <f>IF(ISBLANK(INDEX('Policy Characteristics'!A:A,MATCH($C594,'Policy Characteristics'!$C:$C,0))),"",INDEX('Policy Characteristics'!A:A,MATCH($C594,'Policy Characteristics'!$C:$C,0)))</f>
        <v>Industry</v>
      </c>
      <c r="B594" s="152" t="str">
        <f>IF(ISBLANK(INDEX('Policy Characteristics'!B:B,MATCH($C594,'Policy Characteristics'!$C:$C,0))),"",INDEX('Policy Characteristics'!B:B,MATCH($C594,'Policy Characteristics'!$C:$C,0)))</f>
        <v>Electrification</v>
      </c>
      <c r="C594" s="144" t="str">
        <f t="shared" si="32"/>
        <v>Fraction of Eligible Industrial Energy Use Shifted to Electricity</v>
      </c>
      <c r="D594" s="45" t="s">
        <v>1956</v>
      </c>
      <c r="E594" s="1" t="s">
        <v>2348</v>
      </c>
      <c r="F594" t="s">
        <v>1981</v>
      </c>
      <c r="G594" s="45" t="s">
        <v>2355</v>
      </c>
      <c r="H594" s="43">
        <v>1837</v>
      </c>
      <c r="I594" t="s">
        <v>43</v>
      </c>
      <c r="J594" s="145" t="str">
        <f>IF(ISBLANK(INDEX('Policy Characteristics'!D:D,MATCH($C594,'Policy Characteristics'!$C:$C,0))),"",INDEX('Policy Characteristics'!D:D,MATCH($C594,'Policy Characteristics'!$C:$C,0)))</f>
        <v>Electrification</v>
      </c>
      <c r="K594" s="144" t="str">
        <f>IF(ISBLANK(INDEX('Policy Characteristics'!E:E,MATCH($C594,'Policy Characteristics'!$C:$C,0))),"",INDEX('Policy Characteristics'!E:E,MATCH($C594,'Policy Characteristics'!$C:$C,0)))</f>
        <v>indst shift to electricity</v>
      </c>
      <c r="L594" s="151">
        <f>IF(ISBLANK(INDEX('Policy Characteristics'!F:F,MATCH($C594,'Policy Characteristics'!$C:$C,0))),"",INDEX('Policy Characteristics'!F:F,MATCH($C594,'Policy Characteristics'!$C:$C,0)))</f>
        <v>0</v>
      </c>
      <c r="M594" s="151">
        <f>IF(ISBLANK(INDEX('Policy Characteristics'!G:G,MATCH($C594,'Policy Characteristics'!$C:$C,0))),"",INDEX('Policy Characteristics'!G:G,MATCH($C594,'Policy Characteristics'!$C:$C,0)))</f>
        <v>1</v>
      </c>
      <c r="N594" s="151">
        <f>IF(ISBLANK(INDEX('Policy Characteristics'!H:H,MATCH($C594,'Policy Characteristics'!$C:$C,0))),"",INDEX('Policy Characteristics'!H:H,MATCH($C594,'Policy Characteristics'!$C:$C,0)))</f>
        <v>0.01</v>
      </c>
      <c r="O594" s="144" t="str">
        <f>IF(ISBLANK(INDEX('Policy Characteristics'!I:I,MATCH($C594,'Policy Characteristics'!$C:$C,0))),"",INDEX('Policy Characteristics'!I:I,MATCH($C594,'Policy Characteristics'!$C:$C,0)))</f>
        <v>% of fuel shifted</v>
      </c>
      <c r="P594" s="14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44" t="str">
        <f>IF(ISBLANK(INDEX('Policy Characteristics'!K:K,MATCH($C594,'Policy Characteristics'!$C:$C,0))),"",INDEX('Policy Characteristics'!K:K,MATCH($C594,'Policy Characteristics'!$C:$C,0)))</f>
        <v>industry-ag-main.html#fuel-switching</v>
      </c>
      <c r="R594" s="144" t="str">
        <f>IF(ISBLANK(INDEX('Policy Characteristics'!L:L,MATCH($C594,'Policy Characteristics'!$C:$C,0))),"",INDEX('Policy Characteristics'!L:L,MATCH($C594,'Policy Characteristics'!$C:$C,0)))</f>
        <v>industry-elec-and-hydrogen.html</v>
      </c>
    </row>
    <row r="595" spans="1:18" x14ac:dyDescent="0.25">
      <c r="A595" s="144" t="str">
        <f>IF(ISBLANK(INDEX('Policy Characteristics'!A:A,MATCH($C595,'Policy Characteristics'!$C:$C,0))),"",INDEX('Policy Characteristics'!A:A,MATCH($C595,'Policy Characteristics'!$C:$C,0)))</f>
        <v>Industry</v>
      </c>
      <c r="B595" s="152" t="str">
        <f>IF(ISBLANK(INDEX('Policy Characteristics'!B:B,MATCH($C595,'Policy Characteristics'!$C:$C,0))),"",INDEX('Policy Characteristics'!B:B,MATCH($C595,'Policy Characteristics'!$C:$C,0)))</f>
        <v>Electrification</v>
      </c>
      <c r="C595" s="144" t="str">
        <f t="shared" si="32"/>
        <v>Fraction of Eligible Industrial Energy Use Shifted to Electricity</v>
      </c>
      <c r="D595" s="45" t="s">
        <v>1956</v>
      </c>
      <c r="E595" s="1" t="s">
        <v>2349</v>
      </c>
      <c r="F595" t="s">
        <v>1981</v>
      </c>
      <c r="G595" s="45" t="s">
        <v>2356</v>
      </c>
      <c r="H595" s="43">
        <v>1838</v>
      </c>
      <c r="I595" t="s">
        <v>43</v>
      </c>
      <c r="J595" s="145" t="str">
        <f>IF(ISBLANK(INDEX('Policy Characteristics'!D:D,MATCH($C595,'Policy Characteristics'!$C:$C,0))),"",INDEX('Policy Characteristics'!D:D,MATCH($C595,'Policy Characteristics'!$C:$C,0)))</f>
        <v>Electrification</v>
      </c>
      <c r="K595" s="144" t="str">
        <f>IF(ISBLANK(INDEX('Policy Characteristics'!E:E,MATCH($C595,'Policy Characteristics'!$C:$C,0))),"",INDEX('Policy Characteristics'!E:E,MATCH($C595,'Policy Characteristics'!$C:$C,0)))</f>
        <v>indst shift to electricity</v>
      </c>
      <c r="L595" s="151">
        <f>IF(ISBLANK(INDEX('Policy Characteristics'!F:F,MATCH($C595,'Policy Characteristics'!$C:$C,0))),"",INDEX('Policy Characteristics'!F:F,MATCH($C595,'Policy Characteristics'!$C:$C,0)))</f>
        <v>0</v>
      </c>
      <c r="M595" s="151">
        <f>IF(ISBLANK(INDEX('Policy Characteristics'!G:G,MATCH($C595,'Policy Characteristics'!$C:$C,0))),"",INDEX('Policy Characteristics'!G:G,MATCH($C595,'Policy Characteristics'!$C:$C,0)))</f>
        <v>1</v>
      </c>
      <c r="N595" s="151">
        <f>IF(ISBLANK(INDEX('Policy Characteristics'!H:H,MATCH($C595,'Policy Characteristics'!$C:$C,0))),"",INDEX('Policy Characteristics'!H:H,MATCH($C595,'Policy Characteristics'!$C:$C,0)))</f>
        <v>0.01</v>
      </c>
      <c r="O595" s="144" t="str">
        <f>IF(ISBLANK(INDEX('Policy Characteristics'!I:I,MATCH($C595,'Policy Characteristics'!$C:$C,0))),"",INDEX('Policy Characteristics'!I:I,MATCH($C595,'Policy Characteristics'!$C:$C,0)))</f>
        <v>% of fuel shifted</v>
      </c>
      <c r="P595" s="14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44" t="str">
        <f>IF(ISBLANK(INDEX('Policy Characteristics'!K:K,MATCH($C595,'Policy Characteristics'!$C:$C,0))),"",INDEX('Policy Characteristics'!K:K,MATCH($C595,'Policy Characteristics'!$C:$C,0)))</f>
        <v>industry-ag-main.html#fuel-switching</v>
      </c>
      <c r="R595" s="144" t="str">
        <f>IF(ISBLANK(INDEX('Policy Characteristics'!L:L,MATCH($C595,'Policy Characteristics'!$C:$C,0))),"",INDEX('Policy Characteristics'!L:L,MATCH($C595,'Policy Characteristics'!$C:$C,0)))</f>
        <v>industry-elec-and-hydrogen.html</v>
      </c>
    </row>
    <row r="596" spans="1:18" x14ac:dyDescent="0.25">
      <c r="A596" s="144" t="str">
        <f>IF(ISBLANK(INDEX('Policy Characteristics'!A:A,MATCH($C596,'Policy Characteristics'!$C:$C,0))),"",INDEX('Policy Characteristics'!A:A,MATCH($C596,'Policy Characteristics'!$C:$C,0)))</f>
        <v>Industry</v>
      </c>
      <c r="B596" s="152" t="str">
        <f>IF(ISBLANK(INDEX('Policy Characteristics'!B:B,MATCH($C596,'Policy Characteristics'!$C:$C,0))),"",INDEX('Policy Characteristics'!B:B,MATCH($C596,'Policy Characteristics'!$C:$C,0)))</f>
        <v>Electrification</v>
      </c>
      <c r="C596" s="144" t="str">
        <f t="shared" si="32"/>
        <v>Fraction of Eligible Industrial Energy Use Shifted to Electricity</v>
      </c>
      <c r="D596" s="45" t="s">
        <v>1956</v>
      </c>
      <c r="E596" s="1" t="s">
        <v>2350</v>
      </c>
      <c r="F596" t="s">
        <v>1981</v>
      </c>
      <c r="G596" s="45" t="s">
        <v>2357</v>
      </c>
      <c r="H596" s="43">
        <v>1839</v>
      </c>
      <c r="I596" t="s">
        <v>43</v>
      </c>
      <c r="J596" s="145" t="str">
        <f>IF(ISBLANK(INDEX('Policy Characteristics'!D:D,MATCH($C596,'Policy Characteristics'!$C:$C,0))),"",INDEX('Policy Characteristics'!D:D,MATCH($C596,'Policy Characteristics'!$C:$C,0)))</f>
        <v>Electrification</v>
      </c>
      <c r="K596" s="144" t="str">
        <f>IF(ISBLANK(INDEX('Policy Characteristics'!E:E,MATCH($C596,'Policy Characteristics'!$C:$C,0))),"",INDEX('Policy Characteristics'!E:E,MATCH($C596,'Policy Characteristics'!$C:$C,0)))</f>
        <v>indst shift to electricity</v>
      </c>
      <c r="L596" s="151">
        <f>IF(ISBLANK(INDEX('Policy Characteristics'!F:F,MATCH($C596,'Policy Characteristics'!$C:$C,0))),"",INDEX('Policy Characteristics'!F:F,MATCH($C596,'Policy Characteristics'!$C:$C,0)))</f>
        <v>0</v>
      </c>
      <c r="M596" s="151">
        <f>IF(ISBLANK(INDEX('Policy Characteristics'!G:G,MATCH($C596,'Policy Characteristics'!$C:$C,0))),"",INDEX('Policy Characteristics'!G:G,MATCH($C596,'Policy Characteristics'!$C:$C,0)))</f>
        <v>1</v>
      </c>
      <c r="N596" s="151">
        <f>IF(ISBLANK(INDEX('Policy Characteristics'!H:H,MATCH($C596,'Policy Characteristics'!$C:$C,0))),"",INDEX('Policy Characteristics'!H:H,MATCH($C596,'Policy Characteristics'!$C:$C,0)))</f>
        <v>0.01</v>
      </c>
      <c r="O596" s="144" t="str">
        <f>IF(ISBLANK(INDEX('Policy Characteristics'!I:I,MATCH($C596,'Policy Characteristics'!$C:$C,0))),"",INDEX('Policy Characteristics'!I:I,MATCH($C596,'Policy Characteristics'!$C:$C,0)))</f>
        <v>% of fuel shifted</v>
      </c>
      <c r="P596" s="14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44" t="str">
        <f>IF(ISBLANK(INDEX('Policy Characteristics'!K:K,MATCH($C596,'Policy Characteristics'!$C:$C,0))),"",INDEX('Policy Characteristics'!K:K,MATCH($C596,'Policy Characteristics'!$C:$C,0)))</f>
        <v>industry-ag-main.html#fuel-switching</v>
      </c>
      <c r="R596" s="144" t="str">
        <f>IF(ISBLANK(INDEX('Policy Characteristics'!L:L,MATCH($C596,'Policy Characteristics'!$C:$C,0))),"",INDEX('Policy Characteristics'!L:L,MATCH($C596,'Policy Characteristics'!$C:$C,0)))</f>
        <v>industry-elec-and-hydrogen.html</v>
      </c>
    </row>
    <row r="597" spans="1:18" x14ac:dyDescent="0.25">
      <c r="A597" s="144" t="str">
        <f>IF(ISBLANK(INDEX('Policy Characteristics'!A:A,MATCH($C597,'Policy Characteristics'!$C:$C,0))),"",INDEX('Policy Characteristics'!A:A,MATCH($C597,'Policy Characteristics'!$C:$C,0)))</f>
        <v>Industry</v>
      </c>
      <c r="B597" s="152" t="str">
        <f>IF(ISBLANK(INDEX('Policy Characteristics'!B:B,MATCH($C597,'Policy Characteristics'!$C:$C,0))),"",INDEX('Policy Characteristics'!B:B,MATCH($C597,'Policy Characteristics'!$C:$C,0)))</f>
        <v>Electrification</v>
      </c>
      <c r="C597" s="144" t="str">
        <f t="shared" si="32"/>
        <v>Fraction of Eligible Industrial Energy Use Shifted to Electricity</v>
      </c>
      <c r="D597" s="45" t="s">
        <v>1956</v>
      </c>
      <c r="E597" s="1" t="s">
        <v>2351</v>
      </c>
      <c r="F597" t="s">
        <v>1981</v>
      </c>
      <c r="G597" s="45" t="s">
        <v>2358</v>
      </c>
      <c r="H597" s="43">
        <v>1840</v>
      </c>
      <c r="I597" t="s">
        <v>44</v>
      </c>
      <c r="J597" s="145" t="str">
        <f>IF(ISBLANK(INDEX('Policy Characteristics'!D:D,MATCH($C597,'Policy Characteristics'!$C:$C,0))),"",INDEX('Policy Characteristics'!D:D,MATCH($C597,'Policy Characteristics'!$C:$C,0)))</f>
        <v>Electrification</v>
      </c>
      <c r="K597" s="144" t="str">
        <f>IF(ISBLANK(INDEX('Policy Characteristics'!E:E,MATCH($C597,'Policy Characteristics'!$C:$C,0))),"",INDEX('Policy Characteristics'!E:E,MATCH($C597,'Policy Characteristics'!$C:$C,0)))</f>
        <v>indst shift to electricity</v>
      </c>
      <c r="L597" s="151">
        <f>IF(ISBLANK(INDEX('Policy Characteristics'!F:F,MATCH($C597,'Policy Characteristics'!$C:$C,0))),"",INDEX('Policy Characteristics'!F:F,MATCH($C597,'Policy Characteristics'!$C:$C,0)))</f>
        <v>0</v>
      </c>
      <c r="M597" s="151">
        <f>IF(ISBLANK(INDEX('Policy Characteristics'!G:G,MATCH($C597,'Policy Characteristics'!$C:$C,0))),"",INDEX('Policy Characteristics'!G:G,MATCH($C597,'Policy Characteristics'!$C:$C,0)))</f>
        <v>1</v>
      </c>
      <c r="N597" s="151">
        <f>IF(ISBLANK(INDEX('Policy Characteristics'!H:H,MATCH($C597,'Policy Characteristics'!$C:$C,0))),"",INDEX('Policy Characteristics'!H:H,MATCH($C597,'Policy Characteristics'!$C:$C,0)))</f>
        <v>0.01</v>
      </c>
      <c r="O597" s="144" t="str">
        <f>IF(ISBLANK(INDEX('Policy Characteristics'!I:I,MATCH($C597,'Policy Characteristics'!$C:$C,0))),"",INDEX('Policy Characteristics'!I:I,MATCH($C597,'Policy Characteristics'!$C:$C,0)))</f>
        <v>% of fuel shifted</v>
      </c>
      <c r="P597" s="14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44" t="str">
        <f>IF(ISBLANK(INDEX('Policy Characteristics'!K:K,MATCH($C597,'Policy Characteristics'!$C:$C,0))),"",INDEX('Policy Characteristics'!K:K,MATCH($C597,'Policy Characteristics'!$C:$C,0)))</f>
        <v>industry-ag-main.html#fuel-switching</v>
      </c>
      <c r="R597" s="144" t="str">
        <f>IF(ISBLANK(INDEX('Policy Characteristics'!L:L,MATCH($C597,'Policy Characteristics'!$C:$C,0))),"",INDEX('Policy Characteristics'!L:L,MATCH($C597,'Policy Characteristics'!$C:$C,0)))</f>
        <v>industry-elec-and-hydrogen.html</v>
      </c>
    </row>
    <row r="598" spans="1:18" x14ac:dyDescent="0.25">
      <c r="A598" s="144" t="str">
        <f>IF(ISBLANK(INDEX('Policy Characteristics'!A:A,MATCH($C598,'Policy Characteristics'!$C:$C,0))),"",INDEX('Policy Characteristics'!A:A,MATCH($C598,'Policy Characteristics'!$C:$C,0)))</f>
        <v>Industry</v>
      </c>
      <c r="B598" s="152" t="str">
        <f>IF(ISBLANK(INDEX('Policy Characteristics'!B:B,MATCH($C598,'Policy Characteristics'!$C:$C,0))),"",INDEX('Policy Characteristics'!B:B,MATCH($C598,'Policy Characteristics'!$C:$C,0)))</f>
        <v>Electrification</v>
      </c>
      <c r="C598" s="144" t="str">
        <f t="shared" si="32"/>
        <v>Fraction of Eligible Industrial Energy Use Shifted to Electricity</v>
      </c>
      <c r="D598" s="45" t="s">
        <v>1956</v>
      </c>
      <c r="E598" s="1" t="s">
        <v>2501</v>
      </c>
      <c r="F598" t="s">
        <v>1981</v>
      </c>
      <c r="G598" s="45" t="s">
        <v>2501</v>
      </c>
      <c r="H598" s="43">
        <v>1841</v>
      </c>
      <c r="I598" t="s">
        <v>44</v>
      </c>
      <c r="J598" s="145" t="str">
        <f>IF(ISBLANK(INDEX('Policy Characteristics'!D:D,MATCH($C598,'Policy Characteristics'!$C:$C,0))),"",INDEX('Policy Characteristics'!D:D,MATCH($C598,'Policy Characteristics'!$C:$C,0)))</f>
        <v>Electrification</v>
      </c>
      <c r="K598" s="144" t="str">
        <f>IF(ISBLANK(INDEX('Policy Characteristics'!E:E,MATCH($C598,'Policy Characteristics'!$C:$C,0))),"",INDEX('Policy Characteristics'!E:E,MATCH($C598,'Policy Characteristics'!$C:$C,0)))</f>
        <v>indst shift to electricity</v>
      </c>
      <c r="L598" s="151">
        <f>IF(ISBLANK(INDEX('Policy Characteristics'!F:F,MATCH($C598,'Policy Characteristics'!$C:$C,0))),"",INDEX('Policy Characteristics'!F:F,MATCH($C598,'Policy Characteristics'!$C:$C,0)))</f>
        <v>0</v>
      </c>
      <c r="M598" s="151">
        <f>IF(ISBLANK(INDEX('Policy Characteristics'!G:G,MATCH($C598,'Policy Characteristics'!$C:$C,0))),"",INDEX('Policy Characteristics'!G:G,MATCH($C598,'Policy Characteristics'!$C:$C,0)))</f>
        <v>1</v>
      </c>
      <c r="N598" s="151">
        <f>IF(ISBLANK(INDEX('Policy Characteristics'!H:H,MATCH($C598,'Policy Characteristics'!$C:$C,0))),"",INDEX('Policy Characteristics'!H:H,MATCH($C598,'Policy Characteristics'!$C:$C,0)))</f>
        <v>0.01</v>
      </c>
      <c r="O598" s="144" t="str">
        <f>IF(ISBLANK(INDEX('Policy Characteristics'!I:I,MATCH($C598,'Policy Characteristics'!$C:$C,0))),"",INDEX('Policy Characteristics'!I:I,MATCH($C598,'Policy Characteristics'!$C:$C,0)))</f>
        <v>% of fuel shifted</v>
      </c>
      <c r="P598" s="14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44" t="str">
        <f>IF(ISBLANK(INDEX('Policy Characteristics'!K:K,MATCH($C598,'Policy Characteristics'!$C:$C,0))),"",INDEX('Policy Characteristics'!K:K,MATCH($C598,'Policy Characteristics'!$C:$C,0)))</f>
        <v>industry-ag-main.html#fuel-switching</v>
      </c>
      <c r="R598" s="144" t="str">
        <f>IF(ISBLANK(INDEX('Policy Characteristics'!L:L,MATCH($C598,'Policy Characteristics'!$C:$C,0))),"",INDEX('Policy Characteristics'!L:L,MATCH($C598,'Policy Characteristics'!$C:$C,0)))</f>
        <v>industry-elec-and-hydrogen.html</v>
      </c>
    </row>
    <row r="599" spans="1:18" x14ac:dyDescent="0.25">
      <c r="A599" s="144" t="str">
        <f>IF(ISBLANK(INDEX('Policy Characteristics'!A:A,MATCH($C599,'Policy Characteristics'!$C:$C,0))),"",INDEX('Policy Characteristics'!A:A,MATCH($C599,'Policy Characteristics'!$C:$C,0)))</f>
        <v>Industry</v>
      </c>
      <c r="B599" s="152" t="str">
        <f>IF(ISBLANK(INDEX('Policy Characteristics'!B:B,MATCH($C599,'Policy Characteristics'!$C:$C,0))),"",INDEX('Policy Characteristics'!B:B,MATCH($C599,'Policy Characteristics'!$C:$C,0)))</f>
        <v>Electrification</v>
      </c>
      <c r="C599" s="144" t="str">
        <f t="shared" si="32"/>
        <v>Fraction of Eligible Industrial Energy Use Shifted to Electricity</v>
      </c>
      <c r="D599" s="6" t="s">
        <v>1957</v>
      </c>
      <c r="E599" s="1" t="s">
        <v>2345</v>
      </c>
      <c r="F599" t="s">
        <v>1652</v>
      </c>
      <c r="G599" s="45" t="s">
        <v>2352</v>
      </c>
      <c r="H599" s="43">
        <v>1842</v>
      </c>
      <c r="I599" t="s">
        <v>44</v>
      </c>
      <c r="J599" s="145" t="str">
        <f>IF(ISBLANK(INDEX('Policy Characteristics'!D:D,MATCH($C599,'Policy Characteristics'!$C:$C,0))),"",INDEX('Policy Characteristics'!D:D,MATCH($C599,'Policy Characteristics'!$C:$C,0)))</f>
        <v>Electrification</v>
      </c>
      <c r="K599" s="144" t="str">
        <f>IF(ISBLANK(INDEX('Policy Characteristics'!E:E,MATCH($C599,'Policy Characteristics'!$C:$C,0))),"",INDEX('Policy Characteristics'!E:E,MATCH($C599,'Policy Characteristics'!$C:$C,0)))</f>
        <v>indst shift to electricity</v>
      </c>
      <c r="L599" s="151">
        <f>IF(ISBLANK(INDEX('Policy Characteristics'!F:F,MATCH($C599,'Policy Characteristics'!$C:$C,0))),"",INDEX('Policy Characteristics'!F:F,MATCH($C599,'Policy Characteristics'!$C:$C,0)))</f>
        <v>0</v>
      </c>
      <c r="M599" s="151">
        <f>IF(ISBLANK(INDEX('Policy Characteristics'!G:G,MATCH($C599,'Policy Characteristics'!$C:$C,0))),"",INDEX('Policy Characteristics'!G:G,MATCH($C599,'Policy Characteristics'!$C:$C,0)))</f>
        <v>1</v>
      </c>
      <c r="N599" s="151">
        <f>IF(ISBLANK(INDEX('Policy Characteristics'!H:H,MATCH($C599,'Policy Characteristics'!$C:$C,0))),"",INDEX('Policy Characteristics'!H:H,MATCH($C599,'Policy Characteristics'!$C:$C,0)))</f>
        <v>0.01</v>
      </c>
      <c r="O599" s="144" t="str">
        <f>IF(ISBLANK(INDEX('Policy Characteristics'!I:I,MATCH($C599,'Policy Characteristics'!$C:$C,0))),"",INDEX('Policy Characteristics'!I:I,MATCH($C599,'Policy Characteristics'!$C:$C,0)))</f>
        <v>% of fuel shifted</v>
      </c>
      <c r="P599" s="14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44" t="str">
        <f>IF(ISBLANK(INDEX('Policy Characteristics'!K:K,MATCH($C599,'Policy Characteristics'!$C:$C,0))),"",INDEX('Policy Characteristics'!K:K,MATCH($C599,'Policy Characteristics'!$C:$C,0)))</f>
        <v>industry-ag-main.html#fuel-switching</v>
      </c>
      <c r="R599" s="144" t="str">
        <f>IF(ISBLANK(INDEX('Policy Characteristics'!L:L,MATCH($C599,'Policy Characteristics'!$C:$C,0))),"",INDEX('Policy Characteristics'!L:L,MATCH($C599,'Policy Characteristics'!$C:$C,0)))</f>
        <v>industry-elec-and-hydrogen.html</v>
      </c>
    </row>
    <row r="600" spans="1:18" x14ac:dyDescent="0.25">
      <c r="A600" s="144" t="str">
        <f>IF(ISBLANK(INDEX('Policy Characteristics'!A:A,MATCH($C600,'Policy Characteristics'!$C:$C,0))),"",INDEX('Policy Characteristics'!A:A,MATCH($C600,'Policy Characteristics'!$C:$C,0)))</f>
        <v>Industry</v>
      </c>
      <c r="B600" s="152" t="str">
        <f>IF(ISBLANK(INDEX('Policy Characteristics'!B:B,MATCH($C600,'Policy Characteristics'!$C:$C,0))),"",INDEX('Policy Characteristics'!B:B,MATCH($C600,'Policy Characteristics'!$C:$C,0)))</f>
        <v>Electrification</v>
      </c>
      <c r="C600" s="144" t="str">
        <f t="shared" si="32"/>
        <v>Fraction of Eligible Industrial Energy Use Shifted to Electricity</v>
      </c>
      <c r="D600" s="6" t="s">
        <v>1957</v>
      </c>
      <c r="E600" s="1" t="s">
        <v>2346</v>
      </c>
      <c r="F600" t="s">
        <v>1652</v>
      </c>
      <c r="G600" s="45" t="s">
        <v>2353</v>
      </c>
      <c r="H600" s="43">
        <v>1843</v>
      </c>
      <c r="I600" t="s">
        <v>43</v>
      </c>
      <c r="J600" s="145" t="str">
        <f>IF(ISBLANK(INDEX('Policy Characteristics'!D:D,MATCH($C600,'Policy Characteristics'!$C:$C,0))),"",INDEX('Policy Characteristics'!D:D,MATCH($C600,'Policy Characteristics'!$C:$C,0)))</f>
        <v>Electrification</v>
      </c>
      <c r="K600" s="144" t="str">
        <f>IF(ISBLANK(INDEX('Policy Characteristics'!E:E,MATCH($C600,'Policy Characteristics'!$C:$C,0))),"",INDEX('Policy Characteristics'!E:E,MATCH($C600,'Policy Characteristics'!$C:$C,0)))</f>
        <v>indst shift to electricity</v>
      </c>
      <c r="L600" s="151">
        <f>IF(ISBLANK(INDEX('Policy Characteristics'!F:F,MATCH($C600,'Policy Characteristics'!$C:$C,0))),"",INDEX('Policy Characteristics'!F:F,MATCH($C600,'Policy Characteristics'!$C:$C,0)))</f>
        <v>0</v>
      </c>
      <c r="M600" s="151">
        <f>IF(ISBLANK(INDEX('Policy Characteristics'!G:G,MATCH($C600,'Policy Characteristics'!$C:$C,0))),"",INDEX('Policy Characteristics'!G:G,MATCH($C600,'Policy Characteristics'!$C:$C,0)))</f>
        <v>1</v>
      </c>
      <c r="N600" s="151">
        <f>IF(ISBLANK(INDEX('Policy Characteristics'!H:H,MATCH($C600,'Policy Characteristics'!$C:$C,0))),"",INDEX('Policy Characteristics'!H:H,MATCH($C600,'Policy Characteristics'!$C:$C,0)))</f>
        <v>0.01</v>
      </c>
      <c r="O600" s="144" t="str">
        <f>IF(ISBLANK(INDEX('Policy Characteristics'!I:I,MATCH($C600,'Policy Characteristics'!$C:$C,0))),"",INDEX('Policy Characteristics'!I:I,MATCH($C600,'Policy Characteristics'!$C:$C,0)))</f>
        <v>% of fuel shifted</v>
      </c>
      <c r="P600" s="14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44" t="str">
        <f>IF(ISBLANK(INDEX('Policy Characteristics'!K:K,MATCH($C600,'Policy Characteristics'!$C:$C,0))),"",INDEX('Policy Characteristics'!K:K,MATCH($C600,'Policy Characteristics'!$C:$C,0)))</f>
        <v>industry-ag-main.html#fuel-switching</v>
      </c>
      <c r="R600" s="144" t="str">
        <f>IF(ISBLANK(INDEX('Policy Characteristics'!L:L,MATCH($C600,'Policy Characteristics'!$C:$C,0))),"",INDEX('Policy Characteristics'!L:L,MATCH($C600,'Policy Characteristics'!$C:$C,0)))</f>
        <v>industry-elec-and-hydrogen.html</v>
      </c>
    </row>
    <row r="601" spans="1:18" x14ac:dyDescent="0.25">
      <c r="A601" s="144" t="str">
        <f>IF(ISBLANK(INDEX('Policy Characteristics'!A:A,MATCH($C601,'Policy Characteristics'!$C:$C,0))),"",INDEX('Policy Characteristics'!A:A,MATCH($C601,'Policy Characteristics'!$C:$C,0)))</f>
        <v>Industry</v>
      </c>
      <c r="B601" s="152" t="str">
        <f>IF(ISBLANK(INDEX('Policy Characteristics'!B:B,MATCH($C601,'Policy Characteristics'!$C:$C,0))),"",INDEX('Policy Characteristics'!B:B,MATCH($C601,'Policy Characteristics'!$C:$C,0)))</f>
        <v>Electrification</v>
      </c>
      <c r="C601" s="144" t="str">
        <f t="shared" si="32"/>
        <v>Fraction of Eligible Industrial Energy Use Shifted to Electricity</v>
      </c>
      <c r="D601" s="6" t="s">
        <v>1957</v>
      </c>
      <c r="E601" s="1" t="s">
        <v>2347</v>
      </c>
      <c r="F601" t="s">
        <v>1652</v>
      </c>
      <c r="G601" s="45" t="s">
        <v>2354</v>
      </c>
      <c r="H601" s="43">
        <v>1844</v>
      </c>
      <c r="I601" t="s">
        <v>43</v>
      </c>
      <c r="J601" s="145" t="str">
        <f>IF(ISBLANK(INDEX('Policy Characteristics'!D:D,MATCH($C601,'Policy Characteristics'!$C:$C,0))),"",INDEX('Policy Characteristics'!D:D,MATCH($C601,'Policy Characteristics'!$C:$C,0)))</f>
        <v>Electrification</v>
      </c>
      <c r="K601" s="144" t="str">
        <f>IF(ISBLANK(INDEX('Policy Characteristics'!E:E,MATCH($C601,'Policy Characteristics'!$C:$C,0))),"",INDEX('Policy Characteristics'!E:E,MATCH($C601,'Policy Characteristics'!$C:$C,0)))</f>
        <v>indst shift to electricity</v>
      </c>
      <c r="L601" s="151">
        <f>IF(ISBLANK(INDEX('Policy Characteristics'!F:F,MATCH($C601,'Policy Characteristics'!$C:$C,0))),"",INDEX('Policy Characteristics'!F:F,MATCH($C601,'Policy Characteristics'!$C:$C,0)))</f>
        <v>0</v>
      </c>
      <c r="M601" s="151">
        <f>IF(ISBLANK(INDEX('Policy Characteristics'!G:G,MATCH($C601,'Policy Characteristics'!$C:$C,0))),"",INDEX('Policy Characteristics'!G:G,MATCH($C601,'Policy Characteristics'!$C:$C,0)))</f>
        <v>1</v>
      </c>
      <c r="N601" s="151">
        <f>IF(ISBLANK(INDEX('Policy Characteristics'!H:H,MATCH($C601,'Policy Characteristics'!$C:$C,0))),"",INDEX('Policy Characteristics'!H:H,MATCH($C601,'Policy Characteristics'!$C:$C,0)))</f>
        <v>0.01</v>
      </c>
      <c r="O601" s="144" t="str">
        <f>IF(ISBLANK(INDEX('Policy Characteristics'!I:I,MATCH($C601,'Policy Characteristics'!$C:$C,0))),"",INDEX('Policy Characteristics'!I:I,MATCH($C601,'Policy Characteristics'!$C:$C,0)))</f>
        <v>% of fuel shifted</v>
      </c>
      <c r="P601" s="14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44" t="str">
        <f>IF(ISBLANK(INDEX('Policy Characteristics'!K:K,MATCH($C601,'Policy Characteristics'!$C:$C,0))),"",INDEX('Policy Characteristics'!K:K,MATCH($C601,'Policy Characteristics'!$C:$C,0)))</f>
        <v>industry-ag-main.html#fuel-switching</v>
      </c>
      <c r="R601" s="144" t="str">
        <f>IF(ISBLANK(INDEX('Policy Characteristics'!L:L,MATCH($C601,'Policy Characteristics'!$C:$C,0))),"",INDEX('Policy Characteristics'!L:L,MATCH($C601,'Policy Characteristics'!$C:$C,0)))</f>
        <v>industry-elec-and-hydrogen.html</v>
      </c>
    </row>
    <row r="602" spans="1:18" x14ac:dyDescent="0.25">
      <c r="A602" s="144" t="str">
        <f>IF(ISBLANK(INDEX('Policy Characteristics'!A:A,MATCH($C602,'Policy Characteristics'!$C:$C,0))),"",INDEX('Policy Characteristics'!A:A,MATCH($C602,'Policy Characteristics'!$C:$C,0)))</f>
        <v>Industry</v>
      </c>
      <c r="B602" s="152" t="str">
        <f>IF(ISBLANK(INDEX('Policy Characteristics'!B:B,MATCH($C602,'Policy Characteristics'!$C:$C,0))),"",INDEX('Policy Characteristics'!B:B,MATCH($C602,'Policy Characteristics'!$C:$C,0)))</f>
        <v>Electrification</v>
      </c>
      <c r="C602" s="144" t="str">
        <f t="shared" si="32"/>
        <v>Fraction of Eligible Industrial Energy Use Shifted to Electricity</v>
      </c>
      <c r="D602" s="6" t="s">
        <v>1957</v>
      </c>
      <c r="E602" s="1" t="s">
        <v>2348</v>
      </c>
      <c r="F602" t="s">
        <v>1652</v>
      </c>
      <c r="G602" s="45" t="s">
        <v>2355</v>
      </c>
      <c r="H602" s="43">
        <v>1845</v>
      </c>
      <c r="I602" t="s">
        <v>43</v>
      </c>
      <c r="J602" s="145" t="str">
        <f>IF(ISBLANK(INDEX('Policy Characteristics'!D:D,MATCH($C602,'Policy Characteristics'!$C:$C,0))),"",INDEX('Policy Characteristics'!D:D,MATCH($C602,'Policy Characteristics'!$C:$C,0)))</f>
        <v>Electrification</v>
      </c>
      <c r="K602" s="144" t="str">
        <f>IF(ISBLANK(INDEX('Policy Characteristics'!E:E,MATCH($C602,'Policy Characteristics'!$C:$C,0))),"",INDEX('Policy Characteristics'!E:E,MATCH($C602,'Policy Characteristics'!$C:$C,0)))</f>
        <v>indst shift to electricity</v>
      </c>
      <c r="L602" s="151">
        <f>IF(ISBLANK(INDEX('Policy Characteristics'!F:F,MATCH($C602,'Policy Characteristics'!$C:$C,0))),"",INDEX('Policy Characteristics'!F:F,MATCH($C602,'Policy Characteristics'!$C:$C,0)))</f>
        <v>0</v>
      </c>
      <c r="M602" s="151">
        <f>IF(ISBLANK(INDEX('Policy Characteristics'!G:G,MATCH($C602,'Policy Characteristics'!$C:$C,0))),"",INDEX('Policy Characteristics'!G:G,MATCH($C602,'Policy Characteristics'!$C:$C,0)))</f>
        <v>1</v>
      </c>
      <c r="N602" s="151">
        <f>IF(ISBLANK(INDEX('Policy Characteristics'!H:H,MATCH($C602,'Policy Characteristics'!$C:$C,0))),"",INDEX('Policy Characteristics'!H:H,MATCH($C602,'Policy Characteristics'!$C:$C,0)))</f>
        <v>0.01</v>
      </c>
      <c r="O602" s="144" t="str">
        <f>IF(ISBLANK(INDEX('Policy Characteristics'!I:I,MATCH($C602,'Policy Characteristics'!$C:$C,0))),"",INDEX('Policy Characteristics'!I:I,MATCH($C602,'Policy Characteristics'!$C:$C,0)))</f>
        <v>% of fuel shifted</v>
      </c>
      <c r="P602" s="14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44" t="str">
        <f>IF(ISBLANK(INDEX('Policy Characteristics'!K:K,MATCH($C602,'Policy Characteristics'!$C:$C,0))),"",INDEX('Policy Characteristics'!K:K,MATCH($C602,'Policy Characteristics'!$C:$C,0)))</f>
        <v>industry-ag-main.html#fuel-switching</v>
      </c>
      <c r="R602" s="144" t="str">
        <f>IF(ISBLANK(INDEX('Policy Characteristics'!L:L,MATCH($C602,'Policy Characteristics'!$C:$C,0))),"",INDEX('Policy Characteristics'!L:L,MATCH($C602,'Policy Characteristics'!$C:$C,0)))</f>
        <v>industry-elec-and-hydrogen.html</v>
      </c>
    </row>
    <row r="603" spans="1:18" x14ac:dyDescent="0.25">
      <c r="A603" s="144" t="str">
        <f>IF(ISBLANK(INDEX('Policy Characteristics'!A:A,MATCH($C603,'Policy Characteristics'!$C:$C,0))),"",INDEX('Policy Characteristics'!A:A,MATCH($C603,'Policy Characteristics'!$C:$C,0)))</f>
        <v>Industry</v>
      </c>
      <c r="B603" s="152" t="str">
        <f>IF(ISBLANK(INDEX('Policy Characteristics'!B:B,MATCH($C603,'Policy Characteristics'!$C:$C,0))),"",INDEX('Policy Characteristics'!B:B,MATCH($C603,'Policy Characteristics'!$C:$C,0)))</f>
        <v>Electrification</v>
      </c>
      <c r="C603" s="144" t="str">
        <f t="shared" si="32"/>
        <v>Fraction of Eligible Industrial Energy Use Shifted to Electricity</v>
      </c>
      <c r="D603" s="6" t="s">
        <v>1957</v>
      </c>
      <c r="E603" s="1" t="s">
        <v>2349</v>
      </c>
      <c r="F603" t="s">
        <v>1652</v>
      </c>
      <c r="G603" s="45" t="s">
        <v>2356</v>
      </c>
      <c r="H603" s="43">
        <v>1846</v>
      </c>
      <c r="I603" t="s">
        <v>43</v>
      </c>
      <c r="J603" s="145" t="str">
        <f>IF(ISBLANK(INDEX('Policy Characteristics'!D:D,MATCH($C603,'Policy Characteristics'!$C:$C,0))),"",INDEX('Policy Characteristics'!D:D,MATCH($C603,'Policy Characteristics'!$C:$C,0)))</f>
        <v>Electrification</v>
      </c>
      <c r="K603" s="144" t="str">
        <f>IF(ISBLANK(INDEX('Policy Characteristics'!E:E,MATCH($C603,'Policy Characteristics'!$C:$C,0))),"",INDEX('Policy Characteristics'!E:E,MATCH($C603,'Policy Characteristics'!$C:$C,0)))</f>
        <v>indst shift to electricity</v>
      </c>
      <c r="L603" s="151">
        <f>IF(ISBLANK(INDEX('Policy Characteristics'!F:F,MATCH($C603,'Policy Characteristics'!$C:$C,0))),"",INDEX('Policy Characteristics'!F:F,MATCH($C603,'Policy Characteristics'!$C:$C,0)))</f>
        <v>0</v>
      </c>
      <c r="M603" s="151">
        <f>IF(ISBLANK(INDEX('Policy Characteristics'!G:G,MATCH($C603,'Policy Characteristics'!$C:$C,0))),"",INDEX('Policy Characteristics'!G:G,MATCH($C603,'Policy Characteristics'!$C:$C,0)))</f>
        <v>1</v>
      </c>
      <c r="N603" s="151">
        <f>IF(ISBLANK(INDEX('Policy Characteristics'!H:H,MATCH($C603,'Policy Characteristics'!$C:$C,0))),"",INDEX('Policy Characteristics'!H:H,MATCH($C603,'Policy Characteristics'!$C:$C,0)))</f>
        <v>0.01</v>
      </c>
      <c r="O603" s="144" t="str">
        <f>IF(ISBLANK(INDEX('Policy Characteristics'!I:I,MATCH($C603,'Policy Characteristics'!$C:$C,0))),"",INDEX('Policy Characteristics'!I:I,MATCH($C603,'Policy Characteristics'!$C:$C,0)))</f>
        <v>% of fuel shifted</v>
      </c>
      <c r="P603" s="14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44" t="str">
        <f>IF(ISBLANK(INDEX('Policy Characteristics'!K:K,MATCH($C603,'Policy Characteristics'!$C:$C,0))),"",INDEX('Policy Characteristics'!K:K,MATCH($C603,'Policy Characteristics'!$C:$C,0)))</f>
        <v>industry-ag-main.html#fuel-switching</v>
      </c>
      <c r="R603" s="144" t="str">
        <f>IF(ISBLANK(INDEX('Policy Characteristics'!L:L,MATCH($C603,'Policy Characteristics'!$C:$C,0))),"",INDEX('Policy Characteristics'!L:L,MATCH($C603,'Policy Characteristics'!$C:$C,0)))</f>
        <v>industry-elec-and-hydrogen.html</v>
      </c>
    </row>
    <row r="604" spans="1:18" x14ac:dyDescent="0.25">
      <c r="A604" s="144" t="str">
        <f>IF(ISBLANK(INDEX('Policy Characteristics'!A:A,MATCH($C604,'Policy Characteristics'!$C:$C,0))),"",INDEX('Policy Characteristics'!A:A,MATCH($C604,'Policy Characteristics'!$C:$C,0)))</f>
        <v>Industry</v>
      </c>
      <c r="B604" s="152" t="str">
        <f>IF(ISBLANK(INDEX('Policy Characteristics'!B:B,MATCH($C604,'Policy Characteristics'!$C:$C,0))),"",INDEX('Policy Characteristics'!B:B,MATCH($C604,'Policy Characteristics'!$C:$C,0)))</f>
        <v>Electrification</v>
      </c>
      <c r="C604" s="144" t="str">
        <f t="shared" si="32"/>
        <v>Fraction of Eligible Industrial Energy Use Shifted to Electricity</v>
      </c>
      <c r="D604" s="6" t="s">
        <v>1957</v>
      </c>
      <c r="E604" s="1" t="s">
        <v>2350</v>
      </c>
      <c r="F604" t="s">
        <v>1652</v>
      </c>
      <c r="G604" s="45" t="s">
        <v>2357</v>
      </c>
      <c r="H604" s="43">
        <v>1847</v>
      </c>
      <c r="I604" t="s">
        <v>44</v>
      </c>
      <c r="J604" s="145" t="str">
        <f>IF(ISBLANK(INDEX('Policy Characteristics'!D:D,MATCH($C604,'Policy Characteristics'!$C:$C,0))),"",INDEX('Policy Characteristics'!D:D,MATCH($C604,'Policy Characteristics'!$C:$C,0)))</f>
        <v>Electrification</v>
      </c>
      <c r="K604" s="144" t="str">
        <f>IF(ISBLANK(INDEX('Policy Characteristics'!E:E,MATCH($C604,'Policy Characteristics'!$C:$C,0))),"",INDEX('Policy Characteristics'!E:E,MATCH($C604,'Policy Characteristics'!$C:$C,0)))</f>
        <v>indst shift to electricity</v>
      </c>
      <c r="L604" s="151">
        <f>IF(ISBLANK(INDEX('Policy Characteristics'!F:F,MATCH($C604,'Policy Characteristics'!$C:$C,0))),"",INDEX('Policy Characteristics'!F:F,MATCH($C604,'Policy Characteristics'!$C:$C,0)))</f>
        <v>0</v>
      </c>
      <c r="M604" s="151">
        <f>IF(ISBLANK(INDEX('Policy Characteristics'!G:G,MATCH($C604,'Policy Characteristics'!$C:$C,0))),"",INDEX('Policy Characteristics'!G:G,MATCH($C604,'Policy Characteristics'!$C:$C,0)))</f>
        <v>1</v>
      </c>
      <c r="N604" s="151">
        <f>IF(ISBLANK(INDEX('Policy Characteristics'!H:H,MATCH($C604,'Policy Characteristics'!$C:$C,0))),"",INDEX('Policy Characteristics'!H:H,MATCH($C604,'Policy Characteristics'!$C:$C,0)))</f>
        <v>0.01</v>
      </c>
      <c r="O604" s="144" t="str">
        <f>IF(ISBLANK(INDEX('Policy Characteristics'!I:I,MATCH($C604,'Policy Characteristics'!$C:$C,0))),"",INDEX('Policy Characteristics'!I:I,MATCH($C604,'Policy Characteristics'!$C:$C,0)))</f>
        <v>% of fuel shifted</v>
      </c>
      <c r="P604" s="14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44" t="str">
        <f>IF(ISBLANK(INDEX('Policy Characteristics'!K:K,MATCH($C604,'Policy Characteristics'!$C:$C,0))),"",INDEX('Policy Characteristics'!K:K,MATCH($C604,'Policy Characteristics'!$C:$C,0)))</f>
        <v>industry-ag-main.html#fuel-switching</v>
      </c>
      <c r="R604" s="144" t="str">
        <f>IF(ISBLANK(INDEX('Policy Characteristics'!L:L,MATCH($C604,'Policy Characteristics'!$C:$C,0))),"",INDEX('Policy Characteristics'!L:L,MATCH($C604,'Policy Characteristics'!$C:$C,0)))</f>
        <v>industry-elec-and-hydrogen.html</v>
      </c>
    </row>
    <row r="605" spans="1:18" x14ac:dyDescent="0.25">
      <c r="A605" s="144" t="str">
        <f>IF(ISBLANK(INDEX('Policy Characteristics'!A:A,MATCH($C605,'Policy Characteristics'!$C:$C,0))),"",INDEX('Policy Characteristics'!A:A,MATCH($C605,'Policy Characteristics'!$C:$C,0)))</f>
        <v>Industry</v>
      </c>
      <c r="B605" s="152" t="str">
        <f>IF(ISBLANK(INDEX('Policy Characteristics'!B:B,MATCH($C605,'Policy Characteristics'!$C:$C,0))),"",INDEX('Policy Characteristics'!B:B,MATCH($C605,'Policy Characteristics'!$C:$C,0)))</f>
        <v>Electrification</v>
      </c>
      <c r="C605" s="144" t="str">
        <f t="shared" si="32"/>
        <v>Fraction of Eligible Industrial Energy Use Shifted to Electricity</v>
      </c>
      <c r="D605" s="6" t="s">
        <v>1957</v>
      </c>
      <c r="E605" s="1" t="s">
        <v>2351</v>
      </c>
      <c r="F605" t="s">
        <v>1652</v>
      </c>
      <c r="G605" s="45" t="s">
        <v>2358</v>
      </c>
      <c r="H605" s="43">
        <v>1848</v>
      </c>
      <c r="I605" t="s">
        <v>44</v>
      </c>
      <c r="J605" s="145" t="str">
        <f>IF(ISBLANK(INDEX('Policy Characteristics'!D:D,MATCH($C605,'Policy Characteristics'!$C:$C,0))),"",INDEX('Policy Characteristics'!D:D,MATCH($C605,'Policy Characteristics'!$C:$C,0)))</f>
        <v>Electrification</v>
      </c>
      <c r="K605" s="144" t="str">
        <f>IF(ISBLANK(INDEX('Policy Characteristics'!E:E,MATCH($C605,'Policy Characteristics'!$C:$C,0))),"",INDEX('Policy Characteristics'!E:E,MATCH($C605,'Policy Characteristics'!$C:$C,0)))</f>
        <v>indst shift to electricity</v>
      </c>
      <c r="L605" s="151">
        <f>IF(ISBLANK(INDEX('Policy Characteristics'!F:F,MATCH($C605,'Policy Characteristics'!$C:$C,0))),"",INDEX('Policy Characteristics'!F:F,MATCH($C605,'Policy Characteristics'!$C:$C,0)))</f>
        <v>0</v>
      </c>
      <c r="M605" s="151">
        <f>IF(ISBLANK(INDEX('Policy Characteristics'!G:G,MATCH($C605,'Policy Characteristics'!$C:$C,0))),"",INDEX('Policy Characteristics'!G:G,MATCH($C605,'Policy Characteristics'!$C:$C,0)))</f>
        <v>1</v>
      </c>
      <c r="N605" s="151">
        <f>IF(ISBLANK(INDEX('Policy Characteristics'!H:H,MATCH($C605,'Policy Characteristics'!$C:$C,0))),"",INDEX('Policy Characteristics'!H:H,MATCH($C605,'Policy Characteristics'!$C:$C,0)))</f>
        <v>0.01</v>
      </c>
      <c r="O605" s="144" t="str">
        <f>IF(ISBLANK(INDEX('Policy Characteristics'!I:I,MATCH($C605,'Policy Characteristics'!$C:$C,0))),"",INDEX('Policy Characteristics'!I:I,MATCH($C605,'Policy Characteristics'!$C:$C,0)))</f>
        <v>% of fuel shifted</v>
      </c>
      <c r="P605" s="14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44" t="str">
        <f>IF(ISBLANK(INDEX('Policy Characteristics'!K:K,MATCH($C605,'Policy Characteristics'!$C:$C,0))),"",INDEX('Policy Characteristics'!K:K,MATCH($C605,'Policy Characteristics'!$C:$C,0)))</f>
        <v>industry-ag-main.html#fuel-switching</v>
      </c>
      <c r="R605" s="144" t="str">
        <f>IF(ISBLANK(INDEX('Policy Characteristics'!L:L,MATCH($C605,'Policy Characteristics'!$C:$C,0))),"",INDEX('Policy Characteristics'!L:L,MATCH($C605,'Policy Characteristics'!$C:$C,0)))</f>
        <v>industry-elec-and-hydrogen.html</v>
      </c>
    </row>
    <row r="606" spans="1:18" x14ac:dyDescent="0.25">
      <c r="A606" s="144" t="str">
        <f>IF(ISBLANK(INDEX('Policy Characteristics'!A:A,MATCH($C606,'Policy Characteristics'!$C:$C,0))),"",INDEX('Policy Characteristics'!A:A,MATCH($C606,'Policy Characteristics'!$C:$C,0)))</f>
        <v>Industry</v>
      </c>
      <c r="B606" s="152" t="str">
        <f>IF(ISBLANK(INDEX('Policy Characteristics'!B:B,MATCH($C606,'Policy Characteristics'!$C:$C,0))),"",INDEX('Policy Characteristics'!B:B,MATCH($C606,'Policy Characteristics'!$C:$C,0)))</f>
        <v>Electrification</v>
      </c>
      <c r="C606" s="144" t="str">
        <f t="shared" si="32"/>
        <v>Fraction of Eligible Industrial Energy Use Shifted to Electricity</v>
      </c>
      <c r="D606" s="6" t="s">
        <v>1957</v>
      </c>
      <c r="E606" s="1" t="s">
        <v>2501</v>
      </c>
      <c r="F606" t="s">
        <v>1652</v>
      </c>
      <c r="G606" s="45" t="s">
        <v>2501</v>
      </c>
      <c r="H606" s="43">
        <v>1849</v>
      </c>
      <c r="I606" t="s">
        <v>44</v>
      </c>
      <c r="J606" s="145" t="str">
        <f>IF(ISBLANK(INDEX('Policy Characteristics'!D:D,MATCH($C606,'Policy Characteristics'!$C:$C,0))),"",INDEX('Policy Characteristics'!D:D,MATCH($C606,'Policy Characteristics'!$C:$C,0)))</f>
        <v>Electrification</v>
      </c>
      <c r="K606" s="144" t="str">
        <f>IF(ISBLANK(INDEX('Policy Characteristics'!E:E,MATCH($C606,'Policy Characteristics'!$C:$C,0))),"",INDEX('Policy Characteristics'!E:E,MATCH($C606,'Policy Characteristics'!$C:$C,0)))</f>
        <v>indst shift to electricity</v>
      </c>
      <c r="L606" s="151">
        <f>IF(ISBLANK(INDEX('Policy Characteristics'!F:F,MATCH($C606,'Policy Characteristics'!$C:$C,0))),"",INDEX('Policy Characteristics'!F:F,MATCH($C606,'Policy Characteristics'!$C:$C,0)))</f>
        <v>0</v>
      </c>
      <c r="M606" s="151">
        <f>IF(ISBLANK(INDEX('Policy Characteristics'!G:G,MATCH($C606,'Policy Characteristics'!$C:$C,0))),"",INDEX('Policy Characteristics'!G:G,MATCH($C606,'Policy Characteristics'!$C:$C,0)))</f>
        <v>1</v>
      </c>
      <c r="N606" s="151">
        <f>IF(ISBLANK(INDEX('Policy Characteristics'!H:H,MATCH($C606,'Policy Characteristics'!$C:$C,0))),"",INDEX('Policy Characteristics'!H:H,MATCH($C606,'Policy Characteristics'!$C:$C,0)))</f>
        <v>0.01</v>
      </c>
      <c r="O606" s="144" t="str">
        <f>IF(ISBLANK(INDEX('Policy Characteristics'!I:I,MATCH($C606,'Policy Characteristics'!$C:$C,0))),"",INDEX('Policy Characteristics'!I:I,MATCH($C606,'Policy Characteristics'!$C:$C,0)))</f>
        <v>% of fuel shifted</v>
      </c>
      <c r="P606" s="14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44" t="str">
        <f>IF(ISBLANK(INDEX('Policy Characteristics'!K:K,MATCH($C606,'Policy Characteristics'!$C:$C,0))),"",INDEX('Policy Characteristics'!K:K,MATCH($C606,'Policy Characteristics'!$C:$C,0)))</f>
        <v>industry-ag-main.html#fuel-switching</v>
      </c>
      <c r="R606" s="144" t="str">
        <f>IF(ISBLANK(INDEX('Policy Characteristics'!L:L,MATCH($C606,'Policy Characteristics'!$C:$C,0))),"",INDEX('Policy Characteristics'!L:L,MATCH($C606,'Policy Characteristics'!$C:$C,0)))</f>
        <v>industry-elec-and-hydrogen.html</v>
      </c>
    </row>
    <row r="607" spans="1:18" x14ac:dyDescent="0.25">
      <c r="A607" s="144" t="str">
        <f>IF(ISBLANK(INDEX('Policy Characteristics'!A:A,MATCH($C607,'Policy Characteristics'!$C:$C,0))),"",INDEX('Policy Characteristics'!A:A,MATCH($C607,'Policy Characteristics'!$C:$C,0)))</f>
        <v>Industry</v>
      </c>
      <c r="B607" s="152" t="str">
        <f>IF(ISBLANK(INDEX('Policy Characteristics'!B:B,MATCH($C607,'Policy Characteristics'!$C:$C,0))),"",INDEX('Policy Characteristics'!B:B,MATCH($C607,'Policy Characteristics'!$C:$C,0)))</f>
        <v>Electrification</v>
      </c>
      <c r="C607" s="144" t="str">
        <f t="shared" si="32"/>
        <v>Fraction of Eligible Industrial Energy Use Shifted to Electricity</v>
      </c>
      <c r="D607" s="6" t="s">
        <v>1958</v>
      </c>
      <c r="E607" s="1" t="s">
        <v>2345</v>
      </c>
      <c r="F607" t="s">
        <v>1922</v>
      </c>
      <c r="G607" s="45" t="s">
        <v>2352</v>
      </c>
      <c r="H607" s="43">
        <v>1850</v>
      </c>
      <c r="I607" t="s">
        <v>43</v>
      </c>
      <c r="J607" s="145" t="str">
        <f>IF(ISBLANK(INDEX('Policy Characteristics'!D:D,MATCH($C607,'Policy Characteristics'!$C:$C,0))),"",INDEX('Policy Characteristics'!D:D,MATCH($C607,'Policy Characteristics'!$C:$C,0)))</f>
        <v>Electrification</v>
      </c>
      <c r="K607" s="144" t="str">
        <f>IF(ISBLANK(INDEX('Policy Characteristics'!E:E,MATCH($C607,'Policy Characteristics'!$C:$C,0))),"",INDEX('Policy Characteristics'!E:E,MATCH($C607,'Policy Characteristics'!$C:$C,0)))</f>
        <v>indst shift to electricity</v>
      </c>
      <c r="L607" s="151">
        <f>IF(ISBLANK(INDEX('Policy Characteristics'!F:F,MATCH($C607,'Policy Characteristics'!$C:$C,0))),"",INDEX('Policy Characteristics'!F:F,MATCH($C607,'Policy Characteristics'!$C:$C,0)))</f>
        <v>0</v>
      </c>
      <c r="M607" s="151">
        <f>IF(ISBLANK(INDEX('Policy Characteristics'!G:G,MATCH($C607,'Policy Characteristics'!$C:$C,0))),"",INDEX('Policy Characteristics'!G:G,MATCH($C607,'Policy Characteristics'!$C:$C,0)))</f>
        <v>1</v>
      </c>
      <c r="N607" s="151">
        <f>IF(ISBLANK(INDEX('Policy Characteristics'!H:H,MATCH($C607,'Policy Characteristics'!$C:$C,0))),"",INDEX('Policy Characteristics'!H:H,MATCH($C607,'Policy Characteristics'!$C:$C,0)))</f>
        <v>0.01</v>
      </c>
      <c r="O607" s="144" t="str">
        <f>IF(ISBLANK(INDEX('Policy Characteristics'!I:I,MATCH($C607,'Policy Characteristics'!$C:$C,0))),"",INDEX('Policy Characteristics'!I:I,MATCH($C607,'Policy Characteristics'!$C:$C,0)))</f>
        <v>% of fuel shifted</v>
      </c>
      <c r="P607" s="14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44" t="str">
        <f>IF(ISBLANK(INDEX('Policy Characteristics'!K:K,MATCH($C607,'Policy Characteristics'!$C:$C,0))),"",INDEX('Policy Characteristics'!K:K,MATCH($C607,'Policy Characteristics'!$C:$C,0)))</f>
        <v>industry-ag-main.html#fuel-switching</v>
      </c>
      <c r="R607" s="144" t="str">
        <f>IF(ISBLANK(INDEX('Policy Characteristics'!L:L,MATCH($C607,'Policy Characteristics'!$C:$C,0))),"",INDEX('Policy Characteristics'!L:L,MATCH($C607,'Policy Characteristics'!$C:$C,0)))</f>
        <v>industry-elec-and-hydrogen.html</v>
      </c>
    </row>
    <row r="608" spans="1:18" x14ac:dyDescent="0.25">
      <c r="A608" s="144" t="str">
        <f>IF(ISBLANK(INDEX('Policy Characteristics'!A:A,MATCH($C608,'Policy Characteristics'!$C:$C,0))),"",INDEX('Policy Characteristics'!A:A,MATCH($C608,'Policy Characteristics'!$C:$C,0)))</f>
        <v>Industry</v>
      </c>
      <c r="B608" s="152" t="str">
        <f>IF(ISBLANK(INDEX('Policy Characteristics'!B:B,MATCH($C608,'Policy Characteristics'!$C:$C,0))),"",INDEX('Policy Characteristics'!B:B,MATCH($C608,'Policy Characteristics'!$C:$C,0)))</f>
        <v>Electrification</v>
      </c>
      <c r="C608" s="144" t="str">
        <f t="shared" si="32"/>
        <v>Fraction of Eligible Industrial Energy Use Shifted to Electricity</v>
      </c>
      <c r="D608" s="6" t="s">
        <v>1958</v>
      </c>
      <c r="E608" s="1" t="s">
        <v>2346</v>
      </c>
      <c r="F608" t="s">
        <v>1922</v>
      </c>
      <c r="G608" s="45" t="s">
        <v>2353</v>
      </c>
      <c r="H608" s="43">
        <v>1851</v>
      </c>
      <c r="I608" t="s">
        <v>43</v>
      </c>
      <c r="J608" s="145" t="str">
        <f>IF(ISBLANK(INDEX('Policy Characteristics'!D:D,MATCH($C608,'Policy Characteristics'!$C:$C,0))),"",INDEX('Policy Characteristics'!D:D,MATCH($C608,'Policy Characteristics'!$C:$C,0)))</f>
        <v>Electrification</v>
      </c>
      <c r="K608" s="144" t="str">
        <f>IF(ISBLANK(INDEX('Policy Characteristics'!E:E,MATCH($C608,'Policy Characteristics'!$C:$C,0))),"",INDEX('Policy Characteristics'!E:E,MATCH($C608,'Policy Characteristics'!$C:$C,0)))</f>
        <v>indst shift to electricity</v>
      </c>
      <c r="L608" s="151">
        <f>IF(ISBLANK(INDEX('Policy Characteristics'!F:F,MATCH($C608,'Policy Characteristics'!$C:$C,0))),"",INDEX('Policy Characteristics'!F:F,MATCH($C608,'Policy Characteristics'!$C:$C,0)))</f>
        <v>0</v>
      </c>
      <c r="M608" s="151">
        <f>IF(ISBLANK(INDEX('Policy Characteristics'!G:G,MATCH($C608,'Policy Characteristics'!$C:$C,0))),"",INDEX('Policy Characteristics'!G:G,MATCH($C608,'Policy Characteristics'!$C:$C,0)))</f>
        <v>1</v>
      </c>
      <c r="N608" s="151">
        <f>IF(ISBLANK(INDEX('Policy Characteristics'!H:H,MATCH($C608,'Policy Characteristics'!$C:$C,0))),"",INDEX('Policy Characteristics'!H:H,MATCH($C608,'Policy Characteristics'!$C:$C,0)))</f>
        <v>0.01</v>
      </c>
      <c r="O608" s="144" t="str">
        <f>IF(ISBLANK(INDEX('Policy Characteristics'!I:I,MATCH($C608,'Policy Characteristics'!$C:$C,0))),"",INDEX('Policy Characteristics'!I:I,MATCH($C608,'Policy Characteristics'!$C:$C,0)))</f>
        <v>% of fuel shifted</v>
      </c>
      <c r="P608" s="14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44" t="str">
        <f>IF(ISBLANK(INDEX('Policy Characteristics'!K:K,MATCH($C608,'Policy Characteristics'!$C:$C,0))),"",INDEX('Policy Characteristics'!K:K,MATCH($C608,'Policy Characteristics'!$C:$C,0)))</f>
        <v>industry-ag-main.html#fuel-switching</v>
      </c>
      <c r="R608" s="144" t="str">
        <f>IF(ISBLANK(INDEX('Policy Characteristics'!L:L,MATCH($C608,'Policy Characteristics'!$C:$C,0))),"",INDEX('Policy Characteristics'!L:L,MATCH($C608,'Policy Characteristics'!$C:$C,0)))</f>
        <v>industry-elec-and-hydrogen.html</v>
      </c>
    </row>
    <row r="609" spans="1:18" x14ac:dyDescent="0.25">
      <c r="A609" s="144" t="str">
        <f>IF(ISBLANK(INDEX('Policy Characteristics'!A:A,MATCH($C609,'Policy Characteristics'!$C:$C,0))),"",INDEX('Policy Characteristics'!A:A,MATCH($C609,'Policy Characteristics'!$C:$C,0)))</f>
        <v>Industry</v>
      </c>
      <c r="B609" s="152" t="str">
        <f>IF(ISBLANK(INDEX('Policy Characteristics'!B:B,MATCH($C609,'Policy Characteristics'!$C:$C,0))),"",INDEX('Policy Characteristics'!B:B,MATCH($C609,'Policy Characteristics'!$C:$C,0)))</f>
        <v>Electrification</v>
      </c>
      <c r="C609" s="144" t="str">
        <f t="shared" si="32"/>
        <v>Fraction of Eligible Industrial Energy Use Shifted to Electricity</v>
      </c>
      <c r="D609" s="6" t="s">
        <v>1958</v>
      </c>
      <c r="E609" s="1" t="s">
        <v>2347</v>
      </c>
      <c r="F609" t="s">
        <v>1922</v>
      </c>
      <c r="G609" s="45" t="s">
        <v>2354</v>
      </c>
      <c r="H609" s="43">
        <v>1852</v>
      </c>
      <c r="I609" t="s">
        <v>43</v>
      </c>
      <c r="J609" s="145" t="str">
        <f>IF(ISBLANK(INDEX('Policy Characteristics'!D:D,MATCH($C609,'Policy Characteristics'!$C:$C,0))),"",INDEX('Policy Characteristics'!D:D,MATCH($C609,'Policy Characteristics'!$C:$C,0)))</f>
        <v>Electrification</v>
      </c>
      <c r="K609" s="144" t="str">
        <f>IF(ISBLANK(INDEX('Policy Characteristics'!E:E,MATCH($C609,'Policy Characteristics'!$C:$C,0))),"",INDEX('Policy Characteristics'!E:E,MATCH($C609,'Policy Characteristics'!$C:$C,0)))</f>
        <v>indst shift to electricity</v>
      </c>
      <c r="L609" s="151">
        <f>IF(ISBLANK(INDEX('Policy Characteristics'!F:F,MATCH($C609,'Policy Characteristics'!$C:$C,0))),"",INDEX('Policy Characteristics'!F:F,MATCH($C609,'Policy Characteristics'!$C:$C,0)))</f>
        <v>0</v>
      </c>
      <c r="M609" s="151">
        <f>IF(ISBLANK(INDEX('Policy Characteristics'!G:G,MATCH($C609,'Policy Characteristics'!$C:$C,0))),"",INDEX('Policy Characteristics'!G:G,MATCH($C609,'Policy Characteristics'!$C:$C,0)))</f>
        <v>1</v>
      </c>
      <c r="N609" s="151">
        <f>IF(ISBLANK(INDEX('Policy Characteristics'!H:H,MATCH($C609,'Policy Characteristics'!$C:$C,0))),"",INDEX('Policy Characteristics'!H:H,MATCH($C609,'Policy Characteristics'!$C:$C,0)))</f>
        <v>0.01</v>
      </c>
      <c r="O609" s="144" t="str">
        <f>IF(ISBLANK(INDEX('Policy Characteristics'!I:I,MATCH($C609,'Policy Characteristics'!$C:$C,0))),"",INDEX('Policy Characteristics'!I:I,MATCH($C609,'Policy Characteristics'!$C:$C,0)))</f>
        <v>% of fuel shifted</v>
      </c>
      <c r="P609" s="14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44" t="str">
        <f>IF(ISBLANK(INDEX('Policy Characteristics'!K:K,MATCH($C609,'Policy Characteristics'!$C:$C,0))),"",INDEX('Policy Characteristics'!K:K,MATCH($C609,'Policy Characteristics'!$C:$C,0)))</f>
        <v>industry-ag-main.html#fuel-switching</v>
      </c>
      <c r="R609" s="144" t="str">
        <f>IF(ISBLANK(INDEX('Policy Characteristics'!L:L,MATCH($C609,'Policy Characteristics'!$C:$C,0))),"",INDEX('Policy Characteristics'!L:L,MATCH($C609,'Policy Characteristics'!$C:$C,0)))</f>
        <v>industry-elec-and-hydrogen.html</v>
      </c>
    </row>
    <row r="610" spans="1:18" x14ac:dyDescent="0.25">
      <c r="A610" s="144" t="str">
        <f>IF(ISBLANK(INDEX('Policy Characteristics'!A:A,MATCH($C610,'Policy Characteristics'!$C:$C,0))),"",INDEX('Policy Characteristics'!A:A,MATCH($C610,'Policy Characteristics'!$C:$C,0)))</f>
        <v>Industry</v>
      </c>
      <c r="B610" s="152" t="str">
        <f>IF(ISBLANK(INDEX('Policy Characteristics'!B:B,MATCH($C610,'Policy Characteristics'!$C:$C,0))),"",INDEX('Policy Characteristics'!B:B,MATCH($C610,'Policy Characteristics'!$C:$C,0)))</f>
        <v>Electrification</v>
      </c>
      <c r="C610" s="144" t="str">
        <f t="shared" si="32"/>
        <v>Fraction of Eligible Industrial Energy Use Shifted to Electricity</v>
      </c>
      <c r="D610" s="6" t="s">
        <v>1958</v>
      </c>
      <c r="E610" s="1" t="s">
        <v>2348</v>
      </c>
      <c r="F610" t="s">
        <v>1922</v>
      </c>
      <c r="G610" s="45" t="s">
        <v>2355</v>
      </c>
      <c r="H610" s="43">
        <v>1853</v>
      </c>
      <c r="I610" t="s">
        <v>43</v>
      </c>
      <c r="J610" s="145" t="str">
        <f>IF(ISBLANK(INDEX('Policy Characteristics'!D:D,MATCH($C610,'Policy Characteristics'!$C:$C,0))),"",INDEX('Policy Characteristics'!D:D,MATCH($C610,'Policy Characteristics'!$C:$C,0)))</f>
        <v>Electrification</v>
      </c>
      <c r="K610" s="144" t="str">
        <f>IF(ISBLANK(INDEX('Policy Characteristics'!E:E,MATCH($C610,'Policy Characteristics'!$C:$C,0))),"",INDEX('Policy Characteristics'!E:E,MATCH($C610,'Policy Characteristics'!$C:$C,0)))</f>
        <v>indst shift to electricity</v>
      </c>
      <c r="L610" s="151">
        <f>IF(ISBLANK(INDEX('Policy Characteristics'!F:F,MATCH($C610,'Policy Characteristics'!$C:$C,0))),"",INDEX('Policy Characteristics'!F:F,MATCH($C610,'Policy Characteristics'!$C:$C,0)))</f>
        <v>0</v>
      </c>
      <c r="M610" s="151">
        <f>IF(ISBLANK(INDEX('Policy Characteristics'!G:G,MATCH($C610,'Policy Characteristics'!$C:$C,0))),"",INDEX('Policy Characteristics'!G:G,MATCH($C610,'Policy Characteristics'!$C:$C,0)))</f>
        <v>1</v>
      </c>
      <c r="N610" s="151">
        <f>IF(ISBLANK(INDEX('Policy Characteristics'!H:H,MATCH($C610,'Policy Characteristics'!$C:$C,0))),"",INDEX('Policy Characteristics'!H:H,MATCH($C610,'Policy Characteristics'!$C:$C,0)))</f>
        <v>0.01</v>
      </c>
      <c r="O610" s="144" t="str">
        <f>IF(ISBLANK(INDEX('Policy Characteristics'!I:I,MATCH($C610,'Policy Characteristics'!$C:$C,0))),"",INDEX('Policy Characteristics'!I:I,MATCH($C610,'Policy Characteristics'!$C:$C,0)))</f>
        <v>% of fuel shifted</v>
      </c>
      <c r="P610" s="14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44" t="str">
        <f>IF(ISBLANK(INDEX('Policy Characteristics'!K:K,MATCH($C610,'Policy Characteristics'!$C:$C,0))),"",INDEX('Policy Characteristics'!K:K,MATCH($C610,'Policy Characteristics'!$C:$C,0)))</f>
        <v>industry-ag-main.html#fuel-switching</v>
      </c>
      <c r="R610" s="144" t="str">
        <f>IF(ISBLANK(INDEX('Policy Characteristics'!L:L,MATCH($C610,'Policy Characteristics'!$C:$C,0))),"",INDEX('Policy Characteristics'!L:L,MATCH($C610,'Policy Characteristics'!$C:$C,0)))</f>
        <v>industry-elec-and-hydrogen.html</v>
      </c>
    </row>
    <row r="611" spans="1:18" x14ac:dyDescent="0.25">
      <c r="A611" s="144" t="str">
        <f>IF(ISBLANK(INDEX('Policy Characteristics'!A:A,MATCH($C611,'Policy Characteristics'!$C:$C,0))),"",INDEX('Policy Characteristics'!A:A,MATCH($C611,'Policy Characteristics'!$C:$C,0)))</f>
        <v>Industry</v>
      </c>
      <c r="B611" s="152" t="str">
        <f>IF(ISBLANK(INDEX('Policy Characteristics'!B:B,MATCH($C611,'Policy Characteristics'!$C:$C,0))),"",INDEX('Policy Characteristics'!B:B,MATCH($C611,'Policy Characteristics'!$C:$C,0)))</f>
        <v>Electrification</v>
      </c>
      <c r="C611" s="144" t="str">
        <f t="shared" si="32"/>
        <v>Fraction of Eligible Industrial Energy Use Shifted to Electricity</v>
      </c>
      <c r="D611" s="6" t="s">
        <v>1958</v>
      </c>
      <c r="E611" s="1" t="s">
        <v>2349</v>
      </c>
      <c r="F611" t="s">
        <v>1922</v>
      </c>
      <c r="G611" s="45" t="s">
        <v>2356</v>
      </c>
      <c r="H611" s="43">
        <v>1854</v>
      </c>
      <c r="I611" t="s">
        <v>43</v>
      </c>
      <c r="J611" s="145" t="str">
        <f>IF(ISBLANK(INDEX('Policy Characteristics'!D:D,MATCH($C611,'Policy Characteristics'!$C:$C,0))),"",INDEX('Policy Characteristics'!D:D,MATCH($C611,'Policy Characteristics'!$C:$C,0)))</f>
        <v>Electrification</v>
      </c>
      <c r="K611" s="144" t="str">
        <f>IF(ISBLANK(INDEX('Policy Characteristics'!E:E,MATCH($C611,'Policy Characteristics'!$C:$C,0))),"",INDEX('Policy Characteristics'!E:E,MATCH($C611,'Policy Characteristics'!$C:$C,0)))</f>
        <v>indst shift to electricity</v>
      </c>
      <c r="L611" s="151">
        <f>IF(ISBLANK(INDEX('Policy Characteristics'!F:F,MATCH($C611,'Policy Characteristics'!$C:$C,0))),"",INDEX('Policy Characteristics'!F:F,MATCH($C611,'Policy Characteristics'!$C:$C,0)))</f>
        <v>0</v>
      </c>
      <c r="M611" s="151">
        <f>IF(ISBLANK(INDEX('Policy Characteristics'!G:G,MATCH($C611,'Policy Characteristics'!$C:$C,0))),"",INDEX('Policy Characteristics'!G:G,MATCH($C611,'Policy Characteristics'!$C:$C,0)))</f>
        <v>1</v>
      </c>
      <c r="N611" s="151">
        <f>IF(ISBLANK(INDEX('Policy Characteristics'!H:H,MATCH($C611,'Policy Characteristics'!$C:$C,0))),"",INDEX('Policy Characteristics'!H:H,MATCH($C611,'Policy Characteristics'!$C:$C,0)))</f>
        <v>0.01</v>
      </c>
      <c r="O611" s="144" t="str">
        <f>IF(ISBLANK(INDEX('Policy Characteristics'!I:I,MATCH($C611,'Policy Characteristics'!$C:$C,0))),"",INDEX('Policy Characteristics'!I:I,MATCH($C611,'Policy Characteristics'!$C:$C,0)))</f>
        <v>% of fuel shifted</v>
      </c>
      <c r="P611" s="14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44" t="str">
        <f>IF(ISBLANK(INDEX('Policy Characteristics'!K:K,MATCH($C611,'Policy Characteristics'!$C:$C,0))),"",INDEX('Policy Characteristics'!K:K,MATCH($C611,'Policy Characteristics'!$C:$C,0)))</f>
        <v>industry-ag-main.html#fuel-switching</v>
      </c>
      <c r="R611" s="144" t="str">
        <f>IF(ISBLANK(INDEX('Policy Characteristics'!L:L,MATCH($C611,'Policy Characteristics'!$C:$C,0))),"",INDEX('Policy Characteristics'!L:L,MATCH($C611,'Policy Characteristics'!$C:$C,0)))</f>
        <v>industry-elec-and-hydrogen.html</v>
      </c>
    </row>
    <row r="612" spans="1:18" x14ac:dyDescent="0.25">
      <c r="A612" s="144" t="str">
        <f>IF(ISBLANK(INDEX('Policy Characteristics'!A:A,MATCH($C612,'Policy Characteristics'!$C:$C,0))),"",INDEX('Policy Characteristics'!A:A,MATCH($C612,'Policy Characteristics'!$C:$C,0)))</f>
        <v>Industry</v>
      </c>
      <c r="B612" s="152" t="str">
        <f>IF(ISBLANK(INDEX('Policy Characteristics'!B:B,MATCH($C612,'Policy Characteristics'!$C:$C,0))),"",INDEX('Policy Characteristics'!B:B,MATCH($C612,'Policy Characteristics'!$C:$C,0)))</f>
        <v>Electrification</v>
      </c>
      <c r="C612" s="144" t="str">
        <f t="shared" si="32"/>
        <v>Fraction of Eligible Industrial Energy Use Shifted to Electricity</v>
      </c>
      <c r="D612" s="6" t="s">
        <v>1958</v>
      </c>
      <c r="E612" s="1" t="s">
        <v>2350</v>
      </c>
      <c r="F612" t="s">
        <v>1922</v>
      </c>
      <c r="G612" s="45" t="s">
        <v>2357</v>
      </c>
      <c r="H612" s="43">
        <v>1855</v>
      </c>
      <c r="I612" t="s">
        <v>44</v>
      </c>
      <c r="J612" s="145" t="str">
        <f>IF(ISBLANK(INDEX('Policy Characteristics'!D:D,MATCH($C612,'Policy Characteristics'!$C:$C,0))),"",INDEX('Policy Characteristics'!D:D,MATCH($C612,'Policy Characteristics'!$C:$C,0)))</f>
        <v>Electrification</v>
      </c>
      <c r="K612" s="144" t="str">
        <f>IF(ISBLANK(INDEX('Policy Characteristics'!E:E,MATCH($C612,'Policy Characteristics'!$C:$C,0))),"",INDEX('Policy Characteristics'!E:E,MATCH($C612,'Policy Characteristics'!$C:$C,0)))</f>
        <v>indst shift to electricity</v>
      </c>
      <c r="L612" s="151">
        <f>IF(ISBLANK(INDEX('Policy Characteristics'!F:F,MATCH($C612,'Policy Characteristics'!$C:$C,0))),"",INDEX('Policy Characteristics'!F:F,MATCH($C612,'Policy Characteristics'!$C:$C,0)))</f>
        <v>0</v>
      </c>
      <c r="M612" s="151">
        <f>IF(ISBLANK(INDEX('Policy Characteristics'!G:G,MATCH($C612,'Policy Characteristics'!$C:$C,0))),"",INDEX('Policy Characteristics'!G:G,MATCH($C612,'Policy Characteristics'!$C:$C,0)))</f>
        <v>1</v>
      </c>
      <c r="N612" s="151">
        <f>IF(ISBLANK(INDEX('Policy Characteristics'!H:H,MATCH($C612,'Policy Characteristics'!$C:$C,0))),"",INDEX('Policy Characteristics'!H:H,MATCH($C612,'Policy Characteristics'!$C:$C,0)))</f>
        <v>0.01</v>
      </c>
      <c r="O612" s="144" t="str">
        <f>IF(ISBLANK(INDEX('Policy Characteristics'!I:I,MATCH($C612,'Policy Characteristics'!$C:$C,0))),"",INDEX('Policy Characteristics'!I:I,MATCH($C612,'Policy Characteristics'!$C:$C,0)))</f>
        <v>% of fuel shifted</v>
      </c>
      <c r="P612" s="14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44" t="str">
        <f>IF(ISBLANK(INDEX('Policy Characteristics'!K:K,MATCH($C612,'Policy Characteristics'!$C:$C,0))),"",INDEX('Policy Characteristics'!K:K,MATCH($C612,'Policy Characteristics'!$C:$C,0)))</f>
        <v>industry-ag-main.html#fuel-switching</v>
      </c>
      <c r="R612" s="144" t="str">
        <f>IF(ISBLANK(INDEX('Policy Characteristics'!L:L,MATCH($C612,'Policy Characteristics'!$C:$C,0))),"",INDEX('Policy Characteristics'!L:L,MATCH($C612,'Policy Characteristics'!$C:$C,0)))</f>
        <v>industry-elec-and-hydrogen.html</v>
      </c>
    </row>
    <row r="613" spans="1:18" x14ac:dyDescent="0.25">
      <c r="A613" s="144" t="str">
        <f>IF(ISBLANK(INDEX('Policy Characteristics'!A:A,MATCH($C613,'Policy Characteristics'!$C:$C,0))),"",INDEX('Policy Characteristics'!A:A,MATCH($C613,'Policy Characteristics'!$C:$C,0)))</f>
        <v>Industry</v>
      </c>
      <c r="B613" s="152" t="str">
        <f>IF(ISBLANK(INDEX('Policy Characteristics'!B:B,MATCH($C613,'Policy Characteristics'!$C:$C,0))),"",INDEX('Policy Characteristics'!B:B,MATCH($C613,'Policy Characteristics'!$C:$C,0)))</f>
        <v>Electrification</v>
      </c>
      <c r="C613" s="144" t="str">
        <f t="shared" si="32"/>
        <v>Fraction of Eligible Industrial Energy Use Shifted to Electricity</v>
      </c>
      <c r="D613" s="6" t="s">
        <v>1958</v>
      </c>
      <c r="E613" s="1" t="s">
        <v>2351</v>
      </c>
      <c r="F613" t="s">
        <v>1922</v>
      </c>
      <c r="G613" s="45" t="s">
        <v>2358</v>
      </c>
      <c r="H613" s="43">
        <v>1856</v>
      </c>
      <c r="I613" t="s">
        <v>44</v>
      </c>
      <c r="J613" s="145" t="str">
        <f>IF(ISBLANK(INDEX('Policy Characteristics'!D:D,MATCH($C613,'Policy Characteristics'!$C:$C,0))),"",INDEX('Policy Characteristics'!D:D,MATCH($C613,'Policy Characteristics'!$C:$C,0)))</f>
        <v>Electrification</v>
      </c>
      <c r="K613" s="144" t="str">
        <f>IF(ISBLANK(INDEX('Policy Characteristics'!E:E,MATCH($C613,'Policy Characteristics'!$C:$C,0))),"",INDEX('Policy Characteristics'!E:E,MATCH($C613,'Policy Characteristics'!$C:$C,0)))</f>
        <v>indst shift to electricity</v>
      </c>
      <c r="L613" s="151">
        <f>IF(ISBLANK(INDEX('Policy Characteristics'!F:F,MATCH($C613,'Policy Characteristics'!$C:$C,0))),"",INDEX('Policy Characteristics'!F:F,MATCH($C613,'Policy Characteristics'!$C:$C,0)))</f>
        <v>0</v>
      </c>
      <c r="M613" s="151">
        <f>IF(ISBLANK(INDEX('Policy Characteristics'!G:G,MATCH($C613,'Policy Characteristics'!$C:$C,0))),"",INDEX('Policy Characteristics'!G:G,MATCH($C613,'Policy Characteristics'!$C:$C,0)))</f>
        <v>1</v>
      </c>
      <c r="N613" s="151">
        <f>IF(ISBLANK(INDEX('Policy Characteristics'!H:H,MATCH($C613,'Policy Characteristics'!$C:$C,0))),"",INDEX('Policy Characteristics'!H:H,MATCH($C613,'Policy Characteristics'!$C:$C,0)))</f>
        <v>0.01</v>
      </c>
      <c r="O613" s="144" t="str">
        <f>IF(ISBLANK(INDEX('Policy Characteristics'!I:I,MATCH($C613,'Policy Characteristics'!$C:$C,0))),"",INDEX('Policy Characteristics'!I:I,MATCH($C613,'Policy Characteristics'!$C:$C,0)))</f>
        <v>% of fuel shifted</v>
      </c>
      <c r="P613" s="14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44" t="str">
        <f>IF(ISBLANK(INDEX('Policy Characteristics'!K:K,MATCH($C613,'Policy Characteristics'!$C:$C,0))),"",INDEX('Policy Characteristics'!K:K,MATCH($C613,'Policy Characteristics'!$C:$C,0)))</f>
        <v>industry-ag-main.html#fuel-switching</v>
      </c>
      <c r="R613" s="144" t="str">
        <f>IF(ISBLANK(INDEX('Policy Characteristics'!L:L,MATCH($C613,'Policy Characteristics'!$C:$C,0))),"",INDEX('Policy Characteristics'!L:L,MATCH($C613,'Policy Characteristics'!$C:$C,0)))</f>
        <v>industry-elec-and-hydrogen.html</v>
      </c>
    </row>
    <row r="614" spans="1:18" x14ac:dyDescent="0.25">
      <c r="A614" s="144" t="str">
        <f>IF(ISBLANK(INDEX('Policy Characteristics'!A:A,MATCH($C614,'Policy Characteristics'!$C:$C,0))),"",INDEX('Policy Characteristics'!A:A,MATCH($C614,'Policy Characteristics'!$C:$C,0)))</f>
        <v>Industry</v>
      </c>
      <c r="B614" s="152" t="str">
        <f>IF(ISBLANK(INDEX('Policy Characteristics'!B:B,MATCH($C614,'Policy Characteristics'!$C:$C,0))),"",INDEX('Policy Characteristics'!B:B,MATCH($C614,'Policy Characteristics'!$C:$C,0)))</f>
        <v>Electrification</v>
      </c>
      <c r="C614" s="144" t="str">
        <f t="shared" si="32"/>
        <v>Fraction of Eligible Industrial Energy Use Shifted to Electricity</v>
      </c>
      <c r="D614" s="6" t="s">
        <v>1958</v>
      </c>
      <c r="E614" s="1" t="s">
        <v>2501</v>
      </c>
      <c r="F614" t="s">
        <v>1922</v>
      </c>
      <c r="G614" s="45" t="s">
        <v>2501</v>
      </c>
      <c r="H614" s="43">
        <v>1857</v>
      </c>
      <c r="I614" t="s">
        <v>44</v>
      </c>
      <c r="J614" s="145" t="str">
        <f>IF(ISBLANK(INDEX('Policy Characteristics'!D:D,MATCH($C614,'Policy Characteristics'!$C:$C,0))),"",INDEX('Policy Characteristics'!D:D,MATCH($C614,'Policy Characteristics'!$C:$C,0)))</f>
        <v>Electrification</v>
      </c>
      <c r="K614" s="144" t="str">
        <f>IF(ISBLANK(INDEX('Policy Characteristics'!E:E,MATCH($C614,'Policy Characteristics'!$C:$C,0))),"",INDEX('Policy Characteristics'!E:E,MATCH($C614,'Policy Characteristics'!$C:$C,0)))</f>
        <v>indst shift to electricity</v>
      </c>
      <c r="L614" s="151">
        <f>IF(ISBLANK(INDEX('Policy Characteristics'!F:F,MATCH($C614,'Policy Characteristics'!$C:$C,0))),"",INDEX('Policy Characteristics'!F:F,MATCH($C614,'Policy Characteristics'!$C:$C,0)))</f>
        <v>0</v>
      </c>
      <c r="M614" s="151">
        <f>IF(ISBLANK(INDEX('Policy Characteristics'!G:G,MATCH($C614,'Policy Characteristics'!$C:$C,0))),"",INDEX('Policy Characteristics'!G:G,MATCH($C614,'Policy Characteristics'!$C:$C,0)))</f>
        <v>1</v>
      </c>
      <c r="N614" s="151">
        <f>IF(ISBLANK(INDEX('Policy Characteristics'!H:H,MATCH($C614,'Policy Characteristics'!$C:$C,0))),"",INDEX('Policy Characteristics'!H:H,MATCH($C614,'Policy Characteristics'!$C:$C,0)))</f>
        <v>0.01</v>
      </c>
      <c r="O614" s="144" t="str">
        <f>IF(ISBLANK(INDEX('Policy Characteristics'!I:I,MATCH($C614,'Policy Characteristics'!$C:$C,0))),"",INDEX('Policy Characteristics'!I:I,MATCH($C614,'Policy Characteristics'!$C:$C,0)))</f>
        <v>% of fuel shifted</v>
      </c>
      <c r="P614" s="14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44" t="str">
        <f>IF(ISBLANK(INDEX('Policy Characteristics'!K:K,MATCH($C614,'Policy Characteristics'!$C:$C,0))),"",INDEX('Policy Characteristics'!K:K,MATCH($C614,'Policy Characteristics'!$C:$C,0)))</f>
        <v>industry-ag-main.html#fuel-switching</v>
      </c>
      <c r="R614" s="144" t="str">
        <f>IF(ISBLANK(INDEX('Policy Characteristics'!L:L,MATCH($C614,'Policy Characteristics'!$C:$C,0))),"",INDEX('Policy Characteristics'!L:L,MATCH($C614,'Policy Characteristics'!$C:$C,0)))</f>
        <v>industry-elec-and-hydrogen.html</v>
      </c>
    </row>
    <row r="615" spans="1:18" x14ac:dyDescent="0.25">
      <c r="A615" s="144" t="str">
        <f>IF(ISBLANK(INDEX('Policy Characteristics'!A:A,MATCH($C615,'Policy Characteristics'!$C:$C,0))),"",INDEX('Policy Characteristics'!A:A,MATCH($C615,'Policy Characteristics'!$C:$C,0)))</f>
        <v>Industry</v>
      </c>
      <c r="B615" s="152" t="str">
        <f>IF(ISBLANK(INDEX('Policy Characteristics'!B:B,MATCH($C615,'Policy Characteristics'!$C:$C,0))),"",INDEX('Policy Characteristics'!B:B,MATCH($C615,'Policy Characteristics'!$C:$C,0)))</f>
        <v>Electrification</v>
      </c>
      <c r="C615" s="144" t="str">
        <f t="shared" si="32"/>
        <v>Fraction of Eligible Industrial Energy Use Shifted to Electricity</v>
      </c>
      <c r="D615" s="6" t="s">
        <v>1959</v>
      </c>
      <c r="E615" s="1" t="s">
        <v>2345</v>
      </c>
      <c r="F615" t="s">
        <v>1923</v>
      </c>
      <c r="G615" s="45" t="s">
        <v>2352</v>
      </c>
      <c r="H615" s="43">
        <v>1858</v>
      </c>
      <c r="I615" t="s">
        <v>43</v>
      </c>
      <c r="J615" s="145" t="str">
        <f>IF(ISBLANK(INDEX('Policy Characteristics'!D:D,MATCH($C615,'Policy Characteristics'!$C:$C,0))),"",INDEX('Policy Characteristics'!D:D,MATCH($C615,'Policy Characteristics'!$C:$C,0)))</f>
        <v>Electrification</v>
      </c>
      <c r="K615" s="144" t="str">
        <f>IF(ISBLANK(INDEX('Policy Characteristics'!E:E,MATCH($C615,'Policy Characteristics'!$C:$C,0))),"",INDEX('Policy Characteristics'!E:E,MATCH($C615,'Policy Characteristics'!$C:$C,0)))</f>
        <v>indst shift to electricity</v>
      </c>
      <c r="L615" s="151">
        <f>IF(ISBLANK(INDEX('Policy Characteristics'!F:F,MATCH($C615,'Policy Characteristics'!$C:$C,0))),"",INDEX('Policy Characteristics'!F:F,MATCH($C615,'Policy Characteristics'!$C:$C,0)))</f>
        <v>0</v>
      </c>
      <c r="M615" s="151">
        <f>IF(ISBLANK(INDEX('Policy Characteristics'!G:G,MATCH($C615,'Policy Characteristics'!$C:$C,0))),"",INDEX('Policy Characteristics'!G:G,MATCH($C615,'Policy Characteristics'!$C:$C,0)))</f>
        <v>1</v>
      </c>
      <c r="N615" s="151">
        <f>IF(ISBLANK(INDEX('Policy Characteristics'!H:H,MATCH($C615,'Policy Characteristics'!$C:$C,0))),"",INDEX('Policy Characteristics'!H:H,MATCH($C615,'Policy Characteristics'!$C:$C,0)))</f>
        <v>0.01</v>
      </c>
      <c r="O615" s="144" t="str">
        <f>IF(ISBLANK(INDEX('Policy Characteristics'!I:I,MATCH($C615,'Policy Characteristics'!$C:$C,0))),"",INDEX('Policy Characteristics'!I:I,MATCH($C615,'Policy Characteristics'!$C:$C,0)))</f>
        <v>% of fuel shifted</v>
      </c>
      <c r="P615" s="14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44" t="str">
        <f>IF(ISBLANK(INDEX('Policy Characteristics'!K:K,MATCH($C615,'Policy Characteristics'!$C:$C,0))),"",INDEX('Policy Characteristics'!K:K,MATCH($C615,'Policy Characteristics'!$C:$C,0)))</f>
        <v>industry-ag-main.html#fuel-switching</v>
      </c>
      <c r="R615" s="144" t="str">
        <f>IF(ISBLANK(INDEX('Policy Characteristics'!L:L,MATCH($C615,'Policy Characteristics'!$C:$C,0))),"",INDEX('Policy Characteristics'!L:L,MATCH($C615,'Policy Characteristics'!$C:$C,0)))</f>
        <v>industry-elec-and-hydrogen.html</v>
      </c>
    </row>
    <row r="616" spans="1:18" x14ac:dyDescent="0.25">
      <c r="A616" s="144" t="str">
        <f>IF(ISBLANK(INDEX('Policy Characteristics'!A:A,MATCH($C616,'Policy Characteristics'!$C:$C,0))),"",INDEX('Policy Characteristics'!A:A,MATCH($C616,'Policy Characteristics'!$C:$C,0)))</f>
        <v>Industry</v>
      </c>
      <c r="B616" s="152" t="str">
        <f>IF(ISBLANK(INDEX('Policy Characteristics'!B:B,MATCH($C616,'Policy Characteristics'!$C:$C,0))),"",INDEX('Policy Characteristics'!B:B,MATCH($C616,'Policy Characteristics'!$C:$C,0)))</f>
        <v>Electrification</v>
      </c>
      <c r="C616" s="144" t="str">
        <f t="shared" si="32"/>
        <v>Fraction of Eligible Industrial Energy Use Shifted to Electricity</v>
      </c>
      <c r="D616" s="6" t="s">
        <v>1959</v>
      </c>
      <c r="E616" s="1" t="s">
        <v>2346</v>
      </c>
      <c r="F616" t="s">
        <v>1923</v>
      </c>
      <c r="G616" s="45" t="s">
        <v>2353</v>
      </c>
      <c r="H616" s="43">
        <v>1859</v>
      </c>
      <c r="I616" t="s">
        <v>43</v>
      </c>
      <c r="J616" s="145" t="str">
        <f>IF(ISBLANK(INDEX('Policy Characteristics'!D:D,MATCH($C616,'Policy Characteristics'!$C:$C,0))),"",INDEX('Policy Characteristics'!D:D,MATCH($C616,'Policy Characteristics'!$C:$C,0)))</f>
        <v>Electrification</v>
      </c>
      <c r="K616" s="144" t="str">
        <f>IF(ISBLANK(INDEX('Policy Characteristics'!E:E,MATCH($C616,'Policy Characteristics'!$C:$C,0))),"",INDEX('Policy Characteristics'!E:E,MATCH($C616,'Policy Characteristics'!$C:$C,0)))</f>
        <v>indst shift to electricity</v>
      </c>
      <c r="L616" s="151">
        <f>IF(ISBLANK(INDEX('Policy Characteristics'!F:F,MATCH($C616,'Policy Characteristics'!$C:$C,0))),"",INDEX('Policy Characteristics'!F:F,MATCH($C616,'Policy Characteristics'!$C:$C,0)))</f>
        <v>0</v>
      </c>
      <c r="M616" s="151">
        <f>IF(ISBLANK(INDEX('Policy Characteristics'!G:G,MATCH($C616,'Policy Characteristics'!$C:$C,0))),"",INDEX('Policy Characteristics'!G:G,MATCH($C616,'Policy Characteristics'!$C:$C,0)))</f>
        <v>1</v>
      </c>
      <c r="N616" s="151">
        <f>IF(ISBLANK(INDEX('Policy Characteristics'!H:H,MATCH($C616,'Policy Characteristics'!$C:$C,0))),"",INDEX('Policy Characteristics'!H:H,MATCH($C616,'Policy Characteristics'!$C:$C,0)))</f>
        <v>0.01</v>
      </c>
      <c r="O616" s="144" t="str">
        <f>IF(ISBLANK(INDEX('Policy Characteristics'!I:I,MATCH($C616,'Policy Characteristics'!$C:$C,0))),"",INDEX('Policy Characteristics'!I:I,MATCH($C616,'Policy Characteristics'!$C:$C,0)))</f>
        <v>% of fuel shifted</v>
      </c>
      <c r="P616" s="14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44" t="str">
        <f>IF(ISBLANK(INDEX('Policy Characteristics'!K:K,MATCH($C616,'Policy Characteristics'!$C:$C,0))),"",INDEX('Policy Characteristics'!K:K,MATCH($C616,'Policy Characteristics'!$C:$C,0)))</f>
        <v>industry-ag-main.html#fuel-switching</v>
      </c>
      <c r="R616" s="144" t="str">
        <f>IF(ISBLANK(INDEX('Policy Characteristics'!L:L,MATCH($C616,'Policy Characteristics'!$C:$C,0))),"",INDEX('Policy Characteristics'!L:L,MATCH($C616,'Policy Characteristics'!$C:$C,0)))</f>
        <v>industry-elec-and-hydrogen.html</v>
      </c>
    </row>
    <row r="617" spans="1:18" x14ac:dyDescent="0.25">
      <c r="A617" s="144" t="str">
        <f>IF(ISBLANK(INDEX('Policy Characteristics'!A:A,MATCH($C617,'Policy Characteristics'!$C:$C,0))),"",INDEX('Policy Characteristics'!A:A,MATCH($C617,'Policy Characteristics'!$C:$C,0)))</f>
        <v>Industry</v>
      </c>
      <c r="B617" s="152" t="str">
        <f>IF(ISBLANK(INDEX('Policy Characteristics'!B:B,MATCH($C617,'Policy Characteristics'!$C:$C,0))),"",INDEX('Policy Characteristics'!B:B,MATCH($C617,'Policy Characteristics'!$C:$C,0)))</f>
        <v>Electrification</v>
      </c>
      <c r="C617" s="144" t="str">
        <f t="shared" si="32"/>
        <v>Fraction of Eligible Industrial Energy Use Shifted to Electricity</v>
      </c>
      <c r="D617" s="6" t="s">
        <v>1959</v>
      </c>
      <c r="E617" s="1" t="s">
        <v>2347</v>
      </c>
      <c r="F617" t="s">
        <v>1923</v>
      </c>
      <c r="G617" s="45" t="s">
        <v>2354</v>
      </c>
      <c r="H617" s="43">
        <v>1860</v>
      </c>
      <c r="I617" t="s">
        <v>43</v>
      </c>
      <c r="J617" s="145" t="str">
        <f>IF(ISBLANK(INDEX('Policy Characteristics'!D:D,MATCH($C617,'Policy Characteristics'!$C:$C,0))),"",INDEX('Policy Characteristics'!D:D,MATCH($C617,'Policy Characteristics'!$C:$C,0)))</f>
        <v>Electrification</v>
      </c>
      <c r="K617" s="144" t="str">
        <f>IF(ISBLANK(INDEX('Policy Characteristics'!E:E,MATCH($C617,'Policy Characteristics'!$C:$C,0))),"",INDEX('Policy Characteristics'!E:E,MATCH($C617,'Policy Characteristics'!$C:$C,0)))</f>
        <v>indst shift to electricity</v>
      </c>
      <c r="L617" s="151">
        <f>IF(ISBLANK(INDEX('Policy Characteristics'!F:F,MATCH($C617,'Policy Characteristics'!$C:$C,0))),"",INDEX('Policy Characteristics'!F:F,MATCH($C617,'Policy Characteristics'!$C:$C,0)))</f>
        <v>0</v>
      </c>
      <c r="M617" s="151">
        <f>IF(ISBLANK(INDEX('Policy Characteristics'!G:G,MATCH($C617,'Policy Characteristics'!$C:$C,0))),"",INDEX('Policy Characteristics'!G:G,MATCH($C617,'Policy Characteristics'!$C:$C,0)))</f>
        <v>1</v>
      </c>
      <c r="N617" s="151">
        <f>IF(ISBLANK(INDEX('Policy Characteristics'!H:H,MATCH($C617,'Policy Characteristics'!$C:$C,0))),"",INDEX('Policy Characteristics'!H:H,MATCH($C617,'Policy Characteristics'!$C:$C,0)))</f>
        <v>0.01</v>
      </c>
      <c r="O617" s="144" t="str">
        <f>IF(ISBLANK(INDEX('Policy Characteristics'!I:I,MATCH($C617,'Policy Characteristics'!$C:$C,0))),"",INDEX('Policy Characteristics'!I:I,MATCH($C617,'Policy Characteristics'!$C:$C,0)))</f>
        <v>% of fuel shifted</v>
      </c>
      <c r="P617" s="14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44" t="str">
        <f>IF(ISBLANK(INDEX('Policy Characteristics'!K:K,MATCH($C617,'Policy Characteristics'!$C:$C,0))),"",INDEX('Policy Characteristics'!K:K,MATCH($C617,'Policy Characteristics'!$C:$C,0)))</f>
        <v>industry-ag-main.html#fuel-switching</v>
      </c>
      <c r="R617" s="144" t="str">
        <f>IF(ISBLANK(INDEX('Policy Characteristics'!L:L,MATCH($C617,'Policy Characteristics'!$C:$C,0))),"",INDEX('Policy Characteristics'!L:L,MATCH($C617,'Policy Characteristics'!$C:$C,0)))</f>
        <v>industry-elec-and-hydrogen.html</v>
      </c>
    </row>
    <row r="618" spans="1:18" x14ac:dyDescent="0.25">
      <c r="A618" s="144" t="str">
        <f>IF(ISBLANK(INDEX('Policy Characteristics'!A:A,MATCH($C618,'Policy Characteristics'!$C:$C,0))),"",INDEX('Policy Characteristics'!A:A,MATCH($C618,'Policy Characteristics'!$C:$C,0)))</f>
        <v>Industry</v>
      </c>
      <c r="B618" s="152" t="str">
        <f>IF(ISBLANK(INDEX('Policy Characteristics'!B:B,MATCH($C618,'Policy Characteristics'!$C:$C,0))),"",INDEX('Policy Characteristics'!B:B,MATCH($C618,'Policy Characteristics'!$C:$C,0)))</f>
        <v>Electrification</v>
      </c>
      <c r="C618" s="144" t="str">
        <f t="shared" ref="C618:C619" si="33">C$591</f>
        <v>Fraction of Eligible Industrial Energy Use Shifted to Electricity</v>
      </c>
      <c r="D618" s="6" t="s">
        <v>1959</v>
      </c>
      <c r="E618" s="1" t="s">
        <v>2348</v>
      </c>
      <c r="F618" t="s">
        <v>1923</v>
      </c>
      <c r="G618" s="45" t="s">
        <v>2355</v>
      </c>
      <c r="H618" s="43">
        <v>1861</v>
      </c>
      <c r="I618" t="s">
        <v>43</v>
      </c>
      <c r="J618" s="145" t="str">
        <f>IF(ISBLANK(INDEX('Policy Characteristics'!D:D,MATCH($C618,'Policy Characteristics'!$C:$C,0))),"",INDEX('Policy Characteristics'!D:D,MATCH($C618,'Policy Characteristics'!$C:$C,0)))</f>
        <v>Electrification</v>
      </c>
      <c r="K618" s="144" t="str">
        <f>IF(ISBLANK(INDEX('Policy Characteristics'!E:E,MATCH($C618,'Policy Characteristics'!$C:$C,0))),"",INDEX('Policy Characteristics'!E:E,MATCH($C618,'Policy Characteristics'!$C:$C,0)))</f>
        <v>indst shift to electricity</v>
      </c>
      <c r="L618" s="151">
        <f>IF(ISBLANK(INDEX('Policy Characteristics'!F:F,MATCH($C618,'Policy Characteristics'!$C:$C,0))),"",INDEX('Policy Characteristics'!F:F,MATCH($C618,'Policy Characteristics'!$C:$C,0)))</f>
        <v>0</v>
      </c>
      <c r="M618" s="151">
        <f>IF(ISBLANK(INDEX('Policy Characteristics'!G:G,MATCH($C618,'Policy Characteristics'!$C:$C,0))),"",INDEX('Policy Characteristics'!G:G,MATCH($C618,'Policy Characteristics'!$C:$C,0)))</f>
        <v>1</v>
      </c>
      <c r="N618" s="151">
        <f>IF(ISBLANK(INDEX('Policy Characteristics'!H:H,MATCH($C618,'Policy Characteristics'!$C:$C,0))),"",INDEX('Policy Characteristics'!H:H,MATCH($C618,'Policy Characteristics'!$C:$C,0)))</f>
        <v>0.01</v>
      </c>
      <c r="O618" s="144" t="str">
        <f>IF(ISBLANK(INDEX('Policy Characteristics'!I:I,MATCH($C618,'Policy Characteristics'!$C:$C,0))),"",INDEX('Policy Characteristics'!I:I,MATCH($C618,'Policy Characteristics'!$C:$C,0)))</f>
        <v>% of fuel shifted</v>
      </c>
      <c r="P618" s="14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44" t="str">
        <f>IF(ISBLANK(INDEX('Policy Characteristics'!K:K,MATCH($C618,'Policy Characteristics'!$C:$C,0))),"",INDEX('Policy Characteristics'!K:K,MATCH($C618,'Policy Characteristics'!$C:$C,0)))</f>
        <v>industry-ag-main.html#fuel-switching</v>
      </c>
      <c r="R618" s="144" t="str">
        <f>IF(ISBLANK(INDEX('Policy Characteristics'!L:L,MATCH($C618,'Policy Characteristics'!$C:$C,0))),"",INDEX('Policy Characteristics'!L:L,MATCH($C618,'Policy Characteristics'!$C:$C,0)))</f>
        <v>industry-elec-and-hydrogen.html</v>
      </c>
    </row>
    <row r="619" spans="1:18" x14ac:dyDescent="0.25">
      <c r="A619" s="144" t="str">
        <f>IF(ISBLANK(INDEX('Policy Characteristics'!A:A,MATCH($C619,'Policy Characteristics'!$C:$C,0))),"",INDEX('Policy Characteristics'!A:A,MATCH($C619,'Policy Characteristics'!$C:$C,0)))</f>
        <v>Industry</v>
      </c>
      <c r="B619" s="152" t="str">
        <f>IF(ISBLANK(INDEX('Policy Characteristics'!B:B,MATCH($C619,'Policy Characteristics'!$C:$C,0))),"",INDEX('Policy Characteristics'!B:B,MATCH($C619,'Policy Characteristics'!$C:$C,0)))</f>
        <v>Electrification</v>
      </c>
      <c r="C619" s="144" t="str">
        <f t="shared" si="33"/>
        <v>Fraction of Eligible Industrial Energy Use Shifted to Electricity</v>
      </c>
      <c r="D619" s="6" t="s">
        <v>1959</v>
      </c>
      <c r="E619" s="1" t="s">
        <v>2349</v>
      </c>
      <c r="F619" t="s">
        <v>1923</v>
      </c>
      <c r="G619" s="45" t="s">
        <v>2356</v>
      </c>
      <c r="H619" s="43">
        <v>1862</v>
      </c>
      <c r="I619" t="s">
        <v>43</v>
      </c>
      <c r="J619" s="145" t="str">
        <f>IF(ISBLANK(INDEX('Policy Characteristics'!D:D,MATCH($C619,'Policy Characteristics'!$C:$C,0))),"",INDEX('Policy Characteristics'!D:D,MATCH($C619,'Policy Characteristics'!$C:$C,0)))</f>
        <v>Electrification</v>
      </c>
      <c r="K619" s="144" t="str">
        <f>IF(ISBLANK(INDEX('Policy Characteristics'!E:E,MATCH($C619,'Policy Characteristics'!$C:$C,0))),"",INDEX('Policy Characteristics'!E:E,MATCH($C619,'Policy Characteristics'!$C:$C,0)))</f>
        <v>indst shift to electricity</v>
      </c>
      <c r="L619" s="151">
        <f>IF(ISBLANK(INDEX('Policy Characteristics'!F:F,MATCH($C619,'Policy Characteristics'!$C:$C,0))),"",INDEX('Policy Characteristics'!F:F,MATCH($C619,'Policy Characteristics'!$C:$C,0)))</f>
        <v>0</v>
      </c>
      <c r="M619" s="151">
        <f>IF(ISBLANK(INDEX('Policy Characteristics'!G:G,MATCH($C619,'Policy Characteristics'!$C:$C,0))),"",INDEX('Policy Characteristics'!G:G,MATCH($C619,'Policy Characteristics'!$C:$C,0)))</f>
        <v>1</v>
      </c>
      <c r="N619" s="151">
        <f>IF(ISBLANK(INDEX('Policy Characteristics'!H:H,MATCH($C619,'Policy Characteristics'!$C:$C,0))),"",INDEX('Policy Characteristics'!H:H,MATCH($C619,'Policy Characteristics'!$C:$C,0)))</f>
        <v>0.01</v>
      </c>
      <c r="O619" s="144" t="str">
        <f>IF(ISBLANK(INDEX('Policy Characteristics'!I:I,MATCH($C619,'Policy Characteristics'!$C:$C,0))),"",INDEX('Policy Characteristics'!I:I,MATCH($C619,'Policy Characteristics'!$C:$C,0)))</f>
        <v>% of fuel shifted</v>
      </c>
      <c r="P619" s="14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44" t="str">
        <f>IF(ISBLANK(INDEX('Policy Characteristics'!K:K,MATCH($C619,'Policy Characteristics'!$C:$C,0))),"",INDEX('Policy Characteristics'!K:K,MATCH($C619,'Policy Characteristics'!$C:$C,0)))</f>
        <v>industry-ag-main.html#fuel-switching</v>
      </c>
      <c r="R619" s="144" t="str">
        <f>IF(ISBLANK(INDEX('Policy Characteristics'!L:L,MATCH($C619,'Policy Characteristics'!$C:$C,0))),"",INDEX('Policy Characteristics'!L:L,MATCH($C619,'Policy Characteristics'!$C:$C,0)))</f>
        <v>industry-elec-and-hydrogen.html</v>
      </c>
    </row>
    <row r="620" spans="1:18" x14ac:dyDescent="0.25">
      <c r="A620" s="144" t="str">
        <f>IF(ISBLANK(INDEX('Policy Characteristics'!A:A,MATCH($C620,'Policy Characteristics'!$C:$C,0))),"",INDEX('Policy Characteristics'!A:A,MATCH($C620,'Policy Characteristics'!$C:$C,0)))</f>
        <v>Industry</v>
      </c>
      <c r="B620" s="152" t="str">
        <f>IF(ISBLANK(INDEX('Policy Characteristics'!B:B,MATCH($C620,'Policy Characteristics'!$C:$C,0))),"",INDEX('Policy Characteristics'!B:B,MATCH($C620,'Policy Characteristics'!$C:$C,0)))</f>
        <v>Electrification</v>
      </c>
      <c r="C620" s="144" t="str">
        <f t="shared" ref="C620:C655" si="34">C$591</f>
        <v>Fraction of Eligible Industrial Energy Use Shifted to Electricity</v>
      </c>
      <c r="D620" s="6" t="s">
        <v>1959</v>
      </c>
      <c r="E620" s="1" t="s">
        <v>2350</v>
      </c>
      <c r="F620" t="s">
        <v>1923</v>
      </c>
      <c r="G620" s="45" t="s">
        <v>2357</v>
      </c>
      <c r="H620" s="43">
        <v>1863</v>
      </c>
      <c r="I620" t="s">
        <v>44</v>
      </c>
      <c r="J620" s="145" t="str">
        <f>IF(ISBLANK(INDEX('Policy Characteristics'!D:D,MATCH($C620,'Policy Characteristics'!$C:$C,0))),"",INDEX('Policy Characteristics'!D:D,MATCH($C620,'Policy Characteristics'!$C:$C,0)))</f>
        <v>Electrification</v>
      </c>
      <c r="K620" s="144" t="str">
        <f>IF(ISBLANK(INDEX('Policy Characteristics'!E:E,MATCH($C620,'Policy Characteristics'!$C:$C,0))),"",INDEX('Policy Characteristics'!E:E,MATCH($C620,'Policy Characteristics'!$C:$C,0)))</f>
        <v>indst shift to electricity</v>
      </c>
      <c r="L620" s="151">
        <f>IF(ISBLANK(INDEX('Policy Characteristics'!F:F,MATCH($C620,'Policy Characteristics'!$C:$C,0))),"",INDEX('Policy Characteristics'!F:F,MATCH($C620,'Policy Characteristics'!$C:$C,0)))</f>
        <v>0</v>
      </c>
      <c r="M620" s="151">
        <f>IF(ISBLANK(INDEX('Policy Characteristics'!G:G,MATCH($C620,'Policy Characteristics'!$C:$C,0))),"",INDEX('Policy Characteristics'!G:G,MATCH($C620,'Policy Characteristics'!$C:$C,0)))</f>
        <v>1</v>
      </c>
      <c r="N620" s="151">
        <f>IF(ISBLANK(INDEX('Policy Characteristics'!H:H,MATCH($C620,'Policy Characteristics'!$C:$C,0))),"",INDEX('Policy Characteristics'!H:H,MATCH($C620,'Policy Characteristics'!$C:$C,0)))</f>
        <v>0.01</v>
      </c>
      <c r="O620" s="144" t="str">
        <f>IF(ISBLANK(INDEX('Policy Characteristics'!I:I,MATCH($C620,'Policy Characteristics'!$C:$C,0))),"",INDEX('Policy Characteristics'!I:I,MATCH($C620,'Policy Characteristics'!$C:$C,0)))</f>
        <v>% of fuel shifted</v>
      </c>
      <c r="P620" s="14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44" t="str">
        <f>IF(ISBLANK(INDEX('Policy Characteristics'!K:K,MATCH($C620,'Policy Characteristics'!$C:$C,0))),"",INDEX('Policy Characteristics'!K:K,MATCH($C620,'Policy Characteristics'!$C:$C,0)))</f>
        <v>industry-ag-main.html#fuel-switching</v>
      </c>
      <c r="R620" s="144" t="str">
        <f>IF(ISBLANK(INDEX('Policy Characteristics'!L:L,MATCH($C620,'Policy Characteristics'!$C:$C,0))),"",INDEX('Policy Characteristics'!L:L,MATCH($C620,'Policy Characteristics'!$C:$C,0)))</f>
        <v>industry-elec-and-hydrogen.html</v>
      </c>
    </row>
    <row r="621" spans="1:18" x14ac:dyDescent="0.25">
      <c r="A621" s="144" t="str">
        <f>IF(ISBLANK(INDEX('Policy Characteristics'!A:A,MATCH($C621,'Policy Characteristics'!$C:$C,0))),"",INDEX('Policy Characteristics'!A:A,MATCH($C621,'Policy Characteristics'!$C:$C,0)))</f>
        <v>Industry</v>
      </c>
      <c r="B621" s="152" t="str">
        <f>IF(ISBLANK(INDEX('Policy Characteristics'!B:B,MATCH($C621,'Policy Characteristics'!$C:$C,0))),"",INDEX('Policy Characteristics'!B:B,MATCH($C621,'Policy Characteristics'!$C:$C,0)))</f>
        <v>Electrification</v>
      </c>
      <c r="C621" s="144" t="str">
        <f t="shared" si="34"/>
        <v>Fraction of Eligible Industrial Energy Use Shifted to Electricity</v>
      </c>
      <c r="D621" s="6" t="s">
        <v>1959</v>
      </c>
      <c r="E621" s="1" t="s">
        <v>2351</v>
      </c>
      <c r="F621" t="s">
        <v>1923</v>
      </c>
      <c r="G621" s="45" t="s">
        <v>2358</v>
      </c>
      <c r="H621" s="43">
        <v>1864</v>
      </c>
      <c r="I621" t="s">
        <v>44</v>
      </c>
      <c r="J621" s="145" t="str">
        <f>IF(ISBLANK(INDEX('Policy Characteristics'!D:D,MATCH($C621,'Policy Characteristics'!$C:$C,0))),"",INDEX('Policy Characteristics'!D:D,MATCH($C621,'Policy Characteristics'!$C:$C,0)))</f>
        <v>Electrification</v>
      </c>
      <c r="K621" s="144" t="str">
        <f>IF(ISBLANK(INDEX('Policy Characteristics'!E:E,MATCH($C621,'Policy Characteristics'!$C:$C,0))),"",INDEX('Policy Characteristics'!E:E,MATCH($C621,'Policy Characteristics'!$C:$C,0)))</f>
        <v>indst shift to electricity</v>
      </c>
      <c r="L621" s="151">
        <f>IF(ISBLANK(INDEX('Policy Characteristics'!F:F,MATCH($C621,'Policy Characteristics'!$C:$C,0))),"",INDEX('Policy Characteristics'!F:F,MATCH($C621,'Policy Characteristics'!$C:$C,0)))</f>
        <v>0</v>
      </c>
      <c r="M621" s="151">
        <f>IF(ISBLANK(INDEX('Policy Characteristics'!G:G,MATCH($C621,'Policy Characteristics'!$C:$C,0))),"",INDEX('Policy Characteristics'!G:G,MATCH($C621,'Policy Characteristics'!$C:$C,0)))</f>
        <v>1</v>
      </c>
      <c r="N621" s="151">
        <f>IF(ISBLANK(INDEX('Policy Characteristics'!H:H,MATCH($C621,'Policy Characteristics'!$C:$C,0))),"",INDEX('Policy Characteristics'!H:H,MATCH($C621,'Policy Characteristics'!$C:$C,0)))</f>
        <v>0.01</v>
      </c>
      <c r="O621" s="144" t="str">
        <f>IF(ISBLANK(INDEX('Policy Characteristics'!I:I,MATCH($C621,'Policy Characteristics'!$C:$C,0))),"",INDEX('Policy Characteristics'!I:I,MATCH($C621,'Policy Characteristics'!$C:$C,0)))</f>
        <v>% of fuel shifted</v>
      </c>
      <c r="P621" s="14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44" t="str">
        <f>IF(ISBLANK(INDEX('Policy Characteristics'!K:K,MATCH($C621,'Policy Characteristics'!$C:$C,0))),"",INDEX('Policy Characteristics'!K:K,MATCH($C621,'Policy Characteristics'!$C:$C,0)))</f>
        <v>industry-ag-main.html#fuel-switching</v>
      </c>
      <c r="R621" s="144" t="str">
        <f>IF(ISBLANK(INDEX('Policy Characteristics'!L:L,MATCH($C621,'Policy Characteristics'!$C:$C,0))),"",INDEX('Policy Characteristics'!L:L,MATCH($C621,'Policy Characteristics'!$C:$C,0)))</f>
        <v>industry-elec-and-hydrogen.html</v>
      </c>
    </row>
    <row r="622" spans="1:18" x14ac:dyDescent="0.25">
      <c r="A622" s="144" t="str">
        <f>IF(ISBLANK(INDEX('Policy Characteristics'!A:A,MATCH($C622,'Policy Characteristics'!$C:$C,0))),"",INDEX('Policy Characteristics'!A:A,MATCH($C622,'Policy Characteristics'!$C:$C,0)))</f>
        <v>Industry</v>
      </c>
      <c r="B622" s="152" t="str">
        <f>IF(ISBLANK(INDEX('Policy Characteristics'!B:B,MATCH($C622,'Policy Characteristics'!$C:$C,0))),"",INDEX('Policy Characteristics'!B:B,MATCH($C622,'Policy Characteristics'!$C:$C,0)))</f>
        <v>Electrification</v>
      </c>
      <c r="C622" s="144" t="str">
        <f t="shared" si="34"/>
        <v>Fraction of Eligible Industrial Energy Use Shifted to Electricity</v>
      </c>
      <c r="D622" s="6" t="s">
        <v>1959</v>
      </c>
      <c r="E622" s="1" t="s">
        <v>2501</v>
      </c>
      <c r="F622" t="s">
        <v>1923</v>
      </c>
      <c r="G622" s="45" t="s">
        <v>2501</v>
      </c>
      <c r="H622" s="43">
        <v>1865</v>
      </c>
      <c r="I622" t="s">
        <v>44</v>
      </c>
      <c r="J622" s="145" t="str">
        <f>IF(ISBLANK(INDEX('Policy Characteristics'!D:D,MATCH($C622,'Policy Characteristics'!$C:$C,0))),"",INDEX('Policy Characteristics'!D:D,MATCH($C622,'Policy Characteristics'!$C:$C,0)))</f>
        <v>Electrification</v>
      </c>
      <c r="K622" s="144" t="str">
        <f>IF(ISBLANK(INDEX('Policy Characteristics'!E:E,MATCH($C622,'Policy Characteristics'!$C:$C,0))),"",INDEX('Policy Characteristics'!E:E,MATCH($C622,'Policy Characteristics'!$C:$C,0)))</f>
        <v>indst shift to electricity</v>
      </c>
      <c r="L622" s="151">
        <f>IF(ISBLANK(INDEX('Policy Characteristics'!F:F,MATCH($C622,'Policy Characteristics'!$C:$C,0))),"",INDEX('Policy Characteristics'!F:F,MATCH($C622,'Policy Characteristics'!$C:$C,0)))</f>
        <v>0</v>
      </c>
      <c r="M622" s="151">
        <f>IF(ISBLANK(INDEX('Policy Characteristics'!G:G,MATCH($C622,'Policy Characteristics'!$C:$C,0))),"",INDEX('Policy Characteristics'!G:G,MATCH($C622,'Policy Characteristics'!$C:$C,0)))</f>
        <v>1</v>
      </c>
      <c r="N622" s="151">
        <f>IF(ISBLANK(INDEX('Policy Characteristics'!H:H,MATCH($C622,'Policy Characteristics'!$C:$C,0))),"",INDEX('Policy Characteristics'!H:H,MATCH($C622,'Policy Characteristics'!$C:$C,0)))</f>
        <v>0.01</v>
      </c>
      <c r="O622" s="144" t="str">
        <f>IF(ISBLANK(INDEX('Policy Characteristics'!I:I,MATCH($C622,'Policy Characteristics'!$C:$C,0))),"",INDEX('Policy Characteristics'!I:I,MATCH($C622,'Policy Characteristics'!$C:$C,0)))</f>
        <v>% of fuel shifted</v>
      </c>
      <c r="P622" s="14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44" t="str">
        <f>IF(ISBLANK(INDEX('Policy Characteristics'!K:K,MATCH($C622,'Policy Characteristics'!$C:$C,0))),"",INDEX('Policy Characteristics'!K:K,MATCH($C622,'Policy Characteristics'!$C:$C,0)))</f>
        <v>industry-ag-main.html#fuel-switching</v>
      </c>
      <c r="R622" s="144" t="str">
        <f>IF(ISBLANK(INDEX('Policy Characteristics'!L:L,MATCH($C622,'Policy Characteristics'!$C:$C,0))),"",INDEX('Policy Characteristics'!L:L,MATCH($C622,'Policy Characteristics'!$C:$C,0)))</f>
        <v>industry-elec-and-hydrogen.html</v>
      </c>
    </row>
    <row r="623" spans="1:18" x14ac:dyDescent="0.25">
      <c r="A623" s="144" t="str">
        <f>IF(ISBLANK(INDEX('Policy Characteristics'!A:A,MATCH($C623,'Policy Characteristics'!$C:$C,0))),"",INDEX('Policy Characteristics'!A:A,MATCH($C623,'Policy Characteristics'!$C:$C,0)))</f>
        <v>Industry</v>
      </c>
      <c r="B623" s="152" t="str">
        <f>IF(ISBLANK(INDEX('Policy Characteristics'!B:B,MATCH($C623,'Policy Characteristics'!$C:$C,0))),"",INDEX('Policy Characteristics'!B:B,MATCH($C623,'Policy Characteristics'!$C:$C,0)))</f>
        <v>Electrification</v>
      </c>
      <c r="C623" s="144" t="str">
        <f t="shared" si="34"/>
        <v>Fraction of Eligible Industrial Energy Use Shifted to Electricity</v>
      </c>
      <c r="D623" s="6" t="s">
        <v>1960</v>
      </c>
      <c r="E623" s="1" t="s">
        <v>2345</v>
      </c>
      <c r="F623" t="s">
        <v>1924</v>
      </c>
      <c r="G623" s="45" t="s">
        <v>2352</v>
      </c>
      <c r="H623" s="43">
        <v>1866</v>
      </c>
      <c r="I623" t="s">
        <v>43</v>
      </c>
      <c r="J623" s="145" t="str">
        <f>IF(ISBLANK(INDEX('Policy Characteristics'!D:D,MATCH($C623,'Policy Characteristics'!$C:$C,0))),"",INDEX('Policy Characteristics'!D:D,MATCH($C623,'Policy Characteristics'!$C:$C,0)))</f>
        <v>Electrification</v>
      </c>
      <c r="K623" s="144" t="str">
        <f>IF(ISBLANK(INDEX('Policy Characteristics'!E:E,MATCH($C623,'Policy Characteristics'!$C:$C,0))),"",INDEX('Policy Characteristics'!E:E,MATCH($C623,'Policy Characteristics'!$C:$C,0)))</f>
        <v>indst shift to electricity</v>
      </c>
      <c r="L623" s="151">
        <f>IF(ISBLANK(INDEX('Policy Characteristics'!F:F,MATCH($C623,'Policy Characteristics'!$C:$C,0))),"",INDEX('Policy Characteristics'!F:F,MATCH($C623,'Policy Characteristics'!$C:$C,0)))</f>
        <v>0</v>
      </c>
      <c r="M623" s="151">
        <f>IF(ISBLANK(INDEX('Policy Characteristics'!G:G,MATCH($C623,'Policy Characteristics'!$C:$C,0))),"",INDEX('Policy Characteristics'!G:G,MATCH($C623,'Policy Characteristics'!$C:$C,0)))</f>
        <v>1</v>
      </c>
      <c r="N623" s="151">
        <f>IF(ISBLANK(INDEX('Policy Characteristics'!H:H,MATCH($C623,'Policy Characteristics'!$C:$C,0))),"",INDEX('Policy Characteristics'!H:H,MATCH($C623,'Policy Characteristics'!$C:$C,0)))</f>
        <v>0.01</v>
      </c>
      <c r="O623" s="144" t="str">
        <f>IF(ISBLANK(INDEX('Policy Characteristics'!I:I,MATCH($C623,'Policy Characteristics'!$C:$C,0))),"",INDEX('Policy Characteristics'!I:I,MATCH($C623,'Policy Characteristics'!$C:$C,0)))</f>
        <v>% of fuel shifted</v>
      </c>
      <c r="P623" s="14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44" t="str">
        <f>IF(ISBLANK(INDEX('Policy Characteristics'!K:K,MATCH($C623,'Policy Characteristics'!$C:$C,0))),"",INDEX('Policy Characteristics'!K:K,MATCH($C623,'Policy Characteristics'!$C:$C,0)))</f>
        <v>industry-ag-main.html#fuel-switching</v>
      </c>
      <c r="R623" s="144" t="str">
        <f>IF(ISBLANK(INDEX('Policy Characteristics'!L:L,MATCH($C623,'Policy Characteristics'!$C:$C,0))),"",INDEX('Policy Characteristics'!L:L,MATCH($C623,'Policy Characteristics'!$C:$C,0)))</f>
        <v>industry-elec-and-hydrogen.html</v>
      </c>
    </row>
    <row r="624" spans="1:18" x14ac:dyDescent="0.25">
      <c r="A624" s="144" t="str">
        <f>IF(ISBLANK(INDEX('Policy Characteristics'!A:A,MATCH($C624,'Policy Characteristics'!$C:$C,0))),"",INDEX('Policy Characteristics'!A:A,MATCH($C624,'Policy Characteristics'!$C:$C,0)))</f>
        <v>Industry</v>
      </c>
      <c r="B624" s="152" t="str">
        <f>IF(ISBLANK(INDEX('Policy Characteristics'!B:B,MATCH($C624,'Policy Characteristics'!$C:$C,0))),"",INDEX('Policy Characteristics'!B:B,MATCH($C624,'Policy Characteristics'!$C:$C,0)))</f>
        <v>Electrification</v>
      </c>
      <c r="C624" s="144" t="str">
        <f t="shared" si="34"/>
        <v>Fraction of Eligible Industrial Energy Use Shifted to Electricity</v>
      </c>
      <c r="D624" s="6" t="s">
        <v>1960</v>
      </c>
      <c r="E624" s="1" t="s">
        <v>2346</v>
      </c>
      <c r="F624" t="s">
        <v>1924</v>
      </c>
      <c r="G624" s="45" t="s">
        <v>2353</v>
      </c>
      <c r="H624" s="43">
        <v>1867</v>
      </c>
      <c r="I624" t="s">
        <v>43</v>
      </c>
      <c r="J624" s="145" t="str">
        <f>IF(ISBLANK(INDEX('Policy Characteristics'!D:D,MATCH($C624,'Policy Characteristics'!$C:$C,0))),"",INDEX('Policy Characteristics'!D:D,MATCH($C624,'Policy Characteristics'!$C:$C,0)))</f>
        <v>Electrification</v>
      </c>
      <c r="K624" s="144" t="str">
        <f>IF(ISBLANK(INDEX('Policy Characteristics'!E:E,MATCH($C624,'Policy Characteristics'!$C:$C,0))),"",INDEX('Policy Characteristics'!E:E,MATCH($C624,'Policy Characteristics'!$C:$C,0)))</f>
        <v>indst shift to electricity</v>
      </c>
      <c r="L624" s="151">
        <f>IF(ISBLANK(INDEX('Policy Characteristics'!F:F,MATCH($C624,'Policy Characteristics'!$C:$C,0))),"",INDEX('Policy Characteristics'!F:F,MATCH($C624,'Policy Characteristics'!$C:$C,0)))</f>
        <v>0</v>
      </c>
      <c r="M624" s="151">
        <f>IF(ISBLANK(INDEX('Policy Characteristics'!G:G,MATCH($C624,'Policy Characteristics'!$C:$C,0))),"",INDEX('Policy Characteristics'!G:G,MATCH($C624,'Policy Characteristics'!$C:$C,0)))</f>
        <v>1</v>
      </c>
      <c r="N624" s="151">
        <f>IF(ISBLANK(INDEX('Policy Characteristics'!H:H,MATCH($C624,'Policy Characteristics'!$C:$C,0))),"",INDEX('Policy Characteristics'!H:H,MATCH($C624,'Policy Characteristics'!$C:$C,0)))</f>
        <v>0.01</v>
      </c>
      <c r="O624" s="144" t="str">
        <f>IF(ISBLANK(INDEX('Policy Characteristics'!I:I,MATCH($C624,'Policy Characteristics'!$C:$C,0))),"",INDEX('Policy Characteristics'!I:I,MATCH($C624,'Policy Characteristics'!$C:$C,0)))</f>
        <v>% of fuel shifted</v>
      </c>
      <c r="P624" s="14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44" t="str">
        <f>IF(ISBLANK(INDEX('Policy Characteristics'!K:K,MATCH($C624,'Policy Characteristics'!$C:$C,0))),"",INDEX('Policy Characteristics'!K:K,MATCH($C624,'Policy Characteristics'!$C:$C,0)))</f>
        <v>industry-ag-main.html#fuel-switching</v>
      </c>
      <c r="R624" s="144" t="str">
        <f>IF(ISBLANK(INDEX('Policy Characteristics'!L:L,MATCH($C624,'Policy Characteristics'!$C:$C,0))),"",INDEX('Policy Characteristics'!L:L,MATCH($C624,'Policy Characteristics'!$C:$C,0)))</f>
        <v>industry-elec-and-hydrogen.html</v>
      </c>
    </row>
    <row r="625" spans="1:18" x14ac:dyDescent="0.25">
      <c r="A625" s="144" t="str">
        <f>IF(ISBLANK(INDEX('Policy Characteristics'!A:A,MATCH($C625,'Policy Characteristics'!$C:$C,0))),"",INDEX('Policy Characteristics'!A:A,MATCH($C625,'Policy Characteristics'!$C:$C,0)))</f>
        <v>Industry</v>
      </c>
      <c r="B625" s="152" t="str">
        <f>IF(ISBLANK(INDEX('Policy Characteristics'!B:B,MATCH($C625,'Policy Characteristics'!$C:$C,0))),"",INDEX('Policy Characteristics'!B:B,MATCH($C625,'Policy Characteristics'!$C:$C,0)))</f>
        <v>Electrification</v>
      </c>
      <c r="C625" s="144" t="str">
        <f t="shared" si="34"/>
        <v>Fraction of Eligible Industrial Energy Use Shifted to Electricity</v>
      </c>
      <c r="D625" s="6" t="s">
        <v>1960</v>
      </c>
      <c r="E625" s="1" t="s">
        <v>2347</v>
      </c>
      <c r="F625" t="s">
        <v>1924</v>
      </c>
      <c r="G625" s="45" t="s">
        <v>2354</v>
      </c>
      <c r="H625" s="43">
        <v>1868</v>
      </c>
      <c r="I625" t="s">
        <v>43</v>
      </c>
      <c r="J625" s="145" t="str">
        <f>IF(ISBLANK(INDEX('Policy Characteristics'!D:D,MATCH($C625,'Policy Characteristics'!$C:$C,0))),"",INDEX('Policy Characteristics'!D:D,MATCH($C625,'Policy Characteristics'!$C:$C,0)))</f>
        <v>Electrification</v>
      </c>
      <c r="K625" s="144" t="str">
        <f>IF(ISBLANK(INDEX('Policy Characteristics'!E:E,MATCH($C625,'Policy Characteristics'!$C:$C,0))),"",INDEX('Policy Characteristics'!E:E,MATCH($C625,'Policy Characteristics'!$C:$C,0)))</f>
        <v>indst shift to electricity</v>
      </c>
      <c r="L625" s="151">
        <f>IF(ISBLANK(INDEX('Policy Characteristics'!F:F,MATCH($C625,'Policy Characteristics'!$C:$C,0))),"",INDEX('Policy Characteristics'!F:F,MATCH($C625,'Policy Characteristics'!$C:$C,0)))</f>
        <v>0</v>
      </c>
      <c r="M625" s="151">
        <f>IF(ISBLANK(INDEX('Policy Characteristics'!G:G,MATCH($C625,'Policy Characteristics'!$C:$C,0))),"",INDEX('Policy Characteristics'!G:G,MATCH($C625,'Policy Characteristics'!$C:$C,0)))</f>
        <v>1</v>
      </c>
      <c r="N625" s="151">
        <f>IF(ISBLANK(INDEX('Policy Characteristics'!H:H,MATCH($C625,'Policy Characteristics'!$C:$C,0))),"",INDEX('Policy Characteristics'!H:H,MATCH($C625,'Policy Characteristics'!$C:$C,0)))</f>
        <v>0.01</v>
      </c>
      <c r="O625" s="144" t="str">
        <f>IF(ISBLANK(INDEX('Policy Characteristics'!I:I,MATCH($C625,'Policy Characteristics'!$C:$C,0))),"",INDEX('Policy Characteristics'!I:I,MATCH($C625,'Policy Characteristics'!$C:$C,0)))</f>
        <v>% of fuel shifted</v>
      </c>
      <c r="P625" s="14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44" t="str">
        <f>IF(ISBLANK(INDEX('Policy Characteristics'!K:K,MATCH($C625,'Policy Characteristics'!$C:$C,0))),"",INDEX('Policy Characteristics'!K:K,MATCH($C625,'Policy Characteristics'!$C:$C,0)))</f>
        <v>industry-ag-main.html#fuel-switching</v>
      </c>
      <c r="R625" s="144" t="str">
        <f>IF(ISBLANK(INDEX('Policy Characteristics'!L:L,MATCH($C625,'Policy Characteristics'!$C:$C,0))),"",INDEX('Policy Characteristics'!L:L,MATCH($C625,'Policy Characteristics'!$C:$C,0)))</f>
        <v>industry-elec-and-hydrogen.html</v>
      </c>
    </row>
    <row r="626" spans="1:18" x14ac:dyDescent="0.25">
      <c r="A626" s="144" t="str">
        <f>IF(ISBLANK(INDEX('Policy Characteristics'!A:A,MATCH($C626,'Policy Characteristics'!$C:$C,0))),"",INDEX('Policy Characteristics'!A:A,MATCH($C626,'Policy Characteristics'!$C:$C,0)))</f>
        <v>Industry</v>
      </c>
      <c r="B626" s="152" t="str">
        <f>IF(ISBLANK(INDEX('Policy Characteristics'!B:B,MATCH($C626,'Policy Characteristics'!$C:$C,0))),"",INDEX('Policy Characteristics'!B:B,MATCH($C626,'Policy Characteristics'!$C:$C,0)))</f>
        <v>Electrification</v>
      </c>
      <c r="C626" s="144" t="str">
        <f t="shared" si="34"/>
        <v>Fraction of Eligible Industrial Energy Use Shifted to Electricity</v>
      </c>
      <c r="D626" s="6" t="s">
        <v>1960</v>
      </c>
      <c r="E626" s="1" t="s">
        <v>2348</v>
      </c>
      <c r="F626" t="s">
        <v>1924</v>
      </c>
      <c r="G626" s="45" t="s">
        <v>2355</v>
      </c>
      <c r="H626" s="43">
        <v>1869</v>
      </c>
      <c r="I626" t="s">
        <v>43</v>
      </c>
      <c r="J626" s="145" t="str">
        <f>IF(ISBLANK(INDEX('Policy Characteristics'!D:D,MATCH($C626,'Policy Characteristics'!$C:$C,0))),"",INDEX('Policy Characteristics'!D:D,MATCH($C626,'Policy Characteristics'!$C:$C,0)))</f>
        <v>Electrification</v>
      </c>
      <c r="K626" s="144" t="str">
        <f>IF(ISBLANK(INDEX('Policy Characteristics'!E:E,MATCH($C626,'Policy Characteristics'!$C:$C,0))),"",INDEX('Policy Characteristics'!E:E,MATCH($C626,'Policy Characteristics'!$C:$C,0)))</f>
        <v>indst shift to electricity</v>
      </c>
      <c r="L626" s="151">
        <f>IF(ISBLANK(INDEX('Policy Characteristics'!F:F,MATCH($C626,'Policy Characteristics'!$C:$C,0))),"",INDEX('Policy Characteristics'!F:F,MATCH($C626,'Policy Characteristics'!$C:$C,0)))</f>
        <v>0</v>
      </c>
      <c r="M626" s="151">
        <f>IF(ISBLANK(INDEX('Policy Characteristics'!G:G,MATCH($C626,'Policy Characteristics'!$C:$C,0))),"",INDEX('Policy Characteristics'!G:G,MATCH($C626,'Policy Characteristics'!$C:$C,0)))</f>
        <v>1</v>
      </c>
      <c r="N626" s="151">
        <f>IF(ISBLANK(INDEX('Policy Characteristics'!H:H,MATCH($C626,'Policy Characteristics'!$C:$C,0))),"",INDEX('Policy Characteristics'!H:H,MATCH($C626,'Policy Characteristics'!$C:$C,0)))</f>
        <v>0.01</v>
      </c>
      <c r="O626" s="144" t="str">
        <f>IF(ISBLANK(INDEX('Policy Characteristics'!I:I,MATCH($C626,'Policy Characteristics'!$C:$C,0))),"",INDEX('Policy Characteristics'!I:I,MATCH($C626,'Policy Characteristics'!$C:$C,0)))</f>
        <v>% of fuel shifted</v>
      </c>
      <c r="P626" s="14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44" t="str">
        <f>IF(ISBLANK(INDEX('Policy Characteristics'!K:K,MATCH($C626,'Policy Characteristics'!$C:$C,0))),"",INDEX('Policy Characteristics'!K:K,MATCH($C626,'Policy Characteristics'!$C:$C,0)))</f>
        <v>industry-ag-main.html#fuel-switching</v>
      </c>
      <c r="R626" s="144" t="str">
        <f>IF(ISBLANK(INDEX('Policy Characteristics'!L:L,MATCH($C626,'Policy Characteristics'!$C:$C,0))),"",INDEX('Policy Characteristics'!L:L,MATCH($C626,'Policy Characteristics'!$C:$C,0)))</f>
        <v>industry-elec-and-hydrogen.html</v>
      </c>
    </row>
    <row r="627" spans="1:18" x14ac:dyDescent="0.25">
      <c r="A627" s="144" t="str">
        <f>IF(ISBLANK(INDEX('Policy Characteristics'!A:A,MATCH($C627,'Policy Characteristics'!$C:$C,0))),"",INDEX('Policy Characteristics'!A:A,MATCH($C627,'Policy Characteristics'!$C:$C,0)))</f>
        <v>Industry</v>
      </c>
      <c r="B627" s="152" t="str">
        <f>IF(ISBLANK(INDEX('Policy Characteristics'!B:B,MATCH($C627,'Policy Characteristics'!$C:$C,0))),"",INDEX('Policy Characteristics'!B:B,MATCH($C627,'Policy Characteristics'!$C:$C,0)))</f>
        <v>Electrification</v>
      </c>
      <c r="C627" s="144" t="str">
        <f t="shared" si="34"/>
        <v>Fraction of Eligible Industrial Energy Use Shifted to Electricity</v>
      </c>
      <c r="D627" s="6" t="s">
        <v>1960</v>
      </c>
      <c r="E627" s="1" t="s">
        <v>2349</v>
      </c>
      <c r="F627" t="s">
        <v>1924</v>
      </c>
      <c r="G627" s="45" t="s">
        <v>2356</v>
      </c>
      <c r="H627" s="43">
        <v>1870</v>
      </c>
      <c r="I627" t="s">
        <v>43</v>
      </c>
      <c r="J627" s="145" t="str">
        <f>IF(ISBLANK(INDEX('Policy Characteristics'!D:D,MATCH($C627,'Policy Characteristics'!$C:$C,0))),"",INDEX('Policy Characteristics'!D:D,MATCH($C627,'Policy Characteristics'!$C:$C,0)))</f>
        <v>Electrification</v>
      </c>
      <c r="K627" s="144" t="str">
        <f>IF(ISBLANK(INDEX('Policy Characteristics'!E:E,MATCH($C627,'Policy Characteristics'!$C:$C,0))),"",INDEX('Policy Characteristics'!E:E,MATCH($C627,'Policy Characteristics'!$C:$C,0)))</f>
        <v>indst shift to electricity</v>
      </c>
      <c r="L627" s="151">
        <f>IF(ISBLANK(INDEX('Policy Characteristics'!F:F,MATCH($C627,'Policy Characteristics'!$C:$C,0))),"",INDEX('Policy Characteristics'!F:F,MATCH($C627,'Policy Characteristics'!$C:$C,0)))</f>
        <v>0</v>
      </c>
      <c r="M627" s="151">
        <f>IF(ISBLANK(INDEX('Policy Characteristics'!G:G,MATCH($C627,'Policy Characteristics'!$C:$C,0))),"",INDEX('Policy Characteristics'!G:G,MATCH($C627,'Policy Characteristics'!$C:$C,0)))</f>
        <v>1</v>
      </c>
      <c r="N627" s="151">
        <f>IF(ISBLANK(INDEX('Policy Characteristics'!H:H,MATCH($C627,'Policy Characteristics'!$C:$C,0))),"",INDEX('Policy Characteristics'!H:H,MATCH($C627,'Policy Characteristics'!$C:$C,0)))</f>
        <v>0.01</v>
      </c>
      <c r="O627" s="144" t="str">
        <f>IF(ISBLANK(INDEX('Policy Characteristics'!I:I,MATCH($C627,'Policy Characteristics'!$C:$C,0))),"",INDEX('Policy Characteristics'!I:I,MATCH($C627,'Policy Characteristics'!$C:$C,0)))</f>
        <v>% of fuel shifted</v>
      </c>
      <c r="P627" s="14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44" t="str">
        <f>IF(ISBLANK(INDEX('Policy Characteristics'!K:K,MATCH($C627,'Policy Characteristics'!$C:$C,0))),"",INDEX('Policy Characteristics'!K:K,MATCH($C627,'Policy Characteristics'!$C:$C,0)))</f>
        <v>industry-ag-main.html#fuel-switching</v>
      </c>
      <c r="R627" s="144" t="str">
        <f>IF(ISBLANK(INDEX('Policy Characteristics'!L:L,MATCH($C627,'Policy Characteristics'!$C:$C,0))),"",INDEX('Policy Characteristics'!L:L,MATCH($C627,'Policy Characteristics'!$C:$C,0)))</f>
        <v>industry-elec-and-hydrogen.html</v>
      </c>
    </row>
    <row r="628" spans="1:18" x14ac:dyDescent="0.25">
      <c r="A628" s="144" t="str">
        <f>IF(ISBLANK(INDEX('Policy Characteristics'!A:A,MATCH($C628,'Policy Characteristics'!$C:$C,0))),"",INDEX('Policy Characteristics'!A:A,MATCH($C628,'Policy Characteristics'!$C:$C,0)))</f>
        <v>Industry</v>
      </c>
      <c r="B628" s="152" t="str">
        <f>IF(ISBLANK(INDEX('Policy Characteristics'!B:B,MATCH($C628,'Policy Characteristics'!$C:$C,0))),"",INDEX('Policy Characteristics'!B:B,MATCH($C628,'Policy Characteristics'!$C:$C,0)))</f>
        <v>Electrification</v>
      </c>
      <c r="C628" s="144" t="str">
        <f t="shared" si="34"/>
        <v>Fraction of Eligible Industrial Energy Use Shifted to Electricity</v>
      </c>
      <c r="D628" s="6" t="s">
        <v>1960</v>
      </c>
      <c r="E628" s="1" t="s">
        <v>2350</v>
      </c>
      <c r="F628" t="s">
        <v>1924</v>
      </c>
      <c r="G628" s="45" t="s">
        <v>2357</v>
      </c>
      <c r="H628" s="43">
        <v>1871</v>
      </c>
      <c r="I628" t="s">
        <v>43</v>
      </c>
      <c r="J628" s="145" t="str">
        <f>IF(ISBLANK(INDEX('Policy Characteristics'!D:D,MATCH($C628,'Policy Characteristics'!$C:$C,0))),"",INDEX('Policy Characteristics'!D:D,MATCH($C628,'Policy Characteristics'!$C:$C,0)))</f>
        <v>Electrification</v>
      </c>
      <c r="K628" s="144" t="str">
        <f>IF(ISBLANK(INDEX('Policy Characteristics'!E:E,MATCH($C628,'Policy Characteristics'!$C:$C,0))),"",INDEX('Policy Characteristics'!E:E,MATCH($C628,'Policy Characteristics'!$C:$C,0)))</f>
        <v>indst shift to electricity</v>
      </c>
      <c r="L628" s="151">
        <f>IF(ISBLANK(INDEX('Policy Characteristics'!F:F,MATCH($C628,'Policy Characteristics'!$C:$C,0))),"",INDEX('Policy Characteristics'!F:F,MATCH($C628,'Policy Characteristics'!$C:$C,0)))</f>
        <v>0</v>
      </c>
      <c r="M628" s="151">
        <f>IF(ISBLANK(INDEX('Policy Characteristics'!G:G,MATCH($C628,'Policy Characteristics'!$C:$C,0))),"",INDEX('Policy Characteristics'!G:G,MATCH($C628,'Policy Characteristics'!$C:$C,0)))</f>
        <v>1</v>
      </c>
      <c r="N628" s="151">
        <f>IF(ISBLANK(INDEX('Policy Characteristics'!H:H,MATCH($C628,'Policy Characteristics'!$C:$C,0))),"",INDEX('Policy Characteristics'!H:H,MATCH($C628,'Policy Characteristics'!$C:$C,0)))</f>
        <v>0.01</v>
      </c>
      <c r="O628" s="144" t="str">
        <f>IF(ISBLANK(INDEX('Policy Characteristics'!I:I,MATCH($C628,'Policy Characteristics'!$C:$C,0))),"",INDEX('Policy Characteristics'!I:I,MATCH($C628,'Policy Characteristics'!$C:$C,0)))</f>
        <v>% of fuel shifted</v>
      </c>
      <c r="P628" s="14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44" t="str">
        <f>IF(ISBLANK(INDEX('Policy Characteristics'!K:K,MATCH($C628,'Policy Characteristics'!$C:$C,0))),"",INDEX('Policy Characteristics'!K:K,MATCH($C628,'Policy Characteristics'!$C:$C,0)))</f>
        <v>industry-ag-main.html#fuel-switching</v>
      </c>
      <c r="R628" s="144" t="str">
        <f>IF(ISBLANK(INDEX('Policy Characteristics'!L:L,MATCH($C628,'Policy Characteristics'!$C:$C,0))),"",INDEX('Policy Characteristics'!L:L,MATCH($C628,'Policy Characteristics'!$C:$C,0)))</f>
        <v>industry-elec-and-hydrogen.html</v>
      </c>
    </row>
    <row r="629" spans="1:18" x14ac:dyDescent="0.25">
      <c r="A629" s="144" t="str">
        <f>IF(ISBLANK(INDEX('Policy Characteristics'!A:A,MATCH($C629,'Policy Characteristics'!$C:$C,0))),"",INDEX('Policy Characteristics'!A:A,MATCH($C629,'Policy Characteristics'!$C:$C,0)))</f>
        <v>Industry</v>
      </c>
      <c r="B629" s="152" t="str">
        <f>IF(ISBLANK(INDEX('Policy Characteristics'!B:B,MATCH($C629,'Policy Characteristics'!$C:$C,0))),"",INDEX('Policy Characteristics'!B:B,MATCH($C629,'Policy Characteristics'!$C:$C,0)))</f>
        <v>Electrification</v>
      </c>
      <c r="C629" s="144" t="str">
        <f t="shared" si="34"/>
        <v>Fraction of Eligible Industrial Energy Use Shifted to Electricity</v>
      </c>
      <c r="D629" s="6" t="s">
        <v>1960</v>
      </c>
      <c r="E629" s="1" t="s">
        <v>2351</v>
      </c>
      <c r="F629" t="s">
        <v>1924</v>
      </c>
      <c r="G629" s="45" t="s">
        <v>2358</v>
      </c>
      <c r="H629" s="43">
        <v>1872</v>
      </c>
      <c r="I629" t="s">
        <v>44</v>
      </c>
      <c r="J629" s="145" t="str">
        <f>IF(ISBLANK(INDEX('Policy Characteristics'!D:D,MATCH($C629,'Policy Characteristics'!$C:$C,0))),"",INDEX('Policy Characteristics'!D:D,MATCH($C629,'Policy Characteristics'!$C:$C,0)))</f>
        <v>Electrification</v>
      </c>
      <c r="K629" s="144" t="str">
        <f>IF(ISBLANK(INDEX('Policy Characteristics'!E:E,MATCH($C629,'Policy Characteristics'!$C:$C,0))),"",INDEX('Policy Characteristics'!E:E,MATCH($C629,'Policy Characteristics'!$C:$C,0)))</f>
        <v>indst shift to electricity</v>
      </c>
      <c r="L629" s="151">
        <f>IF(ISBLANK(INDEX('Policy Characteristics'!F:F,MATCH($C629,'Policy Characteristics'!$C:$C,0))),"",INDEX('Policy Characteristics'!F:F,MATCH($C629,'Policy Characteristics'!$C:$C,0)))</f>
        <v>0</v>
      </c>
      <c r="M629" s="151">
        <f>IF(ISBLANK(INDEX('Policy Characteristics'!G:G,MATCH($C629,'Policy Characteristics'!$C:$C,0))),"",INDEX('Policy Characteristics'!G:G,MATCH($C629,'Policy Characteristics'!$C:$C,0)))</f>
        <v>1</v>
      </c>
      <c r="N629" s="151">
        <f>IF(ISBLANK(INDEX('Policy Characteristics'!H:H,MATCH($C629,'Policy Characteristics'!$C:$C,0))),"",INDEX('Policy Characteristics'!H:H,MATCH($C629,'Policy Characteristics'!$C:$C,0)))</f>
        <v>0.01</v>
      </c>
      <c r="O629" s="144" t="str">
        <f>IF(ISBLANK(INDEX('Policy Characteristics'!I:I,MATCH($C629,'Policy Characteristics'!$C:$C,0))),"",INDEX('Policy Characteristics'!I:I,MATCH($C629,'Policy Characteristics'!$C:$C,0)))</f>
        <v>% of fuel shifted</v>
      </c>
      <c r="P629" s="14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44" t="str">
        <f>IF(ISBLANK(INDEX('Policy Characteristics'!K:K,MATCH($C629,'Policy Characteristics'!$C:$C,0))),"",INDEX('Policy Characteristics'!K:K,MATCH($C629,'Policy Characteristics'!$C:$C,0)))</f>
        <v>industry-ag-main.html#fuel-switching</v>
      </c>
      <c r="R629" s="144" t="str">
        <f>IF(ISBLANK(INDEX('Policy Characteristics'!L:L,MATCH($C629,'Policy Characteristics'!$C:$C,0))),"",INDEX('Policy Characteristics'!L:L,MATCH($C629,'Policy Characteristics'!$C:$C,0)))</f>
        <v>industry-elec-and-hydrogen.html</v>
      </c>
    </row>
    <row r="630" spans="1:18" x14ac:dyDescent="0.25">
      <c r="A630" s="144" t="str">
        <f>IF(ISBLANK(INDEX('Policy Characteristics'!A:A,MATCH($C630,'Policy Characteristics'!$C:$C,0))),"",INDEX('Policy Characteristics'!A:A,MATCH($C630,'Policy Characteristics'!$C:$C,0)))</f>
        <v>Industry</v>
      </c>
      <c r="B630" s="152" t="str">
        <f>IF(ISBLANK(INDEX('Policy Characteristics'!B:B,MATCH($C630,'Policy Characteristics'!$C:$C,0))),"",INDEX('Policy Characteristics'!B:B,MATCH($C630,'Policy Characteristics'!$C:$C,0)))</f>
        <v>Electrification</v>
      </c>
      <c r="C630" s="144" t="str">
        <f t="shared" si="34"/>
        <v>Fraction of Eligible Industrial Energy Use Shifted to Electricity</v>
      </c>
      <c r="D630" s="6" t="s">
        <v>1960</v>
      </c>
      <c r="E630" s="1" t="s">
        <v>2501</v>
      </c>
      <c r="F630" t="s">
        <v>1924</v>
      </c>
      <c r="G630" s="45" t="s">
        <v>2501</v>
      </c>
      <c r="H630" s="43">
        <v>1873</v>
      </c>
      <c r="I630" t="s">
        <v>43</v>
      </c>
      <c r="J630" s="145" t="str">
        <f>IF(ISBLANK(INDEX('Policy Characteristics'!D:D,MATCH($C630,'Policy Characteristics'!$C:$C,0))),"",INDEX('Policy Characteristics'!D:D,MATCH($C630,'Policy Characteristics'!$C:$C,0)))</f>
        <v>Electrification</v>
      </c>
      <c r="K630" s="144" t="str">
        <f>IF(ISBLANK(INDEX('Policy Characteristics'!E:E,MATCH($C630,'Policy Characteristics'!$C:$C,0))),"",INDEX('Policy Characteristics'!E:E,MATCH($C630,'Policy Characteristics'!$C:$C,0)))</f>
        <v>indst shift to electricity</v>
      </c>
      <c r="L630" s="151">
        <f>IF(ISBLANK(INDEX('Policy Characteristics'!F:F,MATCH($C630,'Policy Characteristics'!$C:$C,0))),"",INDEX('Policy Characteristics'!F:F,MATCH($C630,'Policy Characteristics'!$C:$C,0)))</f>
        <v>0</v>
      </c>
      <c r="M630" s="151">
        <f>IF(ISBLANK(INDEX('Policy Characteristics'!G:G,MATCH($C630,'Policy Characteristics'!$C:$C,0))),"",INDEX('Policy Characteristics'!G:G,MATCH($C630,'Policy Characteristics'!$C:$C,0)))</f>
        <v>1</v>
      </c>
      <c r="N630" s="151">
        <f>IF(ISBLANK(INDEX('Policy Characteristics'!H:H,MATCH($C630,'Policy Characteristics'!$C:$C,0))),"",INDEX('Policy Characteristics'!H:H,MATCH($C630,'Policy Characteristics'!$C:$C,0)))</f>
        <v>0.01</v>
      </c>
      <c r="O630" s="144" t="str">
        <f>IF(ISBLANK(INDEX('Policy Characteristics'!I:I,MATCH($C630,'Policy Characteristics'!$C:$C,0))),"",INDEX('Policy Characteristics'!I:I,MATCH($C630,'Policy Characteristics'!$C:$C,0)))</f>
        <v>% of fuel shifted</v>
      </c>
      <c r="P630" s="14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44" t="str">
        <f>IF(ISBLANK(INDEX('Policy Characteristics'!K:K,MATCH($C630,'Policy Characteristics'!$C:$C,0))),"",INDEX('Policy Characteristics'!K:K,MATCH($C630,'Policy Characteristics'!$C:$C,0)))</f>
        <v>industry-ag-main.html#fuel-switching</v>
      </c>
      <c r="R630" s="144" t="str">
        <f>IF(ISBLANK(INDEX('Policy Characteristics'!L:L,MATCH($C630,'Policy Characteristics'!$C:$C,0))),"",INDEX('Policy Characteristics'!L:L,MATCH($C630,'Policy Characteristics'!$C:$C,0)))</f>
        <v>industry-elec-and-hydrogen.html</v>
      </c>
    </row>
    <row r="631" spans="1:18" x14ac:dyDescent="0.25">
      <c r="A631" s="144" t="str">
        <f>IF(ISBLANK(INDEX('Policy Characteristics'!A:A,MATCH($C631,'Policy Characteristics'!$C:$C,0))),"",INDEX('Policy Characteristics'!A:A,MATCH($C631,'Policy Characteristics'!$C:$C,0)))</f>
        <v>Industry</v>
      </c>
      <c r="B631" s="152" t="str">
        <f>IF(ISBLANK(INDEX('Policy Characteristics'!B:B,MATCH($C631,'Policy Characteristics'!$C:$C,0))),"",INDEX('Policy Characteristics'!B:B,MATCH($C631,'Policy Characteristics'!$C:$C,0)))</f>
        <v>Electrification</v>
      </c>
      <c r="C631" s="144" t="str">
        <f t="shared" si="34"/>
        <v>Fraction of Eligible Industrial Energy Use Shifted to Electricity</v>
      </c>
      <c r="D631" s="6" t="s">
        <v>1961</v>
      </c>
      <c r="E631" s="1" t="s">
        <v>2345</v>
      </c>
      <c r="F631" t="s">
        <v>1925</v>
      </c>
      <c r="G631" s="45" t="s">
        <v>2352</v>
      </c>
      <c r="H631" s="43">
        <v>1874</v>
      </c>
      <c r="I631" t="s">
        <v>43</v>
      </c>
      <c r="J631" s="145" t="str">
        <f>IF(ISBLANK(INDEX('Policy Characteristics'!D:D,MATCH($C631,'Policy Characteristics'!$C:$C,0))),"",INDEX('Policy Characteristics'!D:D,MATCH($C631,'Policy Characteristics'!$C:$C,0)))</f>
        <v>Electrification</v>
      </c>
      <c r="K631" s="144" t="str">
        <f>IF(ISBLANK(INDEX('Policy Characteristics'!E:E,MATCH($C631,'Policy Characteristics'!$C:$C,0))),"",INDEX('Policy Characteristics'!E:E,MATCH($C631,'Policy Characteristics'!$C:$C,0)))</f>
        <v>indst shift to electricity</v>
      </c>
      <c r="L631" s="151">
        <f>IF(ISBLANK(INDEX('Policy Characteristics'!F:F,MATCH($C631,'Policy Characteristics'!$C:$C,0))),"",INDEX('Policy Characteristics'!F:F,MATCH($C631,'Policy Characteristics'!$C:$C,0)))</f>
        <v>0</v>
      </c>
      <c r="M631" s="151">
        <f>IF(ISBLANK(INDEX('Policy Characteristics'!G:G,MATCH($C631,'Policy Characteristics'!$C:$C,0))),"",INDEX('Policy Characteristics'!G:G,MATCH($C631,'Policy Characteristics'!$C:$C,0)))</f>
        <v>1</v>
      </c>
      <c r="N631" s="151">
        <f>IF(ISBLANK(INDEX('Policy Characteristics'!H:H,MATCH($C631,'Policy Characteristics'!$C:$C,0))),"",INDEX('Policy Characteristics'!H:H,MATCH($C631,'Policy Characteristics'!$C:$C,0)))</f>
        <v>0.01</v>
      </c>
      <c r="O631" s="144" t="str">
        <f>IF(ISBLANK(INDEX('Policy Characteristics'!I:I,MATCH($C631,'Policy Characteristics'!$C:$C,0))),"",INDEX('Policy Characteristics'!I:I,MATCH($C631,'Policy Characteristics'!$C:$C,0)))</f>
        <v>% of fuel shifted</v>
      </c>
      <c r="P631" s="14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44" t="str">
        <f>IF(ISBLANK(INDEX('Policy Characteristics'!K:K,MATCH($C631,'Policy Characteristics'!$C:$C,0))),"",INDEX('Policy Characteristics'!K:K,MATCH($C631,'Policy Characteristics'!$C:$C,0)))</f>
        <v>industry-ag-main.html#fuel-switching</v>
      </c>
      <c r="R631" s="144" t="str">
        <f>IF(ISBLANK(INDEX('Policy Characteristics'!L:L,MATCH($C631,'Policy Characteristics'!$C:$C,0))),"",INDEX('Policy Characteristics'!L:L,MATCH($C631,'Policy Characteristics'!$C:$C,0)))</f>
        <v>industry-elec-and-hydrogen.html</v>
      </c>
    </row>
    <row r="632" spans="1:18" x14ac:dyDescent="0.25">
      <c r="A632" s="144" t="str">
        <f>IF(ISBLANK(INDEX('Policy Characteristics'!A:A,MATCH($C632,'Policy Characteristics'!$C:$C,0))),"",INDEX('Policy Characteristics'!A:A,MATCH($C632,'Policy Characteristics'!$C:$C,0)))</f>
        <v>Industry</v>
      </c>
      <c r="B632" s="152" t="str">
        <f>IF(ISBLANK(INDEX('Policy Characteristics'!B:B,MATCH($C632,'Policy Characteristics'!$C:$C,0))),"",INDEX('Policy Characteristics'!B:B,MATCH($C632,'Policy Characteristics'!$C:$C,0)))</f>
        <v>Electrification</v>
      </c>
      <c r="C632" s="144" t="str">
        <f t="shared" si="34"/>
        <v>Fraction of Eligible Industrial Energy Use Shifted to Electricity</v>
      </c>
      <c r="D632" s="6" t="s">
        <v>1961</v>
      </c>
      <c r="E632" s="1" t="s">
        <v>2346</v>
      </c>
      <c r="F632" t="s">
        <v>1925</v>
      </c>
      <c r="G632" s="45" t="s">
        <v>2353</v>
      </c>
      <c r="H632" s="43">
        <v>1875</v>
      </c>
      <c r="I632" t="s">
        <v>43</v>
      </c>
      <c r="J632" s="145" t="str">
        <f>IF(ISBLANK(INDEX('Policy Characteristics'!D:D,MATCH($C632,'Policy Characteristics'!$C:$C,0))),"",INDEX('Policy Characteristics'!D:D,MATCH($C632,'Policy Characteristics'!$C:$C,0)))</f>
        <v>Electrification</v>
      </c>
      <c r="K632" s="144" t="str">
        <f>IF(ISBLANK(INDEX('Policy Characteristics'!E:E,MATCH($C632,'Policy Characteristics'!$C:$C,0))),"",INDEX('Policy Characteristics'!E:E,MATCH($C632,'Policy Characteristics'!$C:$C,0)))</f>
        <v>indst shift to electricity</v>
      </c>
      <c r="L632" s="151">
        <f>IF(ISBLANK(INDEX('Policy Characteristics'!F:F,MATCH($C632,'Policy Characteristics'!$C:$C,0))),"",INDEX('Policy Characteristics'!F:F,MATCH($C632,'Policy Characteristics'!$C:$C,0)))</f>
        <v>0</v>
      </c>
      <c r="M632" s="151">
        <f>IF(ISBLANK(INDEX('Policy Characteristics'!G:G,MATCH($C632,'Policy Characteristics'!$C:$C,0))),"",INDEX('Policy Characteristics'!G:G,MATCH($C632,'Policy Characteristics'!$C:$C,0)))</f>
        <v>1</v>
      </c>
      <c r="N632" s="151">
        <f>IF(ISBLANK(INDEX('Policy Characteristics'!H:H,MATCH($C632,'Policy Characteristics'!$C:$C,0))),"",INDEX('Policy Characteristics'!H:H,MATCH($C632,'Policy Characteristics'!$C:$C,0)))</f>
        <v>0.01</v>
      </c>
      <c r="O632" s="144" t="str">
        <f>IF(ISBLANK(INDEX('Policy Characteristics'!I:I,MATCH($C632,'Policy Characteristics'!$C:$C,0))),"",INDEX('Policy Characteristics'!I:I,MATCH($C632,'Policy Characteristics'!$C:$C,0)))</f>
        <v>% of fuel shifted</v>
      </c>
      <c r="P632" s="14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44" t="str">
        <f>IF(ISBLANK(INDEX('Policy Characteristics'!K:K,MATCH($C632,'Policy Characteristics'!$C:$C,0))),"",INDEX('Policy Characteristics'!K:K,MATCH($C632,'Policy Characteristics'!$C:$C,0)))</f>
        <v>industry-ag-main.html#fuel-switching</v>
      </c>
      <c r="R632" s="144" t="str">
        <f>IF(ISBLANK(INDEX('Policy Characteristics'!L:L,MATCH($C632,'Policy Characteristics'!$C:$C,0))),"",INDEX('Policy Characteristics'!L:L,MATCH($C632,'Policy Characteristics'!$C:$C,0)))</f>
        <v>industry-elec-and-hydrogen.html</v>
      </c>
    </row>
    <row r="633" spans="1:18" x14ac:dyDescent="0.25">
      <c r="A633" s="144" t="str">
        <f>IF(ISBLANK(INDEX('Policy Characteristics'!A:A,MATCH($C633,'Policy Characteristics'!$C:$C,0))),"",INDEX('Policy Characteristics'!A:A,MATCH($C633,'Policy Characteristics'!$C:$C,0)))</f>
        <v>Industry</v>
      </c>
      <c r="B633" s="152" t="str">
        <f>IF(ISBLANK(INDEX('Policy Characteristics'!B:B,MATCH($C633,'Policy Characteristics'!$C:$C,0))),"",INDEX('Policy Characteristics'!B:B,MATCH($C633,'Policy Characteristics'!$C:$C,0)))</f>
        <v>Electrification</v>
      </c>
      <c r="C633" s="144" t="str">
        <f t="shared" si="34"/>
        <v>Fraction of Eligible Industrial Energy Use Shifted to Electricity</v>
      </c>
      <c r="D633" s="6" t="s">
        <v>1961</v>
      </c>
      <c r="E633" s="1" t="s">
        <v>2347</v>
      </c>
      <c r="F633" t="s">
        <v>1925</v>
      </c>
      <c r="G633" s="45" t="s">
        <v>2354</v>
      </c>
      <c r="H633" s="43">
        <v>1876</v>
      </c>
      <c r="I633" t="s">
        <v>43</v>
      </c>
      <c r="J633" s="145" t="str">
        <f>IF(ISBLANK(INDEX('Policy Characteristics'!D:D,MATCH($C633,'Policy Characteristics'!$C:$C,0))),"",INDEX('Policy Characteristics'!D:D,MATCH($C633,'Policy Characteristics'!$C:$C,0)))</f>
        <v>Electrification</v>
      </c>
      <c r="K633" s="144" t="str">
        <f>IF(ISBLANK(INDEX('Policy Characteristics'!E:E,MATCH($C633,'Policy Characteristics'!$C:$C,0))),"",INDEX('Policy Characteristics'!E:E,MATCH($C633,'Policy Characteristics'!$C:$C,0)))</f>
        <v>indst shift to electricity</v>
      </c>
      <c r="L633" s="151">
        <f>IF(ISBLANK(INDEX('Policy Characteristics'!F:F,MATCH($C633,'Policy Characteristics'!$C:$C,0))),"",INDEX('Policy Characteristics'!F:F,MATCH($C633,'Policy Characteristics'!$C:$C,0)))</f>
        <v>0</v>
      </c>
      <c r="M633" s="151">
        <f>IF(ISBLANK(INDEX('Policy Characteristics'!G:G,MATCH($C633,'Policy Characteristics'!$C:$C,0))),"",INDEX('Policy Characteristics'!G:G,MATCH($C633,'Policy Characteristics'!$C:$C,0)))</f>
        <v>1</v>
      </c>
      <c r="N633" s="151">
        <f>IF(ISBLANK(INDEX('Policy Characteristics'!H:H,MATCH($C633,'Policy Characteristics'!$C:$C,0))),"",INDEX('Policy Characteristics'!H:H,MATCH($C633,'Policy Characteristics'!$C:$C,0)))</f>
        <v>0.01</v>
      </c>
      <c r="O633" s="144" t="str">
        <f>IF(ISBLANK(INDEX('Policy Characteristics'!I:I,MATCH($C633,'Policy Characteristics'!$C:$C,0))),"",INDEX('Policy Characteristics'!I:I,MATCH($C633,'Policy Characteristics'!$C:$C,0)))</f>
        <v>% of fuel shifted</v>
      </c>
      <c r="P633" s="14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44" t="str">
        <f>IF(ISBLANK(INDEX('Policy Characteristics'!K:K,MATCH($C633,'Policy Characteristics'!$C:$C,0))),"",INDEX('Policy Characteristics'!K:K,MATCH($C633,'Policy Characteristics'!$C:$C,0)))</f>
        <v>industry-ag-main.html#fuel-switching</v>
      </c>
      <c r="R633" s="144" t="str">
        <f>IF(ISBLANK(INDEX('Policy Characteristics'!L:L,MATCH($C633,'Policy Characteristics'!$C:$C,0))),"",INDEX('Policy Characteristics'!L:L,MATCH($C633,'Policy Characteristics'!$C:$C,0)))</f>
        <v>industry-elec-and-hydrogen.html</v>
      </c>
    </row>
    <row r="634" spans="1:18" x14ac:dyDescent="0.25">
      <c r="A634" s="144" t="str">
        <f>IF(ISBLANK(INDEX('Policy Characteristics'!A:A,MATCH($C634,'Policy Characteristics'!$C:$C,0))),"",INDEX('Policy Characteristics'!A:A,MATCH($C634,'Policy Characteristics'!$C:$C,0)))</f>
        <v>Industry</v>
      </c>
      <c r="B634" s="152" t="str">
        <f>IF(ISBLANK(INDEX('Policy Characteristics'!B:B,MATCH($C634,'Policy Characteristics'!$C:$C,0))),"",INDEX('Policy Characteristics'!B:B,MATCH($C634,'Policy Characteristics'!$C:$C,0)))</f>
        <v>Electrification</v>
      </c>
      <c r="C634" s="144" t="str">
        <f t="shared" si="34"/>
        <v>Fraction of Eligible Industrial Energy Use Shifted to Electricity</v>
      </c>
      <c r="D634" s="6" t="s">
        <v>1961</v>
      </c>
      <c r="E634" s="1" t="s">
        <v>2348</v>
      </c>
      <c r="F634" t="s">
        <v>1925</v>
      </c>
      <c r="G634" s="45" t="s">
        <v>2355</v>
      </c>
      <c r="H634" s="43">
        <v>1877</v>
      </c>
      <c r="I634" t="s">
        <v>43</v>
      </c>
      <c r="J634" s="145" t="str">
        <f>IF(ISBLANK(INDEX('Policy Characteristics'!D:D,MATCH($C634,'Policy Characteristics'!$C:$C,0))),"",INDEX('Policy Characteristics'!D:D,MATCH($C634,'Policy Characteristics'!$C:$C,0)))</f>
        <v>Electrification</v>
      </c>
      <c r="K634" s="144" t="str">
        <f>IF(ISBLANK(INDEX('Policy Characteristics'!E:E,MATCH($C634,'Policy Characteristics'!$C:$C,0))),"",INDEX('Policy Characteristics'!E:E,MATCH($C634,'Policy Characteristics'!$C:$C,0)))</f>
        <v>indst shift to electricity</v>
      </c>
      <c r="L634" s="151">
        <f>IF(ISBLANK(INDEX('Policy Characteristics'!F:F,MATCH($C634,'Policy Characteristics'!$C:$C,0))),"",INDEX('Policy Characteristics'!F:F,MATCH($C634,'Policy Characteristics'!$C:$C,0)))</f>
        <v>0</v>
      </c>
      <c r="M634" s="151">
        <f>IF(ISBLANK(INDEX('Policy Characteristics'!G:G,MATCH($C634,'Policy Characteristics'!$C:$C,0))),"",INDEX('Policy Characteristics'!G:G,MATCH($C634,'Policy Characteristics'!$C:$C,0)))</f>
        <v>1</v>
      </c>
      <c r="N634" s="151">
        <f>IF(ISBLANK(INDEX('Policy Characteristics'!H:H,MATCH($C634,'Policy Characteristics'!$C:$C,0))),"",INDEX('Policy Characteristics'!H:H,MATCH($C634,'Policy Characteristics'!$C:$C,0)))</f>
        <v>0.01</v>
      </c>
      <c r="O634" s="144" t="str">
        <f>IF(ISBLANK(INDEX('Policy Characteristics'!I:I,MATCH($C634,'Policy Characteristics'!$C:$C,0))),"",INDEX('Policy Characteristics'!I:I,MATCH($C634,'Policy Characteristics'!$C:$C,0)))</f>
        <v>% of fuel shifted</v>
      </c>
      <c r="P634" s="14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44" t="str">
        <f>IF(ISBLANK(INDEX('Policy Characteristics'!K:K,MATCH($C634,'Policy Characteristics'!$C:$C,0))),"",INDEX('Policy Characteristics'!K:K,MATCH($C634,'Policy Characteristics'!$C:$C,0)))</f>
        <v>industry-ag-main.html#fuel-switching</v>
      </c>
      <c r="R634" s="144" t="str">
        <f>IF(ISBLANK(INDEX('Policy Characteristics'!L:L,MATCH($C634,'Policy Characteristics'!$C:$C,0))),"",INDEX('Policy Characteristics'!L:L,MATCH($C634,'Policy Characteristics'!$C:$C,0)))</f>
        <v>industry-elec-and-hydrogen.html</v>
      </c>
    </row>
    <row r="635" spans="1:18" x14ac:dyDescent="0.25">
      <c r="A635" s="144" t="str">
        <f>IF(ISBLANK(INDEX('Policy Characteristics'!A:A,MATCH($C635,'Policy Characteristics'!$C:$C,0))),"",INDEX('Policy Characteristics'!A:A,MATCH($C635,'Policy Characteristics'!$C:$C,0)))</f>
        <v>Industry</v>
      </c>
      <c r="B635" s="152" t="str">
        <f>IF(ISBLANK(INDEX('Policy Characteristics'!B:B,MATCH($C635,'Policy Characteristics'!$C:$C,0))),"",INDEX('Policy Characteristics'!B:B,MATCH($C635,'Policy Characteristics'!$C:$C,0)))</f>
        <v>Electrification</v>
      </c>
      <c r="C635" s="144" t="str">
        <f t="shared" si="34"/>
        <v>Fraction of Eligible Industrial Energy Use Shifted to Electricity</v>
      </c>
      <c r="D635" s="6" t="s">
        <v>1961</v>
      </c>
      <c r="E635" s="1" t="s">
        <v>2349</v>
      </c>
      <c r="F635" t="s">
        <v>1925</v>
      </c>
      <c r="G635" s="45" t="s">
        <v>2356</v>
      </c>
      <c r="H635" s="43">
        <v>1878</v>
      </c>
      <c r="I635" t="s">
        <v>43</v>
      </c>
      <c r="J635" s="145" t="str">
        <f>IF(ISBLANK(INDEX('Policy Characteristics'!D:D,MATCH($C635,'Policy Characteristics'!$C:$C,0))),"",INDEX('Policy Characteristics'!D:D,MATCH($C635,'Policy Characteristics'!$C:$C,0)))</f>
        <v>Electrification</v>
      </c>
      <c r="K635" s="144" t="str">
        <f>IF(ISBLANK(INDEX('Policy Characteristics'!E:E,MATCH($C635,'Policy Characteristics'!$C:$C,0))),"",INDEX('Policy Characteristics'!E:E,MATCH($C635,'Policy Characteristics'!$C:$C,0)))</f>
        <v>indst shift to electricity</v>
      </c>
      <c r="L635" s="151">
        <f>IF(ISBLANK(INDEX('Policy Characteristics'!F:F,MATCH($C635,'Policy Characteristics'!$C:$C,0))),"",INDEX('Policy Characteristics'!F:F,MATCH($C635,'Policy Characteristics'!$C:$C,0)))</f>
        <v>0</v>
      </c>
      <c r="M635" s="151">
        <f>IF(ISBLANK(INDEX('Policy Characteristics'!G:G,MATCH($C635,'Policy Characteristics'!$C:$C,0))),"",INDEX('Policy Characteristics'!G:G,MATCH($C635,'Policy Characteristics'!$C:$C,0)))</f>
        <v>1</v>
      </c>
      <c r="N635" s="151">
        <f>IF(ISBLANK(INDEX('Policy Characteristics'!H:H,MATCH($C635,'Policy Characteristics'!$C:$C,0))),"",INDEX('Policy Characteristics'!H:H,MATCH($C635,'Policy Characteristics'!$C:$C,0)))</f>
        <v>0.01</v>
      </c>
      <c r="O635" s="144" t="str">
        <f>IF(ISBLANK(INDEX('Policy Characteristics'!I:I,MATCH($C635,'Policy Characteristics'!$C:$C,0))),"",INDEX('Policy Characteristics'!I:I,MATCH($C635,'Policy Characteristics'!$C:$C,0)))</f>
        <v>% of fuel shifted</v>
      </c>
      <c r="P635" s="14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44" t="str">
        <f>IF(ISBLANK(INDEX('Policy Characteristics'!K:K,MATCH($C635,'Policy Characteristics'!$C:$C,0))),"",INDEX('Policy Characteristics'!K:K,MATCH($C635,'Policy Characteristics'!$C:$C,0)))</f>
        <v>industry-ag-main.html#fuel-switching</v>
      </c>
      <c r="R635" s="144" t="str">
        <f>IF(ISBLANK(INDEX('Policy Characteristics'!L:L,MATCH($C635,'Policy Characteristics'!$C:$C,0))),"",INDEX('Policy Characteristics'!L:L,MATCH($C635,'Policy Characteristics'!$C:$C,0)))</f>
        <v>industry-elec-and-hydrogen.html</v>
      </c>
    </row>
    <row r="636" spans="1:18" x14ac:dyDescent="0.25">
      <c r="A636" s="144" t="str">
        <f>IF(ISBLANK(INDEX('Policy Characteristics'!A:A,MATCH($C636,'Policy Characteristics'!$C:$C,0))),"",INDEX('Policy Characteristics'!A:A,MATCH($C636,'Policy Characteristics'!$C:$C,0)))</f>
        <v>Industry</v>
      </c>
      <c r="B636" s="152" t="str">
        <f>IF(ISBLANK(INDEX('Policy Characteristics'!B:B,MATCH($C636,'Policy Characteristics'!$C:$C,0))),"",INDEX('Policy Characteristics'!B:B,MATCH($C636,'Policy Characteristics'!$C:$C,0)))</f>
        <v>Electrification</v>
      </c>
      <c r="C636" s="144" t="str">
        <f t="shared" si="34"/>
        <v>Fraction of Eligible Industrial Energy Use Shifted to Electricity</v>
      </c>
      <c r="D636" s="6" t="s">
        <v>1961</v>
      </c>
      <c r="E636" s="1" t="s">
        <v>2350</v>
      </c>
      <c r="F636" t="s">
        <v>1925</v>
      </c>
      <c r="G636" s="45" t="s">
        <v>2357</v>
      </c>
      <c r="H636" s="43">
        <v>1879</v>
      </c>
      <c r="I636" t="s">
        <v>43</v>
      </c>
      <c r="J636" s="145" t="str">
        <f>IF(ISBLANK(INDEX('Policy Characteristics'!D:D,MATCH($C636,'Policy Characteristics'!$C:$C,0))),"",INDEX('Policy Characteristics'!D:D,MATCH($C636,'Policy Characteristics'!$C:$C,0)))</f>
        <v>Electrification</v>
      </c>
      <c r="K636" s="144" t="str">
        <f>IF(ISBLANK(INDEX('Policy Characteristics'!E:E,MATCH($C636,'Policy Characteristics'!$C:$C,0))),"",INDEX('Policy Characteristics'!E:E,MATCH($C636,'Policy Characteristics'!$C:$C,0)))</f>
        <v>indst shift to electricity</v>
      </c>
      <c r="L636" s="151">
        <f>IF(ISBLANK(INDEX('Policy Characteristics'!F:F,MATCH($C636,'Policy Characteristics'!$C:$C,0))),"",INDEX('Policy Characteristics'!F:F,MATCH($C636,'Policy Characteristics'!$C:$C,0)))</f>
        <v>0</v>
      </c>
      <c r="M636" s="151">
        <f>IF(ISBLANK(INDEX('Policy Characteristics'!G:G,MATCH($C636,'Policy Characteristics'!$C:$C,0))),"",INDEX('Policy Characteristics'!G:G,MATCH($C636,'Policy Characteristics'!$C:$C,0)))</f>
        <v>1</v>
      </c>
      <c r="N636" s="151">
        <f>IF(ISBLANK(INDEX('Policy Characteristics'!H:H,MATCH($C636,'Policy Characteristics'!$C:$C,0))),"",INDEX('Policy Characteristics'!H:H,MATCH($C636,'Policy Characteristics'!$C:$C,0)))</f>
        <v>0.01</v>
      </c>
      <c r="O636" s="144" t="str">
        <f>IF(ISBLANK(INDEX('Policy Characteristics'!I:I,MATCH($C636,'Policy Characteristics'!$C:$C,0))),"",INDEX('Policy Characteristics'!I:I,MATCH($C636,'Policy Characteristics'!$C:$C,0)))</f>
        <v>% of fuel shifted</v>
      </c>
      <c r="P636" s="14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44" t="str">
        <f>IF(ISBLANK(INDEX('Policy Characteristics'!K:K,MATCH($C636,'Policy Characteristics'!$C:$C,0))),"",INDEX('Policy Characteristics'!K:K,MATCH($C636,'Policy Characteristics'!$C:$C,0)))</f>
        <v>industry-ag-main.html#fuel-switching</v>
      </c>
      <c r="R636" s="144" t="str">
        <f>IF(ISBLANK(INDEX('Policy Characteristics'!L:L,MATCH($C636,'Policy Characteristics'!$C:$C,0))),"",INDEX('Policy Characteristics'!L:L,MATCH($C636,'Policy Characteristics'!$C:$C,0)))</f>
        <v>industry-elec-and-hydrogen.html</v>
      </c>
    </row>
    <row r="637" spans="1:18" x14ac:dyDescent="0.25">
      <c r="A637" s="144" t="str">
        <f>IF(ISBLANK(INDEX('Policy Characteristics'!A:A,MATCH($C637,'Policy Characteristics'!$C:$C,0))),"",INDEX('Policy Characteristics'!A:A,MATCH($C637,'Policy Characteristics'!$C:$C,0)))</f>
        <v>Industry</v>
      </c>
      <c r="B637" s="152" t="str">
        <f>IF(ISBLANK(INDEX('Policy Characteristics'!B:B,MATCH($C637,'Policy Characteristics'!$C:$C,0))),"",INDEX('Policy Characteristics'!B:B,MATCH($C637,'Policy Characteristics'!$C:$C,0)))</f>
        <v>Electrification</v>
      </c>
      <c r="C637" s="144" t="str">
        <f t="shared" si="34"/>
        <v>Fraction of Eligible Industrial Energy Use Shifted to Electricity</v>
      </c>
      <c r="D637" s="6" t="s">
        <v>1961</v>
      </c>
      <c r="E637" s="1" t="s">
        <v>2351</v>
      </c>
      <c r="F637" t="s">
        <v>1925</v>
      </c>
      <c r="G637" s="45" t="s">
        <v>2358</v>
      </c>
      <c r="H637" s="43">
        <v>1880</v>
      </c>
      <c r="I637" t="s">
        <v>44</v>
      </c>
      <c r="J637" s="145" t="str">
        <f>IF(ISBLANK(INDEX('Policy Characteristics'!D:D,MATCH($C637,'Policy Characteristics'!$C:$C,0))),"",INDEX('Policy Characteristics'!D:D,MATCH($C637,'Policy Characteristics'!$C:$C,0)))</f>
        <v>Electrification</v>
      </c>
      <c r="K637" s="144" t="str">
        <f>IF(ISBLANK(INDEX('Policy Characteristics'!E:E,MATCH($C637,'Policy Characteristics'!$C:$C,0))),"",INDEX('Policy Characteristics'!E:E,MATCH($C637,'Policy Characteristics'!$C:$C,0)))</f>
        <v>indst shift to electricity</v>
      </c>
      <c r="L637" s="151">
        <f>IF(ISBLANK(INDEX('Policy Characteristics'!F:F,MATCH($C637,'Policy Characteristics'!$C:$C,0))),"",INDEX('Policy Characteristics'!F:F,MATCH($C637,'Policy Characteristics'!$C:$C,0)))</f>
        <v>0</v>
      </c>
      <c r="M637" s="151">
        <f>IF(ISBLANK(INDEX('Policy Characteristics'!G:G,MATCH($C637,'Policy Characteristics'!$C:$C,0))),"",INDEX('Policy Characteristics'!G:G,MATCH($C637,'Policy Characteristics'!$C:$C,0)))</f>
        <v>1</v>
      </c>
      <c r="N637" s="151">
        <f>IF(ISBLANK(INDEX('Policy Characteristics'!H:H,MATCH($C637,'Policy Characteristics'!$C:$C,0))),"",INDEX('Policy Characteristics'!H:H,MATCH($C637,'Policy Characteristics'!$C:$C,0)))</f>
        <v>0.01</v>
      </c>
      <c r="O637" s="144" t="str">
        <f>IF(ISBLANK(INDEX('Policy Characteristics'!I:I,MATCH($C637,'Policy Characteristics'!$C:$C,0))),"",INDEX('Policy Characteristics'!I:I,MATCH($C637,'Policy Characteristics'!$C:$C,0)))</f>
        <v>% of fuel shifted</v>
      </c>
      <c r="P637" s="14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44" t="str">
        <f>IF(ISBLANK(INDEX('Policy Characteristics'!K:K,MATCH($C637,'Policy Characteristics'!$C:$C,0))),"",INDEX('Policy Characteristics'!K:K,MATCH($C637,'Policy Characteristics'!$C:$C,0)))</f>
        <v>industry-ag-main.html#fuel-switching</v>
      </c>
      <c r="R637" s="144" t="str">
        <f>IF(ISBLANK(INDEX('Policy Characteristics'!L:L,MATCH($C637,'Policy Characteristics'!$C:$C,0))),"",INDEX('Policy Characteristics'!L:L,MATCH($C637,'Policy Characteristics'!$C:$C,0)))</f>
        <v>industry-elec-and-hydrogen.html</v>
      </c>
    </row>
    <row r="638" spans="1:18" x14ac:dyDescent="0.25">
      <c r="A638" s="144" t="str">
        <f>IF(ISBLANK(INDEX('Policy Characteristics'!A:A,MATCH($C638,'Policy Characteristics'!$C:$C,0))),"",INDEX('Policy Characteristics'!A:A,MATCH($C638,'Policy Characteristics'!$C:$C,0)))</f>
        <v>Industry</v>
      </c>
      <c r="B638" s="152" t="str">
        <f>IF(ISBLANK(INDEX('Policy Characteristics'!B:B,MATCH($C638,'Policy Characteristics'!$C:$C,0))),"",INDEX('Policy Characteristics'!B:B,MATCH($C638,'Policy Characteristics'!$C:$C,0)))</f>
        <v>Electrification</v>
      </c>
      <c r="C638" s="144" t="str">
        <f t="shared" si="34"/>
        <v>Fraction of Eligible Industrial Energy Use Shifted to Electricity</v>
      </c>
      <c r="D638" s="6" t="s">
        <v>1961</v>
      </c>
      <c r="E638" s="1" t="s">
        <v>2501</v>
      </c>
      <c r="F638" t="s">
        <v>1925</v>
      </c>
      <c r="G638" s="45" t="s">
        <v>2501</v>
      </c>
      <c r="H638" s="43">
        <v>1881</v>
      </c>
      <c r="I638" t="s">
        <v>44</v>
      </c>
      <c r="J638" s="145" t="str">
        <f>IF(ISBLANK(INDEX('Policy Characteristics'!D:D,MATCH($C638,'Policy Characteristics'!$C:$C,0))),"",INDEX('Policy Characteristics'!D:D,MATCH($C638,'Policy Characteristics'!$C:$C,0)))</f>
        <v>Electrification</v>
      </c>
      <c r="K638" s="144" t="str">
        <f>IF(ISBLANK(INDEX('Policy Characteristics'!E:E,MATCH($C638,'Policy Characteristics'!$C:$C,0))),"",INDEX('Policy Characteristics'!E:E,MATCH($C638,'Policy Characteristics'!$C:$C,0)))</f>
        <v>indst shift to electricity</v>
      </c>
      <c r="L638" s="151">
        <f>IF(ISBLANK(INDEX('Policy Characteristics'!F:F,MATCH($C638,'Policy Characteristics'!$C:$C,0))),"",INDEX('Policy Characteristics'!F:F,MATCH($C638,'Policy Characteristics'!$C:$C,0)))</f>
        <v>0</v>
      </c>
      <c r="M638" s="151">
        <f>IF(ISBLANK(INDEX('Policy Characteristics'!G:G,MATCH($C638,'Policy Characteristics'!$C:$C,0))),"",INDEX('Policy Characteristics'!G:G,MATCH($C638,'Policy Characteristics'!$C:$C,0)))</f>
        <v>1</v>
      </c>
      <c r="N638" s="151">
        <f>IF(ISBLANK(INDEX('Policy Characteristics'!H:H,MATCH($C638,'Policy Characteristics'!$C:$C,0))),"",INDEX('Policy Characteristics'!H:H,MATCH($C638,'Policy Characteristics'!$C:$C,0)))</f>
        <v>0.01</v>
      </c>
      <c r="O638" s="144" t="str">
        <f>IF(ISBLANK(INDEX('Policy Characteristics'!I:I,MATCH($C638,'Policy Characteristics'!$C:$C,0))),"",INDEX('Policy Characteristics'!I:I,MATCH($C638,'Policy Characteristics'!$C:$C,0)))</f>
        <v>% of fuel shifted</v>
      </c>
      <c r="P638" s="14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44" t="str">
        <f>IF(ISBLANK(INDEX('Policy Characteristics'!K:K,MATCH($C638,'Policy Characteristics'!$C:$C,0))),"",INDEX('Policy Characteristics'!K:K,MATCH($C638,'Policy Characteristics'!$C:$C,0)))</f>
        <v>industry-ag-main.html#fuel-switching</v>
      </c>
      <c r="R638" s="144" t="str">
        <f>IF(ISBLANK(INDEX('Policy Characteristics'!L:L,MATCH($C638,'Policy Characteristics'!$C:$C,0))),"",INDEX('Policy Characteristics'!L:L,MATCH($C638,'Policy Characteristics'!$C:$C,0)))</f>
        <v>industry-elec-and-hydrogen.html</v>
      </c>
    </row>
    <row r="639" spans="1:18" x14ac:dyDescent="0.25">
      <c r="A639" s="144" t="str">
        <f>IF(ISBLANK(INDEX('Policy Characteristics'!A:A,MATCH($C639,'Policy Characteristics'!$C:$C,0))),"",INDEX('Policy Characteristics'!A:A,MATCH($C639,'Policy Characteristics'!$C:$C,0)))</f>
        <v>Industry</v>
      </c>
      <c r="B639" s="152" t="str">
        <f>IF(ISBLANK(INDEX('Policy Characteristics'!B:B,MATCH($C639,'Policy Characteristics'!$C:$C,0))),"",INDEX('Policy Characteristics'!B:B,MATCH($C639,'Policy Characteristics'!$C:$C,0)))</f>
        <v>Electrification</v>
      </c>
      <c r="C639" s="144" t="str">
        <f t="shared" si="34"/>
        <v>Fraction of Eligible Industrial Energy Use Shifted to Electricity</v>
      </c>
      <c r="D639" s="6" t="s">
        <v>1962</v>
      </c>
      <c r="E639" s="1" t="s">
        <v>2345</v>
      </c>
      <c r="F639" t="s">
        <v>1926</v>
      </c>
      <c r="G639" s="45" t="s">
        <v>2352</v>
      </c>
      <c r="H639" s="43">
        <v>1882</v>
      </c>
      <c r="I639" t="s">
        <v>43</v>
      </c>
      <c r="J639" s="145" t="str">
        <f>IF(ISBLANK(INDEX('Policy Characteristics'!D:D,MATCH($C639,'Policy Characteristics'!$C:$C,0))),"",INDEX('Policy Characteristics'!D:D,MATCH($C639,'Policy Characteristics'!$C:$C,0)))</f>
        <v>Electrification</v>
      </c>
      <c r="K639" s="144" t="str">
        <f>IF(ISBLANK(INDEX('Policy Characteristics'!E:E,MATCH($C639,'Policy Characteristics'!$C:$C,0))),"",INDEX('Policy Characteristics'!E:E,MATCH($C639,'Policy Characteristics'!$C:$C,0)))</f>
        <v>indst shift to electricity</v>
      </c>
      <c r="L639" s="151">
        <f>IF(ISBLANK(INDEX('Policy Characteristics'!F:F,MATCH($C639,'Policy Characteristics'!$C:$C,0))),"",INDEX('Policy Characteristics'!F:F,MATCH($C639,'Policy Characteristics'!$C:$C,0)))</f>
        <v>0</v>
      </c>
      <c r="M639" s="151">
        <f>IF(ISBLANK(INDEX('Policy Characteristics'!G:G,MATCH($C639,'Policy Characteristics'!$C:$C,0))),"",INDEX('Policy Characteristics'!G:G,MATCH($C639,'Policy Characteristics'!$C:$C,0)))</f>
        <v>1</v>
      </c>
      <c r="N639" s="151">
        <f>IF(ISBLANK(INDEX('Policy Characteristics'!H:H,MATCH($C639,'Policy Characteristics'!$C:$C,0))),"",INDEX('Policy Characteristics'!H:H,MATCH($C639,'Policy Characteristics'!$C:$C,0)))</f>
        <v>0.01</v>
      </c>
      <c r="O639" s="144" t="str">
        <f>IF(ISBLANK(INDEX('Policy Characteristics'!I:I,MATCH($C639,'Policy Characteristics'!$C:$C,0))),"",INDEX('Policy Characteristics'!I:I,MATCH($C639,'Policy Characteristics'!$C:$C,0)))</f>
        <v>% of fuel shifted</v>
      </c>
      <c r="P639" s="14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44" t="str">
        <f>IF(ISBLANK(INDEX('Policy Characteristics'!K:K,MATCH($C639,'Policy Characteristics'!$C:$C,0))),"",INDEX('Policy Characteristics'!K:K,MATCH($C639,'Policy Characteristics'!$C:$C,0)))</f>
        <v>industry-ag-main.html#fuel-switching</v>
      </c>
      <c r="R639" s="144" t="str">
        <f>IF(ISBLANK(INDEX('Policy Characteristics'!L:L,MATCH($C639,'Policy Characteristics'!$C:$C,0))),"",INDEX('Policy Characteristics'!L:L,MATCH($C639,'Policy Characteristics'!$C:$C,0)))</f>
        <v>industry-elec-and-hydrogen.html</v>
      </c>
    </row>
    <row r="640" spans="1:18" x14ac:dyDescent="0.25">
      <c r="A640" s="144" t="str">
        <f>IF(ISBLANK(INDEX('Policy Characteristics'!A:A,MATCH($C640,'Policy Characteristics'!$C:$C,0))),"",INDEX('Policy Characteristics'!A:A,MATCH($C640,'Policy Characteristics'!$C:$C,0)))</f>
        <v>Industry</v>
      </c>
      <c r="B640" s="152" t="str">
        <f>IF(ISBLANK(INDEX('Policy Characteristics'!B:B,MATCH($C640,'Policy Characteristics'!$C:$C,0))),"",INDEX('Policy Characteristics'!B:B,MATCH($C640,'Policy Characteristics'!$C:$C,0)))</f>
        <v>Electrification</v>
      </c>
      <c r="C640" s="144" t="str">
        <f t="shared" si="34"/>
        <v>Fraction of Eligible Industrial Energy Use Shifted to Electricity</v>
      </c>
      <c r="D640" s="6" t="s">
        <v>1962</v>
      </c>
      <c r="E640" s="1" t="s">
        <v>2346</v>
      </c>
      <c r="F640" t="s">
        <v>1926</v>
      </c>
      <c r="G640" s="45" t="s">
        <v>2353</v>
      </c>
      <c r="H640" s="43">
        <v>1883</v>
      </c>
      <c r="I640" t="s">
        <v>43</v>
      </c>
      <c r="J640" s="145" t="str">
        <f>IF(ISBLANK(INDEX('Policy Characteristics'!D:D,MATCH($C640,'Policy Characteristics'!$C:$C,0))),"",INDEX('Policy Characteristics'!D:D,MATCH($C640,'Policy Characteristics'!$C:$C,0)))</f>
        <v>Electrification</v>
      </c>
      <c r="K640" s="144" t="str">
        <f>IF(ISBLANK(INDEX('Policy Characteristics'!E:E,MATCH($C640,'Policy Characteristics'!$C:$C,0))),"",INDEX('Policy Characteristics'!E:E,MATCH($C640,'Policy Characteristics'!$C:$C,0)))</f>
        <v>indst shift to electricity</v>
      </c>
      <c r="L640" s="151">
        <f>IF(ISBLANK(INDEX('Policy Characteristics'!F:F,MATCH($C640,'Policy Characteristics'!$C:$C,0))),"",INDEX('Policy Characteristics'!F:F,MATCH($C640,'Policy Characteristics'!$C:$C,0)))</f>
        <v>0</v>
      </c>
      <c r="M640" s="151">
        <f>IF(ISBLANK(INDEX('Policy Characteristics'!G:G,MATCH($C640,'Policy Characteristics'!$C:$C,0))),"",INDEX('Policy Characteristics'!G:G,MATCH($C640,'Policy Characteristics'!$C:$C,0)))</f>
        <v>1</v>
      </c>
      <c r="N640" s="151">
        <f>IF(ISBLANK(INDEX('Policy Characteristics'!H:H,MATCH($C640,'Policy Characteristics'!$C:$C,0))),"",INDEX('Policy Characteristics'!H:H,MATCH($C640,'Policy Characteristics'!$C:$C,0)))</f>
        <v>0.01</v>
      </c>
      <c r="O640" s="144" t="str">
        <f>IF(ISBLANK(INDEX('Policy Characteristics'!I:I,MATCH($C640,'Policy Characteristics'!$C:$C,0))),"",INDEX('Policy Characteristics'!I:I,MATCH($C640,'Policy Characteristics'!$C:$C,0)))</f>
        <v>% of fuel shifted</v>
      </c>
      <c r="P640" s="14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44" t="str">
        <f>IF(ISBLANK(INDEX('Policy Characteristics'!K:K,MATCH($C640,'Policy Characteristics'!$C:$C,0))),"",INDEX('Policy Characteristics'!K:K,MATCH($C640,'Policy Characteristics'!$C:$C,0)))</f>
        <v>industry-ag-main.html#fuel-switching</v>
      </c>
      <c r="R640" s="144" t="str">
        <f>IF(ISBLANK(INDEX('Policy Characteristics'!L:L,MATCH($C640,'Policy Characteristics'!$C:$C,0))),"",INDEX('Policy Characteristics'!L:L,MATCH($C640,'Policy Characteristics'!$C:$C,0)))</f>
        <v>industry-elec-and-hydrogen.html</v>
      </c>
    </row>
    <row r="641" spans="1:18" x14ac:dyDescent="0.25">
      <c r="A641" s="144" t="str">
        <f>IF(ISBLANK(INDEX('Policy Characteristics'!A:A,MATCH($C641,'Policy Characteristics'!$C:$C,0))),"",INDEX('Policy Characteristics'!A:A,MATCH($C641,'Policy Characteristics'!$C:$C,0)))</f>
        <v>Industry</v>
      </c>
      <c r="B641" s="152" t="str">
        <f>IF(ISBLANK(INDEX('Policy Characteristics'!B:B,MATCH($C641,'Policy Characteristics'!$C:$C,0))),"",INDEX('Policy Characteristics'!B:B,MATCH($C641,'Policy Characteristics'!$C:$C,0)))</f>
        <v>Electrification</v>
      </c>
      <c r="C641" s="144" t="str">
        <f t="shared" si="34"/>
        <v>Fraction of Eligible Industrial Energy Use Shifted to Electricity</v>
      </c>
      <c r="D641" s="6" t="s">
        <v>1962</v>
      </c>
      <c r="E641" s="1" t="s">
        <v>2347</v>
      </c>
      <c r="F641" t="s">
        <v>1926</v>
      </c>
      <c r="G641" s="45" t="s">
        <v>2354</v>
      </c>
      <c r="H641" s="43">
        <v>1884</v>
      </c>
      <c r="I641" t="s">
        <v>43</v>
      </c>
      <c r="J641" s="145" t="str">
        <f>IF(ISBLANK(INDEX('Policy Characteristics'!D:D,MATCH($C641,'Policy Characteristics'!$C:$C,0))),"",INDEX('Policy Characteristics'!D:D,MATCH($C641,'Policy Characteristics'!$C:$C,0)))</f>
        <v>Electrification</v>
      </c>
      <c r="K641" s="144" t="str">
        <f>IF(ISBLANK(INDEX('Policy Characteristics'!E:E,MATCH($C641,'Policy Characteristics'!$C:$C,0))),"",INDEX('Policy Characteristics'!E:E,MATCH($C641,'Policy Characteristics'!$C:$C,0)))</f>
        <v>indst shift to electricity</v>
      </c>
      <c r="L641" s="151">
        <f>IF(ISBLANK(INDEX('Policy Characteristics'!F:F,MATCH($C641,'Policy Characteristics'!$C:$C,0))),"",INDEX('Policy Characteristics'!F:F,MATCH($C641,'Policy Characteristics'!$C:$C,0)))</f>
        <v>0</v>
      </c>
      <c r="M641" s="151">
        <f>IF(ISBLANK(INDEX('Policy Characteristics'!G:G,MATCH($C641,'Policy Characteristics'!$C:$C,0))),"",INDEX('Policy Characteristics'!G:G,MATCH($C641,'Policy Characteristics'!$C:$C,0)))</f>
        <v>1</v>
      </c>
      <c r="N641" s="151">
        <f>IF(ISBLANK(INDEX('Policy Characteristics'!H:H,MATCH($C641,'Policy Characteristics'!$C:$C,0))),"",INDEX('Policy Characteristics'!H:H,MATCH($C641,'Policy Characteristics'!$C:$C,0)))</f>
        <v>0.01</v>
      </c>
      <c r="O641" s="144" t="str">
        <f>IF(ISBLANK(INDEX('Policy Characteristics'!I:I,MATCH($C641,'Policy Characteristics'!$C:$C,0))),"",INDEX('Policy Characteristics'!I:I,MATCH($C641,'Policy Characteristics'!$C:$C,0)))</f>
        <v>% of fuel shifted</v>
      </c>
      <c r="P641" s="14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44" t="str">
        <f>IF(ISBLANK(INDEX('Policy Characteristics'!K:K,MATCH($C641,'Policy Characteristics'!$C:$C,0))),"",INDEX('Policy Characteristics'!K:K,MATCH($C641,'Policy Characteristics'!$C:$C,0)))</f>
        <v>industry-ag-main.html#fuel-switching</v>
      </c>
      <c r="R641" s="144" t="str">
        <f>IF(ISBLANK(INDEX('Policy Characteristics'!L:L,MATCH($C641,'Policy Characteristics'!$C:$C,0))),"",INDEX('Policy Characteristics'!L:L,MATCH($C641,'Policy Characteristics'!$C:$C,0)))</f>
        <v>industry-elec-and-hydrogen.html</v>
      </c>
    </row>
    <row r="642" spans="1:18" x14ac:dyDescent="0.25">
      <c r="A642" s="144" t="str">
        <f>IF(ISBLANK(INDEX('Policy Characteristics'!A:A,MATCH($C642,'Policy Characteristics'!$C:$C,0))),"",INDEX('Policy Characteristics'!A:A,MATCH($C642,'Policy Characteristics'!$C:$C,0)))</f>
        <v>Industry</v>
      </c>
      <c r="B642" s="152" t="str">
        <f>IF(ISBLANK(INDEX('Policy Characteristics'!B:B,MATCH($C642,'Policy Characteristics'!$C:$C,0))),"",INDEX('Policy Characteristics'!B:B,MATCH($C642,'Policy Characteristics'!$C:$C,0)))</f>
        <v>Electrification</v>
      </c>
      <c r="C642" s="144" t="str">
        <f t="shared" si="34"/>
        <v>Fraction of Eligible Industrial Energy Use Shifted to Electricity</v>
      </c>
      <c r="D642" s="6" t="s">
        <v>1962</v>
      </c>
      <c r="E642" s="1" t="s">
        <v>2348</v>
      </c>
      <c r="F642" t="s">
        <v>1926</v>
      </c>
      <c r="G642" s="45" t="s">
        <v>2355</v>
      </c>
      <c r="H642" s="43">
        <v>1885</v>
      </c>
      <c r="I642" t="s">
        <v>43</v>
      </c>
      <c r="J642" s="145" t="str">
        <f>IF(ISBLANK(INDEX('Policy Characteristics'!D:D,MATCH($C642,'Policy Characteristics'!$C:$C,0))),"",INDEX('Policy Characteristics'!D:D,MATCH($C642,'Policy Characteristics'!$C:$C,0)))</f>
        <v>Electrification</v>
      </c>
      <c r="K642" s="144" t="str">
        <f>IF(ISBLANK(INDEX('Policy Characteristics'!E:E,MATCH($C642,'Policy Characteristics'!$C:$C,0))),"",INDEX('Policy Characteristics'!E:E,MATCH($C642,'Policy Characteristics'!$C:$C,0)))</f>
        <v>indst shift to electricity</v>
      </c>
      <c r="L642" s="151">
        <f>IF(ISBLANK(INDEX('Policy Characteristics'!F:F,MATCH($C642,'Policy Characteristics'!$C:$C,0))),"",INDEX('Policy Characteristics'!F:F,MATCH($C642,'Policy Characteristics'!$C:$C,0)))</f>
        <v>0</v>
      </c>
      <c r="M642" s="151">
        <f>IF(ISBLANK(INDEX('Policy Characteristics'!G:G,MATCH($C642,'Policy Characteristics'!$C:$C,0))),"",INDEX('Policy Characteristics'!G:G,MATCH($C642,'Policy Characteristics'!$C:$C,0)))</f>
        <v>1</v>
      </c>
      <c r="N642" s="151">
        <f>IF(ISBLANK(INDEX('Policy Characteristics'!H:H,MATCH($C642,'Policy Characteristics'!$C:$C,0))),"",INDEX('Policy Characteristics'!H:H,MATCH($C642,'Policy Characteristics'!$C:$C,0)))</f>
        <v>0.01</v>
      </c>
      <c r="O642" s="144" t="str">
        <f>IF(ISBLANK(INDEX('Policy Characteristics'!I:I,MATCH($C642,'Policy Characteristics'!$C:$C,0))),"",INDEX('Policy Characteristics'!I:I,MATCH($C642,'Policy Characteristics'!$C:$C,0)))</f>
        <v>% of fuel shifted</v>
      </c>
      <c r="P642" s="14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44" t="str">
        <f>IF(ISBLANK(INDEX('Policy Characteristics'!K:K,MATCH($C642,'Policy Characteristics'!$C:$C,0))),"",INDEX('Policy Characteristics'!K:K,MATCH($C642,'Policy Characteristics'!$C:$C,0)))</f>
        <v>industry-ag-main.html#fuel-switching</v>
      </c>
      <c r="R642" s="144" t="str">
        <f>IF(ISBLANK(INDEX('Policy Characteristics'!L:L,MATCH($C642,'Policy Characteristics'!$C:$C,0))),"",INDEX('Policy Characteristics'!L:L,MATCH($C642,'Policy Characteristics'!$C:$C,0)))</f>
        <v>industry-elec-and-hydrogen.html</v>
      </c>
    </row>
    <row r="643" spans="1:18" x14ac:dyDescent="0.25">
      <c r="A643" s="144" t="str">
        <f>IF(ISBLANK(INDEX('Policy Characteristics'!A:A,MATCH($C643,'Policy Characteristics'!$C:$C,0))),"",INDEX('Policy Characteristics'!A:A,MATCH($C643,'Policy Characteristics'!$C:$C,0)))</f>
        <v>Industry</v>
      </c>
      <c r="B643" s="152" t="str">
        <f>IF(ISBLANK(INDEX('Policy Characteristics'!B:B,MATCH($C643,'Policy Characteristics'!$C:$C,0))),"",INDEX('Policy Characteristics'!B:B,MATCH($C643,'Policy Characteristics'!$C:$C,0)))</f>
        <v>Electrification</v>
      </c>
      <c r="C643" s="144" t="str">
        <f t="shared" si="34"/>
        <v>Fraction of Eligible Industrial Energy Use Shifted to Electricity</v>
      </c>
      <c r="D643" s="6" t="s">
        <v>1962</v>
      </c>
      <c r="E643" s="1" t="s">
        <v>2349</v>
      </c>
      <c r="F643" t="s">
        <v>1926</v>
      </c>
      <c r="G643" s="45" t="s">
        <v>2356</v>
      </c>
      <c r="H643" s="43">
        <v>1886</v>
      </c>
      <c r="I643" t="s">
        <v>43</v>
      </c>
      <c r="J643" s="145" t="str">
        <f>IF(ISBLANK(INDEX('Policy Characteristics'!D:D,MATCH($C643,'Policy Characteristics'!$C:$C,0))),"",INDEX('Policy Characteristics'!D:D,MATCH($C643,'Policy Characteristics'!$C:$C,0)))</f>
        <v>Electrification</v>
      </c>
      <c r="K643" s="144" t="str">
        <f>IF(ISBLANK(INDEX('Policy Characteristics'!E:E,MATCH($C643,'Policy Characteristics'!$C:$C,0))),"",INDEX('Policy Characteristics'!E:E,MATCH($C643,'Policy Characteristics'!$C:$C,0)))</f>
        <v>indst shift to electricity</v>
      </c>
      <c r="L643" s="151">
        <f>IF(ISBLANK(INDEX('Policy Characteristics'!F:F,MATCH($C643,'Policy Characteristics'!$C:$C,0))),"",INDEX('Policy Characteristics'!F:F,MATCH($C643,'Policy Characteristics'!$C:$C,0)))</f>
        <v>0</v>
      </c>
      <c r="M643" s="151">
        <f>IF(ISBLANK(INDEX('Policy Characteristics'!G:G,MATCH($C643,'Policy Characteristics'!$C:$C,0))),"",INDEX('Policy Characteristics'!G:G,MATCH($C643,'Policy Characteristics'!$C:$C,0)))</f>
        <v>1</v>
      </c>
      <c r="N643" s="151">
        <f>IF(ISBLANK(INDEX('Policy Characteristics'!H:H,MATCH($C643,'Policy Characteristics'!$C:$C,0))),"",INDEX('Policy Characteristics'!H:H,MATCH($C643,'Policy Characteristics'!$C:$C,0)))</f>
        <v>0.01</v>
      </c>
      <c r="O643" s="144" t="str">
        <f>IF(ISBLANK(INDEX('Policy Characteristics'!I:I,MATCH($C643,'Policy Characteristics'!$C:$C,0))),"",INDEX('Policy Characteristics'!I:I,MATCH($C643,'Policy Characteristics'!$C:$C,0)))</f>
        <v>% of fuel shifted</v>
      </c>
      <c r="P643" s="14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44" t="str">
        <f>IF(ISBLANK(INDEX('Policy Characteristics'!K:K,MATCH($C643,'Policy Characteristics'!$C:$C,0))),"",INDEX('Policy Characteristics'!K:K,MATCH($C643,'Policy Characteristics'!$C:$C,0)))</f>
        <v>industry-ag-main.html#fuel-switching</v>
      </c>
      <c r="R643" s="144" t="str">
        <f>IF(ISBLANK(INDEX('Policy Characteristics'!L:L,MATCH($C643,'Policy Characteristics'!$C:$C,0))),"",INDEX('Policy Characteristics'!L:L,MATCH($C643,'Policy Characteristics'!$C:$C,0)))</f>
        <v>industry-elec-and-hydrogen.html</v>
      </c>
    </row>
    <row r="644" spans="1:18" x14ac:dyDescent="0.25">
      <c r="A644" s="144" t="str">
        <f>IF(ISBLANK(INDEX('Policy Characteristics'!A:A,MATCH($C644,'Policy Characteristics'!$C:$C,0))),"",INDEX('Policy Characteristics'!A:A,MATCH($C644,'Policy Characteristics'!$C:$C,0)))</f>
        <v>Industry</v>
      </c>
      <c r="B644" s="152" t="str">
        <f>IF(ISBLANK(INDEX('Policy Characteristics'!B:B,MATCH($C644,'Policy Characteristics'!$C:$C,0))),"",INDEX('Policy Characteristics'!B:B,MATCH($C644,'Policy Characteristics'!$C:$C,0)))</f>
        <v>Electrification</v>
      </c>
      <c r="C644" s="144" t="str">
        <f t="shared" si="34"/>
        <v>Fraction of Eligible Industrial Energy Use Shifted to Electricity</v>
      </c>
      <c r="D644" s="6" t="s">
        <v>1962</v>
      </c>
      <c r="E644" s="1" t="s">
        <v>2350</v>
      </c>
      <c r="F644" t="s">
        <v>1926</v>
      </c>
      <c r="G644" s="45" t="s">
        <v>2357</v>
      </c>
      <c r="H644" s="43">
        <v>1887</v>
      </c>
      <c r="I644" t="s">
        <v>43</v>
      </c>
      <c r="J644" s="145" t="str">
        <f>IF(ISBLANK(INDEX('Policy Characteristics'!D:D,MATCH($C644,'Policy Characteristics'!$C:$C,0))),"",INDEX('Policy Characteristics'!D:D,MATCH($C644,'Policy Characteristics'!$C:$C,0)))</f>
        <v>Electrification</v>
      </c>
      <c r="K644" s="144" t="str">
        <f>IF(ISBLANK(INDEX('Policy Characteristics'!E:E,MATCH($C644,'Policy Characteristics'!$C:$C,0))),"",INDEX('Policy Characteristics'!E:E,MATCH($C644,'Policy Characteristics'!$C:$C,0)))</f>
        <v>indst shift to electricity</v>
      </c>
      <c r="L644" s="151">
        <f>IF(ISBLANK(INDEX('Policy Characteristics'!F:F,MATCH($C644,'Policy Characteristics'!$C:$C,0))),"",INDEX('Policy Characteristics'!F:F,MATCH($C644,'Policy Characteristics'!$C:$C,0)))</f>
        <v>0</v>
      </c>
      <c r="M644" s="151">
        <f>IF(ISBLANK(INDEX('Policy Characteristics'!G:G,MATCH($C644,'Policy Characteristics'!$C:$C,0))),"",INDEX('Policy Characteristics'!G:G,MATCH($C644,'Policy Characteristics'!$C:$C,0)))</f>
        <v>1</v>
      </c>
      <c r="N644" s="151">
        <f>IF(ISBLANK(INDEX('Policy Characteristics'!H:H,MATCH($C644,'Policy Characteristics'!$C:$C,0))),"",INDEX('Policy Characteristics'!H:H,MATCH($C644,'Policy Characteristics'!$C:$C,0)))</f>
        <v>0.01</v>
      </c>
      <c r="O644" s="144" t="str">
        <f>IF(ISBLANK(INDEX('Policy Characteristics'!I:I,MATCH($C644,'Policy Characteristics'!$C:$C,0))),"",INDEX('Policy Characteristics'!I:I,MATCH($C644,'Policy Characteristics'!$C:$C,0)))</f>
        <v>% of fuel shifted</v>
      </c>
      <c r="P644" s="14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44" t="str">
        <f>IF(ISBLANK(INDEX('Policy Characteristics'!K:K,MATCH($C644,'Policy Characteristics'!$C:$C,0))),"",INDEX('Policy Characteristics'!K:K,MATCH($C644,'Policy Characteristics'!$C:$C,0)))</f>
        <v>industry-ag-main.html#fuel-switching</v>
      </c>
      <c r="R644" s="144" t="str">
        <f>IF(ISBLANK(INDEX('Policy Characteristics'!L:L,MATCH($C644,'Policy Characteristics'!$C:$C,0))),"",INDEX('Policy Characteristics'!L:L,MATCH($C644,'Policy Characteristics'!$C:$C,0)))</f>
        <v>industry-elec-and-hydrogen.html</v>
      </c>
    </row>
    <row r="645" spans="1:18" x14ac:dyDescent="0.25">
      <c r="A645" s="144" t="str">
        <f>IF(ISBLANK(INDEX('Policy Characteristics'!A:A,MATCH($C645,'Policy Characteristics'!$C:$C,0))),"",INDEX('Policy Characteristics'!A:A,MATCH($C645,'Policy Characteristics'!$C:$C,0)))</f>
        <v>Industry</v>
      </c>
      <c r="B645" s="152" t="str">
        <f>IF(ISBLANK(INDEX('Policy Characteristics'!B:B,MATCH($C645,'Policy Characteristics'!$C:$C,0))),"",INDEX('Policy Characteristics'!B:B,MATCH($C645,'Policy Characteristics'!$C:$C,0)))</f>
        <v>Electrification</v>
      </c>
      <c r="C645" s="144" t="str">
        <f t="shared" si="34"/>
        <v>Fraction of Eligible Industrial Energy Use Shifted to Electricity</v>
      </c>
      <c r="D645" s="6" t="s">
        <v>1962</v>
      </c>
      <c r="E645" s="1" t="s">
        <v>2351</v>
      </c>
      <c r="F645" t="s">
        <v>1926</v>
      </c>
      <c r="G645" s="45" t="s">
        <v>2358</v>
      </c>
      <c r="H645" s="43">
        <v>1888</v>
      </c>
      <c r="I645" t="s">
        <v>44</v>
      </c>
      <c r="J645" s="145" t="str">
        <f>IF(ISBLANK(INDEX('Policy Characteristics'!D:D,MATCH($C645,'Policy Characteristics'!$C:$C,0))),"",INDEX('Policy Characteristics'!D:D,MATCH($C645,'Policy Characteristics'!$C:$C,0)))</f>
        <v>Electrification</v>
      </c>
      <c r="K645" s="144" t="str">
        <f>IF(ISBLANK(INDEX('Policy Characteristics'!E:E,MATCH($C645,'Policy Characteristics'!$C:$C,0))),"",INDEX('Policy Characteristics'!E:E,MATCH($C645,'Policy Characteristics'!$C:$C,0)))</f>
        <v>indst shift to electricity</v>
      </c>
      <c r="L645" s="151">
        <f>IF(ISBLANK(INDEX('Policy Characteristics'!F:F,MATCH($C645,'Policy Characteristics'!$C:$C,0))),"",INDEX('Policy Characteristics'!F:F,MATCH($C645,'Policy Characteristics'!$C:$C,0)))</f>
        <v>0</v>
      </c>
      <c r="M645" s="151">
        <f>IF(ISBLANK(INDEX('Policy Characteristics'!G:G,MATCH($C645,'Policy Characteristics'!$C:$C,0))),"",INDEX('Policy Characteristics'!G:G,MATCH($C645,'Policy Characteristics'!$C:$C,0)))</f>
        <v>1</v>
      </c>
      <c r="N645" s="151">
        <f>IF(ISBLANK(INDEX('Policy Characteristics'!H:H,MATCH($C645,'Policy Characteristics'!$C:$C,0))),"",INDEX('Policy Characteristics'!H:H,MATCH($C645,'Policy Characteristics'!$C:$C,0)))</f>
        <v>0.01</v>
      </c>
      <c r="O645" s="144" t="str">
        <f>IF(ISBLANK(INDEX('Policy Characteristics'!I:I,MATCH($C645,'Policy Characteristics'!$C:$C,0))),"",INDEX('Policy Characteristics'!I:I,MATCH($C645,'Policy Characteristics'!$C:$C,0)))</f>
        <v>% of fuel shifted</v>
      </c>
      <c r="P645" s="14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44" t="str">
        <f>IF(ISBLANK(INDEX('Policy Characteristics'!K:K,MATCH($C645,'Policy Characteristics'!$C:$C,0))),"",INDEX('Policy Characteristics'!K:K,MATCH($C645,'Policy Characteristics'!$C:$C,0)))</f>
        <v>industry-ag-main.html#fuel-switching</v>
      </c>
      <c r="R645" s="144" t="str">
        <f>IF(ISBLANK(INDEX('Policy Characteristics'!L:L,MATCH($C645,'Policy Characteristics'!$C:$C,0))),"",INDEX('Policy Characteristics'!L:L,MATCH($C645,'Policy Characteristics'!$C:$C,0)))</f>
        <v>industry-elec-and-hydrogen.html</v>
      </c>
    </row>
    <row r="646" spans="1:18" x14ac:dyDescent="0.25">
      <c r="A646" s="144" t="str">
        <f>IF(ISBLANK(INDEX('Policy Characteristics'!A:A,MATCH($C646,'Policy Characteristics'!$C:$C,0))),"",INDEX('Policy Characteristics'!A:A,MATCH($C646,'Policy Characteristics'!$C:$C,0)))</f>
        <v>Industry</v>
      </c>
      <c r="B646" s="152" t="str">
        <f>IF(ISBLANK(INDEX('Policy Characteristics'!B:B,MATCH($C646,'Policy Characteristics'!$C:$C,0))),"",INDEX('Policy Characteristics'!B:B,MATCH($C646,'Policy Characteristics'!$C:$C,0)))</f>
        <v>Electrification</v>
      </c>
      <c r="C646" s="144" t="str">
        <f t="shared" si="34"/>
        <v>Fraction of Eligible Industrial Energy Use Shifted to Electricity</v>
      </c>
      <c r="D646" s="6" t="s">
        <v>1962</v>
      </c>
      <c r="E646" s="1" t="s">
        <v>2501</v>
      </c>
      <c r="F646" t="s">
        <v>1926</v>
      </c>
      <c r="G646" s="45" t="s">
        <v>2501</v>
      </c>
      <c r="H646" s="43">
        <v>1889</v>
      </c>
      <c r="I646" t="s">
        <v>43</v>
      </c>
      <c r="J646" s="145" t="str">
        <f>IF(ISBLANK(INDEX('Policy Characteristics'!D:D,MATCH($C646,'Policy Characteristics'!$C:$C,0))),"",INDEX('Policy Characteristics'!D:D,MATCH($C646,'Policy Characteristics'!$C:$C,0)))</f>
        <v>Electrification</v>
      </c>
      <c r="K646" s="144" t="str">
        <f>IF(ISBLANK(INDEX('Policy Characteristics'!E:E,MATCH($C646,'Policy Characteristics'!$C:$C,0))),"",INDEX('Policy Characteristics'!E:E,MATCH($C646,'Policy Characteristics'!$C:$C,0)))</f>
        <v>indst shift to electricity</v>
      </c>
      <c r="L646" s="151">
        <f>IF(ISBLANK(INDEX('Policy Characteristics'!F:F,MATCH($C646,'Policy Characteristics'!$C:$C,0))),"",INDEX('Policy Characteristics'!F:F,MATCH($C646,'Policy Characteristics'!$C:$C,0)))</f>
        <v>0</v>
      </c>
      <c r="M646" s="151">
        <f>IF(ISBLANK(INDEX('Policy Characteristics'!G:G,MATCH($C646,'Policy Characteristics'!$C:$C,0))),"",INDEX('Policy Characteristics'!G:G,MATCH($C646,'Policy Characteristics'!$C:$C,0)))</f>
        <v>1</v>
      </c>
      <c r="N646" s="151">
        <f>IF(ISBLANK(INDEX('Policy Characteristics'!H:H,MATCH($C646,'Policy Characteristics'!$C:$C,0))),"",INDEX('Policy Characteristics'!H:H,MATCH($C646,'Policy Characteristics'!$C:$C,0)))</f>
        <v>0.01</v>
      </c>
      <c r="O646" s="144" t="str">
        <f>IF(ISBLANK(INDEX('Policy Characteristics'!I:I,MATCH($C646,'Policy Characteristics'!$C:$C,0))),"",INDEX('Policy Characteristics'!I:I,MATCH($C646,'Policy Characteristics'!$C:$C,0)))</f>
        <v>% of fuel shifted</v>
      </c>
      <c r="P646" s="14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44" t="str">
        <f>IF(ISBLANK(INDEX('Policy Characteristics'!K:K,MATCH($C646,'Policy Characteristics'!$C:$C,0))),"",INDEX('Policy Characteristics'!K:K,MATCH($C646,'Policy Characteristics'!$C:$C,0)))</f>
        <v>industry-ag-main.html#fuel-switching</v>
      </c>
      <c r="R646" s="144" t="str">
        <f>IF(ISBLANK(INDEX('Policy Characteristics'!L:L,MATCH($C646,'Policy Characteristics'!$C:$C,0))),"",INDEX('Policy Characteristics'!L:L,MATCH($C646,'Policy Characteristics'!$C:$C,0)))</f>
        <v>industry-elec-and-hydrogen.html</v>
      </c>
    </row>
    <row r="647" spans="1:18" x14ac:dyDescent="0.25">
      <c r="A647" s="144" t="str">
        <f>IF(ISBLANK(INDEX('Policy Characteristics'!A:A,MATCH($C647,'Policy Characteristics'!$C:$C,0))),"",INDEX('Policy Characteristics'!A:A,MATCH($C647,'Policy Characteristics'!$C:$C,0)))</f>
        <v>Industry</v>
      </c>
      <c r="B647" s="152" t="str">
        <f>IF(ISBLANK(INDEX('Policy Characteristics'!B:B,MATCH($C647,'Policy Characteristics'!$C:$C,0))),"",INDEX('Policy Characteristics'!B:B,MATCH($C647,'Policy Characteristics'!$C:$C,0)))</f>
        <v>Electrification</v>
      </c>
      <c r="C647" s="144" t="str">
        <f t="shared" si="34"/>
        <v>Fraction of Eligible Industrial Energy Use Shifted to Electricity</v>
      </c>
      <c r="D647" s="6" t="s">
        <v>1963</v>
      </c>
      <c r="E647" s="1" t="s">
        <v>2345</v>
      </c>
      <c r="F647" t="s">
        <v>1927</v>
      </c>
      <c r="G647" s="45" t="s">
        <v>2352</v>
      </c>
      <c r="H647" s="43">
        <v>1890</v>
      </c>
      <c r="I647" t="s">
        <v>43</v>
      </c>
      <c r="J647" s="145" t="str">
        <f>IF(ISBLANK(INDEX('Policy Characteristics'!D:D,MATCH($C647,'Policy Characteristics'!$C:$C,0))),"",INDEX('Policy Characteristics'!D:D,MATCH($C647,'Policy Characteristics'!$C:$C,0)))</f>
        <v>Electrification</v>
      </c>
      <c r="K647" s="144" t="str">
        <f>IF(ISBLANK(INDEX('Policy Characteristics'!E:E,MATCH($C647,'Policy Characteristics'!$C:$C,0))),"",INDEX('Policy Characteristics'!E:E,MATCH($C647,'Policy Characteristics'!$C:$C,0)))</f>
        <v>indst shift to electricity</v>
      </c>
      <c r="L647" s="151">
        <f>IF(ISBLANK(INDEX('Policy Characteristics'!F:F,MATCH($C647,'Policy Characteristics'!$C:$C,0))),"",INDEX('Policy Characteristics'!F:F,MATCH($C647,'Policy Characteristics'!$C:$C,0)))</f>
        <v>0</v>
      </c>
      <c r="M647" s="151">
        <f>IF(ISBLANK(INDEX('Policy Characteristics'!G:G,MATCH($C647,'Policy Characteristics'!$C:$C,0))),"",INDEX('Policy Characteristics'!G:G,MATCH($C647,'Policy Characteristics'!$C:$C,0)))</f>
        <v>1</v>
      </c>
      <c r="N647" s="151">
        <f>IF(ISBLANK(INDEX('Policy Characteristics'!H:H,MATCH($C647,'Policy Characteristics'!$C:$C,0))),"",INDEX('Policy Characteristics'!H:H,MATCH($C647,'Policy Characteristics'!$C:$C,0)))</f>
        <v>0.01</v>
      </c>
      <c r="O647" s="144" t="str">
        <f>IF(ISBLANK(INDEX('Policy Characteristics'!I:I,MATCH($C647,'Policy Characteristics'!$C:$C,0))),"",INDEX('Policy Characteristics'!I:I,MATCH($C647,'Policy Characteristics'!$C:$C,0)))</f>
        <v>% of fuel shifted</v>
      </c>
      <c r="P647" s="14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44" t="str">
        <f>IF(ISBLANK(INDEX('Policy Characteristics'!K:K,MATCH($C647,'Policy Characteristics'!$C:$C,0))),"",INDEX('Policy Characteristics'!K:K,MATCH($C647,'Policy Characteristics'!$C:$C,0)))</f>
        <v>industry-ag-main.html#fuel-switching</v>
      </c>
      <c r="R647" s="144" t="str">
        <f>IF(ISBLANK(INDEX('Policy Characteristics'!L:L,MATCH($C647,'Policy Characteristics'!$C:$C,0))),"",INDEX('Policy Characteristics'!L:L,MATCH($C647,'Policy Characteristics'!$C:$C,0)))</f>
        <v>industry-elec-and-hydrogen.html</v>
      </c>
    </row>
    <row r="648" spans="1:18" x14ac:dyDescent="0.25">
      <c r="A648" s="144" t="str">
        <f>IF(ISBLANK(INDEX('Policy Characteristics'!A:A,MATCH($C648,'Policy Characteristics'!$C:$C,0))),"",INDEX('Policy Characteristics'!A:A,MATCH($C648,'Policy Characteristics'!$C:$C,0)))</f>
        <v>Industry</v>
      </c>
      <c r="B648" s="152" t="str">
        <f>IF(ISBLANK(INDEX('Policy Characteristics'!B:B,MATCH($C648,'Policy Characteristics'!$C:$C,0))),"",INDEX('Policy Characteristics'!B:B,MATCH($C648,'Policy Characteristics'!$C:$C,0)))</f>
        <v>Electrification</v>
      </c>
      <c r="C648" s="144" t="str">
        <f t="shared" si="34"/>
        <v>Fraction of Eligible Industrial Energy Use Shifted to Electricity</v>
      </c>
      <c r="D648" s="6" t="s">
        <v>1963</v>
      </c>
      <c r="E648" s="1" t="s">
        <v>2346</v>
      </c>
      <c r="F648" t="s">
        <v>1927</v>
      </c>
      <c r="G648" s="45" t="s">
        <v>2353</v>
      </c>
      <c r="H648" s="43">
        <v>1891</v>
      </c>
      <c r="I648" t="s">
        <v>43</v>
      </c>
      <c r="J648" s="145" t="str">
        <f>IF(ISBLANK(INDEX('Policy Characteristics'!D:D,MATCH($C648,'Policy Characteristics'!$C:$C,0))),"",INDEX('Policy Characteristics'!D:D,MATCH($C648,'Policy Characteristics'!$C:$C,0)))</f>
        <v>Electrification</v>
      </c>
      <c r="K648" s="144" t="str">
        <f>IF(ISBLANK(INDEX('Policy Characteristics'!E:E,MATCH($C648,'Policy Characteristics'!$C:$C,0))),"",INDEX('Policy Characteristics'!E:E,MATCH($C648,'Policy Characteristics'!$C:$C,0)))</f>
        <v>indst shift to electricity</v>
      </c>
      <c r="L648" s="151">
        <f>IF(ISBLANK(INDEX('Policy Characteristics'!F:F,MATCH($C648,'Policy Characteristics'!$C:$C,0))),"",INDEX('Policy Characteristics'!F:F,MATCH($C648,'Policy Characteristics'!$C:$C,0)))</f>
        <v>0</v>
      </c>
      <c r="M648" s="151">
        <f>IF(ISBLANK(INDEX('Policy Characteristics'!G:G,MATCH($C648,'Policy Characteristics'!$C:$C,0))),"",INDEX('Policy Characteristics'!G:G,MATCH($C648,'Policy Characteristics'!$C:$C,0)))</f>
        <v>1</v>
      </c>
      <c r="N648" s="151">
        <f>IF(ISBLANK(INDEX('Policy Characteristics'!H:H,MATCH($C648,'Policy Characteristics'!$C:$C,0))),"",INDEX('Policy Characteristics'!H:H,MATCH($C648,'Policy Characteristics'!$C:$C,0)))</f>
        <v>0.01</v>
      </c>
      <c r="O648" s="144" t="str">
        <f>IF(ISBLANK(INDEX('Policy Characteristics'!I:I,MATCH($C648,'Policy Characteristics'!$C:$C,0))),"",INDEX('Policy Characteristics'!I:I,MATCH($C648,'Policy Characteristics'!$C:$C,0)))</f>
        <v>% of fuel shifted</v>
      </c>
      <c r="P648" s="14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44" t="str">
        <f>IF(ISBLANK(INDEX('Policy Characteristics'!K:K,MATCH($C648,'Policy Characteristics'!$C:$C,0))),"",INDEX('Policy Characteristics'!K:K,MATCH($C648,'Policy Characteristics'!$C:$C,0)))</f>
        <v>industry-ag-main.html#fuel-switching</v>
      </c>
      <c r="R648" s="144" t="str">
        <f>IF(ISBLANK(INDEX('Policy Characteristics'!L:L,MATCH($C648,'Policy Characteristics'!$C:$C,0))),"",INDEX('Policy Characteristics'!L:L,MATCH($C648,'Policy Characteristics'!$C:$C,0)))</f>
        <v>industry-elec-and-hydrogen.html</v>
      </c>
    </row>
    <row r="649" spans="1:18" x14ac:dyDescent="0.25">
      <c r="A649" s="144" t="str">
        <f>IF(ISBLANK(INDEX('Policy Characteristics'!A:A,MATCH($C649,'Policy Characteristics'!$C:$C,0))),"",INDEX('Policy Characteristics'!A:A,MATCH($C649,'Policy Characteristics'!$C:$C,0)))</f>
        <v>Industry</v>
      </c>
      <c r="B649" s="152" t="str">
        <f>IF(ISBLANK(INDEX('Policy Characteristics'!B:B,MATCH($C649,'Policy Characteristics'!$C:$C,0))),"",INDEX('Policy Characteristics'!B:B,MATCH($C649,'Policy Characteristics'!$C:$C,0)))</f>
        <v>Electrification</v>
      </c>
      <c r="C649" s="144" t="str">
        <f t="shared" si="34"/>
        <v>Fraction of Eligible Industrial Energy Use Shifted to Electricity</v>
      </c>
      <c r="D649" s="6" t="s">
        <v>1963</v>
      </c>
      <c r="E649" s="1" t="s">
        <v>2347</v>
      </c>
      <c r="F649" t="s">
        <v>1927</v>
      </c>
      <c r="G649" s="45" t="s">
        <v>2354</v>
      </c>
      <c r="H649" s="43">
        <v>1892</v>
      </c>
      <c r="I649" t="s">
        <v>43</v>
      </c>
      <c r="J649" s="145" t="str">
        <f>IF(ISBLANK(INDEX('Policy Characteristics'!D:D,MATCH($C649,'Policy Characteristics'!$C:$C,0))),"",INDEX('Policy Characteristics'!D:D,MATCH($C649,'Policy Characteristics'!$C:$C,0)))</f>
        <v>Electrification</v>
      </c>
      <c r="K649" s="144" t="str">
        <f>IF(ISBLANK(INDEX('Policy Characteristics'!E:E,MATCH($C649,'Policy Characteristics'!$C:$C,0))),"",INDEX('Policy Characteristics'!E:E,MATCH($C649,'Policy Characteristics'!$C:$C,0)))</f>
        <v>indst shift to electricity</v>
      </c>
      <c r="L649" s="151">
        <f>IF(ISBLANK(INDEX('Policy Characteristics'!F:F,MATCH($C649,'Policy Characteristics'!$C:$C,0))),"",INDEX('Policy Characteristics'!F:F,MATCH($C649,'Policy Characteristics'!$C:$C,0)))</f>
        <v>0</v>
      </c>
      <c r="M649" s="151">
        <f>IF(ISBLANK(INDEX('Policy Characteristics'!G:G,MATCH($C649,'Policy Characteristics'!$C:$C,0))),"",INDEX('Policy Characteristics'!G:G,MATCH($C649,'Policy Characteristics'!$C:$C,0)))</f>
        <v>1</v>
      </c>
      <c r="N649" s="151">
        <f>IF(ISBLANK(INDEX('Policy Characteristics'!H:H,MATCH($C649,'Policy Characteristics'!$C:$C,0))),"",INDEX('Policy Characteristics'!H:H,MATCH($C649,'Policy Characteristics'!$C:$C,0)))</f>
        <v>0.01</v>
      </c>
      <c r="O649" s="144" t="str">
        <f>IF(ISBLANK(INDEX('Policy Characteristics'!I:I,MATCH($C649,'Policy Characteristics'!$C:$C,0))),"",INDEX('Policy Characteristics'!I:I,MATCH($C649,'Policy Characteristics'!$C:$C,0)))</f>
        <v>% of fuel shifted</v>
      </c>
      <c r="P649" s="14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44" t="str">
        <f>IF(ISBLANK(INDEX('Policy Characteristics'!K:K,MATCH($C649,'Policy Characteristics'!$C:$C,0))),"",INDEX('Policy Characteristics'!K:K,MATCH($C649,'Policy Characteristics'!$C:$C,0)))</f>
        <v>industry-ag-main.html#fuel-switching</v>
      </c>
      <c r="R649" s="144" t="str">
        <f>IF(ISBLANK(INDEX('Policy Characteristics'!L:L,MATCH($C649,'Policy Characteristics'!$C:$C,0))),"",INDEX('Policy Characteristics'!L:L,MATCH($C649,'Policy Characteristics'!$C:$C,0)))</f>
        <v>industry-elec-and-hydrogen.html</v>
      </c>
    </row>
    <row r="650" spans="1:18" x14ac:dyDescent="0.25">
      <c r="A650" s="144" t="str">
        <f>IF(ISBLANK(INDEX('Policy Characteristics'!A:A,MATCH($C650,'Policy Characteristics'!$C:$C,0))),"",INDEX('Policy Characteristics'!A:A,MATCH($C650,'Policy Characteristics'!$C:$C,0)))</f>
        <v>Industry</v>
      </c>
      <c r="B650" s="152" t="str">
        <f>IF(ISBLANK(INDEX('Policy Characteristics'!B:B,MATCH($C650,'Policy Characteristics'!$C:$C,0))),"",INDEX('Policy Characteristics'!B:B,MATCH($C650,'Policy Characteristics'!$C:$C,0)))</f>
        <v>Electrification</v>
      </c>
      <c r="C650" s="144" t="str">
        <f t="shared" si="34"/>
        <v>Fraction of Eligible Industrial Energy Use Shifted to Electricity</v>
      </c>
      <c r="D650" s="6" t="s">
        <v>1963</v>
      </c>
      <c r="E650" s="1" t="s">
        <v>2348</v>
      </c>
      <c r="F650" t="s">
        <v>1927</v>
      </c>
      <c r="G650" s="45" t="s">
        <v>2355</v>
      </c>
      <c r="H650" s="43">
        <v>1893</v>
      </c>
      <c r="I650" t="s">
        <v>43</v>
      </c>
      <c r="J650" s="145" t="str">
        <f>IF(ISBLANK(INDEX('Policy Characteristics'!D:D,MATCH($C650,'Policy Characteristics'!$C:$C,0))),"",INDEX('Policy Characteristics'!D:D,MATCH($C650,'Policy Characteristics'!$C:$C,0)))</f>
        <v>Electrification</v>
      </c>
      <c r="K650" s="144" t="str">
        <f>IF(ISBLANK(INDEX('Policy Characteristics'!E:E,MATCH($C650,'Policy Characteristics'!$C:$C,0))),"",INDEX('Policy Characteristics'!E:E,MATCH($C650,'Policy Characteristics'!$C:$C,0)))</f>
        <v>indst shift to electricity</v>
      </c>
      <c r="L650" s="151">
        <f>IF(ISBLANK(INDEX('Policy Characteristics'!F:F,MATCH($C650,'Policy Characteristics'!$C:$C,0))),"",INDEX('Policy Characteristics'!F:F,MATCH($C650,'Policy Characteristics'!$C:$C,0)))</f>
        <v>0</v>
      </c>
      <c r="M650" s="151">
        <f>IF(ISBLANK(INDEX('Policy Characteristics'!G:G,MATCH($C650,'Policy Characteristics'!$C:$C,0))),"",INDEX('Policy Characteristics'!G:G,MATCH($C650,'Policy Characteristics'!$C:$C,0)))</f>
        <v>1</v>
      </c>
      <c r="N650" s="151">
        <f>IF(ISBLANK(INDEX('Policy Characteristics'!H:H,MATCH($C650,'Policy Characteristics'!$C:$C,0))),"",INDEX('Policy Characteristics'!H:H,MATCH($C650,'Policy Characteristics'!$C:$C,0)))</f>
        <v>0.01</v>
      </c>
      <c r="O650" s="144" t="str">
        <f>IF(ISBLANK(INDEX('Policy Characteristics'!I:I,MATCH($C650,'Policy Characteristics'!$C:$C,0))),"",INDEX('Policy Characteristics'!I:I,MATCH($C650,'Policy Characteristics'!$C:$C,0)))</f>
        <v>% of fuel shifted</v>
      </c>
      <c r="P650" s="14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44" t="str">
        <f>IF(ISBLANK(INDEX('Policy Characteristics'!K:K,MATCH($C650,'Policy Characteristics'!$C:$C,0))),"",INDEX('Policy Characteristics'!K:K,MATCH($C650,'Policy Characteristics'!$C:$C,0)))</f>
        <v>industry-ag-main.html#fuel-switching</v>
      </c>
      <c r="R650" s="144" t="str">
        <f>IF(ISBLANK(INDEX('Policy Characteristics'!L:L,MATCH($C650,'Policy Characteristics'!$C:$C,0))),"",INDEX('Policy Characteristics'!L:L,MATCH($C650,'Policy Characteristics'!$C:$C,0)))</f>
        <v>industry-elec-and-hydrogen.html</v>
      </c>
    </row>
    <row r="651" spans="1:18" x14ac:dyDescent="0.25">
      <c r="A651" s="144" t="str">
        <f>IF(ISBLANK(INDEX('Policy Characteristics'!A:A,MATCH($C651,'Policy Characteristics'!$C:$C,0))),"",INDEX('Policy Characteristics'!A:A,MATCH($C651,'Policy Characteristics'!$C:$C,0)))</f>
        <v>Industry</v>
      </c>
      <c r="B651" s="152" t="str">
        <f>IF(ISBLANK(INDEX('Policy Characteristics'!B:B,MATCH($C651,'Policy Characteristics'!$C:$C,0))),"",INDEX('Policy Characteristics'!B:B,MATCH($C651,'Policy Characteristics'!$C:$C,0)))</f>
        <v>Electrification</v>
      </c>
      <c r="C651" s="144" t="str">
        <f t="shared" si="34"/>
        <v>Fraction of Eligible Industrial Energy Use Shifted to Electricity</v>
      </c>
      <c r="D651" s="6" t="s">
        <v>1963</v>
      </c>
      <c r="E651" s="1" t="s">
        <v>2349</v>
      </c>
      <c r="F651" t="s">
        <v>1927</v>
      </c>
      <c r="G651" s="45" t="s">
        <v>2356</v>
      </c>
      <c r="H651" s="43">
        <v>1894</v>
      </c>
      <c r="I651" t="s">
        <v>43</v>
      </c>
      <c r="J651" s="145" t="str">
        <f>IF(ISBLANK(INDEX('Policy Characteristics'!D:D,MATCH($C651,'Policy Characteristics'!$C:$C,0))),"",INDEX('Policy Characteristics'!D:D,MATCH($C651,'Policy Characteristics'!$C:$C,0)))</f>
        <v>Electrification</v>
      </c>
      <c r="K651" s="144" t="str">
        <f>IF(ISBLANK(INDEX('Policy Characteristics'!E:E,MATCH($C651,'Policy Characteristics'!$C:$C,0))),"",INDEX('Policy Characteristics'!E:E,MATCH($C651,'Policy Characteristics'!$C:$C,0)))</f>
        <v>indst shift to electricity</v>
      </c>
      <c r="L651" s="151">
        <f>IF(ISBLANK(INDEX('Policy Characteristics'!F:F,MATCH($C651,'Policy Characteristics'!$C:$C,0))),"",INDEX('Policy Characteristics'!F:F,MATCH($C651,'Policy Characteristics'!$C:$C,0)))</f>
        <v>0</v>
      </c>
      <c r="M651" s="151">
        <f>IF(ISBLANK(INDEX('Policy Characteristics'!G:G,MATCH($C651,'Policy Characteristics'!$C:$C,0))),"",INDEX('Policy Characteristics'!G:G,MATCH($C651,'Policy Characteristics'!$C:$C,0)))</f>
        <v>1</v>
      </c>
      <c r="N651" s="151">
        <f>IF(ISBLANK(INDEX('Policy Characteristics'!H:H,MATCH($C651,'Policy Characteristics'!$C:$C,0))),"",INDEX('Policy Characteristics'!H:H,MATCH($C651,'Policy Characteristics'!$C:$C,0)))</f>
        <v>0.01</v>
      </c>
      <c r="O651" s="144" t="str">
        <f>IF(ISBLANK(INDEX('Policy Characteristics'!I:I,MATCH($C651,'Policy Characteristics'!$C:$C,0))),"",INDEX('Policy Characteristics'!I:I,MATCH($C651,'Policy Characteristics'!$C:$C,0)))</f>
        <v>% of fuel shifted</v>
      </c>
      <c r="P651" s="14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44" t="str">
        <f>IF(ISBLANK(INDEX('Policy Characteristics'!K:K,MATCH($C651,'Policy Characteristics'!$C:$C,0))),"",INDEX('Policy Characteristics'!K:K,MATCH($C651,'Policy Characteristics'!$C:$C,0)))</f>
        <v>industry-ag-main.html#fuel-switching</v>
      </c>
      <c r="R651" s="144" t="str">
        <f>IF(ISBLANK(INDEX('Policy Characteristics'!L:L,MATCH($C651,'Policy Characteristics'!$C:$C,0))),"",INDEX('Policy Characteristics'!L:L,MATCH($C651,'Policy Characteristics'!$C:$C,0)))</f>
        <v>industry-elec-and-hydrogen.html</v>
      </c>
    </row>
    <row r="652" spans="1:18" x14ac:dyDescent="0.25">
      <c r="A652" s="144" t="str">
        <f>IF(ISBLANK(INDEX('Policy Characteristics'!A:A,MATCH($C652,'Policy Characteristics'!$C:$C,0))),"",INDEX('Policy Characteristics'!A:A,MATCH($C652,'Policy Characteristics'!$C:$C,0)))</f>
        <v>Industry</v>
      </c>
      <c r="B652" s="152" t="str">
        <f>IF(ISBLANK(INDEX('Policy Characteristics'!B:B,MATCH($C652,'Policy Characteristics'!$C:$C,0))),"",INDEX('Policy Characteristics'!B:B,MATCH($C652,'Policy Characteristics'!$C:$C,0)))</f>
        <v>Electrification</v>
      </c>
      <c r="C652" s="144" t="str">
        <f t="shared" si="34"/>
        <v>Fraction of Eligible Industrial Energy Use Shifted to Electricity</v>
      </c>
      <c r="D652" s="6" t="s">
        <v>1963</v>
      </c>
      <c r="E652" s="1" t="s">
        <v>2350</v>
      </c>
      <c r="F652" t="s">
        <v>1927</v>
      </c>
      <c r="G652" s="45" t="s">
        <v>2357</v>
      </c>
      <c r="H652" s="43">
        <v>1895</v>
      </c>
      <c r="I652" t="s">
        <v>43</v>
      </c>
      <c r="J652" s="145" t="str">
        <f>IF(ISBLANK(INDEX('Policy Characteristics'!D:D,MATCH($C652,'Policy Characteristics'!$C:$C,0))),"",INDEX('Policy Characteristics'!D:D,MATCH($C652,'Policy Characteristics'!$C:$C,0)))</f>
        <v>Electrification</v>
      </c>
      <c r="K652" s="144" t="str">
        <f>IF(ISBLANK(INDEX('Policy Characteristics'!E:E,MATCH($C652,'Policy Characteristics'!$C:$C,0))),"",INDEX('Policy Characteristics'!E:E,MATCH($C652,'Policy Characteristics'!$C:$C,0)))</f>
        <v>indst shift to electricity</v>
      </c>
      <c r="L652" s="151">
        <f>IF(ISBLANK(INDEX('Policy Characteristics'!F:F,MATCH($C652,'Policy Characteristics'!$C:$C,0))),"",INDEX('Policy Characteristics'!F:F,MATCH($C652,'Policy Characteristics'!$C:$C,0)))</f>
        <v>0</v>
      </c>
      <c r="M652" s="151">
        <f>IF(ISBLANK(INDEX('Policy Characteristics'!G:G,MATCH($C652,'Policy Characteristics'!$C:$C,0))),"",INDEX('Policy Characteristics'!G:G,MATCH($C652,'Policy Characteristics'!$C:$C,0)))</f>
        <v>1</v>
      </c>
      <c r="N652" s="151">
        <f>IF(ISBLANK(INDEX('Policy Characteristics'!H:H,MATCH($C652,'Policy Characteristics'!$C:$C,0))),"",INDEX('Policy Characteristics'!H:H,MATCH($C652,'Policy Characteristics'!$C:$C,0)))</f>
        <v>0.01</v>
      </c>
      <c r="O652" s="144" t="str">
        <f>IF(ISBLANK(INDEX('Policy Characteristics'!I:I,MATCH($C652,'Policy Characteristics'!$C:$C,0))),"",INDEX('Policy Characteristics'!I:I,MATCH($C652,'Policy Characteristics'!$C:$C,0)))</f>
        <v>% of fuel shifted</v>
      </c>
      <c r="P652" s="14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44" t="str">
        <f>IF(ISBLANK(INDEX('Policy Characteristics'!K:K,MATCH($C652,'Policy Characteristics'!$C:$C,0))),"",INDEX('Policy Characteristics'!K:K,MATCH($C652,'Policy Characteristics'!$C:$C,0)))</f>
        <v>industry-ag-main.html#fuel-switching</v>
      </c>
      <c r="R652" s="144" t="str">
        <f>IF(ISBLANK(INDEX('Policy Characteristics'!L:L,MATCH($C652,'Policy Characteristics'!$C:$C,0))),"",INDEX('Policy Characteristics'!L:L,MATCH($C652,'Policy Characteristics'!$C:$C,0)))</f>
        <v>industry-elec-and-hydrogen.html</v>
      </c>
    </row>
    <row r="653" spans="1:18" x14ac:dyDescent="0.25">
      <c r="A653" s="144" t="str">
        <f>IF(ISBLANK(INDEX('Policy Characteristics'!A:A,MATCH($C653,'Policy Characteristics'!$C:$C,0))),"",INDEX('Policy Characteristics'!A:A,MATCH($C653,'Policy Characteristics'!$C:$C,0)))</f>
        <v>Industry</v>
      </c>
      <c r="B653" s="152" t="str">
        <f>IF(ISBLANK(INDEX('Policy Characteristics'!B:B,MATCH($C653,'Policy Characteristics'!$C:$C,0))),"",INDEX('Policy Characteristics'!B:B,MATCH($C653,'Policy Characteristics'!$C:$C,0)))</f>
        <v>Electrification</v>
      </c>
      <c r="C653" s="144" t="str">
        <f t="shared" si="34"/>
        <v>Fraction of Eligible Industrial Energy Use Shifted to Electricity</v>
      </c>
      <c r="D653" s="6" t="s">
        <v>1963</v>
      </c>
      <c r="E653" s="1" t="s">
        <v>2351</v>
      </c>
      <c r="F653" t="s">
        <v>1927</v>
      </c>
      <c r="G653" s="45" t="s">
        <v>2358</v>
      </c>
      <c r="H653" s="43">
        <v>1896</v>
      </c>
      <c r="I653" t="s">
        <v>44</v>
      </c>
      <c r="J653" s="145" t="str">
        <f>IF(ISBLANK(INDEX('Policy Characteristics'!D:D,MATCH($C653,'Policy Characteristics'!$C:$C,0))),"",INDEX('Policy Characteristics'!D:D,MATCH($C653,'Policy Characteristics'!$C:$C,0)))</f>
        <v>Electrification</v>
      </c>
      <c r="K653" s="144" t="str">
        <f>IF(ISBLANK(INDEX('Policy Characteristics'!E:E,MATCH($C653,'Policy Characteristics'!$C:$C,0))),"",INDEX('Policy Characteristics'!E:E,MATCH($C653,'Policy Characteristics'!$C:$C,0)))</f>
        <v>indst shift to electricity</v>
      </c>
      <c r="L653" s="151">
        <f>IF(ISBLANK(INDEX('Policy Characteristics'!F:F,MATCH($C653,'Policy Characteristics'!$C:$C,0))),"",INDEX('Policy Characteristics'!F:F,MATCH($C653,'Policy Characteristics'!$C:$C,0)))</f>
        <v>0</v>
      </c>
      <c r="M653" s="151">
        <f>IF(ISBLANK(INDEX('Policy Characteristics'!G:G,MATCH($C653,'Policy Characteristics'!$C:$C,0))),"",INDEX('Policy Characteristics'!G:G,MATCH($C653,'Policy Characteristics'!$C:$C,0)))</f>
        <v>1</v>
      </c>
      <c r="N653" s="151">
        <f>IF(ISBLANK(INDEX('Policy Characteristics'!H:H,MATCH($C653,'Policy Characteristics'!$C:$C,0))),"",INDEX('Policy Characteristics'!H:H,MATCH($C653,'Policy Characteristics'!$C:$C,0)))</f>
        <v>0.01</v>
      </c>
      <c r="O653" s="144" t="str">
        <f>IF(ISBLANK(INDEX('Policy Characteristics'!I:I,MATCH($C653,'Policy Characteristics'!$C:$C,0))),"",INDEX('Policy Characteristics'!I:I,MATCH($C653,'Policy Characteristics'!$C:$C,0)))</f>
        <v>% of fuel shifted</v>
      </c>
      <c r="P653" s="14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44" t="str">
        <f>IF(ISBLANK(INDEX('Policy Characteristics'!K:K,MATCH($C653,'Policy Characteristics'!$C:$C,0))),"",INDEX('Policy Characteristics'!K:K,MATCH($C653,'Policy Characteristics'!$C:$C,0)))</f>
        <v>industry-ag-main.html#fuel-switching</v>
      </c>
      <c r="R653" s="144" t="str">
        <f>IF(ISBLANK(INDEX('Policy Characteristics'!L:L,MATCH($C653,'Policy Characteristics'!$C:$C,0))),"",INDEX('Policy Characteristics'!L:L,MATCH($C653,'Policy Characteristics'!$C:$C,0)))</f>
        <v>industry-elec-and-hydrogen.html</v>
      </c>
    </row>
    <row r="654" spans="1:18" x14ac:dyDescent="0.25">
      <c r="A654" s="144" t="str">
        <f>IF(ISBLANK(INDEX('Policy Characteristics'!A:A,MATCH($C654,'Policy Characteristics'!$C:$C,0))),"",INDEX('Policy Characteristics'!A:A,MATCH($C654,'Policy Characteristics'!$C:$C,0)))</f>
        <v>Industry</v>
      </c>
      <c r="B654" s="152" t="str">
        <f>IF(ISBLANK(INDEX('Policy Characteristics'!B:B,MATCH($C654,'Policy Characteristics'!$C:$C,0))),"",INDEX('Policy Characteristics'!B:B,MATCH($C654,'Policy Characteristics'!$C:$C,0)))</f>
        <v>Electrification</v>
      </c>
      <c r="C654" s="144" t="str">
        <f t="shared" si="34"/>
        <v>Fraction of Eligible Industrial Energy Use Shifted to Electricity</v>
      </c>
      <c r="D654" s="6" t="s">
        <v>1963</v>
      </c>
      <c r="E654" s="1" t="s">
        <v>2501</v>
      </c>
      <c r="F654" t="s">
        <v>1927</v>
      </c>
      <c r="G654" s="45" t="s">
        <v>2501</v>
      </c>
      <c r="H654" s="43">
        <v>1897</v>
      </c>
      <c r="I654" t="s">
        <v>43</v>
      </c>
      <c r="J654" s="145" t="str">
        <f>IF(ISBLANK(INDEX('Policy Characteristics'!D:D,MATCH($C654,'Policy Characteristics'!$C:$C,0))),"",INDEX('Policy Characteristics'!D:D,MATCH($C654,'Policy Characteristics'!$C:$C,0)))</f>
        <v>Electrification</v>
      </c>
      <c r="K654" s="144" t="str">
        <f>IF(ISBLANK(INDEX('Policy Characteristics'!E:E,MATCH($C654,'Policy Characteristics'!$C:$C,0))),"",INDEX('Policy Characteristics'!E:E,MATCH($C654,'Policy Characteristics'!$C:$C,0)))</f>
        <v>indst shift to electricity</v>
      </c>
      <c r="L654" s="151">
        <f>IF(ISBLANK(INDEX('Policy Characteristics'!F:F,MATCH($C654,'Policy Characteristics'!$C:$C,0))),"",INDEX('Policy Characteristics'!F:F,MATCH($C654,'Policy Characteristics'!$C:$C,0)))</f>
        <v>0</v>
      </c>
      <c r="M654" s="151">
        <f>IF(ISBLANK(INDEX('Policy Characteristics'!G:G,MATCH($C654,'Policy Characteristics'!$C:$C,0))),"",INDEX('Policy Characteristics'!G:G,MATCH($C654,'Policy Characteristics'!$C:$C,0)))</f>
        <v>1</v>
      </c>
      <c r="N654" s="151">
        <f>IF(ISBLANK(INDEX('Policy Characteristics'!H:H,MATCH($C654,'Policy Characteristics'!$C:$C,0))),"",INDEX('Policy Characteristics'!H:H,MATCH($C654,'Policy Characteristics'!$C:$C,0)))</f>
        <v>0.01</v>
      </c>
      <c r="O654" s="144" t="str">
        <f>IF(ISBLANK(INDEX('Policy Characteristics'!I:I,MATCH($C654,'Policy Characteristics'!$C:$C,0))),"",INDEX('Policy Characteristics'!I:I,MATCH($C654,'Policy Characteristics'!$C:$C,0)))</f>
        <v>% of fuel shifted</v>
      </c>
      <c r="P654" s="14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44" t="str">
        <f>IF(ISBLANK(INDEX('Policy Characteristics'!K:K,MATCH($C654,'Policy Characteristics'!$C:$C,0))),"",INDEX('Policy Characteristics'!K:K,MATCH($C654,'Policy Characteristics'!$C:$C,0)))</f>
        <v>industry-ag-main.html#fuel-switching</v>
      </c>
      <c r="R654" s="144" t="str">
        <f>IF(ISBLANK(INDEX('Policy Characteristics'!L:L,MATCH($C654,'Policy Characteristics'!$C:$C,0))),"",INDEX('Policy Characteristics'!L:L,MATCH($C654,'Policy Characteristics'!$C:$C,0)))</f>
        <v>industry-elec-and-hydrogen.html</v>
      </c>
    </row>
    <row r="655" spans="1:18" x14ac:dyDescent="0.25">
      <c r="A655" s="144" t="str">
        <f>IF(ISBLANK(INDEX('Policy Characteristics'!A:A,MATCH($C655,'Policy Characteristics'!$C:$C,0))),"",INDEX('Policy Characteristics'!A:A,MATCH($C655,'Policy Characteristics'!$C:$C,0)))</f>
        <v>Industry</v>
      </c>
      <c r="B655" s="152" t="str">
        <f>IF(ISBLANK(INDEX('Policy Characteristics'!B:B,MATCH($C655,'Policy Characteristics'!$C:$C,0))),"",INDEX('Policy Characteristics'!B:B,MATCH($C655,'Policy Characteristics'!$C:$C,0)))</f>
        <v>Electrification</v>
      </c>
      <c r="C655" s="144" t="str">
        <f t="shared" si="34"/>
        <v>Fraction of Eligible Industrial Energy Use Shifted to Electricity</v>
      </c>
      <c r="D655" s="6" t="s">
        <v>1964</v>
      </c>
      <c r="E655" s="1" t="s">
        <v>2345</v>
      </c>
      <c r="F655" t="s">
        <v>1928</v>
      </c>
      <c r="G655" s="45" t="s">
        <v>2352</v>
      </c>
      <c r="H655" s="43">
        <v>1898</v>
      </c>
      <c r="I655" t="s">
        <v>43</v>
      </c>
      <c r="J655" s="145" t="str">
        <f>IF(ISBLANK(INDEX('Policy Characteristics'!D:D,MATCH($C655,'Policy Characteristics'!$C:$C,0))),"",INDEX('Policy Characteristics'!D:D,MATCH($C655,'Policy Characteristics'!$C:$C,0)))</f>
        <v>Electrification</v>
      </c>
      <c r="K655" s="144" t="str">
        <f>IF(ISBLANK(INDEX('Policy Characteristics'!E:E,MATCH($C655,'Policy Characteristics'!$C:$C,0))),"",INDEX('Policy Characteristics'!E:E,MATCH($C655,'Policy Characteristics'!$C:$C,0)))</f>
        <v>indst shift to electricity</v>
      </c>
      <c r="L655" s="151">
        <f>IF(ISBLANK(INDEX('Policy Characteristics'!F:F,MATCH($C655,'Policy Characteristics'!$C:$C,0))),"",INDEX('Policy Characteristics'!F:F,MATCH($C655,'Policy Characteristics'!$C:$C,0)))</f>
        <v>0</v>
      </c>
      <c r="M655" s="151">
        <f>IF(ISBLANK(INDEX('Policy Characteristics'!G:G,MATCH($C655,'Policy Characteristics'!$C:$C,0))),"",INDEX('Policy Characteristics'!G:G,MATCH($C655,'Policy Characteristics'!$C:$C,0)))</f>
        <v>1</v>
      </c>
      <c r="N655" s="151">
        <f>IF(ISBLANK(INDEX('Policy Characteristics'!H:H,MATCH($C655,'Policy Characteristics'!$C:$C,0))),"",INDEX('Policy Characteristics'!H:H,MATCH($C655,'Policy Characteristics'!$C:$C,0)))</f>
        <v>0.01</v>
      </c>
      <c r="O655" s="144" t="str">
        <f>IF(ISBLANK(INDEX('Policy Characteristics'!I:I,MATCH($C655,'Policy Characteristics'!$C:$C,0))),"",INDEX('Policy Characteristics'!I:I,MATCH($C655,'Policy Characteristics'!$C:$C,0)))</f>
        <v>% of fuel shifted</v>
      </c>
      <c r="P655" s="14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44" t="str">
        <f>IF(ISBLANK(INDEX('Policy Characteristics'!K:K,MATCH($C655,'Policy Characteristics'!$C:$C,0))),"",INDEX('Policy Characteristics'!K:K,MATCH($C655,'Policy Characteristics'!$C:$C,0)))</f>
        <v>industry-ag-main.html#fuel-switching</v>
      </c>
      <c r="R655" s="144" t="str">
        <f>IF(ISBLANK(INDEX('Policy Characteristics'!L:L,MATCH($C655,'Policy Characteristics'!$C:$C,0))),"",INDEX('Policy Characteristics'!L:L,MATCH($C655,'Policy Characteristics'!$C:$C,0)))</f>
        <v>industry-elec-and-hydrogen.html</v>
      </c>
    </row>
    <row r="656" spans="1:18" x14ac:dyDescent="0.25">
      <c r="A656" s="144" t="str">
        <f>IF(ISBLANK(INDEX('Policy Characteristics'!A:A,MATCH($C656,'Policy Characteristics'!$C:$C,0))),"",INDEX('Policy Characteristics'!A:A,MATCH($C656,'Policy Characteristics'!$C:$C,0)))</f>
        <v>Industry</v>
      </c>
      <c r="B656" s="152" t="str">
        <f>IF(ISBLANK(INDEX('Policy Characteristics'!B:B,MATCH($C656,'Policy Characteristics'!$C:$C,0))),"",INDEX('Policy Characteristics'!B:B,MATCH($C656,'Policy Characteristics'!$C:$C,0)))</f>
        <v>Electrification</v>
      </c>
      <c r="C656" s="144" t="str">
        <f t="shared" ref="C656:C707" si="35">C$591</f>
        <v>Fraction of Eligible Industrial Energy Use Shifted to Electricity</v>
      </c>
      <c r="D656" s="6" t="s">
        <v>1964</v>
      </c>
      <c r="E656" s="1" t="s">
        <v>2346</v>
      </c>
      <c r="F656" t="s">
        <v>1928</v>
      </c>
      <c r="G656" s="45" t="s">
        <v>2353</v>
      </c>
      <c r="H656" s="43">
        <v>1899</v>
      </c>
      <c r="I656" t="s">
        <v>43</v>
      </c>
      <c r="J656" s="145" t="str">
        <f>IF(ISBLANK(INDEX('Policy Characteristics'!D:D,MATCH($C656,'Policy Characteristics'!$C:$C,0))),"",INDEX('Policy Characteristics'!D:D,MATCH($C656,'Policy Characteristics'!$C:$C,0)))</f>
        <v>Electrification</v>
      </c>
      <c r="K656" s="144" t="str">
        <f>IF(ISBLANK(INDEX('Policy Characteristics'!E:E,MATCH($C656,'Policy Characteristics'!$C:$C,0))),"",INDEX('Policy Characteristics'!E:E,MATCH($C656,'Policy Characteristics'!$C:$C,0)))</f>
        <v>indst shift to electricity</v>
      </c>
      <c r="L656" s="151">
        <f>IF(ISBLANK(INDEX('Policy Characteristics'!F:F,MATCH($C656,'Policy Characteristics'!$C:$C,0))),"",INDEX('Policy Characteristics'!F:F,MATCH($C656,'Policy Characteristics'!$C:$C,0)))</f>
        <v>0</v>
      </c>
      <c r="M656" s="151">
        <f>IF(ISBLANK(INDEX('Policy Characteristics'!G:G,MATCH($C656,'Policy Characteristics'!$C:$C,0))),"",INDEX('Policy Characteristics'!G:G,MATCH($C656,'Policy Characteristics'!$C:$C,0)))</f>
        <v>1</v>
      </c>
      <c r="N656" s="151">
        <f>IF(ISBLANK(INDEX('Policy Characteristics'!H:H,MATCH($C656,'Policy Characteristics'!$C:$C,0))),"",INDEX('Policy Characteristics'!H:H,MATCH($C656,'Policy Characteristics'!$C:$C,0)))</f>
        <v>0.01</v>
      </c>
      <c r="O656" s="144" t="str">
        <f>IF(ISBLANK(INDEX('Policy Characteristics'!I:I,MATCH($C656,'Policy Characteristics'!$C:$C,0))),"",INDEX('Policy Characteristics'!I:I,MATCH($C656,'Policy Characteristics'!$C:$C,0)))</f>
        <v>% of fuel shifted</v>
      </c>
      <c r="P656" s="14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44" t="str">
        <f>IF(ISBLANK(INDEX('Policy Characteristics'!K:K,MATCH($C656,'Policy Characteristics'!$C:$C,0))),"",INDEX('Policy Characteristics'!K:K,MATCH($C656,'Policy Characteristics'!$C:$C,0)))</f>
        <v>industry-ag-main.html#fuel-switching</v>
      </c>
      <c r="R656" s="144" t="str">
        <f>IF(ISBLANK(INDEX('Policy Characteristics'!L:L,MATCH($C656,'Policy Characteristics'!$C:$C,0))),"",INDEX('Policy Characteristics'!L:L,MATCH($C656,'Policy Characteristics'!$C:$C,0)))</f>
        <v>industry-elec-and-hydrogen.html</v>
      </c>
    </row>
    <row r="657" spans="1:18" x14ac:dyDescent="0.25">
      <c r="A657" s="144" t="str">
        <f>IF(ISBLANK(INDEX('Policy Characteristics'!A:A,MATCH($C657,'Policy Characteristics'!$C:$C,0))),"",INDEX('Policy Characteristics'!A:A,MATCH($C657,'Policy Characteristics'!$C:$C,0)))</f>
        <v>Industry</v>
      </c>
      <c r="B657" s="152" t="str">
        <f>IF(ISBLANK(INDEX('Policy Characteristics'!B:B,MATCH($C657,'Policy Characteristics'!$C:$C,0))),"",INDEX('Policy Characteristics'!B:B,MATCH($C657,'Policy Characteristics'!$C:$C,0)))</f>
        <v>Electrification</v>
      </c>
      <c r="C657" s="144" t="str">
        <f t="shared" si="35"/>
        <v>Fraction of Eligible Industrial Energy Use Shifted to Electricity</v>
      </c>
      <c r="D657" s="6" t="s">
        <v>1964</v>
      </c>
      <c r="E657" s="1" t="s">
        <v>2347</v>
      </c>
      <c r="F657" t="s">
        <v>1928</v>
      </c>
      <c r="G657" s="45" t="s">
        <v>2354</v>
      </c>
      <c r="H657" s="43">
        <v>1900</v>
      </c>
      <c r="I657" t="s">
        <v>43</v>
      </c>
      <c r="J657" s="145" t="str">
        <f>IF(ISBLANK(INDEX('Policy Characteristics'!D:D,MATCH($C657,'Policy Characteristics'!$C:$C,0))),"",INDEX('Policy Characteristics'!D:D,MATCH($C657,'Policy Characteristics'!$C:$C,0)))</f>
        <v>Electrification</v>
      </c>
      <c r="K657" s="144" t="str">
        <f>IF(ISBLANK(INDEX('Policy Characteristics'!E:E,MATCH($C657,'Policy Characteristics'!$C:$C,0))),"",INDEX('Policy Characteristics'!E:E,MATCH($C657,'Policy Characteristics'!$C:$C,0)))</f>
        <v>indst shift to electricity</v>
      </c>
      <c r="L657" s="151">
        <f>IF(ISBLANK(INDEX('Policy Characteristics'!F:F,MATCH($C657,'Policy Characteristics'!$C:$C,0))),"",INDEX('Policy Characteristics'!F:F,MATCH($C657,'Policy Characteristics'!$C:$C,0)))</f>
        <v>0</v>
      </c>
      <c r="M657" s="151">
        <f>IF(ISBLANK(INDEX('Policy Characteristics'!G:G,MATCH($C657,'Policy Characteristics'!$C:$C,0))),"",INDEX('Policy Characteristics'!G:G,MATCH($C657,'Policy Characteristics'!$C:$C,0)))</f>
        <v>1</v>
      </c>
      <c r="N657" s="151">
        <f>IF(ISBLANK(INDEX('Policy Characteristics'!H:H,MATCH($C657,'Policy Characteristics'!$C:$C,0))),"",INDEX('Policy Characteristics'!H:H,MATCH($C657,'Policy Characteristics'!$C:$C,0)))</f>
        <v>0.01</v>
      </c>
      <c r="O657" s="144" t="str">
        <f>IF(ISBLANK(INDEX('Policy Characteristics'!I:I,MATCH($C657,'Policy Characteristics'!$C:$C,0))),"",INDEX('Policy Characteristics'!I:I,MATCH($C657,'Policy Characteristics'!$C:$C,0)))</f>
        <v>% of fuel shifted</v>
      </c>
      <c r="P657" s="14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44" t="str">
        <f>IF(ISBLANK(INDEX('Policy Characteristics'!K:K,MATCH($C657,'Policy Characteristics'!$C:$C,0))),"",INDEX('Policy Characteristics'!K:K,MATCH($C657,'Policy Characteristics'!$C:$C,0)))</f>
        <v>industry-ag-main.html#fuel-switching</v>
      </c>
      <c r="R657" s="144" t="str">
        <f>IF(ISBLANK(INDEX('Policy Characteristics'!L:L,MATCH($C657,'Policy Characteristics'!$C:$C,0))),"",INDEX('Policy Characteristics'!L:L,MATCH($C657,'Policy Characteristics'!$C:$C,0)))</f>
        <v>industry-elec-and-hydrogen.html</v>
      </c>
    </row>
    <row r="658" spans="1:18" x14ac:dyDescent="0.25">
      <c r="A658" s="144" t="str">
        <f>IF(ISBLANK(INDEX('Policy Characteristics'!A:A,MATCH($C658,'Policy Characteristics'!$C:$C,0))),"",INDEX('Policy Characteristics'!A:A,MATCH($C658,'Policy Characteristics'!$C:$C,0)))</f>
        <v>Industry</v>
      </c>
      <c r="B658" s="152" t="str">
        <f>IF(ISBLANK(INDEX('Policy Characteristics'!B:B,MATCH($C658,'Policy Characteristics'!$C:$C,0))),"",INDEX('Policy Characteristics'!B:B,MATCH($C658,'Policy Characteristics'!$C:$C,0)))</f>
        <v>Electrification</v>
      </c>
      <c r="C658" s="144" t="str">
        <f t="shared" si="35"/>
        <v>Fraction of Eligible Industrial Energy Use Shifted to Electricity</v>
      </c>
      <c r="D658" s="6" t="s">
        <v>1964</v>
      </c>
      <c r="E658" s="1" t="s">
        <v>2348</v>
      </c>
      <c r="F658" t="s">
        <v>1928</v>
      </c>
      <c r="G658" s="45" t="s">
        <v>2355</v>
      </c>
      <c r="H658" s="43">
        <v>1901</v>
      </c>
      <c r="I658" t="s">
        <v>43</v>
      </c>
      <c r="J658" s="145" t="str">
        <f>IF(ISBLANK(INDEX('Policy Characteristics'!D:D,MATCH($C658,'Policy Characteristics'!$C:$C,0))),"",INDEX('Policy Characteristics'!D:D,MATCH($C658,'Policy Characteristics'!$C:$C,0)))</f>
        <v>Electrification</v>
      </c>
      <c r="K658" s="144" t="str">
        <f>IF(ISBLANK(INDEX('Policy Characteristics'!E:E,MATCH($C658,'Policy Characteristics'!$C:$C,0))),"",INDEX('Policy Characteristics'!E:E,MATCH($C658,'Policy Characteristics'!$C:$C,0)))</f>
        <v>indst shift to electricity</v>
      </c>
      <c r="L658" s="151">
        <f>IF(ISBLANK(INDEX('Policy Characteristics'!F:F,MATCH($C658,'Policy Characteristics'!$C:$C,0))),"",INDEX('Policy Characteristics'!F:F,MATCH($C658,'Policy Characteristics'!$C:$C,0)))</f>
        <v>0</v>
      </c>
      <c r="M658" s="151">
        <f>IF(ISBLANK(INDEX('Policy Characteristics'!G:G,MATCH($C658,'Policy Characteristics'!$C:$C,0))),"",INDEX('Policy Characteristics'!G:G,MATCH($C658,'Policy Characteristics'!$C:$C,0)))</f>
        <v>1</v>
      </c>
      <c r="N658" s="151">
        <f>IF(ISBLANK(INDEX('Policy Characteristics'!H:H,MATCH($C658,'Policy Characteristics'!$C:$C,0))),"",INDEX('Policy Characteristics'!H:H,MATCH($C658,'Policy Characteristics'!$C:$C,0)))</f>
        <v>0.01</v>
      </c>
      <c r="O658" s="144" t="str">
        <f>IF(ISBLANK(INDEX('Policy Characteristics'!I:I,MATCH($C658,'Policy Characteristics'!$C:$C,0))),"",INDEX('Policy Characteristics'!I:I,MATCH($C658,'Policy Characteristics'!$C:$C,0)))</f>
        <v>% of fuel shifted</v>
      </c>
      <c r="P658" s="14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44" t="str">
        <f>IF(ISBLANK(INDEX('Policy Characteristics'!K:K,MATCH($C658,'Policy Characteristics'!$C:$C,0))),"",INDEX('Policy Characteristics'!K:K,MATCH($C658,'Policy Characteristics'!$C:$C,0)))</f>
        <v>industry-ag-main.html#fuel-switching</v>
      </c>
      <c r="R658" s="144" t="str">
        <f>IF(ISBLANK(INDEX('Policy Characteristics'!L:L,MATCH($C658,'Policy Characteristics'!$C:$C,0))),"",INDEX('Policy Characteristics'!L:L,MATCH($C658,'Policy Characteristics'!$C:$C,0)))</f>
        <v>industry-elec-and-hydrogen.html</v>
      </c>
    </row>
    <row r="659" spans="1:18" x14ac:dyDescent="0.25">
      <c r="A659" s="144" t="str">
        <f>IF(ISBLANK(INDEX('Policy Characteristics'!A:A,MATCH($C659,'Policy Characteristics'!$C:$C,0))),"",INDEX('Policy Characteristics'!A:A,MATCH($C659,'Policy Characteristics'!$C:$C,0)))</f>
        <v>Industry</v>
      </c>
      <c r="B659" s="152" t="str">
        <f>IF(ISBLANK(INDEX('Policy Characteristics'!B:B,MATCH($C659,'Policy Characteristics'!$C:$C,0))),"",INDEX('Policy Characteristics'!B:B,MATCH($C659,'Policy Characteristics'!$C:$C,0)))</f>
        <v>Electrification</v>
      </c>
      <c r="C659" s="144" t="str">
        <f t="shared" si="35"/>
        <v>Fraction of Eligible Industrial Energy Use Shifted to Electricity</v>
      </c>
      <c r="D659" s="6" t="s">
        <v>1964</v>
      </c>
      <c r="E659" s="1" t="s">
        <v>2349</v>
      </c>
      <c r="F659" t="s">
        <v>1928</v>
      </c>
      <c r="G659" s="45" t="s">
        <v>2356</v>
      </c>
      <c r="H659" s="43">
        <v>1902</v>
      </c>
      <c r="I659" t="s">
        <v>43</v>
      </c>
      <c r="J659" s="145" t="str">
        <f>IF(ISBLANK(INDEX('Policy Characteristics'!D:D,MATCH($C659,'Policy Characteristics'!$C:$C,0))),"",INDEX('Policy Characteristics'!D:D,MATCH($C659,'Policy Characteristics'!$C:$C,0)))</f>
        <v>Electrification</v>
      </c>
      <c r="K659" s="144" t="str">
        <f>IF(ISBLANK(INDEX('Policy Characteristics'!E:E,MATCH($C659,'Policy Characteristics'!$C:$C,0))),"",INDEX('Policy Characteristics'!E:E,MATCH($C659,'Policy Characteristics'!$C:$C,0)))</f>
        <v>indst shift to electricity</v>
      </c>
      <c r="L659" s="151">
        <f>IF(ISBLANK(INDEX('Policy Characteristics'!F:F,MATCH($C659,'Policy Characteristics'!$C:$C,0))),"",INDEX('Policy Characteristics'!F:F,MATCH($C659,'Policy Characteristics'!$C:$C,0)))</f>
        <v>0</v>
      </c>
      <c r="M659" s="151">
        <f>IF(ISBLANK(INDEX('Policy Characteristics'!G:G,MATCH($C659,'Policy Characteristics'!$C:$C,0))),"",INDEX('Policy Characteristics'!G:G,MATCH($C659,'Policy Characteristics'!$C:$C,0)))</f>
        <v>1</v>
      </c>
      <c r="N659" s="151">
        <f>IF(ISBLANK(INDEX('Policy Characteristics'!H:H,MATCH($C659,'Policy Characteristics'!$C:$C,0))),"",INDEX('Policy Characteristics'!H:H,MATCH($C659,'Policy Characteristics'!$C:$C,0)))</f>
        <v>0.01</v>
      </c>
      <c r="O659" s="144" t="str">
        <f>IF(ISBLANK(INDEX('Policy Characteristics'!I:I,MATCH($C659,'Policy Characteristics'!$C:$C,0))),"",INDEX('Policy Characteristics'!I:I,MATCH($C659,'Policy Characteristics'!$C:$C,0)))</f>
        <v>% of fuel shifted</v>
      </c>
      <c r="P659" s="14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44" t="str">
        <f>IF(ISBLANK(INDEX('Policy Characteristics'!K:K,MATCH($C659,'Policy Characteristics'!$C:$C,0))),"",INDEX('Policy Characteristics'!K:K,MATCH($C659,'Policy Characteristics'!$C:$C,0)))</f>
        <v>industry-ag-main.html#fuel-switching</v>
      </c>
      <c r="R659" s="144" t="str">
        <f>IF(ISBLANK(INDEX('Policy Characteristics'!L:L,MATCH($C659,'Policy Characteristics'!$C:$C,0))),"",INDEX('Policy Characteristics'!L:L,MATCH($C659,'Policy Characteristics'!$C:$C,0)))</f>
        <v>industry-elec-and-hydrogen.html</v>
      </c>
    </row>
    <row r="660" spans="1:18" x14ac:dyDescent="0.25">
      <c r="A660" s="144" t="str">
        <f>IF(ISBLANK(INDEX('Policy Characteristics'!A:A,MATCH($C660,'Policy Characteristics'!$C:$C,0))),"",INDEX('Policy Characteristics'!A:A,MATCH($C660,'Policy Characteristics'!$C:$C,0)))</f>
        <v>Industry</v>
      </c>
      <c r="B660" s="152" t="str">
        <f>IF(ISBLANK(INDEX('Policy Characteristics'!B:B,MATCH($C660,'Policy Characteristics'!$C:$C,0))),"",INDEX('Policy Characteristics'!B:B,MATCH($C660,'Policy Characteristics'!$C:$C,0)))</f>
        <v>Electrification</v>
      </c>
      <c r="C660" s="144" t="str">
        <f t="shared" si="35"/>
        <v>Fraction of Eligible Industrial Energy Use Shifted to Electricity</v>
      </c>
      <c r="D660" s="6" t="s">
        <v>1964</v>
      </c>
      <c r="E660" s="1" t="s">
        <v>2350</v>
      </c>
      <c r="F660" t="s">
        <v>1928</v>
      </c>
      <c r="G660" s="45" t="s">
        <v>2357</v>
      </c>
      <c r="H660" s="43">
        <v>1903</v>
      </c>
      <c r="I660" t="s">
        <v>43</v>
      </c>
      <c r="J660" s="145" t="str">
        <f>IF(ISBLANK(INDEX('Policy Characteristics'!D:D,MATCH($C660,'Policy Characteristics'!$C:$C,0))),"",INDEX('Policy Characteristics'!D:D,MATCH($C660,'Policy Characteristics'!$C:$C,0)))</f>
        <v>Electrification</v>
      </c>
      <c r="K660" s="144" t="str">
        <f>IF(ISBLANK(INDEX('Policy Characteristics'!E:E,MATCH($C660,'Policy Characteristics'!$C:$C,0))),"",INDEX('Policy Characteristics'!E:E,MATCH($C660,'Policy Characteristics'!$C:$C,0)))</f>
        <v>indst shift to electricity</v>
      </c>
      <c r="L660" s="151">
        <f>IF(ISBLANK(INDEX('Policy Characteristics'!F:F,MATCH($C660,'Policy Characteristics'!$C:$C,0))),"",INDEX('Policy Characteristics'!F:F,MATCH($C660,'Policy Characteristics'!$C:$C,0)))</f>
        <v>0</v>
      </c>
      <c r="M660" s="151">
        <f>IF(ISBLANK(INDEX('Policy Characteristics'!G:G,MATCH($C660,'Policy Characteristics'!$C:$C,0))),"",INDEX('Policy Characteristics'!G:G,MATCH($C660,'Policy Characteristics'!$C:$C,0)))</f>
        <v>1</v>
      </c>
      <c r="N660" s="151">
        <f>IF(ISBLANK(INDEX('Policy Characteristics'!H:H,MATCH($C660,'Policy Characteristics'!$C:$C,0))),"",INDEX('Policy Characteristics'!H:H,MATCH($C660,'Policy Characteristics'!$C:$C,0)))</f>
        <v>0.01</v>
      </c>
      <c r="O660" s="144" t="str">
        <f>IF(ISBLANK(INDEX('Policy Characteristics'!I:I,MATCH($C660,'Policy Characteristics'!$C:$C,0))),"",INDEX('Policy Characteristics'!I:I,MATCH($C660,'Policy Characteristics'!$C:$C,0)))</f>
        <v>% of fuel shifted</v>
      </c>
      <c r="P660" s="14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44" t="str">
        <f>IF(ISBLANK(INDEX('Policy Characteristics'!K:K,MATCH($C660,'Policy Characteristics'!$C:$C,0))),"",INDEX('Policy Characteristics'!K:K,MATCH($C660,'Policy Characteristics'!$C:$C,0)))</f>
        <v>industry-ag-main.html#fuel-switching</v>
      </c>
      <c r="R660" s="144" t="str">
        <f>IF(ISBLANK(INDEX('Policy Characteristics'!L:L,MATCH($C660,'Policy Characteristics'!$C:$C,0))),"",INDEX('Policy Characteristics'!L:L,MATCH($C660,'Policy Characteristics'!$C:$C,0)))</f>
        <v>industry-elec-and-hydrogen.html</v>
      </c>
    </row>
    <row r="661" spans="1:18" x14ac:dyDescent="0.25">
      <c r="A661" s="144" t="str">
        <f>IF(ISBLANK(INDEX('Policy Characteristics'!A:A,MATCH($C661,'Policy Characteristics'!$C:$C,0))),"",INDEX('Policy Characteristics'!A:A,MATCH($C661,'Policy Characteristics'!$C:$C,0)))</f>
        <v>Industry</v>
      </c>
      <c r="B661" s="152" t="str">
        <f>IF(ISBLANK(INDEX('Policy Characteristics'!B:B,MATCH($C661,'Policy Characteristics'!$C:$C,0))),"",INDEX('Policy Characteristics'!B:B,MATCH($C661,'Policy Characteristics'!$C:$C,0)))</f>
        <v>Electrification</v>
      </c>
      <c r="C661" s="144" t="str">
        <f t="shared" si="35"/>
        <v>Fraction of Eligible Industrial Energy Use Shifted to Electricity</v>
      </c>
      <c r="D661" s="6" t="s">
        <v>1964</v>
      </c>
      <c r="E661" s="1" t="s">
        <v>2351</v>
      </c>
      <c r="F661" t="s">
        <v>1928</v>
      </c>
      <c r="G661" s="45" t="s">
        <v>2358</v>
      </c>
      <c r="H661" s="43">
        <v>1904</v>
      </c>
      <c r="I661" t="s">
        <v>44</v>
      </c>
      <c r="J661" s="145" t="str">
        <f>IF(ISBLANK(INDEX('Policy Characteristics'!D:D,MATCH($C661,'Policy Characteristics'!$C:$C,0))),"",INDEX('Policy Characteristics'!D:D,MATCH($C661,'Policy Characteristics'!$C:$C,0)))</f>
        <v>Electrification</v>
      </c>
      <c r="K661" s="144" t="str">
        <f>IF(ISBLANK(INDEX('Policy Characteristics'!E:E,MATCH($C661,'Policy Characteristics'!$C:$C,0))),"",INDEX('Policy Characteristics'!E:E,MATCH($C661,'Policy Characteristics'!$C:$C,0)))</f>
        <v>indst shift to electricity</v>
      </c>
      <c r="L661" s="151">
        <f>IF(ISBLANK(INDEX('Policy Characteristics'!F:F,MATCH($C661,'Policy Characteristics'!$C:$C,0))),"",INDEX('Policy Characteristics'!F:F,MATCH($C661,'Policy Characteristics'!$C:$C,0)))</f>
        <v>0</v>
      </c>
      <c r="M661" s="151">
        <f>IF(ISBLANK(INDEX('Policy Characteristics'!G:G,MATCH($C661,'Policy Characteristics'!$C:$C,0))),"",INDEX('Policy Characteristics'!G:G,MATCH($C661,'Policy Characteristics'!$C:$C,0)))</f>
        <v>1</v>
      </c>
      <c r="N661" s="151">
        <f>IF(ISBLANK(INDEX('Policy Characteristics'!H:H,MATCH($C661,'Policy Characteristics'!$C:$C,0))),"",INDEX('Policy Characteristics'!H:H,MATCH($C661,'Policy Characteristics'!$C:$C,0)))</f>
        <v>0.01</v>
      </c>
      <c r="O661" s="144" t="str">
        <f>IF(ISBLANK(INDEX('Policy Characteristics'!I:I,MATCH($C661,'Policy Characteristics'!$C:$C,0))),"",INDEX('Policy Characteristics'!I:I,MATCH($C661,'Policy Characteristics'!$C:$C,0)))</f>
        <v>% of fuel shifted</v>
      </c>
      <c r="P661" s="14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44" t="str">
        <f>IF(ISBLANK(INDEX('Policy Characteristics'!K:K,MATCH($C661,'Policy Characteristics'!$C:$C,0))),"",INDEX('Policy Characteristics'!K:K,MATCH($C661,'Policy Characteristics'!$C:$C,0)))</f>
        <v>industry-ag-main.html#fuel-switching</v>
      </c>
      <c r="R661" s="144" t="str">
        <f>IF(ISBLANK(INDEX('Policy Characteristics'!L:L,MATCH($C661,'Policy Characteristics'!$C:$C,0))),"",INDEX('Policy Characteristics'!L:L,MATCH($C661,'Policy Characteristics'!$C:$C,0)))</f>
        <v>industry-elec-and-hydrogen.html</v>
      </c>
    </row>
    <row r="662" spans="1:18" x14ac:dyDescent="0.25">
      <c r="A662" s="144" t="str">
        <f>IF(ISBLANK(INDEX('Policy Characteristics'!A:A,MATCH($C662,'Policy Characteristics'!$C:$C,0))),"",INDEX('Policy Characteristics'!A:A,MATCH($C662,'Policy Characteristics'!$C:$C,0)))</f>
        <v>Industry</v>
      </c>
      <c r="B662" s="152" t="str">
        <f>IF(ISBLANK(INDEX('Policy Characteristics'!B:B,MATCH($C662,'Policy Characteristics'!$C:$C,0))),"",INDEX('Policy Characteristics'!B:B,MATCH($C662,'Policy Characteristics'!$C:$C,0)))</f>
        <v>Electrification</v>
      </c>
      <c r="C662" s="144" t="str">
        <f t="shared" si="35"/>
        <v>Fraction of Eligible Industrial Energy Use Shifted to Electricity</v>
      </c>
      <c r="D662" s="6" t="s">
        <v>1964</v>
      </c>
      <c r="E662" s="1" t="s">
        <v>2501</v>
      </c>
      <c r="F662" t="s">
        <v>1928</v>
      </c>
      <c r="G662" s="45" t="s">
        <v>2501</v>
      </c>
      <c r="H662" s="43">
        <v>1905</v>
      </c>
      <c r="I662" t="s">
        <v>43</v>
      </c>
      <c r="J662" s="145" t="str">
        <f>IF(ISBLANK(INDEX('Policy Characteristics'!D:D,MATCH($C662,'Policy Characteristics'!$C:$C,0))),"",INDEX('Policy Characteristics'!D:D,MATCH($C662,'Policy Characteristics'!$C:$C,0)))</f>
        <v>Electrification</v>
      </c>
      <c r="K662" s="144" t="str">
        <f>IF(ISBLANK(INDEX('Policy Characteristics'!E:E,MATCH($C662,'Policy Characteristics'!$C:$C,0))),"",INDEX('Policy Characteristics'!E:E,MATCH($C662,'Policy Characteristics'!$C:$C,0)))</f>
        <v>indst shift to electricity</v>
      </c>
      <c r="L662" s="151">
        <f>IF(ISBLANK(INDEX('Policy Characteristics'!F:F,MATCH($C662,'Policy Characteristics'!$C:$C,0))),"",INDEX('Policy Characteristics'!F:F,MATCH($C662,'Policy Characteristics'!$C:$C,0)))</f>
        <v>0</v>
      </c>
      <c r="M662" s="151">
        <f>IF(ISBLANK(INDEX('Policy Characteristics'!G:G,MATCH($C662,'Policy Characteristics'!$C:$C,0))),"",INDEX('Policy Characteristics'!G:G,MATCH($C662,'Policy Characteristics'!$C:$C,0)))</f>
        <v>1</v>
      </c>
      <c r="N662" s="151">
        <f>IF(ISBLANK(INDEX('Policy Characteristics'!H:H,MATCH($C662,'Policy Characteristics'!$C:$C,0))),"",INDEX('Policy Characteristics'!H:H,MATCH($C662,'Policy Characteristics'!$C:$C,0)))</f>
        <v>0.01</v>
      </c>
      <c r="O662" s="144" t="str">
        <f>IF(ISBLANK(INDEX('Policy Characteristics'!I:I,MATCH($C662,'Policy Characteristics'!$C:$C,0))),"",INDEX('Policy Characteristics'!I:I,MATCH($C662,'Policy Characteristics'!$C:$C,0)))</f>
        <v>% of fuel shifted</v>
      </c>
      <c r="P662" s="14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44" t="str">
        <f>IF(ISBLANK(INDEX('Policy Characteristics'!K:K,MATCH($C662,'Policy Characteristics'!$C:$C,0))),"",INDEX('Policy Characteristics'!K:K,MATCH($C662,'Policy Characteristics'!$C:$C,0)))</f>
        <v>industry-ag-main.html#fuel-switching</v>
      </c>
      <c r="R662" s="144" t="str">
        <f>IF(ISBLANK(INDEX('Policy Characteristics'!L:L,MATCH($C662,'Policy Characteristics'!$C:$C,0))),"",INDEX('Policy Characteristics'!L:L,MATCH($C662,'Policy Characteristics'!$C:$C,0)))</f>
        <v>industry-elec-and-hydrogen.html</v>
      </c>
    </row>
    <row r="663" spans="1:18" x14ac:dyDescent="0.25">
      <c r="A663" s="144" t="str">
        <f>IF(ISBLANK(INDEX('Policy Characteristics'!A:A,MATCH($C663,'Policy Characteristics'!$C:$C,0))),"",INDEX('Policy Characteristics'!A:A,MATCH($C663,'Policy Characteristics'!$C:$C,0)))</f>
        <v>Industry</v>
      </c>
      <c r="B663" s="152" t="str">
        <f>IF(ISBLANK(INDEX('Policy Characteristics'!B:B,MATCH($C663,'Policy Characteristics'!$C:$C,0))),"",INDEX('Policy Characteristics'!B:B,MATCH($C663,'Policy Characteristics'!$C:$C,0)))</f>
        <v>Electrification</v>
      </c>
      <c r="C663" s="144" t="str">
        <f t="shared" si="35"/>
        <v>Fraction of Eligible Industrial Energy Use Shifted to Electricity</v>
      </c>
      <c r="D663" s="6" t="s">
        <v>1965</v>
      </c>
      <c r="E663" s="1" t="s">
        <v>2345</v>
      </c>
      <c r="F663" t="s">
        <v>1471</v>
      </c>
      <c r="G663" s="45" t="s">
        <v>2352</v>
      </c>
      <c r="H663" s="43">
        <v>1906</v>
      </c>
      <c r="I663" t="s">
        <v>43</v>
      </c>
      <c r="J663" s="145" t="str">
        <f>IF(ISBLANK(INDEX('Policy Characteristics'!D:D,MATCH($C663,'Policy Characteristics'!$C:$C,0))),"",INDEX('Policy Characteristics'!D:D,MATCH($C663,'Policy Characteristics'!$C:$C,0)))</f>
        <v>Electrification</v>
      </c>
      <c r="K663" s="144" t="str">
        <f>IF(ISBLANK(INDEX('Policy Characteristics'!E:E,MATCH($C663,'Policy Characteristics'!$C:$C,0))),"",INDEX('Policy Characteristics'!E:E,MATCH($C663,'Policy Characteristics'!$C:$C,0)))</f>
        <v>indst shift to electricity</v>
      </c>
      <c r="L663" s="151">
        <f>IF(ISBLANK(INDEX('Policy Characteristics'!F:F,MATCH($C663,'Policy Characteristics'!$C:$C,0))),"",INDEX('Policy Characteristics'!F:F,MATCH($C663,'Policy Characteristics'!$C:$C,0)))</f>
        <v>0</v>
      </c>
      <c r="M663" s="151">
        <f>IF(ISBLANK(INDEX('Policy Characteristics'!G:G,MATCH($C663,'Policy Characteristics'!$C:$C,0))),"",INDEX('Policy Characteristics'!G:G,MATCH($C663,'Policy Characteristics'!$C:$C,0)))</f>
        <v>1</v>
      </c>
      <c r="N663" s="151">
        <f>IF(ISBLANK(INDEX('Policy Characteristics'!H:H,MATCH($C663,'Policy Characteristics'!$C:$C,0))),"",INDEX('Policy Characteristics'!H:H,MATCH($C663,'Policy Characteristics'!$C:$C,0)))</f>
        <v>0.01</v>
      </c>
      <c r="O663" s="144" t="str">
        <f>IF(ISBLANK(INDEX('Policy Characteristics'!I:I,MATCH($C663,'Policy Characteristics'!$C:$C,0))),"",INDEX('Policy Characteristics'!I:I,MATCH($C663,'Policy Characteristics'!$C:$C,0)))</f>
        <v>% of fuel shifted</v>
      </c>
      <c r="P663" s="14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44" t="str">
        <f>IF(ISBLANK(INDEX('Policy Characteristics'!K:K,MATCH($C663,'Policy Characteristics'!$C:$C,0))),"",INDEX('Policy Characteristics'!K:K,MATCH($C663,'Policy Characteristics'!$C:$C,0)))</f>
        <v>industry-ag-main.html#fuel-switching</v>
      </c>
      <c r="R663" s="144" t="str">
        <f>IF(ISBLANK(INDEX('Policy Characteristics'!L:L,MATCH($C663,'Policy Characteristics'!$C:$C,0))),"",INDEX('Policy Characteristics'!L:L,MATCH($C663,'Policy Characteristics'!$C:$C,0)))</f>
        <v>industry-elec-and-hydrogen.html</v>
      </c>
    </row>
    <row r="664" spans="1:18" x14ac:dyDescent="0.25">
      <c r="A664" s="144" t="str">
        <f>IF(ISBLANK(INDEX('Policy Characteristics'!A:A,MATCH($C664,'Policy Characteristics'!$C:$C,0))),"",INDEX('Policy Characteristics'!A:A,MATCH($C664,'Policy Characteristics'!$C:$C,0)))</f>
        <v>Industry</v>
      </c>
      <c r="B664" s="152" t="str">
        <f>IF(ISBLANK(INDEX('Policy Characteristics'!B:B,MATCH($C664,'Policy Characteristics'!$C:$C,0))),"",INDEX('Policy Characteristics'!B:B,MATCH($C664,'Policy Characteristics'!$C:$C,0)))</f>
        <v>Electrification</v>
      </c>
      <c r="C664" s="144" t="str">
        <f t="shared" si="35"/>
        <v>Fraction of Eligible Industrial Energy Use Shifted to Electricity</v>
      </c>
      <c r="D664" s="6" t="s">
        <v>1965</v>
      </c>
      <c r="E664" s="1" t="s">
        <v>2346</v>
      </c>
      <c r="F664" t="s">
        <v>1471</v>
      </c>
      <c r="G664" s="45" t="s">
        <v>2353</v>
      </c>
      <c r="H664" s="43">
        <v>1907</v>
      </c>
      <c r="I664" t="s">
        <v>43</v>
      </c>
      <c r="J664" s="145" t="str">
        <f>IF(ISBLANK(INDEX('Policy Characteristics'!D:D,MATCH($C664,'Policy Characteristics'!$C:$C,0))),"",INDEX('Policy Characteristics'!D:D,MATCH($C664,'Policy Characteristics'!$C:$C,0)))</f>
        <v>Electrification</v>
      </c>
      <c r="K664" s="144" t="str">
        <f>IF(ISBLANK(INDEX('Policy Characteristics'!E:E,MATCH($C664,'Policy Characteristics'!$C:$C,0))),"",INDEX('Policy Characteristics'!E:E,MATCH($C664,'Policy Characteristics'!$C:$C,0)))</f>
        <v>indst shift to electricity</v>
      </c>
      <c r="L664" s="151">
        <f>IF(ISBLANK(INDEX('Policy Characteristics'!F:F,MATCH($C664,'Policy Characteristics'!$C:$C,0))),"",INDEX('Policy Characteristics'!F:F,MATCH($C664,'Policy Characteristics'!$C:$C,0)))</f>
        <v>0</v>
      </c>
      <c r="M664" s="151">
        <f>IF(ISBLANK(INDEX('Policy Characteristics'!G:G,MATCH($C664,'Policy Characteristics'!$C:$C,0))),"",INDEX('Policy Characteristics'!G:G,MATCH($C664,'Policy Characteristics'!$C:$C,0)))</f>
        <v>1</v>
      </c>
      <c r="N664" s="151">
        <f>IF(ISBLANK(INDEX('Policy Characteristics'!H:H,MATCH($C664,'Policy Characteristics'!$C:$C,0))),"",INDEX('Policy Characteristics'!H:H,MATCH($C664,'Policy Characteristics'!$C:$C,0)))</f>
        <v>0.01</v>
      </c>
      <c r="O664" s="144" t="str">
        <f>IF(ISBLANK(INDEX('Policy Characteristics'!I:I,MATCH($C664,'Policy Characteristics'!$C:$C,0))),"",INDEX('Policy Characteristics'!I:I,MATCH($C664,'Policy Characteristics'!$C:$C,0)))</f>
        <v>% of fuel shifted</v>
      </c>
      <c r="P664" s="14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44" t="str">
        <f>IF(ISBLANK(INDEX('Policy Characteristics'!K:K,MATCH($C664,'Policy Characteristics'!$C:$C,0))),"",INDEX('Policy Characteristics'!K:K,MATCH($C664,'Policy Characteristics'!$C:$C,0)))</f>
        <v>industry-ag-main.html#fuel-switching</v>
      </c>
      <c r="R664" s="144" t="str">
        <f>IF(ISBLANK(INDEX('Policy Characteristics'!L:L,MATCH($C664,'Policy Characteristics'!$C:$C,0))),"",INDEX('Policy Characteristics'!L:L,MATCH($C664,'Policy Characteristics'!$C:$C,0)))</f>
        <v>industry-elec-and-hydrogen.html</v>
      </c>
    </row>
    <row r="665" spans="1:18" x14ac:dyDescent="0.25">
      <c r="A665" s="144" t="str">
        <f>IF(ISBLANK(INDEX('Policy Characteristics'!A:A,MATCH($C665,'Policy Characteristics'!$C:$C,0))),"",INDEX('Policy Characteristics'!A:A,MATCH($C665,'Policy Characteristics'!$C:$C,0)))</f>
        <v>Industry</v>
      </c>
      <c r="B665" s="152" t="str">
        <f>IF(ISBLANK(INDEX('Policy Characteristics'!B:B,MATCH($C665,'Policy Characteristics'!$C:$C,0))),"",INDEX('Policy Characteristics'!B:B,MATCH($C665,'Policy Characteristics'!$C:$C,0)))</f>
        <v>Electrification</v>
      </c>
      <c r="C665" s="144" t="str">
        <f t="shared" si="35"/>
        <v>Fraction of Eligible Industrial Energy Use Shifted to Electricity</v>
      </c>
      <c r="D665" s="6" t="s">
        <v>1965</v>
      </c>
      <c r="E665" s="1" t="s">
        <v>2347</v>
      </c>
      <c r="F665" t="s">
        <v>1471</v>
      </c>
      <c r="G665" s="45" t="s">
        <v>2354</v>
      </c>
      <c r="H665" s="43">
        <v>1908</v>
      </c>
      <c r="I665" t="s">
        <v>43</v>
      </c>
      <c r="J665" s="145" t="str">
        <f>IF(ISBLANK(INDEX('Policy Characteristics'!D:D,MATCH($C665,'Policy Characteristics'!$C:$C,0))),"",INDEX('Policy Characteristics'!D:D,MATCH($C665,'Policy Characteristics'!$C:$C,0)))</f>
        <v>Electrification</v>
      </c>
      <c r="K665" s="144" t="str">
        <f>IF(ISBLANK(INDEX('Policy Characteristics'!E:E,MATCH($C665,'Policy Characteristics'!$C:$C,0))),"",INDEX('Policy Characteristics'!E:E,MATCH($C665,'Policy Characteristics'!$C:$C,0)))</f>
        <v>indst shift to electricity</v>
      </c>
      <c r="L665" s="151">
        <f>IF(ISBLANK(INDEX('Policy Characteristics'!F:F,MATCH($C665,'Policy Characteristics'!$C:$C,0))),"",INDEX('Policy Characteristics'!F:F,MATCH($C665,'Policy Characteristics'!$C:$C,0)))</f>
        <v>0</v>
      </c>
      <c r="M665" s="151">
        <f>IF(ISBLANK(INDEX('Policy Characteristics'!G:G,MATCH($C665,'Policy Characteristics'!$C:$C,0))),"",INDEX('Policy Characteristics'!G:G,MATCH($C665,'Policy Characteristics'!$C:$C,0)))</f>
        <v>1</v>
      </c>
      <c r="N665" s="151">
        <f>IF(ISBLANK(INDEX('Policy Characteristics'!H:H,MATCH($C665,'Policy Characteristics'!$C:$C,0))),"",INDEX('Policy Characteristics'!H:H,MATCH($C665,'Policy Characteristics'!$C:$C,0)))</f>
        <v>0.01</v>
      </c>
      <c r="O665" s="144" t="str">
        <f>IF(ISBLANK(INDEX('Policy Characteristics'!I:I,MATCH($C665,'Policy Characteristics'!$C:$C,0))),"",INDEX('Policy Characteristics'!I:I,MATCH($C665,'Policy Characteristics'!$C:$C,0)))</f>
        <v>% of fuel shifted</v>
      </c>
      <c r="P665" s="14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44" t="str">
        <f>IF(ISBLANK(INDEX('Policy Characteristics'!K:K,MATCH($C665,'Policy Characteristics'!$C:$C,0))),"",INDEX('Policy Characteristics'!K:K,MATCH($C665,'Policy Characteristics'!$C:$C,0)))</f>
        <v>industry-ag-main.html#fuel-switching</v>
      </c>
      <c r="R665" s="144" t="str">
        <f>IF(ISBLANK(INDEX('Policy Characteristics'!L:L,MATCH($C665,'Policy Characteristics'!$C:$C,0))),"",INDEX('Policy Characteristics'!L:L,MATCH($C665,'Policy Characteristics'!$C:$C,0)))</f>
        <v>industry-elec-and-hydrogen.html</v>
      </c>
    </row>
    <row r="666" spans="1:18" x14ac:dyDescent="0.25">
      <c r="A666" s="144" t="str">
        <f>IF(ISBLANK(INDEX('Policy Characteristics'!A:A,MATCH($C666,'Policy Characteristics'!$C:$C,0))),"",INDEX('Policy Characteristics'!A:A,MATCH($C666,'Policy Characteristics'!$C:$C,0)))</f>
        <v>Industry</v>
      </c>
      <c r="B666" s="152" t="str">
        <f>IF(ISBLANK(INDEX('Policy Characteristics'!B:B,MATCH($C666,'Policy Characteristics'!$C:$C,0))),"",INDEX('Policy Characteristics'!B:B,MATCH($C666,'Policy Characteristics'!$C:$C,0)))</f>
        <v>Electrification</v>
      </c>
      <c r="C666" s="144" t="str">
        <f t="shared" si="35"/>
        <v>Fraction of Eligible Industrial Energy Use Shifted to Electricity</v>
      </c>
      <c r="D666" s="6" t="s">
        <v>1965</v>
      </c>
      <c r="E666" s="1" t="s">
        <v>2348</v>
      </c>
      <c r="F666" t="s">
        <v>1471</v>
      </c>
      <c r="G666" s="45" t="s">
        <v>2355</v>
      </c>
      <c r="H666" s="43">
        <v>1909</v>
      </c>
      <c r="I666" t="s">
        <v>43</v>
      </c>
      <c r="J666" s="145" t="str">
        <f>IF(ISBLANK(INDEX('Policy Characteristics'!D:D,MATCH($C666,'Policy Characteristics'!$C:$C,0))),"",INDEX('Policy Characteristics'!D:D,MATCH($C666,'Policy Characteristics'!$C:$C,0)))</f>
        <v>Electrification</v>
      </c>
      <c r="K666" s="144" t="str">
        <f>IF(ISBLANK(INDEX('Policy Characteristics'!E:E,MATCH($C666,'Policy Characteristics'!$C:$C,0))),"",INDEX('Policy Characteristics'!E:E,MATCH($C666,'Policy Characteristics'!$C:$C,0)))</f>
        <v>indst shift to electricity</v>
      </c>
      <c r="L666" s="151">
        <f>IF(ISBLANK(INDEX('Policy Characteristics'!F:F,MATCH($C666,'Policy Characteristics'!$C:$C,0))),"",INDEX('Policy Characteristics'!F:F,MATCH($C666,'Policy Characteristics'!$C:$C,0)))</f>
        <v>0</v>
      </c>
      <c r="M666" s="151">
        <f>IF(ISBLANK(INDEX('Policy Characteristics'!G:G,MATCH($C666,'Policy Characteristics'!$C:$C,0))),"",INDEX('Policy Characteristics'!G:G,MATCH($C666,'Policy Characteristics'!$C:$C,0)))</f>
        <v>1</v>
      </c>
      <c r="N666" s="151">
        <f>IF(ISBLANK(INDEX('Policy Characteristics'!H:H,MATCH($C666,'Policy Characteristics'!$C:$C,0))),"",INDEX('Policy Characteristics'!H:H,MATCH($C666,'Policy Characteristics'!$C:$C,0)))</f>
        <v>0.01</v>
      </c>
      <c r="O666" s="144" t="str">
        <f>IF(ISBLANK(INDEX('Policy Characteristics'!I:I,MATCH($C666,'Policy Characteristics'!$C:$C,0))),"",INDEX('Policy Characteristics'!I:I,MATCH($C666,'Policy Characteristics'!$C:$C,0)))</f>
        <v>% of fuel shifted</v>
      </c>
      <c r="P666" s="14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44" t="str">
        <f>IF(ISBLANK(INDEX('Policy Characteristics'!K:K,MATCH($C666,'Policy Characteristics'!$C:$C,0))),"",INDEX('Policy Characteristics'!K:K,MATCH($C666,'Policy Characteristics'!$C:$C,0)))</f>
        <v>industry-ag-main.html#fuel-switching</v>
      </c>
      <c r="R666" s="144" t="str">
        <f>IF(ISBLANK(INDEX('Policy Characteristics'!L:L,MATCH($C666,'Policy Characteristics'!$C:$C,0))),"",INDEX('Policy Characteristics'!L:L,MATCH($C666,'Policy Characteristics'!$C:$C,0)))</f>
        <v>industry-elec-and-hydrogen.html</v>
      </c>
    </row>
    <row r="667" spans="1:18" x14ac:dyDescent="0.25">
      <c r="A667" s="144" t="str">
        <f>IF(ISBLANK(INDEX('Policy Characteristics'!A:A,MATCH($C667,'Policy Characteristics'!$C:$C,0))),"",INDEX('Policy Characteristics'!A:A,MATCH($C667,'Policy Characteristics'!$C:$C,0)))</f>
        <v>Industry</v>
      </c>
      <c r="B667" s="152" t="str">
        <f>IF(ISBLANK(INDEX('Policy Characteristics'!B:B,MATCH($C667,'Policy Characteristics'!$C:$C,0))),"",INDEX('Policy Characteristics'!B:B,MATCH($C667,'Policy Characteristics'!$C:$C,0)))</f>
        <v>Electrification</v>
      </c>
      <c r="C667" s="144" t="str">
        <f t="shared" si="35"/>
        <v>Fraction of Eligible Industrial Energy Use Shifted to Electricity</v>
      </c>
      <c r="D667" s="6" t="s">
        <v>1965</v>
      </c>
      <c r="E667" s="1" t="s">
        <v>2349</v>
      </c>
      <c r="F667" t="s">
        <v>1471</v>
      </c>
      <c r="G667" s="45" t="s">
        <v>2356</v>
      </c>
      <c r="H667" s="43">
        <v>1910</v>
      </c>
      <c r="I667" t="s">
        <v>43</v>
      </c>
      <c r="J667" s="145" t="str">
        <f>IF(ISBLANK(INDEX('Policy Characteristics'!D:D,MATCH($C667,'Policy Characteristics'!$C:$C,0))),"",INDEX('Policy Characteristics'!D:D,MATCH($C667,'Policy Characteristics'!$C:$C,0)))</f>
        <v>Electrification</v>
      </c>
      <c r="K667" s="144" t="str">
        <f>IF(ISBLANK(INDEX('Policy Characteristics'!E:E,MATCH($C667,'Policy Characteristics'!$C:$C,0))),"",INDEX('Policy Characteristics'!E:E,MATCH($C667,'Policy Characteristics'!$C:$C,0)))</f>
        <v>indst shift to electricity</v>
      </c>
      <c r="L667" s="151">
        <f>IF(ISBLANK(INDEX('Policy Characteristics'!F:F,MATCH($C667,'Policy Characteristics'!$C:$C,0))),"",INDEX('Policy Characteristics'!F:F,MATCH($C667,'Policy Characteristics'!$C:$C,0)))</f>
        <v>0</v>
      </c>
      <c r="M667" s="151">
        <f>IF(ISBLANK(INDEX('Policy Characteristics'!G:G,MATCH($C667,'Policy Characteristics'!$C:$C,0))),"",INDEX('Policy Characteristics'!G:G,MATCH($C667,'Policy Characteristics'!$C:$C,0)))</f>
        <v>1</v>
      </c>
      <c r="N667" s="151">
        <f>IF(ISBLANK(INDEX('Policy Characteristics'!H:H,MATCH($C667,'Policy Characteristics'!$C:$C,0))),"",INDEX('Policy Characteristics'!H:H,MATCH($C667,'Policy Characteristics'!$C:$C,0)))</f>
        <v>0.01</v>
      </c>
      <c r="O667" s="144" t="str">
        <f>IF(ISBLANK(INDEX('Policy Characteristics'!I:I,MATCH($C667,'Policy Characteristics'!$C:$C,0))),"",INDEX('Policy Characteristics'!I:I,MATCH($C667,'Policy Characteristics'!$C:$C,0)))</f>
        <v>% of fuel shifted</v>
      </c>
      <c r="P667" s="14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44" t="str">
        <f>IF(ISBLANK(INDEX('Policy Characteristics'!K:K,MATCH($C667,'Policy Characteristics'!$C:$C,0))),"",INDEX('Policy Characteristics'!K:K,MATCH($C667,'Policy Characteristics'!$C:$C,0)))</f>
        <v>industry-ag-main.html#fuel-switching</v>
      </c>
      <c r="R667" s="144" t="str">
        <f>IF(ISBLANK(INDEX('Policy Characteristics'!L:L,MATCH($C667,'Policy Characteristics'!$C:$C,0))),"",INDEX('Policy Characteristics'!L:L,MATCH($C667,'Policy Characteristics'!$C:$C,0)))</f>
        <v>industry-elec-and-hydrogen.html</v>
      </c>
    </row>
    <row r="668" spans="1:18" x14ac:dyDescent="0.25">
      <c r="A668" s="144" t="str">
        <f>IF(ISBLANK(INDEX('Policy Characteristics'!A:A,MATCH($C668,'Policy Characteristics'!$C:$C,0))),"",INDEX('Policy Characteristics'!A:A,MATCH($C668,'Policy Characteristics'!$C:$C,0)))</f>
        <v>Industry</v>
      </c>
      <c r="B668" s="152" t="str">
        <f>IF(ISBLANK(INDEX('Policy Characteristics'!B:B,MATCH($C668,'Policy Characteristics'!$C:$C,0))),"",INDEX('Policy Characteristics'!B:B,MATCH($C668,'Policy Characteristics'!$C:$C,0)))</f>
        <v>Electrification</v>
      </c>
      <c r="C668" s="144" t="str">
        <f t="shared" si="35"/>
        <v>Fraction of Eligible Industrial Energy Use Shifted to Electricity</v>
      </c>
      <c r="D668" s="6" t="s">
        <v>1965</v>
      </c>
      <c r="E668" s="1" t="s">
        <v>2350</v>
      </c>
      <c r="F668" t="s">
        <v>1471</v>
      </c>
      <c r="G668" s="45" t="s">
        <v>2357</v>
      </c>
      <c r="H668" s="43">
        <v>1911</v>
      </c>
      <c r="I668" t="s">
        <v>43</v>
      </c>
      <c r="J668" s="145" t="str">
        <f>IF(ISBLANK(INDEX('Policy Characteristics'!D:D,MATCH($C668,'Policy Characteristics'!$C:$C,0))),"",INDEX('Policy Characteristics'!D:D,MATCH($C668,'Policy Characteristics'!$C:$C,0)))</f>
        <v>Electrification</v>
      </c>
      <c r="K668" s="144" t="str">
        <f>IF(ISBLANK(INDEX('Policy Characteristics'!E:E,MATCH($C668,'Policy Characteristics'!$C:$C,0))),"",INDEX('Policy Characteristics'!E:E,MATCH($C668,'Policy Characteristics'!$C:$C,0)))</f>
        <v>indst shift to electricity</v>
      </c>
      <c r="L668" s="151">
        <f>IF(ISBLANK(INDEX('Policy Characteristics'!F:F,MATCH($C668,'Policy Characteristics'!$C:$C,0))),"",INDEX('Policy Characteristics'!F:F,MATCH($C668,'Policy Characteristics'!$C:$C,0)))</f>
        <v>0</v>
      </c>
      <c r="M668" s="151">
        <f>IF(ISBLANK(INDEX('Policy Characteristics'!G:G,MATCH($C668,'Policy Characteristics'!$C:$C,0))),"",INDEX('Policy Characteristics'!G:G,MATCH($C668,'Policy Characteristics'!$C:$C,0)))</f>
        <v>1</v>
      </c>
      <c r="N668" s="151">
        <f>IF(ISBLANK(INDEX('Policy Characteristics'!H:H,MATCH($C668,'Policy Characteristics'!$C:$C,0))),"",INDEX('Policy Characteristics'!H:H,MATCH($C668,'Policy Characteristics'!$C:$C,0)))</f>
        <v>0.01</v>
      </c>
      <c r="O668" s="144" t="str">
        <f>IF(ISBLANK(INDEX('Policy Characteristics'!I:I,MATCH($C668,'Policy Characteristics'!$C:$C,0))),"",INDEX('Policy Characteristics'!I:I,MATCH($C668,'Policy Characteristics'!$C:$C,0)))</f>
        <v>% of fuel shifted</v>
      </c>
      <c r="P668" s="14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44" t="str">
        <f>IF(ISBLANK(INDEX('Policy Characteristics'!K:K,MATCH($C668,'Policy Characteristics'!$C:$C,0))),"",INDEX('Policy Characteristics'!K:K,MATCH($C668,'Policy Characteristics'!$C:$C,0)))</f>
        <v>industry-ag-main.html#fuel-switching</v>
      </c>
      <c r="R668" s="144" t="str">
        <f>IF(ISBLANK(INDEX('Policy Characteristics'!L:L,MATCH($C668,'Policy Characteristics'!$C:$C,0))),"",INDEX('Policy Characteristics'!L:L,MATCH($C668,'Policy Characteristics'!$C:$C,0)))</f>
        <v>industry-elec-and-hydrogen.html</v>
      </c>
    </row>
    <row r="669" spans="1:18" x14ac:dyDescent="0.25">
      <c r="A669" s="144" t="str">
        <f>IF(ISBLANK(INDEX('Policy Characteristics'!A:A,MATCH($C669,'Policy Characteristics'!$C:$C,0))),"",INDEX('Policy Characteristics'!A:A,MATCH($C669,'Policy Characteristics'!$C:$C,0)))</f>
        <v>Industry</v>
      </c>
      <c r="B669" s="152" t="str">
        <f>IF(ISBLANK(INDEX('Policy Characteristics'!B:B,MATCH($C669,'Policy Characteristics'!$C:$C,0))),"",INDEX('Policy Characteristics'!B:B,MATCH($C669,'Policy Characteristics'!$C:$C,0)))</f>
        <v>Electrification</v>
      </c>
      <c r="C669" s="144" t="str">
        <f t="shared" si="35"/>
        <v>Fraction of Eligible Industrial Energy Use Shifted to Electricity</v>
      </c>
      <c r="D669" s="6" t="s">
        <v>1965</v>
      </c>
      <c r="E669" s="1" t="s">
        <v>2351</v>
      </c>
      <c r="F669" t="s">
        <v>1471</v>
      </c>
      <c r="G669" s="45" t="s">
        <v>2358</v>
      </c>
      <c r="H669" s="43">
        <v>1912</v>
      </c>
      <c r="I669" t="s">
        <v>44</v>
      </c>
      <c r="J669" s="145" t="str">
        <f>IF(ISBLANK(INDEX('Policy Characteristics'!D:D,MATCH($C669,'Policy Characteristics'!$C:$C,0))),"",INDEX('Policy Characteristics'!D:D,MATCH($C669,'Policy Characteristics'!$C:$C,0)))</f>
        <v>Electrification</v>
      </c>
      <c r="K669" s="144" t="str">
        <f>IF(ISBLANK(INDEX('Policy Characteristics'!E:E,MATCH($C669,'Policy Characteristics'!$C:$C,0))),"",INDEX('Policy Characteristics'!E:E,MATCH($C669,'Policy Characteristics'!$C:$C,0)))</f>
        <v>indst shift to electricity</v>
      </c>
      <c r="L669" s="151">
        <f>IF(ISBLANK(INDEX('Policy Characteristics'!F:F,MATCH($C669,'Policy Characteristics'!$C:$C,0))),"",INDEX('Policy Characteristics'!F:F,MATCH($C669,'Policy Characteristics'!$C:$C,0)))</f>
        <v>0</v>
      </c>
      <c r="M669" s="151">
        <f>IF(ISBLANK(INDEX('Policy Characteristics'!G:G,MATCH($C669,'Policy Characteristics'!$C:$C,0))),"",INDEX('Policy Characteristics'!G:G,MATCH($C669,'Policy Characteristics'!$C:$C,0)))</f>
        <v>1</v>
      </c>
      <c r="N669" s="151">
        <f>IF(ISBLANK(INDEX('Policy Characteristics'!H:H,MATCH($C669,'Policy Characteristics'!$C:$C,0))),"",INDEX('Policy Characteristics'!H:H,MATCH($C669,'Policy Characteristics'!$C:$C,0)))</f>
        <v>0.01</v>
      </c>
      <c r="O669" s="144" t="str">
        <f>IF(ISBLANK(INDEX('Policy Characteristics'!I:I,MATCH($C669,'Policy Characteristics'!$C:$C,0))),"",INDEX('Policy Characteristics'!I:I,MATCH($C669,'Policy Characteristics'!$C:$C,0)))</f>
        <v>% of fuel shifted</v>
      </c>
      <c r="P669" s="14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44" t="str">
        <f>IF(ISBLANK(INDEX('Policy Characteristics'!K:K,MATCH($C669,'Policy Characteristics'!$C:$C,0))),"",INDEX('Policy Characteristics'!K:K,MATCH($C669,'Policy Characteristics'!$C:$C,0)))</f>
        <v>industry-ag-main.html#fuel-switching</v>
      </c>
      <c r="R669" s="144" t="str">
        <f>IF(ISBLANK(INDEX('Policy Characteristics'!L:L,MATCH($C669,'Policy Characteristics'!$C:$C,0))),"",INDEX('Policy Characteristics'!L:L,MATCH($C669,'Policy Characteristics'!$C:$C,0)))</f>
        <v>industry-elec-and-hydrogen.html</v>
      </c>
    </row>
    <row r="670" spans="1:18" x14ac:dyDescent="0.25">
      <c r="A670" s="144" t="str">
        <f>IF(ISBLANK(INDEX('Policy Characteristics'!A:A,MATCH($C670,'Policy Characteristics'!$C:$C,0))),"",INDEX('Policy Characteristics'!A:A,MATCH($C670,'Policy Characteristics'!$C:$C,0)))</f>
        <v>Industry</v>
      </c>
      <c r="B670" s="152" t="str">
        <f>IF(ISBLANK(INDEX('Policy Characteristics'!B:B,MATCH($C670,'Policy Characteristics'!$C:$C,0))),"",INDEX('Policy Characteristics'!B:B,MATCH($C670,'Policy Characteristics'!$C:$C,0)))</f>
        <v>Electrification</v>
      </c>
      <c r="C670" s="144" t="str">
        <f t="shared" si="35"/>
        <v>Fraction of Eligible Industrial Energy Use Shifted to Electricity</v>
      </c>
      <c r="D670" s="6" t="s">
        <v>1965</v>
      </c>
      <c r="E670" s="1" t="s">
        <v>2501</v>
      </c>
      <c r="F670" t="s">
        <v>1471</v>
      </c>
      <c r="G670" s="45" t="s">
        <v>2501</v>
      </c>
      <c r="H670" s="43">
        <v>1913</v>
      </c>
      <c r="I670" t="s">
        <v>43</v>
      </c>
      <c r="J670" s="145" t="str">
        <f>IF(ISBLANK(INDEX('Policy Characteristics'!D:D,MATCH($C670,'Policy Characteristics'!$C:$C,0))),"",INDEX('Policy Characteristics'!D:D,MATCH($C670,'Policy Characteristics'!$C:$C,0)))</f>
        <v>Electrification</v>
      </c>
      <c r="K670" s="144" t="str">
        <f>IF(ISBLANK(INDEX('Policy Characteristics'!E:E,MATCH($C670,'Policy Characteristics'!$C:$C,0))),"",INDEX('Policy Characteristics'!E:E,MATCH($C670,'Policy Characteristics'!$C:$C,0)))</f>
        <v>indst shift to electricity</v>
      </c>
      <c r="L670" s="151">
        <f>IF(ISBLANK(INDEX('Policy Characteristics'!F:F,MATCH($C670,'Policy Characteristics'!$C:$C,0))),"",INDEX('Policy Characteristics'!F:F,MATCH($C670,'Policy Characteristics'!$C:$C,0)))</f>
        <v>0</v>
      </c>
      <c r="M670" s="151">
        <f>IF(ISBLANK(INDEX('Policy Characteristics'!G:G,MATCH($C670,'Policy Characteristics'!$C:$C,0))),"",INDEX('Policy Characteristics'!G:G,MATCH($C670,'Policy Characteristics'!$C:$C,0)))</f>
        <v>1</v>
      </c>
      <c r="N670" s="151">
        <f>IF(ISBLANK(INDEX('Policy Characteristics'!H:H,MATCH($C670,'Policy Characteristics'!$C:$C,0))),"",INDEX('Policy Characteristics'!H:H,MATCH($C670,'Policy Characteristics'!$C:$C,0)))</f>
        <v>0.01</v>
      </c>
      <c r="O670" s="144" t="str">
        <f>IF(ISBLANK(INDEX('Policy Characteristics'!I:I,MATCH($C670,'Policy Characteristics'!$C:$C,0))),"",INDEX('Policy Characteristics'!I:I,MATCH($C670,'Policy Characteristics'!$C:$C,0)))</f>
        <v>% of fuel shifted</v>
      </c>
      <c r="P670" s="14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44" t="str">
        <f>IF(ISBLANK(INDEX('Policy Characteristics'!K:K,MATCH($C670,'Policy Characteristics'!$C:$C,0))),"",INDEX('Policy Characteristics'!K:K,MATCH($C670,'Policy Characteristics'!$C:$C,0)))</f>
        <v>industry-ag-main.html#fuel-switching</v>
      </c>
      <c r="R670" s="144" t="str">
        <f>IF(ISBLANK(INDEX('Policy Characteristics'!L:L,MATCH($C670,'Policy Characteristics'!$C:$C,0))),"",INDEX('Policy Characteristics'!L:L,MATCH($C670,'Policy Characteristics'!$C:$C,0)))</f>
        <v>industry-elec-and-hydrogen.html</v>
      </c>
    </row>
    <row r="671" spans="1:18" x14ac:dyDescent="0.25">
      <c r="A671" s="144" t="str">
        <f>IF(ISBLANK(INDEX('Policy Characteristics'!A:A,MATCH($C671,'Policy Characteristics'!$C:$C,0))),"",INDEX('Policy Characteristics'!A:A,MATCH($C671,'Policy Characteristics'!$C:$C,0)))</f>
        <v>Industry</v>
      </c>
      <c r="B671" s="152" t="str">
        <f>IF(ISBLANK(INDEX('Policy Characteristics'!B:B,MATCH($C671,'Policy Characteristics'!$C:$C,0))),"",INDEX('Policy Characteristics'!B:B,MATCH($C671,'Policy Characteristics'!$C:$C,0)))</f>
        <v>Electrification</v>
      </c>
      <c r="C671" s="144" t="str">
        <f t="shared" si="35"/>
        <v>Fraction of Eligible Industrial Energy Use Shifted to Electricity</v>
      </c>
      <c r="D671" s="6" t="s">
        <v>1966</v>
      </c>
      <c r="E671" s="1" t="s">
        <v>2345</v>
      </c>
      <c r="F671" t="s">
        <v>1929</v>
      </c>
      <c r="G671" s="45" t="s">
        <v>2352</v>
      </c>
      <c r="H671" s="43">
        <v>1914</v>
      </c>
      <c r="I671" t="s">
        <v>43</v>
      </c>
      <c r="J671" s="145" t="str">
        <f>IF(ISBLANK(INDEX('Policy Characteristics'!D:D,MATCH($C671,'Policy Characteristics'!$C:$C,0))),"",INDEX('Policy Characteristics'!D:D,MATCH($C671,'Policy Characteristics'!$C:$C,0)))</f>
        <v>Electrification</v>
      </c>
      <c r="K671" s="144" t="str">
        <f>IF(ISBLANK(INDEX('Policy Characteristics'!E:E,MATCH($C671,'Policy Characteristics'!$C:$C,0))),"",INDEX('Policy Characteristics'!E:E,MATCH($C671,'Policy Characteristics'!$C:$C,0)))</f>
        <v>indst shift to electricity</v>
      </c>
      <c r="L671" s="151">
        <f>IF(ISBLANK(INDEX('Policy Characteristics'!F:F,MATCH($C671,'Policy Characteristics'!$C:$C,0))),"",INDEX('Policy Characteristics'!F:F,MATCH($C671,'Policy Characteristics'!$C:$C,0)))</f>
        <v>0</v>
      </c>
      <c r="M671" s="151">
        <f>IF(ISBLANK(INDEX('Policy Characteristics'!G:G,MATCH($C671,'Policy Characteristics'!$C:$C,0))),"",INDEX('Policy Characteristics'!G:G,MATCH($C671,'Policy Characteristics'!$C:$C,0)))</f>
        <v>1</v>
      </c>
      <c r="N671" s="151">
        <f>IF(ISBLANK(INDEX('Policy Characteristics'!H:H,MATCH($C671,'Policy Characteristics'!$C:$C,0))),"",INDEX('Policy Characteristics'!H:H,MATCH($C671,'Policy Characteristics'!$C:$C,0)))</f>
        <v>0.01</v>
      </c>
      <c r="O671" s="144" t="str">
        <f>IF(ISBLANK(INDEX('Policy Characteristics'!I:I,MATCH($C671,'Policy Characteristics'!$C:$C,0))),"",INDEX('Policy Characteristics'!I:I,MATCH($C671,'Policy Characteristics'!$C:$C,0)))</f>
        <v>% of fuel shifted</v>
      </c>
      <c r="P671" s="14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44" t="str">
        <f>IF(ISBLANK(INDEX('Policy Characteristics'!K:K,MATCH($C671,'Policy Characteristics'!$C:$C,0))),"",INDEX('Policy Characteristics'!K:K,MATCH($C671,'Policy Characteristics'!$C:$C,0)))</f>
        <v>industry-ag-main.html#fuel-switching</v>
      </c>
      <c r="R671" s="144" t="str">
        <f>IF(ISBLANK(INDEX('Policy Characteristics'!L:L,MATCH($C671,'Policy Characteristics'!$C:$C,0))),"",INDEX('Policy Characteristics'!L:L,MATCH($C671,'Policy Characteristics'!$C:$C,0)))</f>
        <v>industry-elec-and-hydrogen.html</v>
      </c>
    </row>
    <row r="672" spans="1:18" x14ac:dyDescent="0.25">
      <c r="A672" s="144" t="str">
        <f>IF(ISBLANK(INDEX('Policy Characteristics'!A:A,MATCH($C672,'Policy Characteristics'!$C:$C,0))),"",INDEX('Policy Characteristics'!A:A,MATCH($C672,'Policy Characteristics'!$C:$C,0)))</f>
        <v>Industry</v>
      </c>
      <c r="B672" s="152" t="str">
        <f>IF(ISBLANK(INDEX('Policy Characteristics'!B:B,MATCH($C672,'Policy Characteristics'!$C:$C,0))),"",INDEX('Policy Characteristics'!B:B,MATCH($C672,'Policy Characteristics'!$C:$C,0)))</f>
        <v>Electrification</v>
      </c>
      <c r="C672" s="144" t="str">
        <f t="shared" si="35"/>
        <v>Fraction of Eligible Industrial Energy Use Shifted to Electricity</v>
      </c>
      <c r="D672" s="6" t="s">
        <v>1966</v>
      </c>
      <c r="E672" s="1" t="s">
        <v>2346</v>
      </c>
      <c r="F672" t="s">
        <v>1929</v>
      </c>
      <c r="G672" s="45" t="s">
        <v>2353</v>
      </c>
      <c r="H672" s="43">
        <v>1915</v>
      </c>
      <c r="I672" t="s">
        <v>43</v>
      </c>
      <c r="J672" s="145" t="str">
        <f>IF(ISBLANK(INDEX('Policy Characteristics'!D:D,MATCH($C672,'Policy Characteristics'!$C:$C,0))),"",INDEX('Policy Characteristics'!D:D,MATCH($C672,'Policy Characteristics'!$C:$C,0)))</f>
        <v>Electrification</v>
      </c>
      <c r="K672" s="144" t="str">
        <f>IF(ISBLANK(INDEX('Policy Characteristics'!E:E,MATCH($C672,'Policy Characteristics'!$C:$C,0))),"",INDEX('Policy Characteristics'!E:E,MATCH($C672,'Policy Characteristics'!$C:$C,0)))</f>
        <v>indst shift to electricity</v>
      </c>
      <c r="L672" s="151">
        <f>IF(ISBLANK(INDEX('Policy Characteristics'!F:F,MATCH($C672,'Policy Characteristics'!$C:$C,0))),"",INDEX('Policy Characteristics'!F:F,MATCH($C672,'Policy Characteristics'!$C:$C,0)))</f>
        <v>0</v>
      </c>
      <c r="M672" s="151">
        <f>IF(ISBLANK(INDEX('Policy Characteristics'!G:G,MATCH($C672,'Policy Characteristics'!$C:$C,0))),"",INDEX('Policy Characteristics'!G:G,MATCH($C672,'Policy Characteristics'!$C:$C,0)))</f>
        <v>1</v>
      </c>
      <c r="N672" s="151">
        <f>IF(ISBLANK(INDEX('Policy Characteristics'!H:H,MATCH($C672,'Policy Characteristics'!$C:$C,0))),"",INDEX('Policy Characteristics'!H:H,MATCH($C672,'Policy Characteristics'!$C:$C,0)))</f>
        <v>0.01</v>
      </c>
      <c r="O672" s="144" t="str">
        <f>IF(ISBLANK(INDEX('Policy Characteristics'!I:I,MATCH($C672,'Policy Characteristics'!$C:$C,0))),"",INDEX('Policy Characteristics'!I:I,MATCH($C672,'Policy Characteristics'!$C:$C,0)))</f>
        <v>% of fuel shifted</v>
      </c>
      <c r="P672" s="14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44" t="str">
        <f>IF(ISBLANK(INDEX('Policy Characteristics'!K:K,MATCH($C672,'Policy Characteristics'!$C:$C,0))),"",INDEX('Policy Characteristics'!K:K,MATCH($C672,'Policy Characteristics'!$C:$C,0)))</f>
        <v>industry-ag-main.html#fuel-switching</v>
      </c>
      <c r="R672" s="144" t="str">
        <f>IF(ISBLANK(INDEX('Policy Characteristics'!L:L,MATCH($C672,'Policy Characteristics'!$C:$C,0))),"",INDEX('Policy Characteristics'!L:L,MATCH($C672,'Policy Characteristics'!$C:$C,0)))</f>
        <v>industry-elec-and-hydrogen.html</v>
      </c>
    </row>
    <row r="673" spans="1:18" x14ac:dyDescent="0.25">
      <c r="A673" s="144" t="str">
        <f>IF(ISBLANK(INDEX('Policy Characteristics'!A:A,MATCH($C673,'Policy Characteristics'!$C:$C,0))),"",INDEX('Policy Characteristics'!A:A,MATCH($C673,'Policy Characteristics'!$C:$C,0)))</f>
        <v>Industry</v>
      </c>
      <c r="B673" s="152" t="str">
        <f>IF(ISBLANK(INDEX('Policy Characteristics'!B:B,MATCH($C673,'Policy Characteristics'!$C:$C,0))),"",INDEX('Policy Characteristics'!B:B,MATCH($C673,'Policy Characteristics'!$C:$C,0)))</f>
        <v>Electrification</v>
      </c>
      <c r="C673" s="144" t="str">
        <f t="shared" si="35"/>
        <v>Fraction of Eligible Industrial Energy Use Shifted to Electricity</v>
      </c>
      <c r="D673" s="6" t="s">
        <v>1966</v>
      </c>
      <c r="E673" s="1" t="s">
        <v>2347</v>
      </c>
      <c r="F673" t="s">
        <v>1929</v>
      </c>
      <c r="G673" s="45" t="s">
        <v>2354</v>
      </c>
      <c r="H673" s="43">
        <v>1916</v>
      </c>
      <c r="I673" t="s">
        <v>43</v>
      </c>
      <c r="J673" s="145" t="str">
        <f>IF(ISBLANK(INDEX('Policy Characteristics'!D:D,MATCH($C673,'Policy Characteristics'!$C:$C,0))),"",INDEX('Policy Characteristics'!D:D,MATCH($C673,'Policy Characteristics'!$C:$C,0)))</f>
        <v>Electrification</v>
      </c>
      <c r="K673" s="144" t="str">
        <f>IF(ISBLANK(INDEX('Policy Characteristics'!E:E,MATCH($C673,'Policy Characteristics'!$C:$C,0))),"",INDEX('Policy Characteristics'!E:E,MATCH($C673,'Policy Characteristics'!$C:$C,0)))</f>
        <v>indst shift to electricity</v>
      </c>
      <c r="L673" s="151">
        <f>IF(ISBLANK(INDEX('Policy Characteristics'!F:F,MATCH($C673,'Policy Characteristics'!$C:$C,0))),"",INDEX('Policy Characteristics'!F:F,MATCH($C673,'Policy Characteristics'!$C:$C,0)))</f>
        <v>0</v>
      </c>
      <c r="M673" s="151">
        <f>IF(ISBLANK(INDEX('Policy Characteristics'!G:G,MATCH($C673,'Policy Characteristics'!$C:$C,0))),"",INDEX('Policy Characteristics'!G:G,MATCH($C673,'Policy Characteristics'!$C:$C,0)))</f>
        <v>1</v>
      </c>
      <c r="N673" s="151">
        <f>IF(ISBLANK(INDEX('Policy Characteristics'!H:H,MATCH($C673,'Policy Characteristics'!$C:$C,0))),"",INDEX('Policy Characteristics'!H:H,MATCH($C673,'Policy Characteristics'!$C:$C,0)))</f>
        <v>0.01</v>
      </c>
      <c r="O673" s="144" t="str">
        <f>IF(ISBLANK(INDEX('Policy Characteristics'!I:I,MATCH($C673,'Policy Characteristics'!$C:$C,0))),"",INDEX('Policy Characteristics'!I:I,MATCH($C673,'Policy Characteristics'!$C:$C,0)))</f>
        <v>% of fuel shifted</v>
      </c>
      <c r="P673" s="14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44" t="str">
        <f>IF(ISBLANK(INDEX('Policy Characteristics'!K:K,MATCH($C673,'Policy Characteristics'!$C:$C,0))),"",INDEX('Policy Characteristics'!K:K,MATCH($C673,'Policy Characteristics'!$C:$C,0)))</f>
        <v>industry-ag-main.html#fuel-switching</v>
      </c>
      <c r="R673" s="144" t="str">
        <f>IF(ISBLANK(INDEX('Policy Characteristics'!L:L,MATCH($C673,'Policy Characteristics'!$C:$C,0))),"",INDEX('Policy Characteristics'!L:L,MATCH($C673,'Policy Characteristics'!$C:$C,0)))</f>
        <v>industry-elec-and-hydrogen.html</v>
      </c>
    </row>
    <row r="674" spans="1:18" x14ac:dyDescent="0.25">
      <c r="A674" s="144" t="str">
        <f>IF(ISBLANK(INDEX('Policy Characteristics'!A:A,MATCH($C674,'Policy Characteristics'!$C:$C,0))),"",INDEX('Policy Characteristics'!A:A,MATCH($C674,'Policy Characteristics'!$C:$C,0)))</f>
        <v>Industry</v>
      </c>
      <c r="B674" s="152" t="str">
        <f>IF(ISBLANK(INDEX('Policy Characteristics'!B:B,MATCH($C674,'Policy Characteristics'!$C:$C,0))),"",INDEX('Policy Characteristics'!B:B,MATCH($C674,'Policy Characteristics'!$C:$C,0)))</f>
        <v>Electrification</v>
      </c>
      <c r="C674" s="144" t="str">
        <f t="shared" si="35"/>
        <v>Fraction of Eligible Industrial Energy Use Shifted to Electricity</v>
      </c>
      <c r="D674" s="6" t="s">
        <v>1966</v>
      </c>
      <c r="E674" s="1" t="s">
        <v>2348</v>
      </c>
      <c r="F674" t="s">
        <v>1929</v>
      </c>
      <c r="G674" s="45" t="s">
        <v>2355</v>
      </c>
      <c r="H674" s="43">
        <v>1917</v>
      </c>
      <c r="I674" t="s">
        <v>43</v>
      </c>
      <c r="J674" s="145" t="str">
        <f>IF(ISBLANK(INDEX('Policy Characteristics'!D:D,MATCH($C674,'Policy Characteristics'!$C:$C,0))),"",INDEX('Policy Characteristics'!D:D,MATCH($C674,'Policy Characteristics'!$C:$C,0)))</f>
        <v>Electrification</v>
      </c>
      <c r="K674" s="144" t="str">
        <f>IF(ISBLANK(INDEX('Policy Characteristics'!E:E,MATCH($C674,'Policy Characteristics'!$C:$C,0))),"",INDEX('Policy Characteristics'!E:E,MATCH($C674,'Policy Characteristics'!$C:$C,0)))</f>
        <v>indst shift to electricity</v>
      </c>
      <c r="L674" s="151">
        <f>IF(ISBLANK(INDEX('Policy Characteristics'!F:F,MATCH($C674,'Policy Characteristics'!$C:$C,0))),"",INDEX('Policy Characteristics'!F:F,MATCH($C674,'Policy Characteristics'!$C:$C,0)))</f>
        <v>0</v>
      </c>
      <c r="M674" s="151">
        <f>IF(ISBLANK(INDEX('Policy Characteristics'!G:G,MATCH($C674,'Policy Characteristics'!$C:$C,0))),"",INDEX('Policy Characteristics'!G:G,MATCH($C674,'Policy Characteristics'!$C:$C,0)))</f>
        <v>1</v>
      </c>
      <c r="N674" s="151">
        <f>IF(ISBLANK(INDEX('Policy Characteristics'!H:H,MATCH($C674,'Policy Characteristics'!$C:$C,0))),"",INDEX('Policy Characteristics'!H:H,MATCH($C674,'Policy Characteristics'!$C:$C,0)))</f>
        <v>0.01</v>
      </c>
      <c r="O674" s="144" t="str">
        <f>IF(ISBLANK(INDEX('Policy Characteristics'!I:I,MATCH($C674,'Policy Characteristics'!$C:$C,0))),"",INDEX('Policy Characteristics'!I:I,MATCH($C674,'Policy Characteristics'!$C:$C,0)))</f>
        <v>% of fuel shifted</v>
      </c>
      <c r="P674" s="14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44" t="str">
        <f>IF(ISBLANK(INDEX('Policy Characteristics'!K:K,MATCH($C674,'Policy Characteristics'!$C:$C,0))),"",INDEX('Policy Characteristics'!K:K,MATCH($C674,'Policy Characteristics'!$C:$C,0)))</f>
        <v>industry-ag-main.html#fuel-switching</v>
      </c>
      <c r="R674" s="144" t="str">
        <f>IF(ISBLANK(INDEX('Policy Characteristics'!L:L,MATCH($C674,'Policy Characteristics'!$C:$C,0))),"",INDEX('Policy Characteristics'!L:L,MATCH($C674,'Policy Characteristics'!$C:$C,0)))</f>
        <v>industry-elec-and-hydrogen.html</v>
      </c>
    </row>
    <row r="675" spans="1:18" x14ac:dyDescent="0.25">
      <c r="A675" s="144" t="str">
        <f>IF(ISBLANK(INDEX('Policy Characteristics'!A:A,MATCH($C675,'Policy Characteristics'!$C:$C,0))),"",INDEX('Policy Characteristics'!A:A,MATCH($C675,'Policy Characteristics'!$C:$C,0)))</f>
        <v>Industry</v>
      </c>
      <c r="B675" s="152" t="str">
        <f>IF(ISBLANK(INDEX('Policy Characteristics'!B:B,MATCH($C675,'Policy Characteristics'!$C:$C,0))),"",INDEX('Policy Characteristics'!B:B,MATCH($C675,'Policy Characteristics'!$C:$C,0)))</f>
        <v>Electrification</v>
      </c>
      <c r="C675" s="144" t="str">
        <f t="shared" si="35"/>
        <v>Fraction of Eligible Industrial Energy Use Shifted to Electricity</v>
      </c>
      <c r="D675" s="6" t="s">
        <v>1966</v>
      </c>
      <c r="E675" s="1" t="s">
        <v>2349</v>
      </c>
      <c r="F675" t="s">
        <v>1929</v>
      </c>
      <c r="G675" s="45" t="s">
        <v>2356</v>
      </c>
      <c r="H675" s="43">
        <v>1918</v>
      </c>
      <c r="I675" t="s">
        <v>43</v>
      </c>
      <c r="J675" s="145" t="str">
        <f>IF(ISBLANK(INDEX('Policy Characteristics'!D:D,MATCH($C675,'Policy Characteristics'!$C:$C,0))),"",INDEX('Policy Characteristics'!D:D,MATCH($C675,'Policy Characteristics'!$C:$C,0)))</f>
        <v>Electrification</v>
      </c>
      <c r="K675" s="144" t="str">
        <f>IF(ISBLANK(INDEX('Policy Characteristics'!E:E,MATCH($C675,'Policy Characteristics'!$C:$C,0))),"",INDEX('Policy Characteristics'!E:E,MATCH($C675,'Policy Characteristics'!$C:$C,0)))</f>
        <v>indst shift to electricity</v>
      </c>
      <c r="L675" s="151">
        <f>IF(ISBLANK(INDEX('Policy Characteristics'!F:F,MATCH($C675,'Policy Characteristics'!$C:$C,0))),"",INDEX('Policy Characteristics'!F:F,MATCH($C675,'Policy Characteristics'!$C:$C,0)))</f>
        <v>0</v>
      </c>
      <c r="M675" s="151">
        <f>IF(ISBLANK(INDEX('Policy Characteristics'!G:G,MATCH($C675,'Policy Characteristics'!$C:$C,0))),"",INDEX('Policy Characteristics'!G:G,MATCH($C675,'Policy Characteristics'!$C:$C,0)))</f>
        <v>1</v>
      </c>
      <c r="N675" s="151">
        <f>IF(ISBLANK(INDEX('Policy Characteristics'!H:H,MATCH($C675,'Policy Characteristics'!$C:$C,0))),"",INDEX('Policy Characteristics'!H:H,MATCH($C675,'Policy Characteristics'!$C:$C,0)))</f>
        <v>0.01</v>
      </c>
      <c r="O675" s="144" t="str">
        <f>IF(ISBLANK(INDEX('Policy Characteristics'!I:I,MATCH($C675,'Policy Characteristics'!$C:$C,0))),"",INDEX('Policy Characteristics'!I:I,MATCH($C675,'Policy Characteristics'!$C:$C,0)))</f>
        <v>% of fuel shifted</v>
      </c>
      <c r="P675" s="14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44" t="str">
        <f>IF(ISBLANK(INDEX('Policy Characteristics'!K:K,MATCH($C675,'Policy Characteristics'!$C:$C,0))),"",INDEX('Policy Characteristics'!K:K,MATCH($C675,'Policy Characteristics'!$C:$C,0)))</f>
        <v>industry-ag-main.html#fuel-switching</v>
      </c>
      <c r="R675" s="144" t="str">
        <f>IF(ISBLANK(INDEX('Policy Characteristics'!L:L,MATCH($C675,'Policy Characteristics'!$C:$C,0))),"",INDEX('Policy Characteristics'!L:L,MATCH($C675,'Policy Characteristics'!$C:$C,0)))</f>
        <v>industry-elec-and-hydrogen.html</v>
      </c>
    </row>
    <row r="676" spans="1:18" x14ac:dyDescent="0.25">
      <c r="A676" s="144" t="str">
        <f>IF(ISBLANK(INDEX('Policy Characteristics'!A:A,MATCH($C676,'Policy Characteristics'!$C:$C,0))),"",INDEX('Policy Characteristics'!A:A,MATCH($C676,'Policy Characteristics'!$C:$C,0)))</f>
        <v>Industry</v>
      </c>
      <c r="B676" s="152" t="str">
        <f>IF(ISBLANK(INDEX('Policy Characteristics'!B:B,MATCH($C676,'Policy Characteristics'!$C:$C,0))),"",INDEX('Policy Characteristics'!B:B,MATCH($C676,'Policy Characteristics'!$C:$C,0)))</f>
        <v>Electrification</v>
      </c>
      <c r="C676" s="144" t="str">
        <f t="shared" si="35"/>
        <v>Fraction of Eligible Industrial Energy Use Shifted to Electricity</v>
      </c>
      <c r="D676" s="6" t="s">
        <v>1966</v>
      </c>
      <c r="E676" s="1" t="s">
        <v>2350</v>
      </c>
      <c r="F676" t="s">
        <v>1929</v>
      </c>
      <c r="G676" s="45" t="s">
        <v>2357</v>
      </c>
      <c r="H676" s="43">
        <v>1919</v>
      </c>
      <c r="I676" t="s">
        <v>44</v>
      </c>
      <c r="J676" s="145" t="str">
        <f>IF(ISBLANK(INDEX('Policy Characteristics'!D:D,MATCH($C676,'Policy Characteristics'!$C:$C,0))),"",INDEX('Policy Characteristics'!D:D,MATCH($C676,'Policy Characteristics'!$C:$C,0)))</f>
        <v>Electrification</v>
      </c>
      <c r="K676" s="144" t="str">
        <f>IF(ISBLANK(INDEX('Policy Characteristics'!E:E,MATCH($C676,'Policy Characteristics'!$C:$C,0))),"",INDEX('Policy Characteristics'!E:E,MATCH($C676,'Policy Characteristics'!$C:$C,0)))</f>
        <v>indst shift to electricity</v>
      </c>
      <c r="L676" s="151">
        <f>IF(ISBLANK(INDEX('Policy Characteristics'!F:F,MATCH($C676,'Policy Characteristics'!$C:$C,0))),"",INDEX('Policy Characteristics'!F:F,MATCH($C676,'Policy Characteristics'!$C:$C,0)))</f>
        <v>0</v>
      </c>
      <c r="M676" s="151">
        <f>IF(ISBLANK(INDEX('Policy Characteristics'!G:G,MATCH($C676,'Policy Characteristics'!$C:$C,0))),"",INDEX('Policy Characteristics'!G:G,MATCH($C676,'Policy Characteristics'!$C:$C,0)))</f>
        <v>1</v>
      </c>
      <c r="N676" s="151">
        <f>IF(ISBLANK(INDEX('Policy Characteristics'!H:H,MATCH($C676,'Policy Characteristics'!$C:$C,0))),"",INDEX('Policy Characteristics'!H:H,MATCH($C676,'Policy Characteristics'!$C:$C,0)))</f>
        <v>0.01</v>
      </c>
      <c r="O676" s="144" t="str">
        <f>IF(ISBLANK(INDEX('Policy Characteristics'!I:I,MATCH($C676,'Policy Characteristics'!$C:$C,0))),"",INDEX('Policy Characteristics'!I:I,MATCH($C676,'Policy Characteristics'!$C:$C,0)))</f>
        <v>% of fuel shifted</v>
      </c>
      <c r="P676" s="14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44" t="str">
        <f>IF(ISBLANK(INDEX('Policy Characteristics'!K:K,MATCH($C676,'Policy Characteristics'!$C:$C,0))),"",INDEX('Policy Characteristics'!K:K,MATCH($C676,'Policy Characteristics'!$C:$C,0)))</f>
        <v>industry-ag-main.html#fuel-switching</v>
      </c>
      <c r="R676" s="144" t="str">
        <f>IF(ISBLANK(INDEX('Policy Characteristics'!L:L,MATCH($C676,'Policy Characteristics'!$C:$C,0))),"",INDEX('Policy Characteristics'!L:L,MATCH($C676,'Policy Characteristics'!$C:$C,0)))</f>
        <v>industry-elec-and-hydrogen.html</v>
      </c>
    </row>
    <row r="677" spans="1:18" x14ac:dyDescent="0.25">
      <c r="A677" s="144" t="str">
        <f>IF(ISBLANK(INDEX('Policy Characteristics'!A:A,MATCH($C677,'Policy Characteristics'!$C:$C,0))),"",INDEX('Policy Characteristics'!A:A,MATCH($C677,'Policy Characteristics'!$C:$C,0)))</f>
        <v>Industry</v>
      </c>
      <c r="B677" s="152" t="str">
        <f>IF(ISBLANK(INDEX('Policy Characteristics'!B:B,MATCH($C677,'Policy Characteristics'!$C:$C,0))),"",INDEX('Policy Characteristics'!B:B,MATCH($C677,'Policy Characteristics'!$C:$C,0)))</f>
        <v>Electrification</v>
      </c>
      <c r="C677" s="144" t="str">
        <f t="shared" si="35"/>
        <v>Fraction of Eligible Industrial Energy Use Shifted to Electricity</v>
      </c>
      <c r="D677" s="6" t="s">
        <v>1966</v>
      </c>
      <c r="E677" s="1" t="s">
        <v>2351</v>
      </c>
      <c r="F677" t="s">
        <v>1929</v>
      </c>
      <c r="G677" s="45" t="s">
        <v>2358</v>
      </c>
      <c r="H677" s="43">
        <v>1920</v>
      </c>
      <c r="I677" t="s">
        <v>44</v>
      </c>
      <c r="J677" s="145" t="str">
        <f>IF(ISBLANK(INDEX('Policy Characteristics'!D:D,MATCH($C677,'Policy Characteristics'!$C:$C,0))),"",INDEX('Policy Characteristics'!D:D,MATCH($C677,'Policy Characteristics'!$C:$C,0)))</f>
        <v>Electrification</v>
      </c>
      <c r="K677" s="144" t="str">
        <f>IF(ISBLANK(INDEX('Policy Characteristics'!E:E,MATCH($C677,'Policy Characteristics'!$C:$C,0))),"",INDEX('Policy Characteristics'!E:E,MATCH($C677,'Policy Characteristics'!$C:$C,0)))</f>
        <v>indst shift to electricity</v>
      </c>
      <c r="L677" s="151">
        <f>IF(ISBLANK(INDEX('Policy Characteristics'!F:F,MATCH($C677,'Policy Characteristics'!$C:$C,0))),"",INDEX('Policy Characteristics'!F:F,MATCH($C677,'Policy Characteristics'!$C:$C,0)))</f>
        <v>0</v>
      </c>
      <c r="M677" s="151">
        <f>IF(ISBLANK(INDEX('Policy Characteristics'!G:G,MATCH($C677,'Policy Characteristics'!$C:$C,0))),"",INDEX('Policy Characteristics'!G:G,MATCH($C677,'Policy Characteristics'!$C:$C,0)))</f>
        <v>1</v>
      </c>
      <c r="N677" s="151">
        <f>IF(ISBLANK(INDEX('Policy Characteristics'!H:H,MATCH($C677,'Policy Characteristics'!$C:$C,0))),"",INDEX('Policy Characteristics'!H:H,MATCH($C677,'Policy Characteristics'!$C:$C,0)))</f>
        <v>0.01</v>
      </c>
      <c r="O677" s="144" t="str">
        <f>IF(ISBLANK(INDEX('Policy Characteristics'!I:I,MATCH($C677,'Policy Characteristics'!$C:$C,0))),"",INDEX('Policy Characteristics'!I:I,MATCH($C677,'Policy Characteristics'!$C:$C,0)))</f>
        <v>% of fuel shifted</v>
      </c>
      <c r="P677" s="14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44" t="str">
        <f>IF(ISBLANK(INDEX('Policy Characteristics'!K:K,MATCH($C677,'Policy Characteristics'!$C:$C,0))),"",INDEX('Policy Characteristics'!K:K,MATCH($C677,'Policy Characteristics'!$C:$C,0)))</f>
        <v>industry-ag-main.html#fuel-switching</v>
      </c>
      <c r="R677" s="144" t="str">
        <f>IF(ISBLANK(INDEX('Policy Characteristics'!L:L,MATCH($C677,'Policy Characteristics'!$C:$C,0))),"",INDEX('Policy Characteristics'!L:L,MATCH($C677,'Policy Characteristics'!$C:$C,0)))</f>
        <v>industry-elec-and-hydrogen.html</v>
      </c>
    </row>
    <row r="678" spans="1:18" x14ac:dyDescent="0.25">
      <c r="A678" s="144" t="str">
        <f>IF(ISBLANK(INDEX('Policy Characteristics'!A:A,MATCH($C678,'Policy Characteristics'!$C:$C,0))),"",INDEX('Policy Characteristics'!A:A,MATCH($C678,'Policy Characteristics'!$C:$C,0)))</f>
        <v>Industry</v>
      </c>
      <c r="B678" s="152" t="str">
        <f>IF(ISBLANK(INDEX('Policy Characteristics'!B:B,MATCH($C678,'Policy Characteristics'!$C:$C,0))),"",INDEX('Policy Characteristics'!B:B,MATCH($C678,'Policy Characteristics'!$C:$C,0)))</f>
        <v>Electrification</v>
      </c>
      <c r="C678" s="144" t="str">
        <f t="shared" si="35"/>
        <v>Fraction of Eligible Industrial Energy Use Shifted to Electricity</v>
      </c>
      <c r="D678" s="6" t="s">
        <v>1966</v>
      </c>
      <c r="E678" s="1" t="s">
        <v>2501</v>
      </c>
      <c r="F678" t="s">
        <v>1929</v>
      </c>
      <c r="G678" s="45" t="s">
        <v>2501</v>
      </c>
      <c r="H678" s="43">
        <v>1921</v>
      </c>
      <c r="I678" t="s">
        <v>44</v>
      </c>
      <c r="J678" s="145" t="str">
        <f>IF(ISBLANK(INDEX('Policy Characteristics'!D:D,MATCH($C678,'Policy Characteristics'!$C:$C,0))),"",INDEX('Policy Characteristics'!D:D,MATCH($C678,'Policy Characteristics'!$C:$C,0)))</f>
        <v>Electrification</v>
      </c>
      <c r="K678" s="144" t="str">
        <f>IF(ISBLANK(INDEX('Policy Characteristics'!E:E,MATCH($C678,'Policy Characteristics'!$C:$C,0))),"",INDEX('Policy Characteristics'!E:E,MATCH($C678,'Policy Characteristics'!$C:$C,0)))</f>
        <v>indst shift to electricity</v>
      </c>
      <c r="L678" s="151">
        <f>IF(ISBLANK(INDEX('Policy Characteristics'!F:F,MATCH($C678,'Policy Characteristics'!$C:$C,0))),"",INDEX('Policy Characteristics'!F:F,MATCH($C678,'Policy Characteristics'!$C:$C,0)))</f>
        <v>0</v>
      </c>
      <c r="M678" s="151">
        <f>IF(ISBLANK(INDEX('Policy Characteristics'!G:G,MATCH($C678,'Policy Characteristics'!$C:$C,0))),"",INDEX('Policy Characteristics'!G:G,MATCH($C678,'Policy Characteristics'!$C:$C,0)))</f>
        <v>1</v>
      </c>
      <c r="N678" s="151">
        <f>IF(ISBLANK(INDEX('Policy Characteristics'!H:H,MATCH($C678,'Policy Characteristics'!$C:$C,0))),"",INDEX('Policy Characteristics'!H:H,MATCH($C678,'Policy Characteristics'!$C:$C,0)))</f>
        <v>0.01</v>
      </c>
      <c r="O678" s="144" t="str">
        <f>IF(ISBLANK(INDEX('Policy Characteristics'!I:I,MATCH($C678,'Policy Characteristics'!$C:$C,0))),"",INDEX('Policy Characteristics'!I:I,MATCH($C678,'Policy Characteristics'!$C:$C,0)))</f>
        <v>% of fuel shifted</v>
      </c>
      <c r="P678" s="14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44" t="str">
        <f>IF(ISBLANK(INDEX('Policy Characteristics'!K:K,MATCH($C678,'Policy Characteristics'!$C:$C,0))),"",INDEX('Policy Characteristics'!K:K,MATCH($C678,'Policy Characteristics'!$C:$C,0)))</f>
        <v>industry-ag-main.html#fuel-switching</v>
      </c>
      <c r="R678" s="144" t="str">
        <f>IF(ISBLANK(INDEX('Policy Characteristics'!L:L,MATCH($C678,'Policy Characteristics'!$C:$C,0))),"",INDEX('Policy Characteristics'!L:L,MATCH($C678,'Policy Characteristics'!$C:$C,0)))</f>
        <v>industry-elec-and-hydrogen.html</v>
      </c>
    </row>
    <row r="679" spans="1:18" x14ac:dyDescent="0.25">
      <c r="A679" s="144" t="str">
        <f>IF(ISBLANK(INDEX('Policy Characteristics'!A:A,MATCH($C679,'Policy Characteristics'!$C:$C,0))),"",INDEX('Policy Characteristics'!A:A,MATCH($C679,'Policy Characteristics'!$C:$C,0)))</f>
        <v>Industry</v>
      </c>
      <c r="B679" s="152" t="str">
        <f>IF(ISBLANK(INDEX('Policy Characteristics'!B:B,MATCH($C679,'Policy Characteristics'!$C:$C,0))),"",INDEX('Policy Characteristics'!B:B,MATCH($C679,'Policy Characteristics'!$C:$C,0)))</f>
        <v>Electrification</v>
      </c>
      <c r="C679" s="144" t="str">
        <f t="shared" si="35"/>
        <v>Fraction of Eligible Industrial Energy Use Shifted to Electricity</v>
      </c>
      <c r="D679" s="6" t="s">
        <v>1967</v>
      </c>
      <c r="E679" s="1" t="s">
        <v>2345</v>
      </c>
      <c r="F679" t="s">
        <v>1930</v>
      </c>
      <c r="G679" s="45" t="s">
        <v>2352</v>
      </c>
      <c r="H679" s="43">
        <v>1922</v>
      </c>
      <c r="I679" t="s">
        <v>44</v>
      </c>
      <c r="J679" s="145" t="str">
        <f>IF(ISBLANK(INDEX('Policy Characteristics'!D:D,MATCH($C679,'Policy Characteristics'!$C:$C,0))),"",INDEX('Policy Characteristics'!D:D,MATCH($C679,'Policy Characteristics'!$C:$C,0)))</f>
        <v>Electrification</v>
      </c>
      <c r="K679" s="144" t="str">
        <f>IF(ISBLANK(INDEX('Policy Characteristics'!E:E,MATCH($C679,'Policy Characteristics'!$C:$C,0))),"",INDEX('Policy Characteristics'!E:E,MATCH($C679,'Policy Characteristics'!$C:$C,0)))</f>
        <v>indst shift to electricity</v>
      </c>
      <c r="L679" s="151">
        <f>IF(ISBLANK(INDEX('Policy Characteristics'!F:F,MATCH($C679,'Policy Characteristics'!$C:$C,0))),"",INDEX('Policy Characteristics'!F:F,MATCH($C679,'Policy Characteristics'!$C:$C,0)))</f>
        <v>0</v>
      </c>
      <c r="M679" s="151">
        <f>IF(ISBLANK(INDEX('Policy Characteristics'!G:G,MATCH($C679,'Policy Characteristics'!$C:$C,0))),"",INDEX('Policy Characteristics'!G:G,MATCH($C679,'Policy Characteristics'!$C:$C,0)))</f>
        <v>1</v>
      </c>
      <c r="N679" s="151">
        <f>IF(ISBLANK(INDEX('Policy Characteristics'!H:H,MATCH($C679,'Policy Characteristics'!$C:$C,0))),"",INDEX('Policy Characteristics'!H:H,MATCH($C679,'Policy Characteristics'!$C:$C,0)))</f>
        <v>0.01</v>
      </c>
      <c r="O679" s="144" t="str">
        <f>IF(ISBLANK(INDEX('Policy Characteristics'!I:I,MATCH($C679,'Policy Characteristics'!$C:$C,0))),"",INDEX('Policy Characteristics'!I:I,MATCH($C679,'Policy Characteristics'!$C:$C,0)))</f>
        <v>% of fuel shifted</v>
      </c>
      <c r="P679" s="14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44" t="str">
        <f>IF(ISBLANK(INDEX('Policy Characteristics'!K:K,MATCH($C679,'Policy Characteristics'!$C:$C,0))),"",INDEX('Policy Characteristics'!K:K,MATCH($C679,'Policy Characteristics'!$C:$C,0)))</f>
        <v>industry-ag-main.html#fuel-switching</v>
      </c>
      <c r="R679" s="144" t="str">
        <f>IF(ISBLANK(INDEX('Policy Characteristics'!L:L,MATCH($C679,'Policy Characteristics'!$C:$C,0))),"",INDEX('Policy Characteristics'!L:L,MATCH($C679,'Policy Characteristics'!$C:$C,0)))</f>
        <v>industry-elec-and-hydrogen.html</v>
      </c>
    </row>
    <row r="680" spans="1:18" x14ac:dyDescent="0.25">
      <c r="A680" s="144" t="str">
        <f>IF(ISBLANK(INDEX('Policy Characteristics'!A:A,MATCH($C680,'Policy Characteristics'!$C:$C,0))),"",INDEX('Policy Characteristics'!A:A,MATCH($C680,'Policy Characteristics'!$C:$C,0)))</f>
        <v>Industry</v>
      </c>
      <c r="B680" s="152" t="str">
        <f>IF(ISBLANK(INDEX('Policy Characteristics'!B:B,MATCH($C680,'Policy Characteristics'!$C:$C,0))),"",INDEX('Policy Characteristics'!B:B,MATCH($C680,'Policy Characteristics'!$C:$C,0)))</f>
        <v>Electrification</v>
      </c>
      <c r="C680" s="144" t="str">
        <f t="shared" si="35"/>
        <v>Fraction of Eligible Industrial Energy Use Shifted to Electricity</v>
      </c>
      <c r="D680" s="6" t="s">
        <v>1967</v>
      </c>
      <c r="E680" s="1" t="s">
        <v>2346</v>
      </c>
      <c r="F680" t="s">
        <v>1930</v>
      </c>
      <c r="G680" s="45" t="s">
        <v>2353</v>
      </c>
      <c r="H680" s="43">
        <v>1923</v>
      </c>
      <c r="I680" t="s">
        <v>44</v>
      </c>
      <c r="J680" s="145" t="str">
        <f>IF(ISBLANK(INDEX('Policy Characteristics'!D:D,MATCH($C680,'Policy Characteristics'!$C:$C,0))),"",INDEX('Policy Characteristics'!D:D,MATCH($C680,'Policy Characteristics'!$C:$C,0)))</f>
        <v>Electrification</v>
      </c>
      <c r="K680" s="144" t="str">
        <f>IF(ISBLANK(INDEX('Policy Characteristics'!E:E,MATCH($C680,'Policy Characteristics'!$C:$C,0))),"",INDEX('Policy Characteristics'!E:E,MATCH($C680,'Policy Characteristics'!$C:$C,0)))</f>
        <v>indst shift to electricity</v>
      </c>
      <c r="L680" s="151">
        <f>IF(ISBLANK(INDEX('Policy Characteristics'!F:F,MATCH($C680,'Policy Characteristics'!$C:$C,0))),"",INDEX('Policy Characteristics'!F:F,MATCH($C680,'Policy Characteristics'!$C:$C,0)))</f>
        <v>0</v>
      </c>
      <c r="M680" s="151">
        <f>IF(ISBLANK(INDEX('Policy Characteristics'!G:G,MATCH($C680,'Policy Characteristics'!$C:$C,0))),"",INDEX('Policy Characteristics'!G:G,MATCH($C680,'Policy Characteristics'!$C:$C,0)))</f>
        <v>1</v>
      </c>
      <c r="N680" s="151">
        <f>IF(ISBLANK(INDEX('Policy Characteristics'!H:H,MATCH($C680,'Policy Characteristics'!$C:$C,0))),"",INDEX('Policy Characteristics'!H:H,MATCH($C680,'Policy Characteristics'!$C:$C,0)))</f>
        <v>0.01</v>
      </c>
      <c r="O680" s="144" t="str">
        <f>IF(ISBLANK(INDEX('Policy Characteristics'!I:I,MATCH($C680,'Policy Characteristics'!$C:$C,0))),"",INDEX('Policy Characteristics'!I:I,MATCH($C680,'Policy Characteristics'!$C:$C,0)))</f>
        <v>% of fuel shifted</v>
      </c>
      <c r="P680" s="14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44" t="str">
        <f>IF(ISBLANK(INDEX('Policy Characteristics'!K:K,MATCH($C680,'Policy Characteristics'!$C:$C,0))),"",INDEX('Policy Characteristics'!K:K,MATCH($C680,'Policy Characteristics'!$C:$C,0)))</f>
        <v>industry-ag-main.html#fuel-switching</v>
      </c>
      <c r="R680" s="144" t="str">
        <f>IF(ISBLANK(INDEX('Policy Characteristics'!L:L,MATCH($C680,'Policy Characteristics'!$C:$C,0))),"",INDEX('Policy Characteristics'!L:L,MATCH($C680,'Policy Characteristics'!$C:$C,0)))</f>
        <v>industry-elec-and-hydrogen.html</v>
      </c>
    </row>
    <row r="681" spans="1:18" x14ac:dyDescent="0.25">
      <c r="A681" s="144" t="str">
        <f>IF(ISBLANK(INDEX('Policy Characteristics'!A:A,MATCH($C681,'Policy Characteristics'!$C:$C,0))),"",INDEX('Policy Characteristics'!A:A,MATCH($C681,'Policy Characteristics'!$C:$C,0)))</f>
        <v>Industry</v>
      </c>
      <c r="B681" s="152" t="str">
        <f>IF(ISBLANK(INDEX('Policy Characteristics'!B:B,MATCH($C681,'Policy Characteristics'!$C:$C,0))),"",INDEX('Policy Characteristics'!B:B,MATCH($C681,'Policy Characteristics'!$C:$C,0)))</f>
        <v>Electrification</v>
      </c>
      <c r="C681" s="144" t="str">
        <f t="shared" si="35"/>
        <v>Fraction of Eligible Industrial Energy Use Shifted to Electricity</v>
      </c>
      <c r="D681" s="6" t="s">
        <v>1967</v>
      </c>
      <c r="E681" s="1" t="s">
        <v>2347</v>
      </c>
      <c r="F681" t="s">
        <v>1930</v>
      </c>
      <c r="G681" s="45" t="s">
        <v>2354</v>
      </c>
      <c r="H681" s="43">
        <v>1924</v>
      </c>
      <c r="I681" t="s">
        <v>44</v>
      </c>
      <c r="J681" s="145" t="str">
        <f>IF(ISBLANK(INDEX('Policy Characteristics'!D:D,MATCH($C681,'Policy Characteristics'!$C:$C,0))),"",INDEX('Policy Characteristics'!D:D,MATCH($C681,'Policy Characteristics'!$C:$C,0)))</f>
        <v>Electrification</v>
      </c>
      <c r="K681" s="144" t="str">
        <f>IF(ISBLANK(INDEX('Policy Characteristics'!E:E,MATCH($C681,'Policy Characteristics'!$C:$C,0))),"",INDEX('Policy Characteristics'!E:E,MATCH($C681,'Policy Characteristics'!$C:$C,0)))</f>
        <v>indst shift to electricity</v>
      </c>
      <c r="L681" s="151">
        <f>IF(ISBLANK(INDEX('Policy Characteristics'!F:F,MATCH($C681,'Policy Characteristics'!$C:$C,0))),"",INDEX('Policy Characteristics'!F:F,MATCH($C681,'Policy Characteristics'!$C:$C,0)))</f>
        <v>0</v>
      </c>
      <c r="M681" s="151">
        <f>IF(ISBLANK(INDEX('Policy Characteristics'!G:G,MATCH($C681,'Policy Characteristics'!$C:$C,0))),"",INDEX('Policy Characteristics'!G:G,MATCH($C681,'Policy Characteristics'!$C:$C,0)))</f>
        <v>1</v>
      </c>
      <c r="N681" s="151">
        <f>IF(ISBLANK(INDEX('Policy Characteristics'!H:H,MATCH($C681,'Policy Characteristics'!$C:$C,0))),"",INDEX('Policy Characteristics'!H:H,MATCH($C681,'Policy Characteristics'!$C:$C,0)))</f>
        <v>0.01</v>
      </c>
      <c r="O681" s="144" t="str">
        <f>IF(ISBLANK(INDEX('Policy Characteristics'!I:I,MATCH($C681,'Policy Characteristics'!$C:$C,0))),"",INDEX('Policy Characteristics'!I:I,MATCH($C681,'Policy Characteristics'!$C:$C,0)))</f>
        <v>% of fuel shifted</v>
      </c>
      <c r="P681" s="14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44" t="str">
        <f>IF(ISBLANK(INDEX('Policy Characteristics'!K:K,MATCH($C681,'Policy Characteristics'!$C:$C,0))),"",INDEX('Policy Characteristics'!K:K,MATCH($C681,'Policy Characteristics'!$C:$C,0)))</f>
        <v>industry-ag-main.html#fuel-switching</v>
      </c>
      <c r="R681" s="144" t="str">
        <f>IF(ISBLANK(INDEX('Policy Characteristics'!L:L,MATCH($C681,'Policy Characteristics'!$C:$C,0))),"",INDEX('Policy Characteristics'!L:L,MATCH($C681,'Policy Characteristics'!$C:$C,0)))</f>
        <v>industry-elec-and-hydrogen.html</v>
      </c>
    </row>
    <row r="682" spans="1:18" x14ac:dyDescent="0.25">
      <c r="A682" s="144" t="str">
        <f>IF(ISBLANK(INDEX('Policy Characteristics'!A:A,MATCH($C682,'Policy Characteristics'!$C:$C,0))),"",INDEX('Policy Characteristics'!A:A,MATCH($C682,'Policy Characteristics'!$C:$C,0)))</f>
        <v>Industry</v>
      </c>
      <c r="B682" s="152" t="str">
        <f>IF(ISBLANK(INDEX('Policy Characteristics'!B:B,MATCH($C682,'Policy Characteristics'!$C:$C,0))),"",INDEX('Policy Characteristics'!B:B,MATCH($C682,'Policy Characteristics'!$C:$C,0)))</f>
        <v>Electrification</v>
      </c>
      <c r="C682" s="144" t="str">
        <f t="shared" si="35"/>
        <v>Fraction of Eligible Industrial Energy Use Shifted to Electricity</v>
      </c>
      <c r="D682" s="6" t="s">
        <v>1967</v>
      </c>
      <c r="E682" s="1" t="s">
        <v>2348</v>
      </c>
      <c r="F682" t="s">
        <v>1930</v>
      </c>
      <c r="G682" s="45" t="s">
        <v>2355</v>
      </c>
      <c r="H682" s="43">
        <v>1925</v>
      </c>
      <c r="I682" t="s">
        <v>43</v>
      </c>
      <c r="J682" s="145" t="str">
        <f>IF(ISBLANK(INDEX('Policy Characteristics'!D:D,MATCH($C682,'Policy Characteristics'!$C:$C,0))),"",INDEX('Policy Characteristics'!D:D,MATCH($C682,'Policy Characteristics'!$C:$C,0)))</f>
        <v>Electrification</v>
      </c>
      <c r="K682" s="144" t="str">
        <f>IF(ISBLANK(INDEX('Policy Characteristics'!E:E,MATCH($C682,'Policy Characteristics'!$C:$C,0))),"",INDEX('Policy Characteristics'!E:E,MATCH($C682,'Policy Characteristics'!$C:$C,0)))</f>
        <v>indst shift to electricity</v>
      </c>
      <c r="L682" s="151">
        <f>IF(ISBLANK(INDEX('Policy Characteristics'!F:F,MATCH($C682,'Policy Characteristics'!$C:$C,0))),"",INDEX('Policy Characteristics'!F:F,MATCH($C682,'Policy Characteristics'!$C:$C,0)))</f>
        <v>0</v>
      </c>
      <c r="M682" s="151">
        <f>IF(ISBLANK(INDEX('Policy Characteristics'!G:G,MATCH($C682,'Policy Characteristics'!$C:$C,0))),"",INDEX('Policy Characteristics'!G:G,MATCH($C682,'Policy Characteristics'!$C:$C,0)))</f>
        <v>1</v>
      </c>
      <c r="N682" s="151">
        <f>IF(ISBLANK(INDEX('Policy Characteristics'!H:H,MATCH($C682,'Policy Characteristics'!$C:$C,0))),"",INDEX('Policy Characteristics'!H:H,MATCH($C682,'Policy Characteristics'!$C:$C,0)))</f>
        <v>0.01</v>
      </c>
      <c r="O682" s="144" t="str">
        <f>IF(ISBLANK(INDEX('Policy Characteristics'!I:I,MATCH($C682,'Policy Characteristics'!$C:$C,0))),"",INDEX('Policy Characteristics'!I:I,MATCH($C682,'Policy Characteristics'!$C:$C,0)))</f>
        <v>% of fuel shifted</v>
      </c>
      <c r="P682" s="14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44" t="str">
        <f>IF(ISBLANK(INDEX('Policy Characteristics'!K:K,MATCH($C682,'Policy Characteristics'!$C:$C,0))),"",INDEX('Policy Characteristics'!K:K,MATCH($C682,'Policy Characteristics'!$C:$C,0)))</f>
        <v>industry-ag-main.html#fuel-switching</v>
      </c>
      <c r="R682" s="144" t="str">
        <f>IF(ISBLANK(INDEX('Policy Characteristics'!L:L,MATCH($C682,'Policy Characteristics'!$C:$C,0))),"",INDEX('Policy Characteristics'!L:L,MATCH($C682,'Policy Characteristics'!$C:$C,0)))</f>
        <v>industry-elec-and-hydrogen.html</v>
      </c>
    </row>
    <row r="683" spans="1:18" x14ac:dyDescent="0.25">
      <c r="A683" s="144" t="str">
        <f>IF(ISBLANK(INDEX('Policy Characteristics'!A:A,MATCH($C683,'Policy Characteristics'!$C:$C,0))),"",INDEX('Policy Characteristics'!A:A,MATCH($C683,'Policy Characteristics'!$C:$C,0)))</f>
        <v>Industry</v>
      </c>
      <c r="B683" s="152" t="str">
        <f>IF(ISBLANK(INDEX('Policy Characteristics'!B:B,MATCH($C683,'Policy Characteristics'!$C:$C,0))),"",INDEX('Policy Characteristics'!B:B,MATCH($C683,'Policy Characteristics'!$C:$C,0)))</f>
        <v>Electrification</v>
      </c>
      <c r="C683" s="144" t="str">
        <f t="shared" si="35"/>
        <v>Fraction of Eligible Industrial Energy Use Shifted to Electricity</v>
      </c>
      <c r="D683" s="6" t="s">
        <v>1967</v>
      </c>
      <c r="E683" s="1" t="s">
        <v>2349</v>
      </c>
      <c r="F683" t="s">
        <v>1930</v>
      </c>
      <c r="G683" s="45" t="s">
        <v>2356</v>
      </c>
      <c r="H683" s="43">
        <v>1926</v>
      </c>
      <c r="I683" t="s">
        <v>44</v>
      </c>
      <c r="J683" s="145" t="str">
        <f>IF(ISBLANK(INDEX('Policy Characteristics'!D:D,MATCH($C683,'Policy Characteristics'!$C:$C,0))),"",INDEX('Policy Characteristics'!D:D,MATCH($C683,'Policy Characteristics'!$C:$C,0)))</f>
        <v>Electrification</v>
      </c>
      <c r="K683" s="144" t="str">
        <f>IF(ISBLANK(INDEX('Policy Characteristics'!E:E,MATCH($C683,'Policy Characteristics'!$C:$C,0))),"",INDEX('Policy Characteristics'!E:E,MATCH($C683,'Policy Characteristics'!$C:$C,0)))</f>
        <v>indst shift to electricity</v>
      </c>
      <c r="L683" s="151">
        <f>IF(ISBLANK(INDEX('Policy Characteristics'!F:F,MATCH($C683,'Policy Characteristics'!$C:$C,0))),"",INDEX('Policy Characteristics'!F:F,MATCH($C683,'Policy Characteristics'!$C:$C,0)))</f>
        <v>0</v>
      </c>
      <c r="M683" s="151">
        <f>IF(ISBLANK(INDEX('Policy Characteristics'!G:G,MATCH($C683,'Policy Characteristics'!$C:$C,0))),"",INDEX('Policy Characteristics'!G:G,MATCH($C683,'Policy Characteristics'!$C:$C,0)))</f>
        <v>1</v>
      </c>
      <c r="N683" s="151">
        <f>IF(ISBLANK(INDEX('Policy Characteristics'!H:H,MATCH($C683,'Policy Characteristics'!$C:$C,0))),"",INDEX('Policy Characteristics'!H:H,MATCH($C683,'Policy Characteristics'!$C:$C,0)))</f>
        <v>0.01</v>
      </c>
      <c r="O683" s="144" t="str">
        <f>IF(ISBLANK(INDEX('Policy Characteristics'!I:I,MATCH($C683,'Policy Characteristics'!$C:$C,0))),"",INDEX('Policy Characteristics'!I:I,MATCH($C683,'Policy Characteristics'!$C:$C,0)))</f>
        <v>% of fuel shifted</v>
      </c>
      <c r="P683" s="14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44" t="str">
        <f>IF(ISBLANK(INDEX('Policy Characteristics'!K:K,MATCH($C683,'Policy Characteristics'!$C:$C,0))),"",INDEX('Policy Characteristics'!K:K,MATCH($C683,'Policy Characteristics'!$C:$C,0)))</f>
        <v>industry-ag-main.html#fuel-switching</v>
      </c>
      <c r="R683" s="144" t="str">
        <f>IF(ISBLANK(INDEX('Policy Characteristics'!L:L,MATCH($C683,'Policy Characteristics'!$C:$C,0))),"",INDEX('Policy Characteristics'!L:L,MATCH($C683,'Policy Characteristics'!$C:$C,0)))</f>
        <v>industry-elec-and-hydrogen.html</v>
      </c>
    </row>
    <row r="684" spans="1:18" x14ac:dyDescent="0.25">
      <c r="A684" s="144" t="str">
        <f>IF(ISBLANK(INDEX('Policy Characteristics'!A:A,MATCH($C684,'Policy Characteristics'!$C:$C,0))),"",INDEX('Policy Characteristics'!A:A,MATCH($C684,'Policy Characteristics'!$C:$C,0)))</f>
        <v>Industry</v>
      </c>
      <c r="B684" s="152" t="str">
        <f>IF(ISBLANK(INDEX('Policy Characteristics'!B:B,MATCH($C684,'Policy Characteristics'!$C:$C,0))),"",INDEX('Policy Characteristics'!B:B,MATCH($C684,'Policy Characteristics'!$C:$C,0)))</f>
        <v>Electrification</v>
      </c>
      <c r="C684" s="144" t="str">
        <f t="shared" si="35"/>
        <v>Fraction of Eligible Industrial Energy Use Shifted to Electricity</v>
      </c>
      <c r="D684" s="6" t="s">
        <v>1967</v>
      </c>
      <c r="E684" s="1" t="s">
        <v>2350</v>
      </c>
      <c r="F684" t="s">
        <v>1930</v>
      </c>
      <c r="G684" s="45" t="s">
        <v>2357</v>
      </c>
      <c r="H684" s="43">
        <v>1927</v>
      </c>
      <c r="I684" t="s">
        <v>43</v>
      </c>
      <c r="J684" s="145" t="str">
        <f>IF(ISBLANK(INDEX('Policy Characteristics'!D:D,MATCH($C684,'Policy Characteristics'!$C:$C,0))),"",INDEX('Policy Characteristics'!D:D,MATCH($C684,'Policy Characteristics'!$C:$C,0)))</f>
        <v>Electrification</v>
      </c>
      <c r="K684" s="144" t="str">
        <f>IF(ISBLANK(INDEX('Policy Characteristics'!E:E,MATCH($C684,'Policy Characteristics'!$C:$C,0))),"",INDEX('Policy Characteristics'!E:E,MATCH($C684,'Policy Characteristics'!$C:$C,0)))</f>
        <v>indst shift to electricity</v>
      </c>
      <c r="L684" s="151">
        <f>IF(ISBLANK(INDEX('Policy Characteristics'!F:F,MATCH($C684,'Policy Characteristics'!$C:$C,0))),"",INDEX('Policy Characteristics'!F:F,MATCH($C684,'Policy Characteristics'!$C:$C,0)))</f>
        <v>0</v>
      </c>
      <c r="M684" s="151">
        <f>IF(ISBLANK(INDEX('Policy Characteristics'!G:G,MATCH($C684,'Policy Characteristics'!$C:$C,0))),"",INDEX('Policy Characteristics'!G:G,MATCH($C684,'Policy Characteristics'!$C:$C,0)))</f>
        <v>1</v>
      </c>
      <c r="N684" s="151">
        <f>IF(ISBLANK(INDEX('Policy Characteristics'!H:H,MATCH($C684,'Policy Characteristics'!$C:$C,0))),"",INDEX('Policy Characteristics'!H:H,MATCH($C684,'Policy Characteristics'!$C:$C,0)))</f>
        <v>0.01</v>
      </c>
      <c r="O684" s="144" t="str">
        <f>IF(ISBLANK(INDEX('Policy Characteristics'!I:I,MATCH($C684,'Policy Characteristics'!$C:$C,0))),"",INDEX('Policy Characteristics'!I:I,MATCH($C684,'Policy Characteristics'!$C:$C,0)))</f>
        <v>% of fuel shifted</v>
      </c>
      <c r="P684" s="14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44" t="str">
        <f>IF(ISBLANK(INDEX('Policy Characteristics'!K:K,MATCH($C684,'Policy Characteristics'!$C:$C,0))),"",INDEX('Policy Characteristics'!K:K,MATCH($C684,'Policy Characteristics'!$C:$C,0)))</f>
        <v>industry-ag-main.html#fuel-switching</v>
      </c>
      <c r="R684" s="144" t="str">
        <f>IF(ISBLANK(INDEX('Policy Characteristics'!L:L,MATCH($C684,'Policy Characteristics'!$C:$C,0))),"",INDEX('Policy Characteristics'!L:L,MATCH($C684,'Policy Characteristics'!$C:$C,0)))</f>
        <v>industry-elec-and-hydrogen.html</v>
      </c>
    </row>
    <row r="685" spans="1:18" x14ac:dyDescent="0.25">
      <c r="A685" s="144" t="str">
        <f>IF(ISBLANK(INDEX('Policy Characteristics'!A:A,MATCH($C685,'Policy Characteristics'!$C:$C,0))),"",INDEX('Policy Characteristics'!A:A,MATCH($C685,'Policy Characteristics'!$C:$C,0)))</f>
        <v>Industry</v>
      </c>
      <c r="B685" s="152" t="str">
        <f>IF(ISBLANK(INDEX('Policy Characteristics'!B:B,MATCH($C685,'Policy Characteristics'!$C:$C,0))),"",INDEX('Policy Characteristics'!B:B,MATCH($C685,'Policy Characteristics'!$C:$C,0)))</f>
        <v>Electrification</v>
      </c>
      <c r="C685" s="144" t="str">
        <f t="shared" si="35"/>
        <v>Fraction of Eligible Industrial Energy Use Shifted to Electricity</v>
      </c>
      <c r="D685" s="6" t="s">
        <v>1967</v>
      </c>
      <c r="E685" s="1" t="s">
        <v>2351</v>
      </c>
      <c r="F685" t="s">
        <v>1930</v>
      </c>
      <c r="G685" s="45" t="s">
        <v>2358</v>
      </c>
      <c r="H685" s="43">
        <v>1928</v>
      </c>
      <c r="I685" t="s">
        <v>44</v>
      </c>
      <c r="J685" s="145" t="str">
        <f>IF(ISBLANK(INDEX('Policy Characteristics'!D:D,MATCH($C685,'Policy Characteristics'!$C:$C,0))),"",INDEX('Policy Characteristics'!D:D,MATCH($C685,'Policy Characteristics'!$C:$C,0)))</f>
        <v>Electrification</v>
      </c>
      <c r="K685" s="144" t="str">
        <f>IF(ISBLANK(INDEX('Policy Characteristics'!E:E,MATCH($C685,'Policy Characteristics'!$C:$C,0))),"",INDEX('Policy Characteristics'!E:E,MATCH($C685,'Policy Characteristics'!$C:$C,0)))</f>
        <v>indst shift to electricity</v>
      </c>
      <c r="L685" s="151">
        <f>IF(ISBLANK(INDEX('Policy Characteristics'!F:F,MATCH($C685,'Policy Characteristics'!$C:$C,0))),"",INDEX('Policy Characteristics'!F:F,MATCH($C685,'Policy Characteristics'!$C:$C,0)))</f>
        <v>0</v>
      </c>
      <c r="M685" s="151">
        <f>IF(ISBLANK(INDEX('Policy Characteristics'!G:G,MATCH($C685,'Policy Characteristics'!$C:$C,0))),"",INDEX('Policy Characteristics'!G:G,MATCH($C685,'Policy Characteristics'!$C:$C,0)))</f>
        <v>1</v>
      </c>
      <c r="N685" s="151">
        <f>IF(ISBLANK(INDEX('Policy Characteristics'!H:H,MATCH($C685,'Policy Characteristics'!$C:$C,0))),"",INDEX('Policy Characteristics'!H:H,MATCH($C685,'Policy Characteristics'!$C:$C,0)))</f>
        <v>0.01</v>
      </c>
      <c r="O685" s="144" t="str">
        <f>IF(ISBLANK(INDEX('Policy Characteristics'!I:I,MATCH($C685,'Policy Characteristics'!$C:$C,0))),"",INDEX('Policy Characteristics'!I:I,MATCH($C685,'Policy Characteristics'!$C:$C,0)))</f>
        <v>% of fuel shifted</v>
      </c>
      <c r="P685" s="14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44" t="str">
        <f>IF(ISBLANK(INDEX('Policy Characteristics'!K:K,MATCH($C685,'Policy Characteristics'!$C:$C,0))),"",INDEX('Policy Characteristics'!K:K,MATCH($C685,'Policy Characteristics'!$C:$C,0)))</f>
        <v>industry-ag-main.html#fuel-switching</v>
      </c>
      <c r="R685" s="144" t="str">
        <f>IF(ISBLANK(INDEX('Policy Characteristics'!L:L,MATCH($C685,'Policy Characteristics'!$C:$C,0))),"",INDEX('Policy Characteristics'!L:L,MATCH($C685,'Policy Characteristics'!$C:$C,0)))</f>
        <v>industry-elec-and-hydrogen.html</v>
      </c>
    </row>
    <row r="686" spans="1:18" x14ac:dyDescent="0.25">
      <c r="A686" s="144" t="str">
        <f>IF(ISBLANK(INDEX('Policy Characteristics'!A:A,MATCH($C686,'Policy Characteristics'!$C:$C,0))),"",INDEX('Policy Characteristics'!A:A,MATCH($C686,'Policy Characteristics'!$C:$C,0)))</f>
        <v>Industry</v>
      </c>
      <c r="B686" s="152" t="str">
        <f>IF(ISBLANK(INDEX('Policy Characteristics'!B:B,MATCH($C686,'Policy Characteristics'!$C:$C,0))),"",INDEX('Policy Characteristics'!B:B,MATCH($C686,'Policy Characteristics'!$C:$C,0)))</f>
        <v>Electrification</v>
      </c>
      <c r="C686" s="144" t="str">
        <f t="shared" si="35"/>
        <v>Fraction of Eligible Industrial Energy Use Shifted to Electricity</v>
      </c>
      <c r="D686" s="6" t="s">
        <v>1967</v>
      </c>
      <c r="E686" s="1" t="s">
        <v>2501</v>
      </c>
      <c r="F686" t="s">
        <v>1930</v>
      </c>
      <c r="G686" s="45" t="s">
        <v>2501</v>
      </c>
      <c r="H686" s="43">
        <v>1929</v>
      </c>
      <c r="I686" t="s">
        <v>44</v>
      </c>
      <c r="J686" s="145" t="str">
        <f>IF(ISBLANK(INDEX('Policy Characteristics'!D:D,MATCH($C686,'Policy Characteristics'!$C:$C,0))),"",INDEX('Policy Characteristics'!D:D,MATCH($C686,'Policy Characteristics'!$C:$C,0)))</f>
        <v>Electrification</v>
      </c>
      <c r="K686" s="144" t="str">
        <f>IF(ISBLANK(INDEX('Policy Characteristics'!E:E,MATCH($C686,'Policy Characteristics'!$C:$C,0))),"",INDEX('Policy Characteristics'!E:E,MATCH($C686,'Policy Characteristics'!$C:$C,0)))</f>
        <v>indst shift to electricity</v>
      </c>
      <c r="L686" s="151">
        <f>IF(ISBLANK(INDEX('Policy Characteristics'!F:F,MATCH($C686,'Policy Characteristics'!$C:$C,0))),"",INDEX('Policy Characteristics'!F:F,MATCH($C686,'Policy Characteristics'!$C:$C,0)))</f>
        <v>0</v>
      </c>
      <c r="M686" s="151">
        <f>IF(ISBLANK(INDEX('Policy Characteristics'!G:G,MATCH($C686,'Policy Characteristics'!$C:$C,0))),"",INDEX('Policy Characteristics'!G:G,MATCH($C686,'Policy Characteristics'!$C:$C,0)))</f>
        <v>1</v>
      </c>
      <c r="N686" s="151">
        <f>IF(ISBLANK(INDEX('Policy Characteristics'!H:H,MATCH($C686,'Policy Characteristics'!$C:$C,0))),"",INDEX('Policy Characteristics'!H:H,MATCH($C686,'Policy Characteristics'!$C:$C,0)))</f>
        <v>0.01</v>
      </c>
      <c r="O686" s="144" t="str">
        <f>IF(ISBLANK(INDEX('Policy Characteristics'!I:I,MATCH($C686,'Policy Characteristics'!$C:$C,0))),"",INDEX('Policy Characteristics'!I:I,MATCH($C686,'Policy Characteristics'!$C:$C,0)))</f>
        <v>% of fuel shifted</v>
      </c>
      <c r="P686" s="14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44" t="str">
        <f>IF(ISBLANK(INDEX('Policy Characteristics'!K:K,MATCH($C686,'Policy Characteristics'!$C:$C,0))),"",INDEX('Policy Characteristics'!K:K,MATCH($C686,'Policy Characteristics'!$C:$C,0)))</f>
        <v>industry-ag-main.html#fuel-switching</v>
      </c>
      <c r="R686" s="144" t="str">
        <f>IF(ISBLANK(INDEX('Policy Characteristics'!L:L,MATCH($C686,'Policy Characteristics'!$C:$C,0))),"",INDEX('Policy Characteristics'!L:L,MATCH($C686,'Policy Characteristics'!$C:$C,0)))</f>
        <v>industry-elec-and-hydrogen.html</v>
      </c>
    </row>
    <row r="687" spans="1:18" x14ac:dyDescent="0.25">
      <c r="A687" s="144" t="str">
        <f>IF(ISBLANK(INDEX('Policy Characteristics'!A:A,MATCH($C687,'Policy Characteristics'!$C:$C,0))),"",INDEX('Policy Characteristics'!A:A,MATCH($C687,'Policy Characteristics'!$C:$C,0)))</f>
        <v>Industry</v>
      </c>
      <c r="B687" s="152" t="str">
        <f>IF(ISBLANK(INDEX('Policy Characteristics'!B:B,MATCH($C687,'Policy Characteristics'!$C:$C,0))),"",INDEX('Policy Characteristics'!B:B,MATCH($C687,'Policy Characteristics'!$C:$C,0)))</f>
        <v>Electrification</v>
      </c>
      <c r="C687" s="144" t="str">
        <f t="shared" si="35"/>
        <v>Fraction of Eligible Industrial Energy Use Shifted to Electricity</v>
      </c>
      <c r="D687" s="6" t="s">
        <v>1968</v>
      </c>
      <c r="E687" s="1" t="s">
        <v>2345</v>
      </c>
      <c r="F687" t="s">
        <v>1931</v>
      </c>
      <c r="G687" s="45" t="s">
        <v>2352</v>
      </c>
      <c r="H687" s="43">
        <v>1930</v>
      </c>
      <c r="I687" t="s">
        <v>43</v>
      </c>
      <c r="J687" s="145" t="str">
        <f>IF(ISBLANK(INDEX('Policy Characteristics'!D:D,MATCH($C687,'Policy Characteristics'!$C:$C,0))),"",INDEX('Policy Characteristics'!D:D,MATCH($C687,'Policy Characteristics'!$C:$C,0)))</f>
        <v>Electrification</v>
      </c>
      <c r="K687" s="144" t="str">
        <f>IF(ISBLANK(INDEX('Policy Characteristics'!E:E,MATCH($C687,'Policy Characteristics'!$C:$C,0))),"",INDEX('Policy Characteristics'!E:E,MATCH($C687,'Policy Characteristics'!$C:$C,0)))</f>
        <v>indst shift to electricity</v>
      </c>
      <c r="L687" s="151">
        <f>IF(ISBLANK(INDEX('Policy Characteristics'!F:F,MATCH($C687,'Policy Characteristics'!$C:$C,0))),"",INDEX('Policy Characteristics'!F:F,MATCH($C687,'Policy Characteristics'!$C:$C,0)))</f>
        <v>0</v>
      </c>
      <c r="M687" s="151">
        <f>IF(ISBLANK(INDEX('Policy Characteristics'!G:G,MATCH($C687,'Policy Characteristics'!$C:$C,0))),"",INDEX('Policy Characteristics'!G:G,MATCH($C687,'Policy Characteristics'!$C:$C,0)))</f>
        <v>1</v>
      </c>
      <c r="N687" s="151">
        <f>IF(ISBLANK(INDEX('Policy Characteristics'!H:H,MATCH($C687,'Policy Characteristics'!$C:$C,0))),"",INDEX('Policy Characteristics'!H:H,MATCH($C687,'Policy Characteristics'!$C:$C,0)))</f>
        <v>0.01</v>
      </c>
      <c r="O687" s="144" t="str">
        <f>IF(ISBLANK(INDEX('Policy Characteristics'!I:I,MATCH($C687,'Policy Characteristics'!$C:$C,0))),"",INDEX('Policy Characteristics'!I:I,MATCH($C687,'Policy Characteristics'!$C:$C,0)))</f>
        <v>% of fuel shifted</v>
      </c>
      <c r="P687" s="14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44" t="str">
        <f>IF(ISBLANK(INDEX('Policy Characteristics'!K:K,MATCH($C687,'Policy Characteristics'!$C:$C,0))),"",INDEX('Policy Characteristics'!K:K,MATCH($C687,'Policy Characteristics'!$C:$C,0)))</f>
        <v>industry-ag-main.html#fuel-switching</v>
      </c>
      <c r="R687" s="144" t="str">
        <f>IF(ISBLANK(INDEX('Policy Characteristics'!L:L,MATCH($C687,'Policy Characteristics'!$C:$C,0))),"",INDEX('Policy Characteristics'!L:L,MATCH($C687,'Policy Characteristics'!$C:$C,0)))</f>
        <v>industry-elec-and-hydrogen.html</v>
      </c>
    </row>
    <row r="688" spans="1:18" x14ac:dyDescent="0.25">
      <c r="A688" s="144" t="str">
        <f>IF(ISBLANK(INDEX('Policy Characteristics'!A:A,MATCH($C688,'Policy Characteristics'!$C:$C,0))),"",INDEX('Policy Characteristics'!A:A,MATCH($C688,'Policy Characteristics'!$C:$C,0)))</f>
        <v>Industry</v>
      </c>
      <c r="B688" s="152" t="str">
        <f>IF(ISBLANK(INDEX('Policy Characteristics'!B:B,MATCH($C688,'Policy Characteristics'!$C:$C,0))),"",INDEX('Policy Characteristics'!B:B,MATCH($C688,'Policy Characteristics'!$C:$C,0)))</f>
        <v>Electrification</v>
      </c>
      <c r="C688" s="144" t="str">
        <f t="shared" si="35"/>
        <v>Fraction of Eligible Industrial Energy Use Shifted to Electricity</v>
      </c>
      <c r="D688" s="6" t="s">
        <v>1968</v>
      </c>
      <c r="E688" s="1" t="s">
        <v>2346</v>
      </c>
      <c r="F688" t="s">
        <v>1931</v>
      </c>
      <c r="G688" s="45" t="s">
        <v>2353</v>
      </c>
      <c r="H688" s="43">
        <v>1931</v>
      </c>
      <c r="I688" t="s">
        <v>43</v>
      </c>
      <c r="J688" s="145" t="str">
        <f>IF(ISBLANK(INDEX('Policy Characteristics'!D:D,MATCH($C688,'Policy Characteristics'!$C:$C,0))),"",INDEX('Policy Characteristics'!D:D,MATCH($C688,'Policy Characteristics'!$C:$C,0)))</f>
        <v>Electrification</v>
      </c>
      <c r="K688" s="144" t="str">
        <f>IF(ISBLANK(INDEX('Policy Characteristics'!E:E,MATCH($C688,'Policy Characteristics'!$C:$C,0))),"",INDEX('Policy Characteristics'!E:E,MATCH($C688,'Policy Characteristics'!$C:$C,0)))</f>
        <v>indst shift to electricity</v>
      </c>
      <c r="L688" s="151">
        <f>IF(ISBLANK(INDEX('Policy Characteristics'!F:F,MATCH($C688,'Policy Characteristics'!$C:$C,0))),"",INDEX('Policy Characteristics'!F:F,MATCH($C688,'Policy Characteristics'!$C:$C,0)))</f>
        <v>0</v>
      </c>
      <c r="M688" s="151">
        <f>IF(ISBLANK(INDEX('Policy Characteristics'!G:G,MATCH($C688,'Policy Characteristics'!$C:$C,0))),"",INDEX('Policy Characteristics'!G:G,MATCH($C688,'Policy Characteristics'!$C:$C,0)))</f>
        <v>1</v>
      </c>
      <c r="N688" s="151">
        <f>IF(ISBLANK(INDEX('Policy Characteristics'!H:H,MATCH($C688,'Policy Characteristics'!$C:$C,0))),"",INDEX('Policy Characteristics'!H:H,MATCH($C688,'Policy Characteristics'!$C:$C,0)))</f>
        <v>0.01</v>
      </c>
      <c r="O688" s="144" t="str">
        <f>IF(ISBLANK(INDEX('Policy Characteristics'!I:I,MATCH($C688,'Policy Characteristics'!$C:$C,0))),"",INDEX('Policy Characteristics'!I:I,MATCH($C688,'Policy Characteristics'!$C:$C,0)))</f>
        <v>% of fuel shifted</v>
      </c>
      <c r="P688" s="14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44" t="str">
        <f>IF(ISBLANK(INDEX('Policy Characteristics'!K:K,MATCH($C688,'Policy Characteristics'!$C:$C,0))),"",INDEX('Policy Characteristics'!K:K,MATCH($C688,'Policy Characteristics'!$C:$C,0)))</f>
        <v>industry-ag-main.html#fuel-switching</v>
      </c>
      <c r="R688" s="144" t="str">
        <f>IF(ISBLANK(INDEX('Policy Characteristics'!L:L,MATCH($C688,'Policy Characteristics'!$C:$C,0))),"",INDEX('Policy Characteristics'!L:L,MATCH($C688,'Policy Characteristics'!$C:$C,0)))</f>
        <v>industry-elec-and-hydrogen.html</v>
      </c>
    </row>
    <row r="689" spans="1:18" x14ac:dyDescent="0.25">
      <c r="A689" s="144" t="str">
        <f>IF(ISBLANK(INDEX('Policy Characteristics'!A:A,MATCH($C689,'Policy Characteristics'!$C:$C,0))),"",INDEX('Policy Characteristics'!A:A,MATCH($C689,'Policy Characteristics'!$C:$C,0)))</f>
        <v>Industry</v>
      </c>
      <c r="B689" s="152" t="str">
        <f>IF(ISBLANK(INDEX('Policy Characteristics'!B:B,MATCH($C689,'Policy Characteristics'!$C:$C,0))),"",INDEX('Policy Characteristics'!B:B,MATCH($C689,'Policy Characteristics'!$C:$C,0)))</f>
        <v>Electrification</v>
      </c>
      <c r="C689" s="144" t="str">
        <f t="shared" si="35"/>
        <v>Fraction of Eligible Industrial Energy Use Shifted to Electricity</v>
      </c>
      <c r="D689" s="6" t="s">
        <v>1968</v>
      </c>
      <c r="E689" s="1" t="s">
        <v>2347</v>
      </c>
      <c r="F689" t="s">
        <v>1931</v>
      </c>
      <c r="G689" s="45" t="s">
        <v>2354</v>
      </c>
      <c r="H689" s="43">
        <v>1932</v>
      </c>
      <c r="I689" t="s">
        <v>43</v>
      </c>
      <c r="J689" s="145" t="str">
        <f>IF(ISBLANK(INDEX('Policy Characteristics'!D:D,MATCH($C689,'Policy Characteristics'!$C:$C,0))),"",INDEX('Policy Characteristics'!D:D,MATCH($C689,'Policy Characteristics'!$C:$C,0)))</f>
        <v>Electrification</v>
      </c>
      <c r="K689" s="144" t="str">
        <f>IF(ISBLANK(INDEX('Policy Characteristics'!E:E,MATCH($C689,'Policy Characteristics'!$C:$C,0))),"",INDEX('Policy Characteristics'!E:E,MATCH($C689,'Policy Characteristics'!$C:$C,0)))</f>
        <v>indst shift to electricity</v>
      </c>
      <c r="L689" s="151">
        <f>IF(ISBLANK(INDEX('Policy Characteristics'!F:F,MATCH($C689,'Policy Characteristics'!$C:$C,0))),"",INDEX('Policy Characteristics'!F:F,MATCH($C689,'Policy Characteristics'!$C:$C,0)))</f>
        <v>0</v>
      </c>
      <c r="M689" s="151">
        <f>IF(ISBLANK(INDEX('Policy Characteristics'!G:G,MATCH($C689,'Policy Characteristics'!$C:$C,0))),"",INDEX('Policy Characteristics'!G:G,MATCH($C689,'Policy Characteristics'!$C:$C,0)))</f>
        <v>1</v>
      </c>
      <c r="N689" s="151">
        <f>IF(ISBLANK(INDEX('Policy Characteristics'!H:H,MATCH($C689,'Policy Characteristics'!$C:$C,0))),"",INDEX('Policy Characteristics'!H:H,MATCH($C689,'Policy Characteristics'!$C:$C,0)))</f>
        <v>0.01</v>
      </c>
      <c r="O689" s="144" t="str">
        <f>IF(ISBLANK(INDEX('Policy Characteristics'!I:I,MATCH($C689,'Policy Characteristics'!$C:$C,0))),"",INDEX('Policy Characteristics'!I:I,MATCH($C689,'Policy Characteristics'!$C:$C,0)))</f>
        <v>% of fuel shifted</v>
      </c>
      <c r="P689" s="14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44" t="str">
        <f>IF(ISBLANK(INDEX('Policy Characteristics'!K:K,MATCH($C689,'Policy Characteristics'!$C:$C,0))),"",INDEX('Policy Characteristics'!K:K,MATCH($C689,'Policy Characteristics'!$C:$C,0)))</f>
        <v>industry-ag-main.html#fuel-switching</v>
      </c>
      <c r="R689" s="144" t="str">
        <f>IF(ISBLANK(INDEX('Policy Characteristics'!L:L,MATCH($C689,'Policy Characteristics'!$C:$C,0))),"",INDEX('Policy Characteristics'!L:L,MATCH($C689,'Policy Characteristics'!$C:$C,0)))</f>
        <v>industry-elec-and-hydrogen.html</v>
      </c>
    </row>
    <row r="690" spans="1:18" x14ac:dyDescent="0.25">
      <c r="A690" s="144" t="str">
        <f>IF(ISBLANK(INDEX('Policy Characteristics'!A:A,MATCH($C690,'Policy Characteristics'!$C:$C,0))),"",INDEX('Policy Characteristics'!A:A,MATCH($C690,'Policy Characteristics'!$C:$C,0)))</f>
        <v>Industry</v>
      </c>
      <c r="B690" s="152" t="str">
        <f>IF(ISBLANK(INDEX('Policy Characteristics'!B:B,MATCH($C690,'Policy Characteristics'!$C:$C,0))),"",INDEX('Policy Characteristics'!B:B,MATCH($C690,'Policy Characteristics'!$C:$C,0)))</f>
        <v>Electrification</v>
      </c>
      <c r="C690" s="144" t="str">
        <f t="shared" si="35"/>
        <v>Fraction of Eligible Industrial Energy Use Shifted to Electricity</v>
      </c>
      <c r="D690" s="6" t="s">
        <v>1968</v>
      </c>
      <c r="E690" s="1" t="s">
        <v>2348</v>
      </c>
      <c r="F690" t="s">
        <v>1931</v>
      </c>
      <c r="G690" s="45" t="s">
        <v>2355</v>
      </c>
      <c r="H690" s="43">
        <v>1933</v>
      </c>
      <c r="I690" t="s">
        <v>43</v>
      </c>
      <c r="J690" s="145" t="str">
        <f>IF(ISBLANK(INDEX('Policy Characteristics'!D:D,MATCH($C690,'Policy Characteristics'!$C:$C,0))),"",INDEX('Policy Characteristics'!D:D,MATCH($C690,'Policy Characteristics'!$C:$C,0)))</f>
        <v>Electrification</v>
      </c>
      <c r="K690" s="144" t="str">
        <f>IF(ISBLANK(INDEX('Policy Characteristics'!E:E,MATCH($C690,'Policy Characteristics'!$C:$C,0))),"",INDEX('Policy Characteristics'!E:E,MATCH($C690,'Policy Characteristics'!$C:$C,0)))</f>
        <v>indst shift to electricity</v>
      </c>
      <c r="L690" s="151">
        <f>IF(ISBLANK(INDEX('Policy Characteristics'!F:F,MATCH($C690,'Policy Characteristics'!$C:$C,0))),"",INDEX('Policy Characteristics'!F:F,MATCH($C690,'Policy Characteristics'!$C:$C,0)))</f>
        <v>0</v>
      </c>
      <c r="M690" s="151">
        <f>IF(ISBLANK(INDEX('Policy Characteristics'!G:G,MATCH($C690,'Policy Characteristics'!$C:$C,0))),"",INDEX('Policy Characteristics'!G:G,MATCH($C690,'Policy Characteristics'!$C:$C,0)))</f>
        <v>1</v>
      </c>
      <c r="N690" s="151">
        <f>IF(ISBLANK(INDEX('Policy Characteristics'!H:H,MATCH($C690,'Policy Characteristics'!$C:$C,0))),"",INDEX('Policy Characteristics'!H:H,MATCH($C690,'Policy Characteristics'!$C:$C,0)))</f>
        <v>0.01</v>
      </c>
      <c r="O690" s="144" t="str">
        <f>IF(ISBLANK(INDEX('Policy Characteristics'!I:I,MATCH($C690,'Policy Characteristics'!$C:$C,0))),"",INDEX('Policy Characteristics'!I:I,MATCH($C690,'Policy Characteristics'!$C:$C,0)))</f>
        <v>% of fuel shifted</v>
      </c>
      <c r="P690" s="14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44" t="str">
        <f>IF(ISBLANK(INDEX('Policy Characteristics'!K:K,MATCH($C690,'Policy Characteristics'!$C:$C,0))),"",INDEX('Policy Characteristics'!K:K,MATCH($C690,'Policy Characteristics'!$C:$C,0)))</f>
        <v>industry-ag-main.html#fuel-switching</v>
      </c>
      <c r="R690" s="144" t="str">
        <f>IF(ISBLANK(INDEX('Policy Characteristics'!L:L,MATCH($C690,'Policy Characteristics'!$C:$C,0))),"",INDEX('Policy Characteristics'!L:L,MATCH($C690,'Policy Characteristics'!$C:$C,0)))</f>
        <v>industry-elec-and-hydrogen.html</v>
      </c>
    </row>
    <row r="691" spans="1:18" x14ac:dyDescent="0.25">
      <c r="A691" s="144" t="str">
        <f>IF(ISBLANK(INDEX('Policy Characteristics'!A:A,MATCH($C691,'Policy Characteristics'!$C:$C,0))),"",INDEX('Policy Characteristics'!A:A,MATCH($C691,'Policy Characteristics'!$C:$C,0)))</f>
        <v>Industry</v>
      </c>
      <c r="B691" s="152" t="str">
        <f>IF(ISBLANK(INDEX('Policy Characteristics'!B:B,MATCH($C691,'Policy Characteristics'!$C:$C,0))),"",INDEX('Policy Characteristics'!B:B,MATCH($C691,'Policy Characteristics'!$C:$C,0)))</f>
        <v>Electrification</v>
      </c>
      <c r="C691" s="144" t="str">
        <f t="shared" si="35"/>
        <v>Fraction of Eligible Industrial Energy Use Shifted to Electricity</v>
      </c>
      <c r="D691" s="6" t="s">
        <v>1968</v>
      </c>
      <c r="E691" s="1" t="s">
        <v>2349</v>
      </c>
      <c r="F691" t="s">
        <v>1931</v>
      </c>
      <c r="G691" s="45" t="s">
        <v>2356</v>
      </c>
      <c r="H691" s="43">
        <v>1934</v>
      </c>
      <c r="I691" t="s">
        <v>43</v>
      </c>
      <c r="J691" s="145" t="str">
        <f>IF(ISBLANK(INDEX('Policy Characteristics'!D:D,MATCH($C691,'Policy Characteristics'!$C:$C,0))),"",INDEX('Policy Characteristics'!D:D,MATCH($C691,'Policy Characteristics'!$C:$C,0)))</f>
        <v>Electrification</v>
      </c>
      <c r="K691" s="144" t="str">
        <f>IF(ISBLANK(INDEX('Policy Characteristics'!E:E,MATCH($C691,'Policy Characteristics'!$C:$C,0))),"",INDEX('Policy Characteristics'!E:E,MATCH($C691,'Policy Characteristics'!$C:$C,0)))</f>
        <v>indst shift to electricity</v>
      </c>
      <c r="L691" s="151">
        <f>IF(ISBLANK(INDEX('Policy Characteristics'!F:F,MATCH($C691,'Policy Characteristics'!$C:$C,0))),"",INDEX('Policy Characteristics'!F:F,MATCH($C691,'Policy Characteristics'!$C:$C,0)))</f>
        <v>0</v>
      </c>
      <c r="M691" s="151">
        <f>IF(ISBLANK(INDEX('Policy Characteristics'!G:G,MATCH($C691,'Policy Characteristics'!$C:$C,0))),"",INDEX('Policy Characteristics'!G:G,MATCH($C691,'Policy Characteristics'!$C:$C,0)))</f>
        <v>1</v>
      </c>
      <c r="N691" s="151">
        <f>IF(ISBLANK(INDEX('Policy Characteristics'!H:H,MATCH($C691,'Policy Characteristics'!$C:$C,0))),"",INDEX('Policy Characteristics'!H:H,MATCH($C691,'Policy Characteristics'!$C:$C,0)))</f>
        <v>0.01</v>
      </c>
      <c r="O691" s="144" t="str">
        <f>IF(ISBLANK(INDEX('Policy Characteristics'!I:I,MATCH($C691,'Policy Characteristics'!$C:$C,0))),"",INDEX('Policy Characteristics'!I:I,MATCH($C691,'Policy Characteristics'!$C:$C,0)))</f>
        <v>% of fuel shifted</v>
      </c>
      <c r="P691" s="14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44" t="str">
        <f>IF(ISBLANK(INDEX('Policy Characteristics'!K:K,MATCH($C691,'Policy Characteristics'!$C:$C,0))),"",INDEX('Policy Characteristics'!K:K,MATCH($C691,'Policy Characteristics'!$C:$C,0)))</f>
        <v>industry-ag-main.html#fuel-switching</v>
      </c>
      <c r="R691" s="144" t="str">
        <f>IF(ISBLANK(INDEX('Policy Characteristics'!L:L,MATCH($C691,'Policy Characteristics'!$C:$C,0))),"",INDEX('Policy Characteristics'!L:L,MATCH($C691,'Policy Characteristics'!$C:$C,0)))</f>
        <v>industry-elec-and-hydrogen.html</v>
      </c>
    </row>
    <row r="692" spans="1:18" x14ac:dyDescent="0.25">
      <c r="A692" s="144" t="str">
        <f>IF(ISBLANK(INDEX('Policy Characteristics'!A:A,MATCH($C692,'Policy Characteristics'!$C:$C,0))),"",INDEX('Policy Characteristics'!A:A,MATCH($C692,'Policy Characteristics'!$C:$C,0)))</f>
        <v>Industry</v>
      </c>
      <c r="B692" s="152" t="str">
        <f>IF(ISBLANK(INDEX('Policy Characteristics'!B:B,MATCH($C692,'Policy Characteristics'!$C:$C,0))),"",INDEX('Policy Characteristics'!B:B,MATCH($C692,'Policy Characteristics'!$C:$C,0)))</f>
        <v>Electrification</v>
      </c>
      <c r="C692" s="144" t="str">
        <f t="shared" si="35"/>
        <v>Fraction of Eligible Industrial Energy Use Shifted to Electricity</v>
      </c>
      <c r="D692" s="6" t="s">
        <v>1968</v>
      </c>
      <c r="E692" s="1" t="s">
        <v>2350</v>
      </c>
      <c r="F692" t="s">
        <v>1931</v>
      </c>
      <c r="G692" s="45" t="s">
        <v>2357</v>
      </c>
      <c r="H692" s="43">
        <v>1935</v>
      </c>
      <c r="I692" t="s">
        <v>43</v>
      </c>
      <c r="J692" s="145" t="str">
        <f>IF(ISBLANK(INDEX('Policy Characteristics'!D:D,MATCH($C692,'Policy Characteristics'!$C:$C,0))),"",INDEX('Policy Characteristics'!D:D,MATCH($C692,'Policy Characteristics'!$C:$C,0)))</f>
        <v>Electrification</v>
      </c>
      <c r="K692" s="144" t="str">
        <f>IF(ISBLANK(INDEX('Policy Characteristics'!E:E,MATCH($C692,'Policy Characteristics'!$C:$C,0))),"",INDEX('Policy Characteristics'!E:E,MATCH($C692,'Policy Characteristics'!$C:$C,0)))</f>
        <v>indst shift to electricity</v>
      </c>
      <c r="L692" s="151">
        <f>IF(ISBLANK(INDEX('Policy Characteristics'!F:F,MATCH($C692,'Policy Characteristics'!$C:$C,0))),"",INDEX('Policy Characteristics'!F:F,MATCH($C692,'Policy Characteristics'!$C:$C,0)))</f>
        <v>0</v>
      </c>
      <c r="M692" s="151">
        <f>IF(ISBLANK(INDEX('Policy Characteristics'!G:G,MATCH($C692,'Policy Characteristics'!$C:$C,0))),"",INDEX('Policy Characteristics'!G:G,MATCH($C692,'Policy Characteristics'!$C:$C,0)))</f>
        <v>1</v>
      </c>
      <c r="N692" s="151">
        <f>IF(ISBLANK(INDEX('Policy Characteristics'!H:H,MATCH($C692,'Policy Characteristics'!$C:$C,0))),"",INDEX('Policy Characteristics'!H:H,MATCH($C692,'Policy Characteristics'!$C:$C,0)))</f>
        <v>0.01</v>
      </c>
      <c r="O692" s="144" t="str">
        <f>IF(ISBLANK(INDEX('Policy Characteristics'!I:I,MATCH($C692,'Policy Characteristics'!$C:$C,0))),"",INDEX('Policy Characteristics'!I:I,MATCH($C692,'Policy Characteristics'!$C:$C,0)))</f>
        <v>% of fuel shifted</v>
      </c>
      <c r="P692" s="14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44" t="str">
        <f>IF(ISBLANK(INDEX('Policy Characteristics'!K:K,MATCH($C692,'Policy Characteristics'!$C:$C,0))),"",INDEX('Policy Characteristics'!K:K,MATCH($C692,'Policy Characteristics'!$C:$C,0)))</f>
        <v>industry-ag-main.html#fuel-switching</v>
      </c>
      <c r="R692" s="144" t="str">
        <f>IF(ISBLANK(INDEX('Policy Characteristics'!L:L,MATCH($C692,'Policy Characteristics'!$C:$C,0))),"",INDEX('Policy Characteristics'!L:L,MATCH($C692,'Policy Characteristics'!$C:$C,0)))</f>
        <v>industry-elec-and-hydrogen.html</v>
      </c>
    </row>
    <row r="693" spans="1:18" x14ac:dyDescent="0.25">
      <c r="A693" s="144" t="str">
        <f>IF(ISBLANK(INDEX('Policy Characteristics'!A:A,MATCH($C693,'Policy Characteristics'!$C:$C,0))),"",INDEX('Policy Characteristics'!A:A,MATCH($C693,'Policy Characteristics'!$C:$C,0)))</f>
        <v>Industry</v>
      </c>
      <c r="B693" s="152" t="str">
        <f>IF(ISBLANK(INDEX('Policy Characteristics'!B:B,MATCH($C693,'Policy Characteristics'!$C:$C,0))),"",INDEX('Policy Characteristics'!B:B,MATCH($C693,'Policy Characteristics'!$C:$C,0)))</f>
        <v>Electrification</v>
      </c>
      <c r="C693" s="144" t="str">
        <f t="shared" si="35"/>
        <v>Fraction of Eligible Industrial Energy Use Shifted to Electricity</v>
      </c>
      <c r="D693" s="6" t="s">
        <v>1968</v>
      </c>
      <c r="E693" s="1" t="s">
        <v>2351</v>
      </c>
      <c r="F693" t="s">
        <v>1931</v>
      </c>
      <c r="G693" s="45" t="s">
        <v>2358</v>
      </c>
      <c r="H693" s="43">
        <v>1936</v>
      </c>
      <c r="I693" t="s">
        <v>44</v>
      </c>
      <c r="J693" s="145" t="str">
        <f>IF(ISBLANK(INDEX('Policy Characteristics'!D:D,MATCH($C693,'Policy Characteristics'!$C:$C,0))),"",INDEX('Policy Characteristics'!D:D,MATCH($C693,'Policy Characteristics'!$C:$C,0)))</f>
        <v>Electrification</v>
      </c>
      <c r="K693" s="144" t="str">
        <f>IF(ISBLANK(INDEX('Policy Characteristics'!E:E,MATCH($C693,'Policy Characteristics'!$C:$C,0))),"",INDEX('Policy Characteristics'!E:E,MATCH($C693,'Policy Characteristics'!$C:$C,0)))</f>
        <v>indst shift to electricity</v>
      </c>
      <c r="L693" s="151">
        <f>IF(ISBLANK(INDEX('Policy Characteristics'!F:F,MATCH($C693,'Policy Characteristics'!$C:$C,0))),"",INDEX('Policy Characteristics'!F:F,MATCH($C693,'Policy Characteristics'!$C:$C,0)))</f>
        <v>0</v>
      </c>
      <c r="M693" s="151">
        <f>IF(ISBLANK(INDEX('Policy Characteristics'!G:G,MATCH($C693,'Policy Characteristics'!$C:$C,0))),"",INDEX('Policy Characteristics'!G:G,MATCH($C693,'Policy Characteristics'!$C:$C,0)))</f>
        <v>1</v>
      </c>
      <c r="N693" s="151">
        <f>IF(ISBLANK(INDEX('Policy Characteristics'!H:H,MATCH($C693,'Policy Characteristics'!$C:$C,0))),"",INDEX('Policy Characteristics'!H:H,MATCH($C693,'Policy Characteristics'!$C:$C,0)))</f>
        <v>0.01</v>
      </c>
      <c r="O693" s="144" t="str">
        <f>IF(ISBLANK(INDEX('Policy Characteristics'!I:I,MATCH($C693,'Policy Characteristics'!$C:$C,0))),"",INDEX('Policy Characteristics'!I:I,MATCH($C693,'Policy Characteristics'!$C:$C,0)))</f>
        <v>% of fuel shifted</v>
      </c>
      <c r="P693" s="14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44" t="str">
        <f>IF(ISBLANK(INDEX('Policy Characteristics'!K:K,MATCH($C693,'Policy Characteristics'!$C:$C,0))),"",INDEX('Policy Characteristics'!K:K,MATCH($C693,'Policy Characteristics'!$C:$C,0)))</f>
        <v>industry-ag-main.html#fuel-switching</v>
      </c>
      <c r="R693" s="144" t="str">
        <f>IF(ISBLANK(INDEX('Policy Characteristics'!L:L,MATCH($C693,'Policy Characteristics'!$C:$C,0))),"",INDEX('Policy Characteristics'!L:L,MATCH($C693,'Policy Characteristics'!$C:$C,0)))</f>
        <v>industry-elec-and-hydrogen.html</v>
      </c>
    </row>
    <row r="694" spans="1:18" x14ac:dyDescent="0.25">
      <c r="A694" s="144" t="str">
        <f>IF(ISBLANK(INDEX('Policy Characteristics'!A:A,MATCH($C694,'Policy Characteristics'!$C:$C,0))),"",INDEX('Policy Characteristics'!A:A,MATCH($C694,'Policy Characteristics'!$C:$C,0)))</f>
        <v>Industry</v>
      </c>
      <c r="B694" s="152" t="str">
        <f>IF(ISBLANK(INDEX('Policy Characteristics'!B:B,MATCH($C694,'Policy Characteristics'!$C:$C,0))),"",INDEX('Policy Characteristics'!B:B,MATCH($C694,'Policy Characteristics'!$C:$C,0)))</f>
        <v>Electrification</v>
      </c>
      <c r="C694" s="144" t="str">
        <f t="shared" si="35"/>
        <v>Fraction of Eligible Industrial Energy Use Shifted to Electricity</v>
      </c>
      <c r="D694" s="6" t="s">
        <v>1968</v>
      </c>
      <c r="E694" s="1" t="s">
        <v>2501</v>
      </c>
      <c r="F694" t="s">
        <v>1931</v>
      </c>
      <c r="G694" s="45" t="s">
        <v>2501</v>
      </c>
      <c r="H694" s="43">
        <v>1937</v>
      </c>
      <c r="I694" t="s">
        <v>44</v>
      </c>
      <c r="J694" s="145" t="str">
        <f>IF(ISBLANK(INDEX('Policy Characteristics'!D:D,MATCH($C694,'Policy Characteristics'!$C:$C,0))),"",INDEX('Policy Characteristics'!D:D,MATCH($C694,'Policy Characteristics'!$C:$C,0)))</f>
        <v>Electrification</v>
      </c>
      <c r="K694" s="144" t="str">
        <f>IF(ISBLANK(INDEX('Policy Characteristics'!E:E,MATCH($C694,'Policy Characteristics'!$C:$C,0))),"",INDEX('Policy Characteristics'!E:E,MATCH($C694,'Policy Characteristics'!$C:$C,0)))</f>
        <v>indst shift to electricity</v>
      </c>
      <c r="L694" s="151">
        <f>IF(ISBLANK(INDEX('Policy Characteristics'!F:F,MATCH($C694,'Policy Characteristics'!$C:$C,0))),"",INDEX('Policy Characteristics'!F:F,MATCH($C694,'Policy Characteristics'!$C:$C,0)))</f>
        <v>0</v>
      </c>
      <c r="M694" s="151">
        <f>IF(ISBLANK(INDEX('Policy Characteristics'!G:G,MATCH($C694,'Policy Characteristics'!$C:$C,0))),"",INDEX('Policy Characteristics'!G:G,MATCH($C694,'Policy Characteristics'!$C:$C,0)))</f>
        <v>1</v>
      </c>
      <c r="N694" s="151">
        <f>IF(ISBLANK(INDEX('Policy Characteristics'!H:H,MATCH($C694,'Policy Characteristics'!$C:$C,0))),"",INDEX('Policy Characteristics'!H:H,MATCH($C694,'Policy Characteristics'!$C:$C,0)))</f>
        <v>0.01</v>
      </c>
      <c r="O694" s="144" t="str">
        <f>IF(ISBLANK(INDEX('Policy Characteristics'!I:I,MATCH($C694,'Policy Characteristics'!$C:$C,0))),"",INDEX('Policy Characteristics'!I:I,MATCH($C694,'Policy Characteristics'!$C:$C,0)))</f>
        <v>% of fuel shifted</v>
      </c>
      <c r="P694" s="14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44" t="str">
        <f>IF(ISBLANK(INDEX('Policy Characteristics'!K:K,MATCH($C694,'Policy Characteristics'!$C:$C,0))),"",INDEX('Policy Characteristics'!K:K,MATCH($C694,'Policy Characteristics'!$C:$C,0)))</f>
        <v>industry-ag-main.html#fuel-switching</v>
      </c>
      <c r="R694" s="144" t="str">
        <f>IF(ISBLANK(INDEX('Policy Characteristics'!L:L,MATCH($C694,'Policy Characteristics'!$C:$C,0))),"",INDEX('Policy Characteristics'!L:L,MATCH($C694,'Policy Characteristics'!$C:$C,0)))</f>
        <v>industry-elec-and-hydrogen.html</v>
      </c>
    </row>
    <row r="695" spans="1:18" x14ac:dyDescent="0.25">
      <c r="A695" s="144" t="str">
        <f>IF(ISBLANK(INDEX('Policy Characteristics'!A:A,MATCH($C695,'Policy Characteristics'!$C:$C,0))),"",INDEX('Policy Characteristics'!A:A,MATCH($C695,'Policy Characteristics'!$C:$C,0)))</f>
        <v>Industry</v>
      </c>
      <c r="B695" s="152" t="str">
        <f>IF(ISBLANK(INDEX('Policy Characteristics'!B:B,MATCH($C695,'Policy Characteristics'!$C:$C,0))),"",INDEX('Policy Characteristics'!B:B,MATCH($C695,'Policy Characteristics'!$C:$C,0)))</f>
        <v>Electrification</v>
      </c>
      <c r="C695" s="144" t="str">
        <f t="shared" si="35"/>
        <v>Fraction of Eligible Industrial Energy Use Shifted to Electricity</v>
      </c>
      <c r="D695" s="6" t="s">
        <v>1969</v>
      </c>
      <c r="E695" s="1" t="s">
        <v>2345</v>
      </c>
      <c r="F695" t="s">
        <v>1472</v>
      </c>
      <c r="G695" s="45" t="s">
        <v>2352</v>
      </c>
      <c r="H695" s="43">
        <v>1938</v>
      </c>
      <c r="I695" t="s">
        <v>43</v>
      </c>
      <c r="J695" s="145" t="str">
        <f>IF(ISBLANK(INDEX('Policy Characteristics'!D:D,MATCH($C695,'Policy Characteristics'!$C:$C,0))),"",INDEX('Policy Characteristics'!D:D,MATCH($C695,'Policy Characteristics'!$C:$C,0)))</f>
        <v>Electrification</v>
      </c>
      <c r="K695" s="144" t="str">
        <f>IF(ISBLANK(INDEX('Policy Characteristics'!E:E,MATCH($C695,'Policy Characteristics'!$C:$C,0))),"",INDEX('Policy Characteristics'!E:E,MATCH($C695,'Policy Characteristics'!$C:$C,0)))</f>
        <v>indst shift to electricity</v>
      </c>
      <c r="L695" s="151">
        <f>IF(ISBLANK(INDEX('Policy Characteristics'!F:F,MATCH($C695,'Policy Characteristics'!$C:$C,0))),"",INDEX('Policy Characteristics'!F:F,MATCH($C695,'Policy Characteristics'!$C:$C,0)))</f>
        <v>0</v>
      </c>
      <c r="M695" s="151">
        <f>IF(ISBLANK(INDEX('Policy Characteristics'!G:G,MATCH($C695,'Policy Characteristics'!$C:$C,0))),"",INDEX('Policy Characteristics'!G:G,MATCH($C695,'Policy Characteristics'!$C:$C,0)))</f>
        <v>1</v>
      </c>
      <c r="N695" s="151">
        <f>IF(ISBLANK(INDEX('Policy Characteristics'!H:H,MATCH($C695,'Policy Characteristics'!$C:$C,0))),"",INDEX('Policy Characteristics'!H:H,MATCH($C695,'Policy Characteristics'!$C:$C,0)))</f>
        <v>0.01</v>
      </c>
      <c r="O695" s="144" t="str">
        <f>IF(ISBLANK(INDEX('Policy Characteristics'!I:I,MATCH($C695,'Policy Characteristics'!$C:$C,0))),"",INDEX('Policy Characteristics'!I:I,MATCH($C695,'Policy Characteristics'!$C:$C,0)))</f>
        <v>% of fuel shifted</v>
      </c>
      <c r="P695" s="14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44" t="str">
        <f>IF(ISBLANK(INDEX('Policy Characteristics'!K:K,MATCH($C695,'Policy Characteristics'!$C:$C,0))),"",INDEX('Policy Characteristics'!K:K,MATCH($C695,'Policy Characteristics'!$C:$C,0)))</f>
        <v>industry-ag-main.html#fuel-switching</v>
      </c>
      <c r="R695" s="144" t="str">
        <f>IF(ISBLANK(INDEX('Policy Characteristics'!L:L,MATCH($C695,'Policy Characteristics'!$C:$C,0))),"",INDEX('Policy Characteristics'!L:L,MATCH($C695,'Policy Characteristics'!$C:$C,0)))</f>
        <v>industry-elec-and-hydrogen.html</v>
      </c>
    </row>
    <row r="696" spans="1:18" x14ac:dyDescent="0.25">
      <c r="A696" s="144" t="str">
        <f>IF(ISBLANK(INDEX('Policy Characteristics'!A:A,MATCH($C696,'Policy Characteristics'!$C:$C,0))),"",INDEX('Policy Characteristics'!A:A,MATCH($C696,'Policy Characteristics'!$C:$C,0)))</f>
        <v>Industry</v>
      </c>
      <c r="B696" s="152" t="str">
        <f>IF(ISBLANK(INDEX('Policy Characteristics'!B:B,MATCH($C696,'Policy Characteristics'!$C:$C,0))),"",INDEX('Policy Characteristics'!B:B,MATCH($C696,'Policy Characteristics'!$C:$C,0)))</f>
        <v>Electrification</v>
      </c>
      <c r="C696" s="144" t="str">
        <f t="shared" si="35"/>
        <v>Fraction of Eligible Industrial Energy Use Shifted to Electricity</v>
      </c>
      <c r="D696" s="6" t="s">
        <v>1969</v>
      </c>
      <c r="E696" s="1" t="s">
        <v>2346</v>
      </c>
      <c r="F696" t="s">
        <v>1472</v>
      </c>
      <c r="G696" s="45" t="s">
        <v>2353</v>
      </c>
      <c r="H696" s="43">
        <v>1939</v>
      </c>
      <c r="I696" t="s">
        <v>43</v>
      </c>
      <c r="J696" s="145" t="str">
        <f>IF(ISBLANK(INDEX('Policy Characteristics'!D:D,MATCH($C696,'Policy Characteristics'!$C:$C,0))),"",INDEX('Policy Characteristics'!D:D,MATCH($C696,'Policy Characteristics'!$C:$C,0)))</f>
        <v>Electrification</v>
      </c>
      <c r="K696" s="144" t="str">
        <f>IF(ISBLANK(INDEX('Policy Characteristics'!E:E,MATCH($C696,'Policy Characteristics'!$C:$C,0))),"",INDEX('Policy Characteristics'!E:E,MATCH($C696,'Policy Characteristics'!$C:$C,0)))</f>
        <v>indst shift to electricity</v>
      </c>
      <c r="L696" s="151">
        <f>IF(ISBLANK(INDEX('Policy Characteristics'!F:F,MATCH($C696,'Policy Characteristics'!$C:$C,0))),"",INDEX('Policy Characteristics'!F:F,MATCH($C696,'Policy Characteristics'!$C:$C,0)))</f>
        <v>0</v>
      </c>
      <c r="M696" s="151">
        <f>IF(ISBLANK(INDEX('Policy Characteristics'!G:G,MATCH($C696,'Policy Characteristics'!$C:$C,0))),"",INDEX('Policy Characteristics'!G:G,MATCH($C696,'Policy Characteristics'!$C:$C,0)))</f>
        <v>1</v>
      </c>
      <c r="N696" s="151">
        <f>IF(ISBLANK(INDEX('Policy Characteristics'!H:H,MATCH($C696,'Policy Characteristics'!$C:$C,0))),"",INDEX('Policy Characteristics'!H:H,MATCH($C696,'Policy Characteristics'!$C:$C,0)))</f>
        <v>0.01</v>
      </c>
      <c r="O696" s="144" t="str">
        <f>IF(ISBLANK(INDEX('Policy Characteristics'!I:I,MATCH($C696,'Policy Characteristics'!$C:$C,0))),"",INDEX('Policy Characteristics'!I:I,MATCH($C696,'Policy Characteristics'!$C:$C,0)))</f>
        <v>% of fuel shifted</v>
      </c>
      <c r="P696" s="14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44" t="str">
        <f>IF(ISBLANK(INDEX('Policy Characteristics'!K:K,MATCH($C696,'Policy Characteristics'!$C:$C,0))),"",INDEX('Policy Characteristics'!K:K,MATCH($C696,'Policy Characteristics'!$C:$C,0)))</f>
        <v>industry-ag-main.html#fuel-switching</v>
      </c>
      <c r="R696" s="144" t="str">
        <f>IF(ISBLANK(INDEX('Policy Characteristics'!L:L,MATCH($C696,'Policy Characteristics'!$C:$C,0))),"",INDEX('Policy Characteristics'!L:L,MATCH($C696,'Policy Characteristics'!$C:$C,0)))</f>
        <v>industry-elec-and-hydrogen.html</v>
      </c>
    </row>
    <row r="697" spans="1:18" x14ac:dyDescent="0.25">
      <c r="A697" s="144" t="str">
        <f>IF(ISBLANK(INDEX('Policy Characteristics'!A:A,MATCH($C697,'Policy Characteristics'!$C:$C,0))),"",INDEX('Policy Characteristics'!A:A,MATCH($C697,'Policy Characteristics'!$C:$C,0)))</f>
        <v>Industry</v>
      </c>
      <c r="B697" s="152" t="str">
        <f>IF(ISBLANK(INDEX('Policy Characteristics'!B:B,MATCH($C697,'Policy Characteristics'!$C:$C,0))),"",INDEX('Policy Characteristics'!B:B,MATCH($C697,'Policy Characteristics'!$C:$C,0)))</f>
        <v>Electrification</v>
      </c>
      <c r="C697" s="144" t="str">
        <f t="shared" si="35"/>
        <v>Fraction of Eligible Industrial Energy Use Shifted to Electricity</v>
      </c>
      <c r="D697" s="6" t="s">
        <v>1969</v>
      </c>
      <c r="E697" s="1" t="s">
        <v>2347</v>
      </c>
      <c r="F697" t="s">
        <v>1472</v>
      </c>
      <c r="G697" s="45" t="s">
        <v>2354</v>
      </c>
      <c r="H697" s="43">
        <v>1940</v>
      </c>
      <c r="I697" t="s">
        <v>43</v>
      </c>
      <c r="J697" s="145" t="str">
        <f>IF(ISBLANK(INDEX('Policy Characteristics'!D:D,MATCH($C697,'Policy Characteristics'!$C:$C,0))),"",INDEX('Policy Characteristics'!D:D,MATCH($C697,'Policy Characteristics'!$C:$C,0)))</f>
        <v>Electrification</v>
      </c>
      <c r="K697" s="144" t="str">
        <f>IF(ISBLANK(INDEX('Policy Characteristics'!E:E,MATCH($C697,'Policy Characteristics'!$C:$C,0))),"",INDEX('Policy Characteristics'!E:E,MATCH($C697,'Policy Characteristics'!$C:$C,0)))</f>
        <v>indst shift to electricity</v>
      </c>
      <c r="L697" s="151">
        <f>IF(ISBLANK(INDEX('Policy Characteristics'!F:F,MATCH($C697,'Policy Characteristics'!$C:$C,0))),"",INDEX('Policy Characteristics'!F:F,MATCH($C697,'Policy Characteristics'!$C:$C,0)))</f>
        <v>0</v>
      </c>
      <c r="M697" s="151">
        <f>IF(ISBLANK(INDEX('Policy Characteristics'!G:G,MATCH($C697,'Policy Characteristics'!$C:$C,0))),"",INDEX('Policy Characteristics'!G:G,MATCH($C697,'Policy Characteristics'!$C:$C,0)))</f>
        <v>1</v>
      </c>
      <c r="N697" s="151">
        <f>IF(ISBLANK(INDEX('Policy Characteristics'!H:H,MATCH($C697,'Policy Characteristics'!$C:$C,0))),"",INDEX('Policy Characteristics'!H:H,MATCH($C697,'Policy Characteristics'!$C:$C,0)))</f>
        <v>0.01</v>
      </c>
      <c r="O697" s="144" t="str">
        <f>IF(ISBLANK(INDEX('Policy Characteristics'!I:I,MATCH($C697,'Policy Characteristics'!$C:$C,0))),"",INDEX('Policy Characteristics'!I:I,MATCH($C697,'Policy Characteristics'!$C:$C,0)))</f>
        <v>% of fuel shifted</v>
      </c>
      <c r="P697" s="14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44" t="str">
        <f>IF(ISBLANK(INDEX('Policy Characteristics'!K:K,MATCH($C697,'Policy Characteristics'!$C:$C,0))),"",INDEX('Policy Characteristics'!K:K,MATCH($C697,'Policy Characteristics'!$C:$C,0)))</f>
        <v>industry-ag-main.html#fuel-switching</v>
      </c>
      <c r="R697" s="144" t="str">
        <f>IF(ISBLANK(INDEX('Policy Characteristics'!L:L,MATCH($C697,'Policy Characteristics'!$C:$C,0))),"",INDEX('Policy Characteristics'!L:L,MATCH($C697,'Policy Characteristics'!$C:$C,0)))</f>
        <v>industry-elec-and-hydrogen.html</v>
      </c>
    </row>
    <row r="698" spans="1:18" x14ac:dyDescent="0.25">
      <c r="A698" s="144" t="str">
        <f>IF(ISBLANK(INDEX('Policy Characteristics'!A:A,MATCH($C698,'Policy Characteristics'!$C:$C,0))),"",INDEX('Policy Characteristics'!A:A,MATCH($C698,'Policy Characteristics'!$C:$C,0)))</f>
        <v>Industry</v>
      </c>
      <c r="B698" s="152" t="str">
        <f>IF(ISBLANK(INDEX('Policy Characteristics'!B:B,MATCH($C698,'Policy Characteristics'!$C:$C,0))),"",INDEX('Policy Characteristics'!B:B,MATCH($C698,'Policy Characteristics'!$C:$C,0)))</f>
        <v>Electrification</v>
      </c>
      <c r="C698" s="144" t="str">
        <f t="shared" si="35"/>
        <v>Fraction of Eligible Industrial Energy Use Shifted to Electricity</v>
      </c>
      <c r="D698" s="6" t="s">
        <v>1969</v>
      </c>
      <c r="E698" s="1" t="s">
        <v>2348</v>
      </c>
      <c r="F698" t="s">
        <v>1472</v>
      </c>
      <c r="G698" s="45" t="s">
        <v>2355</v>
      </c>
      <c r="H698" s="43">
        <v>1941</v>
      </c>
      <c r="I698" t="s">
        <v>43</v>
      </c>
      <c r="J698" s="145" t="str">
        <f>IF(ISBLANK(INDEX('Policy Characteristics'!D:D,MATCH($C698,'Policy Characteristics'!$C:$C,0))),"",INDEX('Policy Characteristics'!D:D,MATCH($C698,'Policy Characteristics'!$C:$C,0)))</f>
        <v>Electrification</v>
      </c>
      <c r="K698" s="144" t="str">
        <f>IF(ISBLANK(INDEX('Policy Characteristics'!E:E,MATCH($C698,'Policy Characteristics'!$C:$C,0))),"",INDEX('Policy Characteristics'!E:E,MATCH($C698,'Policy Characteristics'!$C:$C,0)))</f>
        <v>indst shift to electricity</v>
      </c>
      <c r="L698" s="151">
        <f>IF(ISBLANK(INDEX('Policy Characteristics'!F:F,MATCH($C698,'Policy Characteristics'!$C:$C,0))),"",INDEX('Policy Characteristics'!F:F,MATCH($C698,'Policy Characteristics'!$C:$C,0)))</f>
        <v>0</v>
      </c>
      <c r="M698" s="151">
        <f>IF(ISBLANK(INDEX('Policy Characteristics'!G:G,MATCH($C698,'Policy Characteristics'!$C:$C,0))),"",INDEX('Policy Characteristics'!G:G,MATCH($C698,'Policy Characteristics'!$C:$C,0)))</f>
        <v>1</v>
      </c>
      <c r="N698" s="151">
        <f>IF(ISBLANK(INDEX('Policy Characteristics'!H:H,MATCH($C698,'Policy Characteristics'!$C:$C,0))),"",INDEX('Policy Characteristics'!H:H,MATCH($C698,'Policy Characteristics'!$C:$C,0)))</f>
        <v>0.01</v>
      </c>
      <c r="O698" s="144" t="str">
        <f>IF(ISBLANK(INDEX('Policy Characteristics'!I:I,MATCH($C698,'Policy Characteristics'!$C:$C,0))),"",INDEX('Policy Characteristics'!I:I,MATCH($C698,'Policy Characteristics'!$C:$C,0)))</f>
        <v>% of fuel shifted</v>
      </c>
      <c r="P698" s="14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44" t="str">
        <f>IF(ISBLANK(INDEX('Policy Characteristics'!K:K,MATCH($C698,'Policy Characteristics'!$C:$C,0))),"",INDEX('Policy Characteristics'!K:K,MATCH($C698,'Policy Characteristics'!$C:$C,0)))</f>
        <v>industry-ag-main.html#fuel-switching</v>
      </c>
      <c r="R698" s="144" t="str">
        <f>IF(ISBLANK(INDEX('Policy Characteristics'!L:L,MATCH($C698,'Policy Characteristics'!$C:$C,0))),"",INDEX('Policy Characteristics'!L:L,MATCH($C698,'Policy Characteristics'!$C:$C,0)))</f>
        <v>industry-elec-and-hydrogen.html</v>
      </c>
    </row>
    <row r="699" spans="1:18" x14ac:dyDescent="0.25">
      <c r="A699" s="144" t="str">
        <f>IF(ISBLANK(INDEX('Policy Characteristics'!A:A,MATCH($C699,'Policy Characteristics'!$C:$C,0))),"",INDEX('Policy Characteristics'!A:A,MATCH($C699,'Policy Characteristics'!$C:$C,0)))</f>
        <v>Industry</v>
      </c>
      <c r="B699" s="152" t="str">
        <f>IF(ISBLANK(INDEX('Policy Characteristics'!B:B,MATCH($C699,'Policy Characteristics'!$C:$C,0))),"",INDEX('Policy Characteristics'!B:B,MATCH($C699,'Policy Characteristics'!$C:$C,0)))</f>
        <v>Electrification</v>
      </c>
      <c r="C699" s="144" t="str">
        <f t="shared" si="35"/>
        <v>Fraction of Eligible Industrial Energy Use Shifted to Electricity</v>
      </c>
      <c r="D699" s="6" t="s">
        <v>1969</v>
      </c>
      <c r="E699" s="1" t="s">
        <v>2349</v>
      </c>
      <c r="F699" t="s">
        <v>1472</v>
      </c>
      <c r="G699" s="45" t="s">
        <v>2356</v>
      </c>
      <c r="H699" s="43">
        <v>1942</v>
      </c>
      <c r="I699" t="s">
        <v>43</v>
      </c>
      <c r="J699" s="145" t="str">
        <f>IF(ISBLANK(INDEX('Policy Characteristics'!D:D,MATCH($C699,'Policy Characteristics'!$C:$C,0))),"",INDEX('Policy Characteristics'!D:D,MATCH($C699,'Policy Characteristics'!$C:$C,0)))</f>
        <v>Electrification</v>
      </c>
      <c r="K699" s="144" t="str">
        <f>IF(ISBLANK(INDEX('Policy Characteristics'!E:E,MATCH($C699,'Policy Characteristics'!$C:$C,0))),"",INDEX('Policy Characteristics'!E:E,MATCH($C699,'Policy Characteristics'!$C:$C,0)))</f>
        <v>indst shift to electricity</v>
      </c>
      <c r="L699" s="151">
        <f>IF(ISBLANK(INDEX('Policy Characteristics'!F:F,MATCH($C699,'Policy Characteristics'!$C:$C,0))),"",INDEX('Policy Characteristics'!F:F,MATCH($C699,'Policy Characteristics'!$C:$C,0)))</f>
        <v>0</v>
      </c>
      <c r="M699" s="151">
        <f>IF(ISBLANK(INDEX('Policy Characteristics'!G:G,MATCH($C699,'Policy Characteristics'!$C:$C,0))),"",INDEX('Policy Characteristics'!G:G,MATCH($C699,'Policy Characteristics'!$C:$C,0)))</f>
        <v>1</v>
      </c>
      <c r="N699" s="151">
        <f>IF(ISBLANK(INDEX('Policy Characteristics'!H:H,MATCH($C699,'Policy Characteristics'!$C:$C,0))),"",INDEX('Policy Characteristics'!H:H,MATCH($C699,'Policy Characteristics'!$C:$C,0)))</f>
        <v>0.01</v>
      </c>
      <c r="O699" s="144" t="str">
        <f>IF(ISBLANK(INDEX('Policy Characteristics'!I:I,MATCH($C699,'Policy Characteristics'!$C:$C,0))),"",INDEX('Policy Characteristics'!I:I,MATCH($C699,'Policy Characteristics'!$C:$C,0)))</f>
        <v>% of fuel shifted</v>
      </c>
      <c r="P699" s="14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44" t="str">
        <f>IF(ISBLANK(INDEX('Policy Characteristics'!K:K,MATCH($C699,'Policy Characteristics'!$C:$C,0))),"",INDEX('Policy Characteristics'!K:K,MATCH($C699,'Policy Characteristics'!$C:$C,0)))</f>
        <v>industry-ag-main.html#fuel-switching</v>
      </c>
      <c r="R699" s="144" t="str">
        <f>IF(ISBLANK(INDEX('Policy Characteristics'!L:L,MATCH($C699,'Policy Characteristics'!$C:$C,0))),"",INDEX('Policy Characteristics'!L:L,MATCH($C699,'Policy Characteristics'!$C:$C,0)))</f>
        <v>industry-elec-and-hydrogen.html</v>
      </c>
    </row>
    <row r="700" spans="1:18" x14ac:dyDescent="0.25">
      <c r="A700" s="144" t="str">
        <f>IF(ISBLANK(INDEX('Policy Characteristics'!A:A,MATCH($C700,'Policy Characteristics'!$C:$C,0))),"",INDEX('Policy Characteristics'!A:A,MATCH($C700,'Policy Characteristics'!$C:$C,0)))</f>
        <v>Industry</v>
      </c>
      <c r="B700" s="152" t="str">
        <f>IF(ISBLANK(INDEX('Policy Characteristics'!B:B,MATCH($C700,'Policy Characteristics'!$C:$C,0))),"",INDEX('Policy Characteristics'!B:B,MATCH($C700,'Policy Characteristics'!$C:$C,0)))</f>
        <v>Electrification</v>
      </c>
      <c r="C700" s="144" t="str">
        <f t="shared" si="35"/>
        <v>Fraction of Eligible Industrial Energy Use Shifted to Electricity</v>
      </c>
      <c r="D700" s="6" t="s">
        <v>1969</v>
      </c>
      <c r="E700" s="1" t="s">
        <v>2350</v>
      </c>
      <c r="F700" t="s">
        <v>1472</v>
      </c>
      <c r="G700" s="45" t="s">
        <v>2357</v>
      </c>
      <c r="H700" s="43">
        <v>1943</v>
      </c>
      <c r="I700" t="s">
        <v>43</v>
      </c>
      <c r="J700" s="145" t="str">
        <f>IF(ISBLANK(INDEX('Policy Characteristics'!D:D,MATCH($C700,'Policy Characteristics'!$C:$C,0))),"",INDEX('Policy Characteristics'!D:D,MATCH($C700,'Policy Characteristics'!$C:$C,0)))</f>
        <v>Electrification</v>
      </c>
      <c r="K700" s="144" t="str">
        <f>IF(ISBLANK(INDEX('Policy Characteristics'!E:E,MATCH($C700,'Policy Characteristics'!$C:$C,0))),"",INDEX('Policy Characteristics'!E:E,MATCH($C700,'Policy Characteristics'!$C:$C,0)))</f>
        <v>indst shift to electricity</v>
      </c>
      <c r="L700" s="151">
        <f>IF(ISBLANK(INDEX('Policy Characteristics'!F:F,MATCH($C700,'Policy Characteristics'!$C:$C,0))),"",INDEX('Policy Characteristics'!F:F,MATCH($C700,'Policy Characteristics'!$C:$C,0)))</f>
        <v>0</v>
      </c>
      <c r="M700" s="151">
        <f>IF(ISBLANK(INDEX('Policy Characteristics'!G:G,MATCH($C700,'Policy Characteristics'!$C:$C,0))),"",INDEX('Policy Characteristics'!G:G,MATCH($C700,'Policy Characteristics'!$C:$C,0)))</f>
        <v>1</v>
      </c>
      <c r="N700" s="151">
        <f>IF(ISBLANK(INDEX('Policy Characteristics'!H:H,MATCH($C700,'Policy Characteristics'!$C:$C,0))),"",INDEX('Policy Characteristics'!H:H,MATCH($C700,'Policy Characteristics'!$C:$C,0)))</f>
        <v>0.01</v>
      </c>
      <c r="O700" s="144" t="str">
        <f>IF(ISBLANK(INDEX('Policy Characteristics'!I:I,MATCH($C700,'Policy Characteristics'!$C:$C,0))),"",INDEX('Policy Characteristics'!I:I,MATCH($C700,'Policy Characteristics'!$C:$C,0)))</f>
        <v>% of fuel shifted</v>
      </c>
      <c r="P700" s="14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44" t="str">
        <f>IF(ISBLANK(INDEX('Policy Characteristics'!K:K,MATCH($C700,'Policy Characteristics'!$C:$C,0))),"",INDEX('Policy Characteristics'!K:K,MATCH($C700,'Policy Characteristics'!$C:$C,0)))</f>
        <v>industry-ag-main.html#fuel-switching</v>
      </c>
      <c r="R700" s="144" t="str">
        <f>IF(ISBLANK(INDEX('Policy Characteristics'!L:L,MATCH($C700,'Policy Characteristics'!$C:$C,0))),"",INDEX('Policy Characteristics'!L:L,MATCH($C700,'Policy Characteristics'!$C:$C,0)))</f>
        <v>industry-elec-and-hydrogen.html</v>
      </c>
    </row>
    <row r="701" spans="1:18" x14ac:dyDescent="0.25">
      <c r="A701" s="144" t="str">
        <f>IF(ISBLANK(INDEX('Policy Characteristics'!A:A,MATCH($C701,'Policy Characteristics'!$C:$C,0))),"",INDEX('Policy Characteristics'!A:A,MATCH($C701,'Policy Characteristics'!$C:$C,0)))</f>
        <v>Industry</v>
      </c>
      <c r="B701" s="152" t="str">
        <f>IF(ISBLANK(INDEX('Policy Characteristics'!B:B,MATCH($C701,'Policy Characteristics'!$C:$C,0))),"",INDEX('Policy Characteristics'!B:B,MATCH($C701,'Policy Characteristics'!$C:$C,0)))</f>
        <v>Electrification</v>
      </c>
      <c r="C701" s="144" t="str">
        <f t="shared" si="35"/>
        <v>Fraction of Eligible Industrial Energy Use Shifted to Electricity</v>
      </c>
      <c r="D701" s="6" t="s">
        <v>1969</v>
      </c>
      <c r="E701" s="1" t="s">
        <v>2351</v>
      </c>
      <c r="F701" t="s">
        <v>1472</v>
      </c>
      <c r="G701" s="45" t="s">
        <v>2358</v>
      </c>
      <c r="H701" s="43">
        <v>1944</v>
      </c>
      <c r="I701" t="s">
        <v>44</v>
      </c>
      <c r="J701" s="145" t="str">
        <f>IF(ISBLANK(INDEX('Policy Characteristics'!D:D,MATCH($C701,'Policy Characteristics'!$C:$C,0))),"",INDEX('Policy Characteristics'!D:D,MATCH($C701,'Policy Characteristics'!$C:$C,0)))</f>
        <v>Electrification</v>
      </c>
      <c r="K701" s="144" t="str">
        <f>IF(ISBLANK(INDEX('Policy Characteristics'!E:E,MATCH($C701,'Policy Characteristics'!$C:$C,0))),"",INDEX('Policy Characteristics'!E:E,MATCH($C701,'Policy Characteristics'!$C:$C,0)))</f>
        <v>indst shift to electricity</v>
      </c>
      <c r="L701" s="151">
        <f>IF(ISBLANK(INDEX('Policy Characteristics'!F:F,MATCH($C701,'Policy Characteristics'!$C:$C,0))),"",INDEX('Policy Characteristics'!F:F,MATCH($C701,'Policy Characteristics'!$C:$C,0)))</f>
        <v>0</v>
      </c>
      <c r="M701" s="151">
        <f>IF(ISBLANK(INDEX('Policy Characteristics'!G:G,MATCH($C701,'Policy Characteristics'!$C:$C,0))),"",INDEX('Policy Characteristics'!G:G,MATCH($C701,'Policy Characteristics'!$C:$C,0)))</f>
        <v>1</v>
      </c>
      <c r="N701" s="151">
        <f>IF(ISBLANK(INDEX('Policy Characteristics'!H:H,MATCH($C701,'Policy Characteristics'!$C:$C,0))),"",INDEX('Policy Characteristics'!H:H,MATCH($C701,'Policy Characteristics'!$C:$C,0)))</f>
        <v>0.01</v>
      </c>
      <c r="O701" s="144" t="str">
        <f>IF(ISBLANK(INDEX('Policy Characteristics'!I:I,MATCH($C701,'Policy Characteristics'!$C:$C,0))),"",INDEX('Policy Characteristics'!I:I,MATCH($C701,'Policy Characteristics'!$C:$C,0)))</f>
        <v>% of fuel shifted</v>
      </c>
      <c r="P701" s="14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44" t="str">
        <f>IF(ISBLANK(INDEX('Policy Characteristics'!K:K,MATCH($C701,'Policy Characteristics'!$C:$C,0))),"",INDEX('Policy Characteristics'!K:K,MATCH($C701,'Policy Characteristics'!$C:$C,0)))</f>
        <v>industry-ag-main.html#fuel-switching</v>
      </c>
      <c r="R701" s="144" t="str">
        <f>IF(ISBLANK(INDEX('Policy Characteristics'!L:L,MATCH($C701,'Policy Characteristics'!$C:$C,0))),"",INDEX('Policy Characteristics'!L:L,MATCH($C701,'Policy Characteristics'!$C:$C,0)))</f>
        <v>industry-elec-and-hydrogen.html</v>
      </c>
    </row>
    <row r="702" spans="1:18" x14ac:dyDescent="0.25">
      <c r="A702" s="144" t="str">
        <f>IF(ISBLANK(INDEX('Policy Characteristics'!A:A,MATCH($C702,'Policy Characteristics'!$C:$C,0))),"",INDEX('Policy Characteristics'!A:A,MATCH($C702,'Policy Characteristics'!$C:$C,0)))</f>
        <v>Industry</v>
      </c>
      <c r="B702" s="152" t="str">
        <f>IF(ISBLANK(INDEX('Policy Characteristics'!B:B,MATCH($C702,'Policy Characteristics'!$C:$C,0))),"",INDEX('Policy Characteristics'!B:B,MATCH($C702,'Policy Characteristics'!$C:$C,0)))</f>
        <v>Electrification</v>
      </c>
      <c r="C702" s="144" t="str">
        <f t="shared" si="35"/>
        <v>Fraction of Eligible Industrial Energy Use Shifted to Electricity</v>
      </c>
      <c r="D702" s="6" t="s">
        <v>1969</v>
      </c>
      <c r="E702" s="1" t="s">
        <v>2501</v>
      </c>
      <c r="F702" t="s">
        <v>1472</v>
      </c>
      <c r="G702" s="45" t="s">
        <v>2501</v>
      </c>
      <c r="H702" s="43">
        <v>1945</v>
      </c>
      <c r="I702" t="s">
        <v>43</v>
      </c>
      <c r="J702" s="145" t="str">
        <f>IF(ISBLANK(INDEX('Policy Characteristics'!D:D,MATCH($C702,'Policy Characteristics'!$C:$C,0))),"",INDEX('Policy Characteristics'!D:D,MATCH($C702,'Policy Characteristics'!$C:$C,0)))</f>
        <v>Electrification</v>
      </c>
      <c r="K702" s="144" t="str">
        <f>IF(ISBLANK(INDEX('Policy Characteristics'!E:E,MATCH($C702,'Policy Characteristics'!$C:$C,0))),"",INDEX('Policy Characteristics'!E:E,MATCH($C702,'Policy Characteristics'!$C:$C,0)))</f>
        <v>indst shift to electricity</v>
      </c>
      <c r="L702" s="151">
        <f>IF(ISBLANK(INDEX('Policy Characteristics'!F:F,MATCH($C702,'Policy Characteristics'!$C:$C,0))),"",INDEX('Policy Characteristics'!F:F,MATCH($C702,'Policy Characteristics'!$C:$C,0)))</f>
        <v>0</v>
      </c>
      <c r="M702" s="151">
        <f>IF(ISBLANK(INDEX('Policy Characteristics'!G:G,MATCH($C702,'Policy Characteristics'!$C:$C,0))),"",INDEX('Policy Characteristics'!G:G,MATCH($C702,'Policy Characteristics'!$C:$C,0)))</f>
        <v>1</v>
      </c>
      <c r="N702" s="151">
        <f>IF(ISBLANK(INDEX('Policy Characteristics'!H:H,MATCH($C702,'Policy Characteristics'!$C:$C,0))),"",INDEX('Policy Characteristics'!H:H,MATCH($C702,'Policy Characteristics'!$C:$C,0)))</f>
        <v>0.01</v>
      </c>
      <c r="O702" s="144" t="str">
        <f>IF(ISBLANK(INDEX('Policy Characteristics'!I:I,MATCH($C702,'Policy Characteristics'!$C:$C,0))),"",INDEX('Policy Characteristics'!I:I,MATCH($C702,'Policy Characteristics'!$C:$C,0)))</f>
        <v>% of fuel shifted</v>
      </c>
      <c r="P702" s="14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44" t="str">
        <f>IF(ISBLANK(INDEX('Policy Characteristics'!K:K,MATCH($C702,'Policy Characteristics'!$C:$C,0))),"",INDEX('Policy Characteristics'!K:K,MATCH($C702,'Policy Characteristics'!$C:$C,0)))</f>
        <v>industry-ag-main.html#fuel-switching</v>
      </c>
      <c r="R702" s="144" t="str">
        <f>IF(ISBLANK(INDEX('Policy Characteristics'!L:L,MATCH($C702,'Policy Characteristics'!$C:$C,0))),"",INDEX('Policy Characteristics'!L:L,MATCH($C702,'Policy Characteristics'!$C:$C,0)))</f>
        <v>industry-elec-and-hydrogen.html</v>
      </c>
    </row>
    <row r="703" spans="1:18" x14ac:dyDescent="0.25">
      <c r="A703" s="144" t="str">
        <f>IF(ISBLANK(INDEX('Policy Characteristics'!A:A,MATCH($C703,'Policy Characteristics'!$C:$C,0))),"",INDEX('Policy Characteristics'!A:A,MATCH($C703,'Policy Characteristics'!$C:$C,0)))</f>
        <v>Industry</v>
      </c>
      <c r="B703" s="152" t="str">
        <f>IF(ISBLANK(INDEX('Policy Characteristics'!B:B,MATCH($C703,'Policy Characteristics'!$C:$C,0))),"",INDEX('Policy Characteristics'!B:B,MATCH($C703,'Policy Characteristics'!$C:$C,0)))</f>
        <v>Electrification</v>
      </c>
      <c r="C703" s="144" t="str">
        <f t="shared" si="35"/>
        <v>Fraction of Eligible Industrial Energy Use Shifted to Electricity</v>
      </c>
      <c r="D703" s="6" t="s">
        <v>1970</v>
      </c>
      <c r="E703" s="1" t="s">
        <v>2345</v>
      </c>
      <c r="F703" t="s">
        <v>1932</v>
      </c>
      <c r="G703" s="45" t="s">
        <v>2352</v>
      </c>
      <c r="H703" s="43">
        <v>1946</v>
      </c>
      <c r="I703" t="s">
        <v>43</v>
      </c>
      <c r="J703" s="145" t="str">
        <f>IF(ISBLANK(INDEX('Policy Characteristics'!D:D,MATCH($C703,'Policy Characteristics'!$C:$C,0))),"",INDEX('Policy Characteristics'!D:D,MATCH($C703,'Policy Characteristics'!$C:$C,0)))</f>
        <v>Electrification</v>
      </c>
      <c r="K703" s="144" t="str">
        <f>IF(ISBLANK(INDEX('Policy Characteristics'!E:E,MATCH($C703,'Policy Characteristics'!$C:$C,0))),"",INDEX('Policy Characteristics'!E:E,MATCH($C703,'Policy Characteristics'!$C:$C,0)))</f>
        <v>indst shift to electricity</v>
      </c>
      <c r="L703" s="151">
        <f>IF(ISBLANK(INDEX('Policy Characteristics'!F:F,MATCH($C703,'Policy Characteristics'!$C:$C,0))),"",INDEX('Policy Characteristics'!F:F,MATCH($C703,'Policy Characteristics'!$C:$C,0)))</f>
        <v>0</v>
      </c>
      <c r="M703" s="151">
        <f>IF(ISBLANK(INDEX('Policy Characteristics'!G:G,MATCH($C703,'Policy Characteristics'!$C:$C,0))),"",INDEX('Policy Characteristics'!G:G,MATCH($C703,'Policy Characteristics'!$C:$C,0)))</f>
        <v>1</v>
      </c>
      <c r="N703" s="151">
        <f>IF(ISBLANK(INDEX('Policy Characteristics'!H:H,MATCH($C703,'Policy Characteristics'!$C:$C,0))),"",INDEX('Policy Characteristics'!H:H,MATCH($C703,'Policy Characteristics'!$C:$C,0)))</f>
        <v>0.01</v>
      </c>
      <c r="O703" s="144" t="str">
        <f>IF(ISBLANK(INDEX('Policy Characteristics'!I:I,MATCH($C703,'Policy Characteristics'!$C:$C,0))),"",INDEX('Policy Characteristics'!I:I,MATCH($C703,'Policy Characteristics'!$C:$C,0)))</f>
        <v>% of fuel shifted</v>
      </c>
      <c r="P703" s="14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44" t="str">
        <f>IF(ISBLANK(INDEX('Policy Characteristics'!K:K,MATCH($C703,'Policy Characteristics'!$C:$C,0))),"",INDEX('Policy Characteristics'!K:K,MATCH($C703,'Policy Characteristics'!$C:$C,0)))</f>
        <v>industry-ag-main.html#fuel-switching</v>
      </c>
      <c r="R703" s="144" t="str">
        <f>IF(ISBLANK(INDEX('Policy Characteristics'!L:L,MATCH($C703,'Policy Characteristics'!$C:$C,0))),"",INDEX('Policy Characteristics'!L:L,MATCH($C703,'Policy Characteristics'!$C:$C,0)))</f>
        <v>industry-elec-and-hydrogen.html</v>
      </c>
    </row>
    <row r="704" spans="1:18" x14ac:dyDescent="0.25">
      <c r="A704" s="144" t="str">
        <f>IF(ISBLANK(INDEX('Policy Characteristics'!A:A,MATCH($C704,'Policy Characteristics'!$C:$C,0))),"",INDEX('Policy Characteristics'!A:A,MATCH($C704,'Policy Characteristics'!$C:$C,0)))</f>
        <v>Industry</v>
      </c>
      <c r="B704" s="152" t="str">
        <f>IF(ISBLANK(INDEX('Policy Characteristics'!B:B,MATCH($C704,'Policy Characteristics'!$C:$C,0))),"",INDEX('Policy Characteristics'!B:B,MATCH($C704,'Policy Characteristics'!$C:$C,0)))</f>
        <v>Electrification</v>
      </c>
      <c r="C704" s="144" t="str">
        <f t="shared" si="35"/>
        <v>Fraction of Eligible Industrial Energy Use Shifted to Electricity</v>
      </c>
      <c r="D704" s="6" t="s">
        <v>1970</v>
      </c>
      <c r="E704" s="1" t="s">
        <v>2346</v>
      </c>
      <c r="F704" t="s">
        <v>1932</v>
      </c>
      <c r="G704" s="45" t="s">
        <v>2353</v>
      </c>
      <c r="H704" s="43">
        <v>1947</v>
      </c>
      <c r="I704" t="s">
        <v>43</v>
      </c>
      <c r="J704" s="145" t="str">
        <f>IF(ISBLANK(INDEX('Policy Characteristics'!D:D,MATCH($C704,'Policy Characteristics'!$C:$C,0))),"",INDEX('Policy Characteristics'!D:D,MATCH($C704,'Policy Characteristics'!$C:$C,0)))</f>
        <v>Electrification</v>
      </c>
      <c r="K704" s="144" t="str">
        <f>IF(ISBLANK(INDEX('Policy Characteristics'!E:E,MATCH($C704,'Policy Characteristics'!$C:$C,0))),"",INDEX('Policy Characteristics'!E:E,MATCH($C704,'Policy Characteristics'!$C:$C,0)))</f>
        <v>indst shift to electricity</v>
      </c>
      <c r="L704" s="151">
        <f>IF(ISBLANK(INDEX('Policy Characteristics'!F:F,MATCH($C704,'Policy Characteristics'!$C:$C,0))),"",INDEX('Policy Characteristics'!F:F,MATCH($C704,'Policy Characteristics'!$C:$C,0)))</f>
        <v>0</v>
      </c>
      <c r="M704" s="151">
        <f>IF(ISBLANK(INDEX('Policy Characteristics'!G:G,MATCH($C704,'Policy Characteristics'!$C:$C,0))),"",INDEX('Policy Characteristics'!G:G,MATCH($C704,'Policy Characteristics'!$C:$C,0)))</f>
        <v>1</v>
      </c>
      <c r="N704" s="151">
        <f>IF(ISBLANK(INDEX('Policy Characteristics'!H:H,MATCH($C704,'Policy Characteristics'!$C:$C,0))),"",INDEX('Policy Characteristics'!H:H,MATCH($C704,'Policy Characteristics'!$C:$C,0)))</f>
        <v>0.01</v>
      </c>
      <c r="O704" s="144" t="str">
        <f>IF(ISBLANK(INDEX('Policy Characteristics'!I:I,MATCH($C704,'Policy Characteristics'!$C:$C,0))),"",INDEX('Policy Characteristics'!I:I,MATCH($C704,'Policy Characteristics'!$C:$C,0)))</f>
        <v>% of fuel shifted</v>
      </c>
      <c r="P704" s="14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44" t="str">
        <f>IF(ISBLANK(INDEX('Policy Characteristics'!K:K,MATCH($C704,'Policy Characteristics'!$C:$C,0))),"",INDEX('Policy Characteristics'!K:K,MATCH($C704,'Policy Characteristics'!$C:$C,0)))</f>
        <v>industry-ag-main.html#fuel-switching</v>
      </c>
      <c r="R704" s="144" t="str">
        <f>IF(ISBLANK(INDEX('Policy Characteristics'!L:L,MATCH($C704,'Policy Characteristics'!$C:$C,0))),"",INDEX('Policy Characteristics'!L:L,MATCH($C704,'Policy Characteristics'!$C:$C,0)))</f>
        <v>industry-elec-and-hydrogen.html</v>
      </c>
    </row>
    <row r="705" spans="1:18" x14ac:dyDescent="0.25">
      <c r="A705" s="144" t="str">
        <f>IF(ISBLANK(INDEX('Policy Characteristics'!A:A,MATCH($C705,'Policy Characteristics'!$C:$C,0))),"",INDEX('Policy Characteristics'!A:A,MATCH($C705,'Policy Characteristics'!$C:$C,0)))</f>
        <v>Industry</v>
      </c>
      <c r="B705" s="152" t="str">
        <f>IF(ISBLANK(INDEX('Policy Characteristics'!B:B,MATCH($C705,'Policy Characteristics'!$C:$C,0))),"",INDEX('Policy Characteristics'!B:B,MATCH($C705,'Policy Characteristics'!$C:$C,0)))</f>
        <v>Electrification</v>
      </c>
      <c r="C705" s="144" t="str">
        <f t="shared" si="35"/>
        <v>Fraction of Eligible Industrial Energy Use Shifted to Electricity</v>
      </c>
      <c r="D705" s="6" t="s">
        <v>1970</v>
      </c>
      <c r="E705" s="1" t="s">
        <v>2347</v>
      </c>
      <c r="F705" t="s">
        <v>1932</v>
      </c>
      <c r="G705" s="45" t="s">
        <v>2354</v>
      </c>
      <c r="H705" s="43">
        <v>1948</v>
      </c>
      <c r="I705" t="s">
        <v>43</v>
      </c>
      <c r="J705" s="145" t="str">
        <f>IF(ISBLANK(INDEX('Policy Characteristics'!D:D,MATCH($C705,'Policy Characteristics'!$C:$C,0))),"",INDEX('Policy Characteristics'!D:D,MATCH($C705,'Policy Characteristics'!$C:$C,0)))</f>
        <v>Electrification</v>
      </c>
      <c r="K705" s="144" t="str">
        <f>IF(ISBLANK(INDEX('Policy Characteristics'!E:E,MATCH($C705,'Policy Characteristics'!$C:$C,0))),"",INDEX('Policy Characteristics'!E:E,MATCH($C705,'Policy Characteristics'!$C:$C,0)))</f>
        <v>indst shift to electricity</v>
      </c>
      <c r="L705" s="151">
        <f>IF(ISBLANK(INDEX('Policy Characteristics'!F:F,MATCH($C705,'Policy Characteristics'!$C:$C,0))),"",INDEX('Policy Characteristics'!F:F,MATCH($C705,'Policy Characteristics'!$C:$C,0)))</f>
        <v>0</v>
      </c>
      <c r="M705" s="151">
        <f>IF(ISBLANK(INDEX('Policy Characteristics'!G:G,MATCH($C705,'Policy Characteristics'!$C:$C,0))),"",INDEX('Policy Characteristics'!G:G,MATCH($C705,'Policy Characteristics'!$C:$C,0)))</f>
        <v>1</v>
      </c>
      <c r="N705" s="151">
        <f>IF(ISBLANK(INDEX('Policy Characteristics'!H:H,MATCH($C705,'Policy Characteristics'!$C:$C,0))),"",INDEX('Policy Characteristics'!H:H,MATCH($C705,'Policy Characteristics'!$C:$C,0)))</f>
        <v>0.01</v>
      </c>
      <c r="O705" s="144" t="str">
        <f>IF(ISBLANK(INDEX('Policy Characteristics'!I:I,MATCH($C705,'Policy Characteristics'!$C:$C,0))),"",INDEX('Policy Characteristics'!I:I,MATCH($C705,'Policy Characteristics'!$C:$C,0)))</f>
        <v>% of fuel shifted</v>
      </c>
      <c r="P705" s="14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44" t="str">
        <f>IF(ISBLANK(INDEX('Policy Characteristics'!K:K,MATCH($C705,'Policy Characteristics'!$C:$C,0))),"",INDEX('Policy Characteristics'!K:K,MATCH($C705,'Policy Characteristics'!$C:$C,0)))</f>
        <v>industry-ag-main.html#fuel-switching</v>
      </c>
      <c r="R705" s="144" t="str">
        <f>IF(ISBLANK(INDEX('Policy Characteristics'!L:L,MATCH($C705,'Policy Characteristics'!$C:$C,0))),"",INDEX('Policy Characteristics'!L:L,MATCH($C705,'Policy Characteristics'!$C:$C,0)))</f>
        <v>industry-elec-and-hydrogen.html</v>
      </c>
    </row>
    <row r="706" spans="1:18" x14ac:dyDescent="0.25">
      <c r="A706" s="144" t="str">
        <f>IF(ISBLANK(INDEX('Policy Characteristics'!A:A,MATCH($C706,'Policy Characteristics'!$C:$C,0))),"",INDEX('Policy Characteristics'!A:A,MATCH($C706,'Policy Characteristics'!$C:$C,0)))</f>
        <v>Industry</v>
      </c>
      <c r="B706" s="152" t="str">
        <f>IF(ISBLANK(INDEX('Policy Characteristics'!B:B,MATCH($C706,'Policy Characteristics'!$C:$C,0))),"",INDEX('Policy Characteristics'!B:B,MATCH($C706,'Policy Characteristics'!$C:$C,0)))</f>
        <v>Electrification</v>
      </c>
      <c r="C706" s="144" t="str">
        <f t="shared" si="35"/>
        <v>Fraction of Eligible Industrial Energy Use Shifted to Electricity</v>
      </c>
      <c r="D706" s="6" t="s">
        <v>1970</v>
      </c>
      <c r="E706" s="1" t="s">
        <v>2348</v>
      </c>
      <c r="F706" t="s">
        <v>1932</v>
      </c>
      <c r="G706" s="45" t="s">
        <v>2355</v>
      </c>
      <c r="H706" s="43">
        <v>1949</v>
      </c>
      <c r="I706" t="s">
        <v>43</v>
      </c>
      <c r="J706" s="145" t="str">
        <f>IF(ISBLANK(INDEX('Policy Characteristics'!D:D,MATCH($C706,'Policy Characteristics'!$C:$C,0))),"",INDEX('Policy Characteristics'!D:D,MATCH($C706,'Policy Characteristics'!$C:$C,0)))</f>
        <v>Electrification</v>
      </c>
      <c r="K706" s="144" t="str">
        <f>IF(ISBLANK(INDEX('Policy Characteristics'!E:E,MATCH($C706,'Policy Characteristics'!$C:$C,0))),"",INDEX('Policy Characteristics'!E:E,MATCH($C706,'Policy Characteristics'!$C:$C,0)))</f>
        <v>indst shift to electricity</v>
      </c>
      <c r="L706" s="151">
        <f>IF(ISBLANK(INDEX('Policy Characteristics'!F:F,MATCH($C706,'Policy Characteristics'!$C:$C,0))),"",INDEX('Policy Characteristics'!F:F,MATCH($C706,'Policy Characteristics'!$C:$C,0)))</f>
        <v>0</v>
      </c>
      <c r="M706" s="151">
        <f>IF(ISBLANK(INDEX('Policy Characteristics'!G:G,MATCH($C706,'Policy Characteristics'!$C:$C,0))),"",INDEX('Policy Characteristics'!G:G,MATCH($C706,'Policy Characteristics'!$C:$C,0)))</f>
        <v>1</v>
      </c>
      <c r="N706" s="151">
        <f>IF(ISBLANK(INDEX('Policy Characteristics'!H:H,MATCH($C706,'Policy Characteristics'!$C:$C,0))),"",INDEX('Policy Characteristics'!H:H,MATCH($C706,'Policy Characteristics'!$C:$C,0)))</f>
        <v>0.01</v>
      </c>
      <c r="O706" s="144" t="str">
        <f>IF(ISBLANK(INDEX('Policy Characteristics'!I:I,MATCH($C706,'Policy Characteristics'!$C:$C,0))),"",INDEX('Policy Characteristics'!I:I,MATCH($C706,'Policy Characteristics'!$C:$C,0)))</f>
        <v>% of fuel shifted</v>
      </c>
      <c r="P706" s="14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44" t="str">
        <f>IF(ISBLANK(INDEX('Policy Characteristics'!K:K,MATCH($C706,'Policy Characteristics'!$C:$C,0))),"",INDEX('Policy Characteristics'!K:K,MATCH($C706,'Policy Characteristics'!$C:$C,0)))</f>
        <v>industry-ag-main.html#fuel-switching</v>
      </c>
      <c r="R706" s="144" t="str">
        <f>IF(ISBLANK(INDEX('Policy Characteristics'!L:L,MATCH($C706,'Policy Characteristics'!$C:$C,0))),"",INDEX('Policy Characteristics'!L:L,MATCH($C706,'Policy Characteristics'!$C:$C,0)))</f>
        <v>industry-elec-and-hydrogen.html</v>
      </c>
    </row>
    <row r="707" spans="1:18" x14ac:dyDescent="0.25">
      <c r="A707" s="144" t="str">
        <f>IF(ISBLANK(INDEX('Policy Characteristics'!A:A,MATCH($C707,'Policy Characteristics'!$C:$C,0))),"",INDEX('Policy Characteristics'!A:A,MATCH($C707,'Policy Characteristics'!$C:$C,0)))</f>
        <v>Industry</v>
      </c>
      <c r="B707" s="152" t="str">
        <f>IF(ISBLANK(INDEX('Policy Characteristics'!B:B,MATCH($C707,'Policy Characteristics'!$C:$C,0))),"",INDEX('Policy Characteristics'!B:B,MATCH($C707,'Policy Characteristics'!$C:$C,0)))</f>
        <v>Electrification</v>
      </c>
      <c r="C707" s="144" t="str">
        <f t="shared" si="35"/>
        <v>Fraction of Eligible Industrial Energy Use Shifted to Electricity</v>
      </c>
      <c r="D707" s="6" t="s">
        <v>1970</v>
      </c>
      <c r="E707" s="1" t="s">
        <v>2349</v>
      </c>
      <c r="F707" t="s">
        <v>1932</v>
      </c>
      <c r="G707" s="45" t="s">
        <v>2356</v>
      </c>
      <c r="H707" s="43">
        <v>1950</v>
      </c>
      <c r="I707" t="s">
        <v>43</v>
      </c>
      <c r="J707" s="145" t="str">
        <f>IF(ISBLANK(INDEX('Policy Characteristics'!D:D,MATCH($C707,'Policy Characteristics'!$C:$C,0))),"",INDEX('Policy Characteristics'!D:D,MATCH($C707,'Policy Characteristics'!$C:$C,0)))</f>
        <v>Electrification</v>
      </c>
      <c r="K707" s="144" t="str">
        <f>IF(ISBLANK(INDEX('Policy Characteristics'!E:E,MATCH($C707,'Policy Characteristics'!$C:$C,0))),"",INDEX('Policy Characteristics'!E:E,MATCH($C707,'Policy Characteristics'!$C:$C,0)))</f>
        <v>indst shift to electricity</v>
      </c>
      <c r="L707" s="151">
        <f>IF(ISBLANK(INDEX('Policy Characteristics'!F:F,MATCH($C707,'Policy Characteristics'!$C:$C,0))),"",INDEX('Policy Characteristics'!F:F,MATCH($C707,'Policy Characteristics'!$C:$C,0)))</f>
        <v>0</v>
      </c>
      <c r="M707" s="151">
        <f>IF(ISBLANK(INDEX('Policy Characteristics'!G:G,MATCH($C707,'Policy Characteristics'!$C:$C,0))),"",INDEX('Policy Characteristics'!G:G,MATCH($C707,'Policy Characteristics'!$C:$C,0)))</f>
        <v>1</v>
      </c>
      <c r="N707" s="151">
        <f>IF(ISBLANK(INDEX('Policy Characteristics'!H:H,MATCH($C707,'Policy Characteristics'!$C:$C,0))),"",INDEX('Policy Characteristics'!H:H,MATCH($C707,'Policy Characteristics'!$C:$C,0)))</f>
        <v>0.01</v>
      </c>
      <c r="O707" s="144" t="str">
        <f>IF(ISBLANK(INDEX('Policy Characteristics'!I:I,MATCH($C707,'Policy Characteristics'!$C:$C,0))),"",INDEX('Policy Characteristics'!I:I,MATCH($C707,'Policy Characteristics'!$C:$C,0)))</f>
        <v>% of fuel shifted</v>
      </c>
      <c r="P707" s="14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44" t="str">
        <f>IF(ISBLANK(INDEX('Policy Characteristics'!K:K,MATCH($C707,'Policy Characteristics'!$C:$C,0))),"",INDEX('Policy Characteristics'!K:K,MATCH($C707,'Policy Characteristics'!$C:$C,0)))</f>
        <v>industry-ag-main.html#fuel-switching</v>
      </c>
      <c r="R707" s="144" t="str">
        <f>IF(ISBLANK(INDEX('Policy Characteristics'!L:L,MATCH($C707,'Policy Characteristics'!$C:$C,0))),"",INDEX('Policy Characteristics'!L:L,MATCH($C707,'Policy Characteristics'!$C:$C,0)))</f>
        <v>industry-elec-and-hydrogen.html</v>
      </c>
    </row>
    <row r="708" spans="1:18" x14ac:dyDescent="0.25">
      <c r="A708" s="144" t="str">
        <f>IF(ISBLANK(INDEX('Policy Characteristics'!A:A,MATCH($C708,'Policy Characteristics'!$C:$C,0))),"",INDEX('Policy Characteristics'!A:A,MATCH($C708,'Policy Characteristics'!$C:$C,0)))</f>
        <v>Industry</v>
      </c>
      <c r="B708" s="152" t="str">
        <f>IF(ISBLANK(INDEX('Policy Characteristics'!B:B,MATCH($C708,'Policy Characteristics'!$C:$C,0))),"",INDEX('Policy Characteristics'!B:B,MATCH($C708,'Policy Characteristics'!$C:$C,0)))</f>
        <v>Electrification</v>
      </c>
      <c r="C708" s="144" t="str">
        <f t="shared" ref="C708:C758" si="36">C$591</f>
        <v>Fraction of Eligible Industrial Energy Use Shifted to Electricity</v>
      </c>
      <c r="D708" s="6" t="s">
        <v>1970</v>
      </c>
      <c r="E708" s="1" t="s">
        <v>2350</v>
      </c>
      <c r="F708" t="s">
        <v>1932</v>
      </c>
      <c r="G708" s="45" t="s">
        <v>2357</v>
      </c>
      <c r="H708" s="43">
        <v>1951</v>
      </c>
      <c r="I708" t="s">
        <v>44</v>
      </c>
      <c r="J708" s="145" t="str">
        <f>IF(ISBLANK(INDEX('Policy Characteristics'!D:D,MATCH($C708,'Policy Characteristics'!$C:$C,0))),"",INDEX('Policy Characteristics'!D:D,MATCH($C708,'Policy Characteristics'!$C:$C,0)))</f>
        <v>Electrification</v>
      </c>
      <c r="K708" s="144" t="str">
        <f>IF(ISBLANK(INDEX('Policy Characteristics'!E:E,MATCH($C708,'Policy Characteristics'!$C:$C,0))),"",INDEX('Policy Characteristics'!E:E,MATCH($C708,'Policy Characteristics'!$C:$C,0)))</f>
        <v>indst shift to electricity</v>
      </c>
      <c r="L708" s="151">
        <f>IF(ISBLANK(INDEX('Policy Characteristics'!F:F,MATCH($C708,'Policy Characteristics'!$C:$C,0))),"",INDEX('Policy Characteristics'!F:F,MATCH($C708,'Policy Characteristics'!$C:$C,0)))</f>
        <v>0</v>
      </c>
      <c r="M708" s="151">
        <f>IF(ISBLANK(INDEX('Policy Characteristics'!G:G,MATCH($C708,'Policy Characteristics'!$C:$C,0))),"",INDEX('Policy Characteristics'!G:G,MATCH($C708,'Policy Characteristics'!$C:$C,0)))</f>
        <v>1</v>
      </c>
      <c r="N708" s="151">
        <f>IF(ISBLANK(INDEX('Policy Characteristics'!H:H,MATCH($C708,'Policy Characteristics'!$C:$C,0))),"",INDEX('Policy Characteristics'!H:H,MATCH($C708,'Policy Characteristics'!$C:$C,0)))</f>
        <v>0.01</v>
      </c>
      <c r="O708" s="144" t="str">
        <f>IF(ISBLANK(INDEX('Policy Characteristics'!I:I,MATCH($C708,'Policy Characteristics'!$C:$C,0))),"",INDEX('Policy Characteristics'!I:I,MATCH($C708,'Policy Characteristics'!$C:$C,0)))</f>
        <v>% of fuel shifted</v>
      </c>
      <c r="P708" s="14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44" t="str">
        <f>IF(ISBLANK(INDEX('Policy Characteristics'!K:K,MATCH($C708,'Policy Characteristics'!$C:$C,0))),"",INDEX('Policy Characteristics'!K:K,MATCH($C708,'Policy Characteristics'!$C:$C,0)))</f>
        <v>industry-ag-main.html#fuel-switching</v>
      </c>
      <c r="R708" s="144" t="str">
        <f>IF(ISBLANK(INDEX('Policy Characteristics'!L:L,MATCH($C708,'Policy Characteristics'!$C:$C,0))),"",INDEX('Policy Characteristics'!L:L,MATCH($C708,'Policy Characteristics'!$C:$C,0)))</f>
        <v>industry-elec-and-hydrogen.html</v>
      </c>
    </row>
    <row r="709" spans="1:18" x14ac:dyDescent="0.25">
      <c r="A709" s="144" t="str">
        <f>IF(ISBLANK(INDEX('Policy Characteristics'!A:A,MATCH($C709,'Policy Characteristics'!$C:$C,0))),"",INDEX('Policy Characteristics'!A:A,MATCH($C709,'Policy Characteristics'!$C:$C,0)))</f>
        <v>Industry</v>
      </c>
      <c r="B709" s="152" t="str">
        <f>IF(ISBLANK(INDEX('Policy Characteristics'!B:B,MATCH($C709,'Policy Characteristics'!$C:$C,0))),"",INDEX('Policy Characteristics'!B:B,MATCH($C709,'Policy Characteristics'!$C:$C,0)))</f>
        <v>Electrification</v>
      </c>
      <c r="C709" s="144" t="str">
        <f t="shared" si="36"/>
        <v>Fraction of Eligible Industrial Energy Use Shifted to Electricity</v>
      </c>
      <c r="D709" s="6" t="s">
        <v>1970</v>
      </c>
      <c r="E709" s="1" t="s">
        <v>2351</v>
      </c>
      <c r="F709" t="s">
        <v>1932</v>
      </c>
      <c r="G709" s="45" t="s">
        <v>2358</v>
      </c>
      <c r="H709" s="43">
        <v>1952</v>
      </c>
      <c r="I709" t="s">
        <v>44</v>
      </c>
      <c r="J709" s="145" t="str">
        <f>IF(ISBLANK(INDEX('Policy Characteristics'!D:D,MATCH($C709,'Policy Characteristics'!$C:$C,0))),"",INDEX('Policy Characteristics'!D:D,MATCH($C709,'Policy Characteristics'!$C:$C,0)))</f>
        <v>Electrification</v>
      </c>
      <c r="K709" s="144" t="str">
        <f>IF(ISBLANK(INDEX('Policy Characteristics'!E:E,MATCH($C709,'Policy Characteristics'!$C:$C,0))),"",INDEX('Policy Characteristics'!E:E,MATCH($C709,'Policy Characteristics'!$C:$C,0)))</f>
        <v>indst shift to electricity</v>
      </c>
      <c r="L709" s="151">
        <f>IF(ISBLANK(INDEX('Policy Characteristics'!F:F,MATCH($C709,'Policy Characteristics'!$C:$C,0))),"",INDEX('Policy Characteristics'!F:F,MATCH($C709,'Policy Characteristics'!$C:$C,0)))</f>
        <v>0</v>
      </c>
      <c r="M709" s="151">
        <f>IF(ISBLANK(INDEX('Policy Characteristics'!G:G,MATCH($C709,'Policy Characteristics'!$C:$C,0))),"",INDEX('Policy Characteristics'!G:G,MATCH($C709,'Policy Characteristics'!$C:$C,0)))</f>
        <v>1</v>
      </c>
      <c r="N709" s="151">
        <f>IF(ISBLANK(INDEX('Policy Characteristics'!H:H,MATCH($C709,'Policy Characteristics'!$C:$C,0))),"",INDEX('Policy Characteristics'!H:H,MATCH($C709,'Policy Characteristics'!$C:$C,0)))</f>
        <v>0.01</v>
      </c>
      <c r="O709" s="144" t="str">
        <f>IF(ISBLANK(INDEX('Policy Characteristics'!I:I,MATCH($C709,'Policy Characteristics'!$C:$C,0))),"",INDEX('Policy Characteristics'!I:I,MATCH($C709,'Policy Characteristics'!$C:$C,0)))</f>
        <v>% of fuel shifted</v>
      </c>
      <c r="P709" s="14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44" t="str">
        <f>IF(ISBLANK(INDEX('Policy Characteristics'!K:K,MATCH($C709,'Policy Characteristics'!$C:$C,0))),"",INDEX('Policy Characteristics'!K:K,MATCH($C709,'Policy Characteristics'!$C:$C,0)))</f>
        <v>industry-ag-main.html#fuel-switching</v>
      </c>
      <c r="R709" s="144" t="str">
        <f>IF(ISBLANK(INDEX('Policy Characteristics'!L:L,MATCH($C709,'Policy Characteristics'!$C:$C,0))),"",INDEX('Policy Characteristics'!L:L,MATCH($C709,'Policy Characteristics'!$C:$C,0)))</f>
        <v>industry-elec-and-hydrogen.html</v>
      </c>
    </row>
    <row r="710" spans="1:18" x14ac:dyDescent="0.25">
      <c r="A710" s="144" t="str">
        <f>IF(ISBLANK(INDEX('Policy Characteristics'!A:A,MATCH($C710,'Policy Characteristics'!$C:$C,0))),"",INDEX('Policy Characteristics'!A:A,MATCH($C710,'Policy Characteristics'!$C:$C,0)))</f>
        <v>Industry</v>
      </c>
      <c r="B710" s="152" t="str">
        <f>IF(ISBLANK(INDEX('Policy Characteristics'!B:B,MATCH($C710,'Policy Characteristics'!$C:$C,0))),"",INDEX('Policy Characteristics'!B:B,MATCH($C710,'Policy Characteristics'!$C:$C,0)))</f>
        <v>Electrification</v>
      </c>
      <c r="C710" s="144" t="str">
        <f t="shared" si="36"/>
        <v>Fraction of Eligible Industrial Energy Use Shifted to Electricity</v>
      </c>
      <c r="D710" s="6" t="s">
        <v>1970</v>
      </c>
      <c r="E710" s="1" t="s">
        <v>2501</v>
      </c>
      <c r="F710" t="s">
        <v>1932</v>
      </c>
      <c r="G710" s="45" t="s">
        <v>2501</v>
      </c>
      <c r="H710" s="43">
        <v>1953</v>
      </c>
      <c r="I710" t="s">
        <v>44</v>
      </c>
      <c r="J710" s="145" t="str">
        <f>IF(ISBLANK(INDEX('Policy Characteristics'!D:D,MATCH($C710,'Policy Characteristics'!$C:$C,0))),"",INDEX('Policy Characteristics'!D:D,MATCH($C710,'Policy Characteristics'!$C:$C,0)))</f>
        <v>Electrification</v>
      </c>
      <c r="K710" s="144" t="str">
        <f>IF(ISBLANK(INDEX('Policy Characteristics'!E:E,MATCH($C710,'Policy Characteristics'!$C:$C,0))),"",INDEX('Policy Characteristics'!E:E,MATCH($C710,'Policy Characteristics'!$C:$C,0)))</f>
        <v>indst shift to electricity</v>
      </c>
      <c r="L710" s="151">
        <f>IF(ISBLANK(INDEX('Policy Characteristics'!F:F,MATCH($C710,'Policy Characteristics'!$C:$C,0))),"",INDEX('Policy Characteristics'!F:F,MATCH($C710,'Policy Characteristics'!$C:$C,0)))</f>
        <v>0</v>
      </c>
      <c r="M710" s="151">
        <f>IF(ISBLANK(INDEX('Policy Characteristics'!G:G,MATCH($C710,'Policy Characteristics'!$C:$C,0))),"",INDEX('Policy Characteristics'!G:G,MATCH($C710,'Policy Characteristics'!$C:$C,0)))</f>
        <v>1</v>
      </c>
      <c r="N710" s="151">
        <f>IF(ISBLANK(INDEX('Policy Characteristics'!H:H,MATCH($C710,'Policy Characteristics'!$C:$C,0))),"",INDEX('Policy Characteristics'!H:H,MATCH($C710,'Policy Characteristics'!$C:$C,0)))</f>
        <v>0.01</v>
      </c>
      <c r="O710" s="144" t="str">
        <f>IF(ISBLANK(INDEX('Policy Characteristics'!I:I,MATCH($C710,'Policy Characteristics'!$C:$C,0))),"",INDEX('Policy Characteristics'!I:I,MATCH($C710,'Policy Characteristics'!$C:$C,0)))</f>
        <v>% of fuel shifted</v>
      </c>
      <c r="P710" s="14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44" t="str">
        <f>IF(ISBLANK(INDEX('Policy Characteristics'!K:K,MATCH($C710,'Policy Characteristics'!$C:$C,0))),"",INDEX('Policy Characteristics'!K:K,MATCH($C710,'Policy Characteristics'!$C:$C,0)))</f>
        <v>industry-ag-main.html#fuel-switching</v>
      </c>
      <c r="R710" s="144" t="str">
        <f>IF(ISBLANK(INDEX('Policy Characteristics'!L:L,MATCH($C710,'Policy Characteristics'!$C:$C,0))),"",INDEX('Policy Characteristics'!L:L,MATCH($C710,'Policy Characteristics'!$C:$C,0)))</f>
        <v>industry-elec-and-hydrogen.html</v>
      </c>
    </row>
    <row r="711" spans="1:18" x14ac:dyDescent="0.25">
      <c r="A711" s="144" t="str">
        <f>IF(ISBLANK(INDEX('Policy Characteristics'!A:A,MATCH($C711,'Policy Characteristics'!$C:$C,0))),"",INDEX('Policy Characteristics'!A:A,MATCH($C711,'Policy Characteristics'!$C:$C,0)))</f>
        <v>Industry</v>
      </c>
      <c r="B711" s="152" t="str">
        <f>IF(ISBLANK(INDEX('Policy Characteristics'!B:B,MATCH($C711,'Policy Characteristics'!$C:$C,0))),"",INDEX('Policy Characteristics'!B:B,MATCH($C711,'Policy Characteristics'!$C:$C,0)))</f>
        <v>Electrification</v>
      </c>
      <c r="C711" s="144" t="str">
        <f t="shared" si="36"/>
        <v>Fraction of Eligible Industrial Energy Use Shifted to Electricity</v>
      </c>
      <c r="D711" s="6" t="s">
        <v>1971</v>
      </c>
      <c r="E711" s="1" t="s">
        <v>2345</v>
      </c>
      <c r="F711" t="s">
        <v>1933</v>
      </c>
      <c r="G711" s="45" t="s">
        <v>2352</v>
      </c>
      <c r="H711" s="43">
        <v>1954</v>
      </c>
      <c r="I711" t="s">
        <v>43</v>
      </c>
      <c r="J711" s="145" t="str">
        <f>IF(ISBLANK(INDEX('Policy Characteristics'!D:D,MATCH($C711,'Policy Characteristics'!$C:$C,0))),"",INDEX('Policy Characteristics'!D:D,MATCH($C711,'Policy Characteristics'!$C:$C,0)))</f>
        <v>Electrification</v>
      </c>
      <c r="K711" s="144" t="str">
        <f>IF(ISBLANK(INDEX('Policy Characteristics'!E:E,MATCH($C711,'Policy Characteristics'!$C:$C,0))),"",INDEX('Policy Characteristics'!E:E,MATCH($C711,'Policy Characteristics'!$C:$C,0)))</f>
        <v>indst shift to electricity</v>
      </c>
      <c r="L711" s="151">
        <f>IF(ISBLANK(INDEX('Policy Characteristics'!F:F,MATCH($C711,'Policy Characteristics'!$C:$C,0))),"",INDEX('Policy Characteristics'!F:F,MATCH($C711,'Policy Characteristics'!$C:$C,0)))</f>
        <v>0</v>
      </c>
      <c r="M711" s="151">
        <f>IF(ISBLANK(INDEX('Policy Characteristics'!G:G,MATCH($C711,'Policy Characteristics'!$C:$C,0))),"",INDEX('Policy Characteristics'!G:G,MATCH($C711,'Policy Characteristics'!$C:$C,0)))</f>
        <v>1</v>
      </c>
      <c r="N711" s="151">
        <f>IF(ISBLANK(INDEX('Policy Characteristics'!H:H,MATCH($C711,'Policy Characteristics'!$C:$C,0))),"",INDEX('Policy Characteristics'!H:H,MATCH($C711,'Policy Characteristics'!$C:$C,0)))</f>
        <v>0.01</v>
      </c>
      <c r="O711" s="144" t="str">
        <f>IF(ISBLANK(INDEX('Policy Characteristics'!I:I,MATCH($C711,'Policy Characteristics'!$C:$C,0))),"",INDEX('Policy Characteristics'!I:I,MATCH($C711,'Policy Characteristics'!$C:$C,0)))</f>
        <v>% of fuel shifted</v>
      </c>
      <c r="P711" s="14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44" t="str">
        <f>IF(ISBLANK(INDEX('Policy Characteristics'!K:K,MATCH($C711,'Policy Characteristics'!$C:$C,0))),"",INDEX('Policy Characteristics'!K:K,MATCH($C711,'Policy Characteristics'!$C:$C,0)))</f>
        <v>industry-ag-main.html#fuel-switching</v>
      </c>
      <c r="R711" s="144" t="str">
        <f>IF(ISBLANK(INDEX('Policy Characteristics'!L:L,MATCH($C711,'Policy Characteristics'!$C:$C,0))),"",INDEX('Policy Characteristics'!L:L,MATCH($C711,'Policy Characteristics'!$C:$C,0)))</f>
        <v>industry-elec-and-hydrogen.html</v>
      </c>
    </row>
    <row r="712" spans="1:18" x14ac:dyDescent="0.25">
      <c r="A712" s="144" t="str">
        <f>IF(ISBLANK(INDEX('Policy Characteristics'!A:A,MATCH($C712,'Policy Characteristics'!$C:$C,0))),"",INDEX('Policy Characteristics'!A:A,MATCH($C712,'Policy Characteristics'!$C:$C,0)))</f>
        <v>Industry</v>
      </c>
      <c r="B712" s="152" t="str">
        <f>IF(ISBLANK(INDEX('Policy Characteristics'!B:B,MATCH($C712,'Policy Characteristics'!$C:$C,0))),"",INDEX('Policy Characteristics'!B:B,MATCH($C712,'Policy Characteristics'!$C:$C,0)))</f>
        <v>Electrification</v>
      </c>
      <c r="C712" s="144" t="str">
        <f t="shared" si="36"/>
        <v>Fraction of Eligible Industrial Energy Use Shifted to Electricity</v>
      </c>
      <c r="D712" s="6" t="s">
        <v>1971</v>
      </c>
      <c r="E712" s="1" t="s">
        <v>2346</v>
      </c>
      <c r="F712" t="s">
        <v>1933</v>
      </c>
      <c r="G712" s="45" t="s">
        <v>2353</v>
      </c>
      <c r="H712" s="43">
        <v>1955</v>
      </c>
      <c r="I712" t="s">
        <v>43</v>
      </c>
      <c r="J712" s="145" t="str">
        <f>IF(ISBLANK(INDEX('Policy Characteristics'!D:D,MATCH($C712,'Policy Characteristics'!$C:$C,0))),"",INDEX('Policy Characteristics'!D:D,MATCH($C712,'Policy Characteristics'!$C:$C,0)))</f>
        <v>Electrification</v>
      </c>
      <c r="K712" s="144" t="str">
        <f>IF(ISBLANK(INDEX('Policy Characteristics'!E:E,MATCH($C712,'Policy Characteristics'!$C:$C,0))),"",INDEX('Policy Characteristics'!E:E,MATCH($C712,'Policy Characteristics'!$C:$C,0)))</f>
        <v>indst shift to electricity</v>
      </c>
      <c r="L712" s="151">
        <f>IF(ISBLANK(INDEX('Policy Characteristics'!F:F,MATCH($C712,'Policy Characteristics'!$C:$C,0))),"",INDEX('Policy Characteristics'!F:F,MATCH($C712,'Policy Characteristics'!$C:$C,0)))</f>
        <v>0</v>
      </c>
      <c r="M712" s="151">
        <f>IF(ISBLANK(INDEX('Policy Characteristics'!G:G,MATCH($C712,'Policy Characteristics'!$C:$C,0))),"",INDEX('Policy Characteristics'!G:G,MATCH($C712,'Policy Characteristics'!$C:$C,0)))</f>
        <v>1</v>
      </c>
      <c r="N712" s="151">
        <f>IF(ISBLANK(INDEX('Policy Characteristics'!H:H,MATCH($C712,'Policy Characteristics'!$C:$C,0))),"",INDEX('Policy Characteristics'!H:H,MATCH($C712,'Policy Characteristics'!$C:$C,0)))</f>
        <v>0.01</v>
      </c>
      <c r="O712" s="144" t="str">
        <f>IF(ISBLANK(INDEX('Policy Characteristics'!I:I,MATCH($C712,'Policy Characteristics'!$C:$C,0))),"",INDEX('Policy Characteristics'!I:I,MATCH($C712,'Policy Characteristics'!$C:$C,0)))</f>
        <v>% of fuel shifted</v>
      </c>
      <c r="P712" s="14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44" t="str">
        <f>IF(ISBLANK(INDEX('Policy Characteristics'!K:K,MATCH($C712,'Policy Characteristics'!$C:$C,0))),"",INDEX('Policy Characteristics'!K:K,MATCH($C712,'Policy Characteristics'!$C:$C,0)))</f>
        <v>industry-ag-main.html#fuel-switching</v>
      </c>
      <c r="R712" s="144" t="str">
        <f>IF(ISBLANK(INDEX('Policy Characteristics'!L:L,MATCH($C712,'Policy Characteristics'!$C:$C,0))),"",INDEX('Policy Characteristics'!L:L,MATCH($C712,'Policy Characteristics'!$C:$C,0)))</f>
        <v>industry-elec-and-hydrogen.html</v>
      </c>
    </row>
    <row r="713" spans="1:18" x14ac:dyDescent="0.25">
      <c r="A713" s="144" t="str">
        <f>IF(ISBLANK(INDEX('Policy Characteristics'!A:A,MATCH($C713,'Policy Characteristics'!$C:$C,0))),"",INDEX('Policy Characteristics'!A:A,MATCH($C713,'Policy Characteristics'!$C:$C,0)))</f>
        <v>Industry</v>
      </c>
      <c r="B713" s="152" t="str">
        <f>IF(ISBLANK(INDEX('Policy Characteristics'!B:B,MATCH($C713,'Policy Characteristics'!$C:$C,0))),"",INDEX('Policy Characteristics'!B:B,MATCH($C713,'Policy Characteristics'!$C:$C,0)))</f>
        <v>Electrification</v>
      </c>
      <c r="C713" s="144" t="str">
        <f t="shared" si="36"/>
        <v>Fraction of Eligible Industrial Energy Use Shifted to Electricity</v>
      </c>
      <c r="D713" s="6" t="s">
        <v>1971</v>
      </c>
      <c r="E713" s="1" t="s">
        <v>2347</v>
      </c>
      <c r="F713" t="s">
        <v>1933</v>
      </c>
      <c r="G713" s="45" t="s">
        <v>2354</v>
      </c>
      <c r="H713" s="43">
        <v>1956</v>
      </c>
      <c r="I713" t="s">
        <v>43</v>
      </c>
      <c r="J713" s="145" t="str">
        <f>IF(ISBLANK(INDEX('Policy Characteristics'!D:D,MATCH($C713,'Policy Characteristics'!$C:$C,0))),"",INDEX('Policy Characteristics'!D:D,MATCH($C713,'Policy Characteristics'!$C:$C,0)))</f>
        <v>Electrification</v>
      </c>
      <c r="K713" s="144" t="str">
        <f>IF(ISBLANK(INDEX('Policy Characteristics'!E:E,MATCH($C713,'Policy Characteristics'!$C:$C,0))),"",INDEX('Policy Characteristics'!E:E,MATCH($C713,'Policy Characteristics'!$C:$C,0)))</f>
        <v>indst shift to electricity</v>
      </c>
      <c r="L713" s="151">
        <f>IF(ISBLANK(INDEX('Policy Characteristics'!F:F,MATCH($C713,'Policy Characteristics'!$C:$C,0))),"",INDEX('Policy Characteristics'!F:F,MATCH($C713,'Policy Characteristics'!$C:$C,0)))</f>
        <v>0</v>
      </c>
      <c r="M713" s="151">
        <f>IF(ISBLANK(INDEX('Policy Characteristics'!G:G,MATCH($C713,'Policy Characteristics'!$C:$C,0))),"",INDEX('Policy Characteristics'!G:G,MATCH($C713,'Policy Characteristics'!$C:$C,0)))</f>
        <v>1</v>
      </c>
      <c r="N713" s="151">
        <f>IF(ISBLANK(INDEX('Policy Characteristics'!H:H,MATCH($C713,'Policy Characteristics'!$C:$C,0))),"",INDEX('Policy Characteristics'!H:H,MATCH($C713,'Policy Characteristics'!$C:$C,0)))</f>
        <v>0.01</v>
      </c>
      <c r="O713" s="144" t="str">
        <f>IF(ISBLANK(INDEX('Policy Characteristics'!I:I,MATCH($C713,'Policy Characteristics'!$C:$C,0))),"",INDEX('Policy Characteristics'!I:I,MATCH($C713,'Policy Characteristics'!$C:$C,0)))</f>
        <v>% of fuel shifted</v>
      </c>
      <c r="P713" s="14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44" t="str">
        <f>IF(ISBLANK(INDEX('Policy Characteristics'!K:K,MATCH($C713,'Policy Characteristics'!$C:$C,0))),"",INDEX('Policy Characteristics'!K:K,MATCH($C713,'Policy Characteristics'!$C:$C,0)))</f>
        <v>industry-ag-main.html#fuel-switching</v>
      </c>
      <c r="R713" s="144" t="str">
        <f>IF(ISBLANK(INDEX('Policy Characteristics'!L:L,MATCH($C713,'Policy Characteristics'!$C:$C,0))),"",INDEX('Policy Characteristics'!L:L,MATCH($C713,'Policy Characteristics'!$C:$C,0)))</f>
        <v>industry-elec-and-hydrogen.html</v>
      </c>
    </row>
    <row r="714" spans="1:18" x14ac:dyDescent="0.25">
      <c r="A714" s="144" t="str">
        <f>IF(ISBLANK(INDEX('Policy Characteristics'!A:A,MATCH($C714,'Policy Characteristics'!$C:$C,0))),"",INDEX('Policy Characteristics'!A:A,MATCH($C714,'Policy Characteristics'!$C:$C,0)))</f>
        <v>Industry</v>
      </c>
      <c r="B714" s="152" t="str">
        <f>IF(ISBLANK(INDEX('Policy Characteristics'!B:B,MATCH($C714,'Policy Characteristics'!$C:$C,0))),"",INDEX('Policy Characteristics'!B:B,MATCH($C714,'Policy Characteristics'!$C:$C,0)))</f>
        <v>Electrification</v>
      </c>
      <c r="C714" s="144" t="str">
        <f t="shared" si="36"/>
        <v>Fraction of Eligible Industrial Energy Use Shifted to Electricity</v>
      </c>
      <c r="D714" s="6" t="s">
        <v>1971</v>
      </c>
      <c r="E714" s="1" t="s">
        <v>2348</v>
      </c>
      <c r="F714" t="s">
        <v>1933</v>
      </c>
      <c r="G714" s="45" t="s">
        <v>2355</v>
      </c>
      <c r="H714" s="43">
        <v>1957</v>
      </c>
      <c r="I714" t="s">
        <v>43</v>
      </c>
      <c r="J714" s="145" t="str">
        <f>IF(ISBLANK(INDEX('Policy Characteristics'!D:D,MATCH($C714,'Policy Characteristics'!$C:$C,0))),"",INDEX('Policy Characteristics'!D:D,MATCH($C714,'Policy Characteristics'!$C:$C,0)))</f>
        <v>Electrification</v>
      </c>
      <c r="K714" s="144" t="str">
        <f>IF(ISBLANK(INDEX('Policy Characteristics'!E:E,MATCH($C714,'Policy Characteristics'!$C:$C,0))),"",INDEX('Policy Characteristics'!E:E,MATCH($C714,'Policy Characteristics'!$C:$C,0)))</f>
        <v>indst shift to electricity</v>
      </c>
      <c r="L714" s="151">
        <f>IF(ISBLANK(INDEX('Policy Characteristics'!F:F,MATCH($C714,'Policy Characteristics'!$C:$C,0))),"",INDEX('Policy Characteristics'!F:F,MATCH($C714,'Policy Characteristics'!$C:$C,0)))</f>
        <v>0</v>
      </c>
      <c r="M714" s="151">
        <f>IF(ISBLANK(INDEX('Policy Characteristics'!G:G,MATCH($C714,'Policy Characteristics'!$C:$C,0))),"",INDEX('Policy Characteristics'!G:G,MATCH($C714,'Policy Characteristics'!$C:$C,0)))</f>
        <v>1</v>
      </c>
      <c r="N714" s="151">
        <f>IF(ISBLANK(INDEX('Policy Characteristics'!H:H,MATCH($C714,'Policy Characteristics'!$C:$C,0))),"",INDEX('Policy Characteristics'!H:H,MATCH($C714,'Policy Characteristics'!$C:$C,0)))</f>
        <v>0.01</v>
      </c>
      <c r="O714" s="144" t="str">
        <f>IF(ISBLANK(INDEX('Policy Characteristics'!I:I,MATCH($C714,'Policy Characteristics'!$C:$C,0))),"",INDEX('Policy Characteristics'!I:I,MATCH($C714,'Policy Characteristics'!$C:$C,0)))</f>
        <v>% of fuel shifted</v>
      </c>
      <c r="P714" s="14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44" t="str">
        <f>IF(ISBLANK(INDEX('Policy Characteristics'!K:K,MATCH($C714,'Policy Characteristics'!$C:$C,0))),"",INDEX('Policy Characteristics'!K:K,MATCH($C714,'Policy Characteristics'!$C:$C,0)))</f>
        <v>industry-ag-main.html#fuel-switching</v>
      </c>
      <c r="R714" s="144" t="str">
        <f>IF(ISBLANK(INDEX('Policy Characteristics'!L:L,MATCH($C714,'Policy Characteristics'!$C:$C,0))),"",INDEX('Policy Characteristics'!L:L,MATCH($C714,'Policy Characteristics'!$C:$C,0)))</f>
        <v>industry-elec-and-hydrogen.html</v>
      </c>
    </row>
    <row r="715" spans="1:18" x14ac:dyDescent="0.25">
      <c r="A715" s="144" t="str">
        <f>IF(ISBLANK(INDEX('Policy Characteristics'!A:A,MATCH($C715,'Policy Characteristics'!$C:$C,0))),"",INDEX('Policy Characteristics'!A:A,MATCH($C715,'Policy Characteristics'!$C:$C,0)))</f>
        <v>Industry</v>
      </c>
      <c r="B715" s="152" t="str">
        <f>IF(ISBLANK(INDEX('Policy Characteristics'!B:B,MATCH($C715,'Policy Characteristics'!$C:$C,0))),"",INDEX('Policy Characteristics'!B:B,MATCH($C715,'Policy Characteristics'!$C:$C,0)))</f>
        <v>Electrification</v>
      </c>
      <c r="C715" s="144" t="str">
        <f t="shared" si="36"/>
        <v>Fraction of Eligible Industrial Energy Use Shifted to Electricity</v>
      </c>
      <c r="D715" s="6" t="s">
        <v>1971</v>
      </c>
      <c r="E715" s="1" t="s">
        <v>2349</v>
      </c>
      <c r="F715" t="s">
        <v>1933</v>
      </c>
      <c r="G715" s="45" t="s">
        <v>2356</v>
      </c>
      <c r="H715" s="43">
        <v>1958</v>
      </c>
      <c r="I715" t="s">
        <v>43</v>
      </c>
      <c r="J715" s="145" t="str">
        <f>IF(ISBLANK(INDEX('Policy Characteristics'!D:D,MATCH($C715,'Policy Characteristics'!$C:$C,0))),"",INDEX('Policy Characteristics'!D:D,MATCH($C715,'Policy Characteristics'!$C:$C,0)))</f>
        <v>Electrification</v>
      </c>
      <c r="K715" s="144" t="str">
        <f>IF(ISBLANK(INDEX('Policy Characteristics'!E:E,MATCH($C715,'Policy Characteristics'!$C:$C,0))),"",INDEX('Policy Characteristics'!E:E,MATCH($C715,'Policy Characteristics'!$C:$C,0)))</f>
        <v>indst shift to electricity</v>
      </c>
      <c r="L715" s="151">
        <f>IF(ISBLANK(INDEX('Policy Characteristics'!F:F,MATCH($C715,'Policy Characteristics'!$C:$C,0))),"",INDEX('Policy Characteristics'!F:F,MATCH($C715,'Policy Characteristics'!$C:$C,0)))</f>
        <v>0</v>
      </c>
      <c r="M715" s="151">
        <f>IF(ISBLANK(INDEX('Policy Characteristics'!G:G,MATCH($C715,'Policy Characteristics'!$C:$C,0))),"",INDEX('Policy Characteristics'!G:G,MATCH($C715,'Policy Characteristics'!$C:$C,0)))</f>
        <v>1</v>
      </c>
      <c r="N715" s="151">
        <f>IF(ISBLANK(INDEX('Policy Characteristics'!H:H,MATCH($C715,'Policy Characteristics'!$C:$C,0))),"",INDEX('Policy Characteristics'!H:H,MATCH($C715,'Policy Characteristics'!$C:$C,0)))</f>
        <v>0.01</v>
      </c>
      <c r="O715" s="144" t="str">
        <f>IF(ISBLANK(INDEX('Policy Characteristics'!I:I,MATCH($C715,'Policy Characteristics'!$C:$C,0))),"",INDEX('Policy Characteristics'!I:I,MATCH($C715,'Policy Characteristics'!$C:$C,0)))</f>
        <v>% of fuel shifted</v>
      </c>
      <c r="P715" s="14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44" t="str">
        <f>IF(ISBLANK(INDEX('Policy Characteristics'!K:K,MATCH($C715,'Policy Characteristics'!$C:$C,0))),"",INDEX('Policy Characteristics'!K:K,MATCH($C715,'Policy Characteristics'!$C:$C,0)))</f>
        <v>industry-ag-main.html#fuel-switching</v>
      </c>
      <c r="R715" s="144" t="str">
        <f>IF(ISBLANK(INDEX('Policy Characteristics'!L:L,MATCH($C715,'Policy Characteristics'!$C:$C,0))),"",INDEX('Policy Characteristics'!L:L,MATCH($C715,'Policy Characteristics'!$C:$C,0)))</f>
        <v>industry-elec-and-hydrogen.html</v>
      </c>
    </row>
    <row r="716" spans="1:18" x14ac:dyDescent="0.25">
      <c r="A716" s="144" t="str">
        <f>IF(ISBLANK(INDEX('Policy Characteristics'!A:A,MATCH($C716,'Policy Characteristics'!$C:$C,0))),"",INDEX('Policy Characteristics'!A:A,MATCH($C716,'Policy Characteristics'!$C:$C,0)))</f>
        <v>Industry</v>
      </c>
      <c r="B716" s="152" t="str">
        <f>IF(ISBLANK(INDEX('Policy Characteristics'!B:B,MATCH($C716,'Policy Characteristics'!$C:$C,0))),"",INDEX('Policy Characteristics'!B:B,MATCH($C716,'Policy Characteristics'!$C:$C,0)))</f>
        <v>Electrification</v>
      </c>
      <c r="C716" s="144" t="str">
        <f t="shared" si="36"/>
        <v>Fraction of Eligible Industrial Energy Use Shifted to Electricity</v>
      </c>
      <c r="D716" s="6" t="s">
        <v>1971</v>
      </c>
      <c r="E716" s="1" t="s">
        <v>2350</v>
      </c>
      <c r="F716" t="s">
        <v>1933</v>
      </c>
      <c r="G716" s="45" t="s">
        <v>2357</v>
      </c>
      <c r="H716" s="43">
        <v>1959</v>
      </c>
      <c r="I716" t="s">
        <v>44</v>
      </c>
      <c r="J716" s="145" t="str">
        <f>IF(ISBLANK(INDEX('Policy Characteristics'!D:D,MATCH($C716,'Policy Characteristics'!$C:$C,0))),"",INDEX('Policy Characteristics'!D:D,MATCH($C716,'Policy Characteristics'!$C:$C,0)))</f>
        <v>Electrification</v>
      </c>
      <c r="K716" s="144" t="str">
        <f>IF(ISBLANK(INDEX('Policy Characteristics'!E:E,MATCH($C716,'Policy Characteristics'!$C:$C,0))),"",INDEX('Policy Characteristics'!E:E,MATCH($C716,'Policy Characteristics'!$C:$C,0)))</f>
        <v>indst shift to electricity</v>
      </c>
      <c r="L716" s="151">
        <f>IF(ISBLANK(INDEX('Policy Characteristics'!F:F,MATCH($C716,'Policy Characteristics'!$C:$C,0))),"",INDEX('Policy Characteristics'!F:F,MATCH($C716,'Policy Characteristics'!$C:$C,0)))</f>
        <v>0</v>
      </c>
      <c r="M716" s="151">
        <f>IF(ISBLANK(INDEX('Policy Characteristics'!G:G,MATCH($C716,'Policy Characteristics'!$C:$C,0))),"",INDEX('Policy Characteristics'!G:G,MATCH($C716,'Policy Characteristics'!$C:$C,0)))</f>
        <v>1</v>
      </c>
      <c r="N716" s="151">
        <f>IF(ISBLANK(INDEX('Policy Characteristics'!H:H,MATCH($C716,'Policy Characteristics'!$C:$C,0))),"",INDEX('Policy Characteristics'!H:H,MATCH($C716,'Policy Characteristics'!$C:$C,0)))</f>
        <v>0.01</v>
      </c>
      <c r="O716" s="144" t="str">
        <f>IF(ISBLANK(INDEX('Policy Characteristics'!I:I,MATCH($C716,'Policy Characteristics'!$C:$C,0))),"",INDEX('Policy Characteristics'!I:I,MATCH($C716,'Policy Characteristics'!$C:$C,0)))</f>
        <v>% of fuel shifted</v>
      </c>
      <c r="P716" s="14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44" t="str">
        <f>IF(ISBLANK(INDEX('Policy Characteristics'!K:K,MATCH($C716,'Policy Characteristics'!$C:$C,0))),"",INDEX('Policy Characteristics'!K:K,MATCH($C716,'Policy Characteristics'!$C:$C,0)))</f>
        <v>industry-ag-main.html#fuel-switching</v>
      </c>
      <c r="R716" s="144" t="str">
        <f>IF(ISBLANK(INDEX('Policy Characteristics'!L:L,MATCH($C716,'Policy Characteristics'!$C:$C,0))),"",INDEX('Policy Characteristics'!L:L,MATCH($C716,'Policy Characteristics'!$C:$C,0)))</f>
        <v>industry-elec-and-hydrogen.html</v>
      </c>
    </row>
    <row r="717" spans="1:18" x14ac:dyDescent="0.25">
      <c r="A717" s="144" t="str">
        <f>IF(ISBLANK(INDEX('Policy Characteristics'!A:A,MATCH($C717,'Policy Characteristics'!$C:$C,0))),"",INDEX('Policy Characteristics'!A:A,MATCH($C717,'Policy Characteristics'!$C:$C,0)))</f>
        <v>Industry</v>
      </c>
      <c r="B717" s="152" t="str">
        <f>IF(ISBLANK(INDEX('Policy Characteristics'!B:B,MATCH($C717,'Policy Characteristics'!$C:$C,0))),"",INDEX('Policy Characteristics'!B:B,MATCH($C717,'Policy Characteristics'!$C:$C,0)))</f>
        <v>Electrification</v>
      </c>
      <c r="C717" s="144" t="str">
        <f t="shared" si="36"/>
        <v>Fraction of Eligible Industrial Energy Use Shifted to Electricity</v>
      </c>
      <c r="D717" s="6" t="s">
        <v>1971</v>
      </c>
      <c r="E717" s="1" t="s">
        <v>2351</v>
      </c>
      <c r="F717" t="s">
        <v>1933</v>
      </c>
      <c r="G717" s="45" t="s">
        <v>2358</v>
      </c>
      <c r="H717" s="43">
        <v>1960</v>
      </c>
      <c r="I717" t="s">
        <v>44</v>
      </c>
      <c r="J717" s="145" t="str">
        <f>IF(ISBLANK(INDEX('Policy Characteristics'!D:D,MATCH($C717,'Policy Characteristics'!$C:$C,0))),"",INDEX('Policy Characteristics'!D:D,MATCH($C717,'Policy Characteristics'!$C:$C,0)))</f>
        <v>Electrification</v>
      </c>
      <c r="K717" s="144" t="str">
        <f>IF(ISBLANK(INDEX('Policy Characteristics'!E:E,MATCH($C717,'Policy Characteristics'!$C:$C,0))),"",INDEX('Policy Characteristics'!E:E,MATCH($C717,'Policy Characteristics'!$C:$C,0)))</f>
        <v>indst shift to electricity</v>
      </c>
      <c r="L717" s="151">
        <f>IF(ISBLANK(INDEX('Policy Characteristics'!F:F,MATCH($C717,'Policy Characteristics'!$C:$C,0))),"",INDEX('Policy Characteristics'!F:F,MATCH($C717,'Policy Characteristics'!$C:$C,0)))</f>
        <v>0</v>
      </c>
      <c r="M717" s="151">
        <f>IF(ISBLANK(INDEX('Policy Characteristics'!G:G,MATCH($C717,'Policy Characteristics'!$C:$C,0))),"",INDEX('Policy Characteristics'!G:G,MATCH($C717,'Policy Characteristics'!$C:$C,0)))</f>
        <v>1</v>
      </c>
      <c r="N717" s="151">
        <f>IF(ISBLANK(INDEX('Policy Characteristics'!H:H,MATCH($C717,'Policy Characteristics'!$C:$C,0))),"",INDEX('Policy Characteristics'!H:H,MATCH($C717,'Policy Characteristics'!$C:$C,0)))</f>
        <v>0.01</v>
      </c>
      <c r="O717" s="144" t="str">
        <f>IF(ISBLANK(INDEX('Policy Characteristics'!I:I,MATCH($C717,'Policy Characteristics'!$C:$C,0))),"",INDEX('Policy Characteristics'!I:I,MATCH($C717,'Policy Characteristics'!$C:$C,0)))</f>
        <v>% of fuel shifted</v>
      </c>
      <c r="P717" s="14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44" t="str">
        <f>IF(ISBLANK(INDEX('Policy Characteristics'!K:K,MATCH($C717,'Policy Characteristics'!$C:$C,0))),"",INDEX('Policy Characteristics'!K:K,MATCH($C717,'Policy Characteristics'!$C:$C,0)))</f>
        <v>industry-ag-main.html#fuel-switching</v>
      </c>
      <c r="R717" s="144" t="str">
        <f>IF(ISBLANK(INDEX('Policy Characteristics'!L:L,MATCH($C717,'Policy Characteristics'!$C:$C,0))),"",INDEX('Policy Characteristics'!L:L,MATCH($C717,'Policy Characteristics'!$C:$C,0)))</f>
        <v>industry-elec-and-hydrogen.html</v>
      </c>
    </row>
    <row r="718" spans="1:18" x14ac:dyDescent="0.25">
      <c r="A718" s="144" t="str">
        <f>IF(ISBLANK(INDEX('Policy Characteristics'!A:A,MATCH($C718,'Policy Characteristics'!$C:$C,0))),"",INDEX('Policy Characteristics'!A:A,MATCH($C718,'Policy Characteristics'!$C:$C,0)))</f>
        <v>Industry</v>
      </c>
      <c r="B718" s="152" t="str">
        <f>IF(ISBLANK(INDEX('Policy Characteristics'!B:B,MATCH($C718,'Policy Characteristics'!$C:$C,0))),"",INDEX('Policy Characteristics'!B:B,MATCH($C718,'Policy Characteristics'!$C:$C,0)))</f>
        <v>Electrification</v>
      </c>
      <c r="C718" s="144" t="str">
        <f t="shared" si="36"/>
        <v>Fraction of Eligible Industrial Energy Use Shifted to Electricity</v>
      </c>
      <c r="D718" s="6" t="s">
        <v>1971</v>
      </c>
      <c r="E718" s="1" t="s">
        <v>2501</v>
      </c>
      <c r="F718" t="s">
        <v>1933</v>
      </c>
      <c r="G718" s="45" t="s">
        <v>2501</v>
      </c>
      <c r="H718" s="43">
        <v>1961</v>
      </c>
      <c r="I718" t="s">
        <v>44</v>
      </c>
      <c r="J718" s="145" t="str">
        <f>IF(ISBLANK(INDEX('Policy Characteristics'!D:D,MATCH($C718,'Policy Characteristics'!$C:$C,0))),"",INDEX('Policy Characteristics'!D:D,MATCH($C718,'Policy Characteristics'!$C:$C,0)))</f>
        <v>Electrification</v>
      </c>
      <c r="K718" s="144" t="str">
        <f>IF(ISBLANK(INDEX('Policy Characteristics'!E:E,MATCH($C718,'Policy Characteristics'!$C:$C,0))),"",INDEX('Policy Characteristics'!E:E,MATCH($C718,'Policy Characteristics'!$C:$C,0)))</f>
        <v>indst shift to electricity</v>
      </c>
      <c r="L718" s="151">
        <f>IF(ISBLANK(INDEX('Policy Characteristics'!F:F,MATCH($C718,'Policy Characteristics'!$C:$C,0))),"",INDEX('Policy Characteristics'!F:F,MATCH($C718,'Policy Characteristics'!$C:$C,0)))</f>
        <v>0</v>
      </c>
      <c r="M718" s="151">
        <f>IF(ISBLANK(INDEX('Policy Characteristics'!G:G,MATCH($C718,'Policy Characteristics'!$C:$C,0))),"",INDEX('Policy Characteristics'!G:G,MATCH($C718,'Policy Characteristics'!$C:$C,0)))</f>
        <v>1</v>
      </c>
      <c r="N718" s="151">
        <f>IF(ISBLANK(INDEX('Policy Characteristics'!H:H,MATCH($C718,'Policy Characteristics'!$C:$C,0))),"",INDEX('Policy Characteristics'!H:H,MATCH($C718,'Policy Characteristics'!$C:$C,0)))</f>
        <v>0.01</v>
      </c>
      <c r="O718" s="144" t="str">
        <f>IF(ISBLANK(INDEX('Policy Characteristics'!I:I,MATCH($C718,'Policy Characteristics'!$C:$C,0))),"",INDEX('Policy Characteristics'!I:I,MATCH($C718,'Policy Characteristics'!$C:$C,0)))</f>
        <v>% of fuel shifted</v>
      </c>
      <c r="P718" s="14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44" t="str">
        <f>IF(ISBLANK(INDEX('Policy Characteristics'!K:K,MATCH($C718,'Policy Characteristics'!$C:$C,0))),"",INDEX('Policy Characteristics'!K:K,MATCH($C718,'Policy Characteristics'!$C:$C,0)))</f>
        <v>industry-ag-main.html#fuel-switching</v>
      </c>
      <c r="R718" s="144" t="str">
        <f>IF(ISBLANK(INDEX('Policy Characteristics'!L:L,MATCH($C718,'Policy Characteristics'!$C:$C,0))),"",INDEX('Policy Characteristics'!L:L,MATCH($C718,'Policy Characteristics'!$C:$C,0)))</f>
        <v>industry-elec-and-hydrogen.html</v>
      </c>
    </row>
    <row r="719" spans="1:18" x14ac:dyDescent="0.25">
      <c r="A719" s="144" t="str">
        <f>IF(ISBLANK(INDEX('Policy Characteristics'!A:A,MATCH($C719,'Policy Characteristics'!$C:$C,0))),"",INDEX('Policy Characteristics'!A:A,MATCH($C719,'Policy Characteristics'!$C:$C,0)))</f>
        <v>Industry</v>
      </c>
      <c r="B719" s="152" t="str">
        <f>IF(ISBLANK(INDEX('Policy Characteristics'!B:B,MATCH($C719,'Policy Characteristics'!$C:$C,0))),"",INDEX('Policy Characteristics'!B:B,MATCH($C719,'Policy Characteristics'!$C:$C,0)))</f>
        <v>Electrification</v>
      </c>
      <c r="C719" s="144" t="str">
        <f t="shared" si="36"/>
        <v>Fraction of Eligible Industrial Energy Use Shifted to Electricity</v>
      </c>
      <c r="D719" s="6" t="s">
        <v>1972</v>
      </c>
      <c r="E719" s="1" t="s">
        <v>2345</v>
      </c>
      <c r="F719" t="s">
        <v>1934</v>
      </c>
      <c r="G719" s="45" t="s">
        <v>2352</v>
      </c>
      <c r="H719" s="43">
        <v>1962</v>
      </c>
      <c r="I719" t="s">
        <v>43</v>
      </c>
      <c r="J719" s="145" t="str">
        <f>IF(ISBLANK(INDEX('Policy Characteristics'!D:D,MATCH($C719,'Policy Characteristics'!$C:$C,0))),"",INDEX('Policy Characteristics'!D:D,MATCH($C719,'Policy Characteristics'!$C:$C,0)))</f>
        <v>Electrification</v>
      </c>
      <c r="K719" s="144" t="str">
        <f>IF(ISBLANK(INDEX('Policy Characteristics'!E:E,MATCH($C719,'Policy Characteristics'!$C:$C,0))),"",INDEX('Policy Characteristics'!E:E,MATCH($C719,'Policy Characteristics'!$C:$C,0)))</f>
        <v>indst shift to electricity</v>
      </c>
      <c r="L719" s="151">
        <f>IF(ISBLANK(INDEX('Policy Characteristics'!F:F,MATCH($C719,'Policy Characteristics'!$C:$C,0))),"",INDEX('Policy Characteristics'!F:F,MATCH($C719,'Policy Characteristics'!$C:$C,0)))</f>
        <v>0</v>
      </c>
      <c r="M719" s="151">
        <f>IF(ISBLANK(INDEX('Policy Characteristics'!G:G,MATCH($C719,'Policy Characteristics'!$C:$C,0))),"",INDEX('Policy Characteristics'!G:G,MATCH($C719,'Policy Characteristics'!$C:$C,0)))</f>
        <v>1</v>
      </c>
      <c r="N719" s="151">
        <f>IF(ISBLANK(INDEX('Policy Characteristics'!H:H,MATCH($C719,'Policy Characteristics'!$C:$C,0))),"",INDEX('Policy Characteristics'!H:H,MATCH($C719,'Policy Characteristics'!$C:$C,0)))</f>
        <v>0.01</v>
      </c>
      <c r="O719" s="144" t="str">
        <f>IF(ISBLANK(INDEX('Policy Characteristics'!I:I,MATCH($C719,'Policy Characteristics'!$C:$C,0))),"",INDEX('Policy Characteristics'!I:I,MATCH($C719,'Policy Characteristics'!$C:$C,0)))</f>
        <v>% of fuel shifted</v>
      </c>
      <c r="P719" s="14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44" t="str">
        <f>IF(ISBLANK(INDEX('Policy Characteristics'!K:K,MATCH($C719,'Policy Characteristics'!$C:$C,0))),"",INDEX('Policy Characteristics'!K:K,MATCH($C719,'Policy Characteristics'!$C:$C,0)))</f>
        <v>industry-ag-main.html#fuel-switching</v>
      </c>
      <c r="R719" s="144" t="str">
        <f>IF(ISBLANK(INDEX('Policy Characteristics'!L:L,MATCH($C719,'Policy Characteristics'!$C:$C,0))),"",INDEX('Policy Characteristics'!L:L,MATCH($C719,'Policy Characteristics'!$C:$C,0)))</f>
        <v>industry-elec-and-hydrogen.html</v>
      </c>
    </row>
    <row r="720" spans="1:18" x14ac:dyDescent="0.25">
      <c r="A720" s="144" t="str">
        <f>IF(ISBLANK(INDEX('Policy Characteristics'!A:A,MATCH($C720,'Policy Characteristics'!$C:$C,0))),"",INDEX('Policy Characteristics'!A:A,MATCH($C720,'Policy Characteristics'!$C:$C,0)))</f>
        <v>Industry</v>
      </c>
      <c r="B720" s="152" t="str">
        <f>IF(ISBLANK(INDEX('Policy Characteristics'!B:B,MATCH($C720,'Policy Characteristics'!$C:$C,0))),"",INDEX('Policy Characteristics'!B:B,MATCH($C720,'Policy Characteristics'!$C:$C,0)))</f>
        <v>Electrification</v>
      </c>
      <c r="C720" s="144" t="str">
        <f t="shared" si="36"/>
        <v>Fraction of Eligible Industrial Energy Use Shifted to Electricity</v>
      </c>
      <c r="D720" s="6" t="s">
        <v>1972</v>
      </c>
      <c r="E720" s="1" t="s">
        <v>2346</v>
      </c>
      <c r="F720" t="s">
        <v>1934</v>
      </c>
      <c r="G720" s="45" t="s">
        <v>2353</v>
      </c>
      <c r="H720" s="43">
        <v>1963</v>
      </c>
      <c r="I720" t="s">
        <v>43</v>
      </c>
      <c r="J720" s="145" t="str">
        <f>IF(ISBLANK(INDEX('Policy Characteristics'!D:D,MATCH($C720,'Policy Characteristics'!$C:$C,0))),"",INDEX('Policy Characteristics'!D:D,MATCH($C720,'Policy Characteristics'!$C:$C,0)))</f>
        <v>Electrification</v>
      </c>
      <c r="K720" s="144" t="str">
        <f>IF(ISBLANK(INDEX('Policy Characteristics'!E:E,MATCH($C720,'Policy Characteristics'!$C:$C,0))),"",INDEX('Policy Characteristics'!E:E,MATCH($C720,'Policy Characteristics'!$C:$C,0)))</f>
        <v>indst shift to electricity</v>
      </c>
      <c r="L720" s="151">
        <f>IF(ISBLANK(INDEX('Policy Characteristics'!F:F,MATCH($C720,'Policy Characteristics'!$C:$C,0))),"",INDEX('Policy Characteristics'!F:F,MATCH($C720,'Policy Characteristics'!$C:$C,0)))</f>
        <v>0</v>
      </c>
      <c r="M720" s="151">
        <f>IF(ISBLANK(INDEX('Policy Characteristics'!G:G,MATCH($C720,'Policy Characteristics'!$C:$C,0))),"",INDEX('Policy Characteristics'!G:G,MATCH($C720,'Policy Characteristics'!$C:$C,0)))</f>
        <v>1</v>
      </c>
      <c r="N720" s="151">
        <f>IF(ISBLANK(INDEX('Policy Characteristics'!H:H,MATCH($C720,'Policy Characteristics'!$C:$C,0))),"",INDEX('Policy Characteristics'!H:H,MATCH($C720,'Policy Characteristics'!$C:$C,0)))</f>
        <v>0.01</v>
      </c>
      <c r="O720" s="144" t="str">
        <f>IF(ISBLANK(INDEX('Policy Characteristics'!I:I,MATCH($C720,'Policy Characteristics'!$C:$C,0))),"",INDEX('Policy Characteristics'!I:I,MATCH($C720,'Policy Characteristics'!$C:$C,0)))</f>
        <v>% of fuel shifted</v>
      </c>
      <c r="P720" s="14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44" t="str">
        <f>IF(ISBLANK(INDEX('Policy Characteristics'!K:K,MATCH($C720,'Policy Characteristics'!$C:$C,0))),"",INDEX('Policy Characteristics'!K:K,MATCH($C720,'Policy Characteristics'!$C:$C,0)))</f>
        <v>industry-ag-main.html#fuel-switching</v>
      </c>
      <c r="R720" s="144" t="str">
        <f>IF(ISBLANK(INDEX('Policy Characteristics'!L:L,MATCH($C720,'Policy Characteristics'!$C:$C,0))),"",INDEX('Policy Characteristics'!L:L,MATCH($C720,'Policy Characteristics'!$C:$C,0)))</f>
        <v>industry-elec-and-hydrogen.html</v>
      </c>
    </row>
    <row r="721" spans="1:18" x14ac:dyDescent="0.25">
      <c r="A721" s="144" t="str">
        <f>IF(ISBLANK(INDEX('Policy Characteristics'!A:A,MATCH($C721,'Policy Characteristics'!$C:$C,0))),"",INDEX('Policy Characteristics'!A:A,MATCH($C721,'Policy Characteristics'!$C:$C,0)))</f>
        <v>Industry</v>
      </c>
      <c r="B721" s="152" t="str">
        <f>IF(ISBLANK(INDEX('Policy Characteristics'!B:B,MATCH($C721,'Policy Characteristics'!$C:$C,0))),"",INDEX('Policy Characteristics'!B:B,MATCH($C721,'Policy Characteristics'!$C:$C,0)))</f>
        <v>Electrification</v>
      </c>
      <c r="C721" s="144" t="str">
        <f t="shared" si="36"/>
        <v>Fraction of Eligible Industrial Energy Use Shifted to Electricity</v>
      </c>
      <c r="D721" s="6" t="s">
        <v>1972</v>
      </c>
      <c r="E721" s="1" t="s">
        <v>2347</v>
      </c>
      <c r="F721" t="s">
        <v>1934</v>
      </c>
      <c r="G721" s="45" t="s">
        <v>2354</v>
      </c>
      <c r="H721" s="43">
        <v>1964</v>
      </c>
      <c r="I721" t="s">
        <v>43</v>
      </c>
      <c r="J721" s="145" t="str">
        <f>IF(ISBLANK(INDEX('Policy Characteristics'!D:D,MATCH($C721,'Policy Characteristics'!$C:$C,0))),"",INDEX('Policy Characteristics'!D:D,MATCH($C721,'Policy Characteristics'!$C:$C,0)))</f>
        <v>Electrification</v>
      </c>
      <c r="K721" s="144" t="str">
        <f>IF(ISBLANK(INDEX('Policy Characteristics'!E:E,MATCH($C721,'Policy Characteristics'!$C:$C,0))),"",INDEX('Policy Characteristics'!E:E,MATCH($C721,'Policy Characteristics'!$C:$C,0)))</f>
        <v>indst shift to electricity</v>
      </c>
      <c r="L721" s="151">
        <f>IF(ISBLANK(INDEX('Policy Characteristics'!F:F,MATCH($C721,'Policy Characteristics'!$C:$C,0))),"",INDEX('Policy Characteristics'!F:F,MATCH($C721,'Policy Characteristics'!$C:$C,0)))</f>
        <v>0</v>
      </c>
      <c r="M721" s="151">
        <f>IF(ISBLANK(INDEX('Policy Characteristics'!G:G,MATCH($C721,'Policy Characteristics'!$C:$C,0))),"",INDEX('Policy Characteristics'!G:G,MATCH($C721,'Policy Characteristics'!$C:$C,0)))</f>
        <v>1</v>
      </c>
      <c r="N721" s="151">
        <f>IF(ISBLANK(INDEX('Policy Characteristics'!H:H,MATCH($C721,'Policy Characteristics'!$C:$C,0))),"",INDEX('Policy Characteristics'!H:H,MATCH($C721,'Policy Characteristics'!$C:$C,0)))</f>
        <v>0.01</v>
      </c>
      <c r="O721" s="144" t="str">
        <f>IF(ISBLANK(INDEX('Policy Characteristics'!I:I,MATCH($C721,'Policy Characteristics'!$C:$C,0))),"",INDEX('Policy Characteristics'!I:I,MATCH($C721,'Policy Characteristics'!$C:$C,0)))</f>
        <v>% of fuel shifted</v>
      </c>
      <c r="P721" s="14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44" t="str">
        <f>IF(ISBLANK(INDEX('Policy Characteristics'!K:K,MATCH($C721,'Policy Characteristics'!$C:$C,0))),"",INDEX('Policy Characteristics'!K:K,MATCH($C721,'Policy Characteristics'!$C:$C,0)))</f>
        <v>industry-ag-main.html#fuel-switching</v>
      </c>
      <c r="R721" s="144" t="str">
        <f>IF(ISBLANK(INDEX('Policy Characteristics'!L:L,MATCH($C721,'Policy Characteristics'!$C:$C,0))),"",INDEX('Policy Characteristics'!L:L,MATCH($C721,'Policy Characteristics'!$C:$C,0)))</f>
        <v>industry-elec-and-hydrogen.html</v>
      </c>
    </row>
    <row r="722" spans="1:18" x14ac:dyDescent="0.25">
      <c r="A722" s="144" t="str">
        <f>IF(ISBLANK(INDEX('Policy Characteristics'!A:A,MATCH($C722,'Policy Characteristics'!$C:$C,0))),"",INDEX('Policy Characteristics'!A:A,MATCH($C722,'Policy Characteristics'!$C:$C,0)))</f>
        <v>Industry</v>
      </c>
      <c r="B722" s="152" t="str">
        <f>IF(ISBLANK(INDEX('Policy Characteristics'!B:B,MATCH($C722,'Policy Characteristics'!$C:$C,0))),"",INDEX('Policy Characteristics'!B:B,MATCH($C722,'Policy Characteristics'!$C:$C,0)))</f>
        <v>Electrification</v>
      </c>
      <c r="C722" s="144" t="str">
        <f t="shared" si="36"/>
        <v>Fraction of Eligible Industrial Energy Use Shifted to Electricity</v>
      </c>
      <c r="D722" s="6" t="s">
        <v>1972</v>
      </c>
      <c r="E722" s="1" t="s">
        <v>2348</v>
      </c>
      <c r="F722" t="s">
        <v>1934</v>
      </c>
      <c r="G722" s="45" t="s">
        <v>2355</v>
      </c>
      <c r="H722" s="43">
        <v>1965</v>
      </c>
      <c r="I722" t="s">
        <v>43</v>
      </c>
      <c r="J722" s="145" t="str">
        <f>IF(ISBLANK(INDEX('Policy Characteristics'!D:D,MATCH($C722,'Policy Characteristics'!$C:$C,0))),"",INDEX('Policy Characteristics'!D:D,MATCH($C722,'Policy Characteristics'!$C:$C,0)))</f>
        <v>Electrification</v>
      </c>
      <c r="K722" s="144" t="str">
        <f>IF(ISBLANK(INDEX('Policy Characteristics'!E:E,MATCH($C722,'Policy Characteristics'!$C:$C,0))),"",INDEX('Policy Characteristics'!E:E,MATCH($C722,'Policy Characteristics'!$C:$C,0)))</f>
        <v>indst shift to electricity</v>
      </c>
      <c r="L722" s="151">
        <f>IF(ISBLANK(INDEX('Policy Characteristics'!F:F,MATCH($C722,'Policy Characteristics'!$C:$C,0))),"",INDEX('Policy Characteristics'!F:F,MATCH($C722,'Policy Characteristics'!$C:$C,0)))</f>
        <v>0</v>
      </c>
      <c r="M722" s="151">
        <f>IF(ISBLANK(INDEX('Policy Characteristics'!G:G,MATCH($C722,'Policy Characteristics'!$C:$C,0))),"",INDEX('Policy Characteristics'!G:G,MATCH($C722,'Policy Characteristics'!$C:$C,0)))</f>
        <v>1</v>
      </c>
      <c r="N722" s="151">
        <f>IF(ISBLANK(INDEX('Policy Characteristics'!H:H,MATCH($C722,'Policy Characteristics'!$C:$C,0))),"",INDEX('Policy Characteristics'!H:H,MATCH($C722,'Policy Characteristics'!$C:$C,0)))</f>
        <v>0.01</v>
      </c>
      <c r="O722" s="144" t="str">
        <f>IF(ISBLANK(INDEX('Policy Characteristics'!I:I,MATCH($C722,'Policy Characteristics'!$C:$C,0))),"",INDEX('Policy Characteristics'!I:I,MATCH($C722,'Policy Characteristics'!$C:$C,0)))</f>
        <v>% of fuel shifted</v>
      </c>
      <c r="P722" s="14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44" t="str">
        <f>IF(ISBLANK(INDEX('Policy Characteristics'!K:K,MATCH($C722,'Policy Characteristics'!$C:$C,0))),"",INDEX('Policy Characteristics'!K:K,MATCH($C722,'Policy Characteristics'!$C:$C,0)))</f>
        <v>industry-ag-main.html#fuel-switching</v>
      </c>
      <c r="R722" s="144" t="str">
        <f>IF(ISBLANK(INDEX('Policy Characteristics'!L:L,MATCH($C722,'Policy Characteristics'!$C:$C,0))),"",INDEX('Policy Characteristics'!L:L,MATCH($C722,'Policy Characteristics'!$C:$C,0)))</f>
        <v>industry-elec-and-hydrogen.html</v>
      </c>
    </row>
    <row r="723" spans="1:18" x14ac:dyDescent="0.25">
      <c r="A723" s="144" t="str">
        <f>IF(ISBLANK(INDEX('Policy Characteristics'!A:A,MATCH($C723,'Policy Characteristics'!$C:$C,0))),"",INDEX('Policy Characteristics'!A:A,MATCH($C723,'Policy Characteristics'!$C:$C,0)))</f>
        <v>Industry</v>
      </c>
      <c r="B723" s="152" t="str">
        <f>IF(ISBLANK(INDEX('Policy Characteristics'!B:B,MATCH($C723,'Policy Characteristics'!$C:$C,0))),"",INDEX('Policy Characteristics'!B:B,MATCH($C723,'Policy Characteristics'!$C:$C,0)))</f>
        <v>Electrification</v>
      </c>
      <c r="C723" s="144" t="str">
        <f t="shared" si="36"/>
        <v>Fraction of Eligible Industrial Energy Use Shifted to Electricity</v>
      </c>
      <c r="D723" s="6" t="s">
        <v>1972</v>
      </c>
      <c r="E723" s="1" t="s">
        <v>2349</v>
      </c>
      <c r="F723" t="s">
        <v>1934</v>
      </c>
      <c r="G723" s="45" t="s">
        <v>2356</v>
      </c>
      <c r="H723" s="43">
        <v>1966</v>
      </c>
      <c r="I723" t="s">
        <v>43</v>
      </c>
      <c r="J723" s="145" t="str">
        <f>IF(ISBLANK(INDEX('Policy Characteristics'!D:D,MATCH($C723,'Policy Characteristics'!$C:$C,0))),"",INDEX('Policy Characteristics'!D:D,MATCH($C723,'Policy Characteristics'!$C:$C,0)))</f>
        <v>Electrification</v>
      </c>
      <c r="K723" s="144" t="str">
        <f>IF(ISBLANK(INDEX('Policy Characteristics'!E:E,MATCH($C723,'Policy Characteristics'!$C:$C,0))),"",INDEX('Policy Characteristics'!E:E,MATCH($C723,'Policy Characteristics'!$C:$C,0)))</f>
        <v>indst shift to electricity</v>
      </c>
      <c r="L723" s="151">
        <f>IF(ISBLANK(INDEX('Policy Characteristics'!F:F,MATCH($C723,'Policy Characteristics'!$C:$C,0))),"",INDEX('Policy Characteristics'!F:F,MATCH($C723,'Policy Characteristics'!$C:$C,0)))</f>
        <v>0</v>
      </c>
      <c r="M723" s="151">
        <f>IF(ISBLANK(INDEX('Policy Characteristics'!G:G,MATCH($C723,'Policy Characteristics'!$C:$C,0))),"",INDEX('Policy Characteristics'!G:G,MATCH($C723,'Policy Characteristics'!$C:$C,0)))</f>
        <v>1</v>
      </c>
      <c r="N723" s="151">
        <f>IF(ISBLANK(INDEX('Policy Characteristics'!H:H,MATCH($C723,'Policy Characteristics'!$C:$C,0))),"",INDEX('Policy Characteristics'!H:H,MATCH($C723,'Policy Characteristics'!$C:$C,0)))</f>
        <v>0.01</v>
      </c>
      <c r="O723" s="144" t="str">
        <f>IF(ISBLANK(INDEX('Policy Characteristics'!I:I,MATCH($C723,'Policy Characteristics'!$C:$C,0))),"",INDEX('Policy Characteristics'!I:I,MATCH($C723,'Policy Characteristics'!$C:$C,0)))</f>
        <v>% of fuel shifted</v>
      </c>
      <c r="P723" s="14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44" t="str">
        <f>IF(ISBLANK(INDEX('Policy Characteristics'!K:K,MATCH($C723,'Policy Characteristics'!$C:$C,0))),"",INDEX('Policy Characteristics'!K:K,MATCH($C723,'Policy Characteristics'!$C:$C,0)))</f>
        <v>industry-ag-main.html#fuel-switching</v>
      </c>
      <c r="R723" s="144" t="str">
        <f>IF(ISBLANK(INDEX('Policy Characteristics'!L:L,MATCH($C723,'Policy Characteristics'!$C:$C,0))),"",INDEX('Policy Characteristics'!L:L,MATCH($C723,'Policy Characteristics'!$C:$C,0)))</f>
        <v>industry-elec-and-hydrogen.html</v>
      </c>
    </row>
    <row r="724" spans="1:18" x14ac:dyDescent="0.25">
      <c r="A724" s="144" t="str">
        <f>IF(ISBLANK(INDEX('Policy Characteristics'!A:A,MATCH($C724,'Policy Characteristics'!$C:$C,0))),"",INDEX('Policy Characteristics'!A:A,MATCH($C724,'Policy Characteristics'!$C:$C,0)))</f>
        <v>Industry</v>
      </c>
      <c r="B724" s="152" t="str">
        <f>IF(ISBLANK(INDEX('Policy Characteristics'!B:B,MATCH($C724,'Policy Characteristics'!$C:$C,0))),"",INDEX('Policy Characteristics'!B:B,MATCH($C724,'Policy Characteristics'!$C:$C,0)))</f>
        <v>Electrification</v>
      </c>
      <c r="C724" s="144" t="str">
        <f t="shared" si="36"/>
        <v>Fraction of Eligible Industrial Energy Use Shifted to Electricity</v>
      </c>
      <c r="D724" s="6" t="s">
        <v>1972</v>
      </c>
      <c r="E724" s="1" t="s">
        <v>2350</v>
      </c>
      <c r="F724" t="s">
        <v>1934</v>
      </c>
      <c r="G724" s="45" t="s">
        <v>2357</v>
      </c>
      <c r="H724" s="43">
        <v>1967</v>
      </c>
      <c r="I724" t="s">
        <v>44</v>
      </c>
      <c r="J724" s="145" t="str">
        <f>IF(ISBLANK(INDEX('Policy Characteristics'!D:D,MATCH($C724,'Policy Characteristics'!$C:$C,0))),"",INDEX('Policy Characteristics'!D:D,MATCH($C724,'Policy Characteristics'!$C:$C,0)))</f>
        <v>Electrification</v>
      </c>
      <c r="K724" s="144" t="str">
        <f>IF(ISBLANK(INDEX('Policy Characteristics'!E:E,MATCH($C724,'Policy Characteristics'!$C:$C,0))),"",INDEX('Policy Characteristics'!E:E,MATCH($C724,'Policy Characteristics'!$C:$C,0)))</f>
        <v>indst shift to electricity</v>
      </c>
      <c r="L724" s="151">
        <f>IF(ISBLANK(INDEX('Policy Characteristics'!F:F,MATCH($C724,'Policy Characteristics'!$C:$C,0))),"",INDEX('Policy Characteristics'!F:F,MATCH($C724,'Policy Characteristics'!$C:$C,0)))</f>
        <v>0</v>
      </c>
      <c r="M724" s="151">
        <f>IF(ISBLANK(INDEX('Policy Characteristics'!G:G,MATCH($C724,'Policy Characteristics'!$C:$C,0))),"",INDEX('Policy Characteristics'!G:G,MATCH($C724,'Policy Characteristics'!$C:$C,0)))</f>
        <v>1</v>
      </c>
      <c r="N724" s="151">
        <f>IF(ISBLANK(INDEX('Policy Characteristics'!H:H,MATCH($C724,'Policy Characteristics'!$C:$C,0))),"",INDEX('Policy Characteristics'!H:H,MATCH($C724,'Policy Characteristics'!$C:$C,0)))</f>
        <v>0.01</v>
      </c>
      <c r="O724" s="144" t="str">
        <f>IF(ISBLANK(INDEX('Policy Characteristics'!I:I,MATCH($C724,'Policy Characteristics'!$C:$C,0))),"",INDEX('Policy Characteristics'!I:I,MATCH($C724,'Policy Characteristics'!$C:$C,0)))</f>
        <v>% of fuel shifted</v>
      </c>
      <c r="P724" s="14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44" t="str">
        <f>IF(ISBLANK(INDEX('Policy Characteristics'!K:K,MATCH($C724,'Policy Characteristics'!$C:$C,0))),"",INDEX('Policy Characteristics'!K:K,MATCH($C724,'Policy Characteristics'!$C:$C,0)))</f>
        <v>industry-ag-main.html#fuel-switching</v>
      </c>
      <c r="R724" s="144" t="str">
        <f>IF(ISBLANK(INDEX('Policy Characteristics'!L:L,MATCH($C724,'Policy Characteristics'!$C:$C,0))),"",INDEX('Policy Characteristics'!L:L,MATCH($C724,'Policy Characteristics'!$C:$C,0)))</f>
        <v>industry-elec-and-hydrogen.html</v>
      </c>
    </row>
    <row r="725" spans="1:18" x14ac:dyDescent="0.25">
      <c r="A725" s="144" t="str">
        <f>IF(ISBLANK(INDEX('Policy Characteristics'!A:A,MATCH($C725,'Policy Characteristics'!$C:$C,0))),"",INDEX('Policy Characteristics'!A:A,MATCH($C725,'Policy Characteristics'!$C:$C,0)))</f>
        <v>Industry</v>
      </c>
      <c r="B725" s="152" t="str">
        <f>IF(ISBLANK(INDEX('Policy Characteristics'!B:B,MATCH($C725,'Policy Characteristics'!$C:$C,0))),"",INDEX('Policy Characteristics'!B:B,MATCH($C725,'Policy Characteristics'!$C:$C,0)))</f>
        <v>Electrification</v>
      </c>
      <c r="C725" s="144" t="str">
        <f t="shared" si="36"/>
        <v>Fraction of Eligible Industrial Energy Use Shifted to Electricity</v>
      </c>
      <c r="D725" s="6" t="s">
        <v>1972</v>
      </c>
      <c r="E725" s="1" t="s">
        <v>2351</v>
      </c>
      <c r="F725" t="s">
        <v>1934</v>
      </c>
      <c r="G725" s="45" t="s">
        <v>2358</v>
      </c>
      <c r="H725" s="43">
        <v>1968</v>
      </c>
      <c r="I725" t="s">
        <v>44</v>
      </c>
      <c r="J725" s="145" t="str">
        <f>IF(ISBLANK(INDEX('Policy Characteristics'!D:D,MATCH($C725,'Policy Characteristics'!$C:$C,0))),"",INDEX('Policy Characteristics'!D:D,MATCH($C725,'Policy Characteristics'!$C:$C,0)))</f>
        <v>Electrification</v>
      </c>
      <c r="K725" s="144" t="str">
        <f>IF(ISBLANK(INDEX('Policy Characteristics'!E:E,MATCH($C725,'Policy Characteristics'!$C:$C,0))),"",INDEX('Policy Characteristics'!E:E,MATCH($C725,'Policy Characteristics'!$C:$C,0)))</f>
        <v>indst shift to electricity</v>
      </c>
      <c r="L725" s="151">
        <f>IF(ISBLANK(INDEX('Policy Characteristics'!F:F,MATCH($C725,'Policy Characteristics'!$C:$C,0))),"",INDEX('Policy Characteristics'!F:F,MATCH($C725,'Policy Characteristics'!$C:$C,0)))</f>
        <v>0</v>
      </c>
      <c r="M725" s="151">
        <f>IF(ISBLANK(INDEX('Policy Characteristics'!G:G,MATCH($C725,'Policy Characteristics'!$C:$C,0))),"",INDEX('Policy Characteristics'!G:G,MATCH($C725,'Policy Characteristics'!$C:$C,0)))</f>
        <v>1</v>
      </c>
      <c r="N725" s="151">
        <f>IF(ISBLANK(INDEX('Policy Characteristics'!H:H,MATCH($C725,'Policy Characteristics'!$C:$C,0))),"",INDEX('Policy Characteristics'!H:H,MATCH($C725,'Policy Characteristics'!$C:$C,0)))</f>
        <v>0.01</v>
      </c>
      <c r="O725" s="144" t="str">
        <f>IF(ISBLANK(INDEX('Policy Characteristics'!I:I,MATCH($C725,'Policy Characteristics'!$C:$C,0))),"",INDEX('Policy Characteristics'!I:I,MATCH($C725,'Policy Characteristics'!$C:$C,0)))</f>
        <v>% of fuel shifted</v>
      </c>
      <c r="P725" s="14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44" t="str">
        <f>IF(ISBLANK(INDEX('Policy Characteristics'!K:K,MATCH($C725,'Policy Characteristics'!$C:$C,0))),"",INDEX('Policy Characteristics'!K:K,MATCH($C725,'Policy Characteristics'!$C:$C,0)))</f>
        <v>industry-ag-main.html#fuel-switching</v>
      </c>
      <c r="R725" s="144" t="str">
        <f>IF(ISBLANK(INDEX('Policy Characteristics'!L:L,MATCH($C725,'Policy Characteristics'!$C:$C,0))),"",INDEX('Policy Characteristics'!L:L,MATCH($C725,'Policy Characteristics'!$C:$C,0)))</f>
        <v>industry-elec-and-hydrogen.html</v>
      </c>
    </row>
    <row r="726" spans="1:18" x14ac:dyDescent="0.25">
      <c r="A726" s="144" t="str">
        <f>IF(ISBLANK(INDEX('Policy Characteristics'!A:A,MATCH($C726,'Policy Characteristics'!$C:$C,0))),"",INDEX('Policy Characteristics'!A:A,MATCH($C726,'Policy Characteristics'!$C:$C,0)))</f>
        <v>Industry</v>
      </c>
      <c r="B726" s="152" t="str">
        <f>IF(ISBLANK(INDEX('Policy Characteristics'!B:B,MATCH($C726,'Policy Characteristics'!$C:$C,0))),"",INDEX('Policy Characteristics'!B:B,MATCH($C726,'Policy Characteristics'!$C:$C,0)))</f>
        <v>Electrification</v>
      </c>
      <c r="C726" s="144" t="str">
        <f t="shared" si="36"/>
        <v>Fraction of Eligible Industrial Energy Use Shifted to Electricity</v>
      </c>
      <c r="D726" s="6" t="s">
        <v>1972</v>
      </c>
      <c r="E726" s="1" t="s">
        <v>2501</v>
      </c>
      <c r="F726" t="s">
        <v>1934</v>
      </c>
      <c r="G726" s="45" t="s">
        <v>2501</v>
      </c>
      <c r="H726" s="43">
        <v>1969</v>
      </c>
      <c r="I726" t="s">
        <v>43</v>
      </c>
      <c r="J726" s="145" t="str">
        <f>IF(ISBLANK(INDEX('Policy Characteristics'!D:D,MATCH($C726,'Policy Characteristics'!$C:$C,0))),"",INDEX('Policy Characteristics'!D:D,MATCH($C726,'Policy Characteristics'!$C:$C,0)))</f>
        <v>Electrification</v>
      </c>
      <c r="K726" s="144" t="str">
        <f>IF(ISBLANK(INDEX('Policy Characteristics'!E:E,MATCH($C726,'Policy Characteristics'!$C:$C,0))),"",INDEX('Policy Characteristics'!E:E,MATCH($C726,'Policy Characteristics'!$C:$C,0)))</f>
        <v>indst shift to electricity</v>
      </c>
      <c r="L726" s="151">
        <f>IF(ISBLANK(INDEX('Policy Characteristics'!F:F,MATCH($C726,'Policy Characteristics'!$C:$C,0))),"",INDEX('Policy Characteristics'!F:F,MATCH($C726,'Policy Characteristics'!$C:$C,0)))</f>
        <v>0</v>
      </c>
      <c r="M726" s="151">
        <f>IF(ISBLANK(INDEX('Policy Characteristics'!G:G,MATCH($C726,'Policy Characteristics'!$C:$C,0))),"",INDEX('Policy Characteristics'!G:G,MATCH($C726,'Policy Characteristics'!$C:$C,0)))</f>
        <v>1</v>
      </c>
      <c r="N726" s="151">
        <f>IF(ISBLANK(INDEX('Policy Characteristics'!H:H,MATCH($C726,'Policy Characteristics'!$C:$C,0))),"",INDEX('Policy Characteristics'!H:H,MATCH($C726,'Policy Characteristics'!$C:$C,0)))</f>
        <v>0.01</v>
      </c>
      <c r="O726" s="144" t="str">
        <f>IF(ISBLANK(INDEX('Policy Characteristics'!I:I,MATCH($C726,'Policy Characteristics'!$C:$C,0))),"",INDEX('Policy Characteristics'!I:I,MATCH($C726,'Policy Characteristics'!$C:$C,0)))</f>
        <v>% of fuel shifted</v>
      </c>
      <c r="P726" s="14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44" t="str">
        <f>IF(ISBLANK(INDEX('Policy Characteristics'!K:K,MATCH($C726,'Policy Characteristics'!$C:$C,0))),"",INDEX('Policy Characteristics'!K:K,MATCH($C726,'Policy Characteristics'!$C:$C,0)))</f>
        <v>industry-ag-main.html#fuel-switching</v>
      </c>
      <c r="R726" s="144" t="str">
        <f>IF(ISBLANK(INDEX('Policy Characteristics'!L:L,MATCH($C726,'Policy Characteristics'!$C:$C,0))),"",INDEX('Policy Characteristics'!L:L,MATCH($C726,'Policy Characteristics'!$C:$C,0)))</f>
        <v>industry-elec-and-hydrogen.html</v>
      </c>
    </row>
    <row r="727" spans="1:18" x14ac:dyDescent="0.25">
      <c r="A727" s="144" t="str">
        <f>IF(ISBLANK(INDEX('Policy Characteristics'!A:A,MATCH($C727,'Policy Characteristics'!$C:$C,0))),"",INDEX('Policy Characteristics'!A:A,MATCH($C727,'Policy Characteristics'!$C:$C,0)))</f>
        <v>Industry</v>
      </c>
      <c r="B727" s="152" t="str">
        <f>IF(ISBLANK(INDEX('Policy Characteristics'!B:B,MATCH($C727,'Policy Characteristics'!$C:$C,0))),"",INDEX('Policy Characteristics'!B:B,MATCH($C727,'Policy Characteristics'!$C:$C,0)))</f>
        <v>Electrification</v>
      </c>
      <c r="C727" s="144" t="str">
        <f t="shared" si="36"/>
        <v>Fraction of Eligible Industrial Energy Use Shifted to Electricity</v>
      </c>
      <c r="D727" s="6" t="s">
        <v>1973</v>
      </c>
      <c r="E727" s="1" t="s">
        <v>2345</v>
      </c>
      <c r="F727" t="s">
        <v>1935</v>
      </c>
      <c r="G727" s="45" t="s">
        <v>2352</v>
      </c>
      <c r="H727" s="43">
        <v>1970</v>
      </c>
      <c r="I727" t="s">
        <v>43</v>
      </c>
      <c r="J727" s="145" t="str">
        <f>IF(ISBLANK(INDEX('Policy Characteristics'!D:D,MATCH($C727,'Policy Characteristics'!$C:$C,0))),"",INDEX('Policy Characteristics'!D:D,MATCH($C727,'Policy Characteristics'!$C:$C,0)))</f>
        <v>Electrification</v>
      </c>
      <c r="K727" s="144" t="str">
        <f>IF(ISBLANK(INDEX('Policy Characteristics'!E:E,MATCH($C727,'Policy Characteristics'!$C:$C,0))),"",INDEX('Policy Characteristics'!E:E,MATCH($C727,'Policy Characteristics'!$C:$C,0)))</f>
        <v>indst shift to electricity</v>
      </c>
      <c r="L727" s="151">
        <f>IF(ISBLANK(INDEX('Policy Characteristics'!F:F,MATCH($C727,'Policy Characteristics'!$C:$C,0))),"",INDEX('Policy Characteristics'!F:F,MATCH($C727,'Policy Characteristics'!$C:$C,0)))</f>
        <v>0</v>
      </c>
      <c r="M727" s="151">
        <f>IF(ISBLANK(INDEX('Policy Characteristics'!G:G,MATCH($C727,'Policy Characteristics'!$C:$C,0))),"",INDEX('Policy Characteristics'!G:G,MATCH($C727,'Policy Characteristics'!$C:$C,0)))</f>
        <v>1</v>
      </c>
      <c r="N727" s="151">
        <f>IF(ISBLANK(INDEX('Policy Characteristics'!H:H,MATCH($C727,'Policy Characteristics'!$C:$C,0))),"",INDEX('Policy Characteristics'!H:H,MATCH($C727,'Policy Characteristics'!$C:$C,0)))</f>
        <v>0.01</v>
      </c>
      <c r="O727" s="144" t="str">
        <f>IF(ISBLANK(INDEX('Policy Characteristics'!I:I,MATCH($C727,'Policy Characteristics'!$C:$C,0))),"",INDEX('Policy Characteristics'!I:I,MATCH($C727,'Policy Characteristics'!$C:$C,0)))</f>
        <v>% of fuel shifted</v>
      </c>
      <c r="P727" s="14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44" t="str">
        <f>IF(ISBLANK(INDEX('Policy Characteristics'!K:K,MATCH($C727,'Policy Characteristics'!$C:$C,0))),"",INDEX('Policy Characteristics'!K:K,MATCH($C727,'Policy Characteristics'!$C:$C,0)))</f>
        <v>industry-ag-main.html#fuel-switching</v>
      </c>
      <c r="R727" s="144" t="str">
        <f>IF(ISBLANK(INDEX('Policy Characteristics'!L:L,MATCH($C727,'Policy Characteristics'!$C:$C,0))),"",INDEX('Policy Characteristics'!L:L,MATCH($C727,'Policy Characteristics'!$C:$C,0)))</f>
        <v>industry-elec-and-hydrogen.html</v>
      </c>
    </row>
    <row r="728" spans="1:18" x14ac:dyDescent="0.25">
      <c r="A728" s="144" t="str">
        <f>IF(ISBLANK(INDEX('Policy Characteristics'!A:A,MATCH($C728,'Policy Characteristics'!$C:$C,0))),"",INDEX('Policy Characteristics'!A:A,MATCH($C728,'Policy Characteristics'!$C:$C,0)))</f>
        <v>Industry</v>
      </c>
      <c r="B728" s="152" t="str">
        <f>IF(ISBLANK(INDEX('Policy Characteristics'!B:B,MATCH($C728,'Policy Characteristics'!$C:$C,0))),"",INDEX('Policy Characteristics'!B:B,MATCH($C728,'Policy Characteristics'!$C:$C,0)))</f>
        <v>Electrification</v>
      </c>
      <c r="C728" s="144" t="str">
        <f t="shared" si="36"/>
        <v>Fraction of Eligible Industrial Energy Use Shifted to Electricity</v>
      </c>
      <c r="D728" s="6" t="s">
        <v>1973</v>
      </c>
      <c r="E728" s="1" t="s">
        <v>2346</v>
      </c>
      <c r="F728" t="s">
        <v>1935</v>
      </c>
      <c r="G728" s="45" t="s">
        <v>2353</v>
      </c>
      <c r="H728" s="43">
        <v>1971</v>
      </c>
      <c r="I728" t="s">
        <v>43</v>
      </c>
      <c r="J728" s="145" t="str">
        <f>IF(ISBLANK(INDEX('Policy Characteristics'!D:D,MATCH($C728,'Policy Characteristics'!$C:$C,0))),"",INDEX('Policy Characteristics'!D:D,MATCH($C728,'Policy Characteristics'!$C:$C,0)))</f>
        <v>Electrification</v>
      </c>
      <c r="K728" s="144" t="str">
        <f>IF(ISBLANK(INDEX('Policy Characteristics'!E:E,MATCH($C728,'Policy Characteristics'!$C:$C,0))),"",INDEX('Policy Characteristics'!E:E,MATCH($C728,'Policy Characteristics'!$C:$C,0)))</f>
        <v>indst shift to electricity</v>
      </c>
      <c r="L728" s="151">
        <f>IF(ISBLANK(INDEX('Policy Characteristics'!F:F,MATCH($C728,'Policy Characteristics'!$C:$C,0))),"",INDEX('Policy Characteristics'!F:F,MATCH($C728,'Policy Characteristics'!$C:$C,0)))</f>
        <v>0</v>
      </c>
      <c r="M728" s="151">
        <f>IF(ISBLANK(INDEX('Policy Characteristics'!G:G,MATCH($C728,'Policy Characteristics'!$C:$C,0))),"",INDEX('Policy Characteristics'!G:G,MATCH($C728,'Policy Characteristics'!$C:$C,0)))</f>
        <v>1</v>
      </c>
      <c r="N728" s="151">
        <f>IF(ISBLANK(INDEX('Policy Characteristics'!H:H,MATCH($C728,'Policy Characteristics'!$C:$C,0))),"",INDEX('Policy Characteristics'!H:H,MATCH($C728,'Policy Characteristics'!$C:$C,0)))</f>
        <v>0.01</v>
      </c>
      <c r="O728" s="144" t="str">
        <f>IF(ISBLANK(INDEX('Policy Characteristics'!I:I,MATCH($C728,'Policy Characteristics'!$C:$C,0))),"",INDEX('Policy Characteristics'!I:I,MATCH($C728,'Policy Characteristics'!$C:$C,0)))</f>
        <v>% of fuel shifted</v>
      </c>
      <c r="P728" s="14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44" t="str">
        <f>IF(ISBLANK(INDEX('Policy Characteristics'!K:K,MATCH($C728,'Policy Characteristics'!$C:$C,0))),"",INDEX('Policy Characteristics'!K:K,MATCH($C728,'Policy Characteristics'!$C:$C,0)))</f>
        <v>industry-ag-main.html#fuel-switching</v>
      </c>
      <c r="R728" s="144" t="str">
        <f>IF(ISBLANK(INDEX('Policy Characteristics'!L:L,MATCH($C728,'Policy Characteristics'!$C:$C,0))),"",INDEX('Policy Characteristics'!L:L,MATCH($C728,'Policy Characteristics'!$C:$C,0)))</f>
        <v>industry-elec-and-hydrogen.html</v>
      </c>
    </row>
    <row r="729" spans="1:18" x14ac:dyDescent="0.25">
      <c r="A729" s="144" t="str">
        <f>IF(ISBLANK(INDEX('Policy Characteristics'!A:A,MATCH($C729,'Policy Characteristics'!$C:$C,0))),"",INDEX('Policy Characteristics'!A:A,MATCH($C729,'Policy Characteristics'!$C:$C,0)))</f>
        <v>Industry</v>
      </c>
      <c r="B729" s="152" t="str">
        <f>IF(ISBLANK(INDEX('Policy Characteristics'!B:B,MATCH($C729,'Policy Characteristics'!$C:$C,0))),"",INDEX('Policy Characteristics'!B:B,MATCH($C729,'Policy Characteristics'!$C:$C,0)))</f>
        <v>Electrification</v>
      </c>
      <c r="C729" s="144" t="str">
        <f t="shared" si="36"/>
        <v>Fraction of Eligible Industrial Energy Use Shifted to Electricity</v>
      </c>
      <c r="D729" s="6" t="s">
        <v>1973</v>
      </c>
      <c r="E729" s="1" t="s">
        <v>2347</v>
      </c>
      <c r="F729" t="s">
        <v>1935</v>
      </c>
      <c r="G729" s="45" t="s">
        <v>2354</v>
      </c>
      <c r="H729" s="43">
        <v>1972</v>
      </c>
      <c r="I729" t="s">
        <v>43</v>
      </c>
      <c r="J729" s="145" t="str">
        <f>IF(ISBLANK(INDEX('Policy Characteristics'!D:D,MATCH($C729,'Policy Characteristics'!$C:$C,0))),"",INDEX('Policy Characteristics'!D:D,MATCH($C729,'Policy Characteristics'!$C:$C,0)))</f>
        <v>Electrification</v>
      </c>
      <c r="K729" s="144" t="str">
        <f>IF(ISBLANK(INDEX('Policy Characteristics'!E:E,MATCH($C729,'Policy Characteristics'!$C:$C,0))),"",INDEX('Policy Characteristics'!E:E,MATCH($C729,'Policy Characteristics'!$C:$C,0)))</f>
        <v>indst shift to electricity</v>
      </c>
      <c r="L729" s="151">
        <f>IF(ISBLANK(INDEX('Policy Characteristics'!F:F,MATCH($C729,'Policy Characteristics'!$C:$C,0))),"",INDEX('Policy Characteristics'!F:F,MATCH($C729,'Policy Characteristics'!$C:$C,0)))</f>
        <v>0</v>
      </c>
      <c r="M729" s="151">
        <f>IF(ISBLANK(INDEX('Policy Characteristics'!G:G,MATCH($C729,'Policy Characteristics'!$C:$C,0))),"",INDEX('Policy Characteristics'!G:G,MATCH($C729,'Policy Characteristics'!$C:$C,0)))</f>
        <v>1</v>
      </c>
      <c r="N729" s="151">
        <f>IF(ISBLANK(INDEX('Policy Characteristics'!H:H,MATCH($C729,'Policy Characteristics'!$C:$C,0))),"",INDEX('Policy Characteristics'!H:H,MATCH($C729,'Policy Characteristics'!$C:$C,0)))</f>
        <v>0.01</v>
      </c>
      <c r="O729" s="144" t="str">
        <f>IF(ISBLANK(INDEX('Policy Characteristics'!I:I,MATCH($C729,'Policy Characteristics'!$C:$C,0))),"",INDEX('Policy Characteristics'!I:I,MATCH($C729,'Policy Characteristics'!$C:$C,0)))</f>
        <v>% of fuel shifted</v>
      </c>
      <c r="P729" s="14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44" t="str">
        <f>IF(ISBLANK(INDEX('Policy Characteristics'!K:K,MATCH($C729,'Policy Characteristics'!$C:$C,0))),"",INDEX('Policy Characteristics'!K:K,MATCH($C729,'Policy Characteristics'!$C:$C,0)))</f>
        <v>industry-ag-main.html#fuel-switching</v>
      </c>
      <c r="R729" s="144" t="str">
        <f>IF(ISBLANK(INDEX('Policy Characteristics'!L:L,MATCH($C729,'Policy Characteristics'!$C:$C,0))),"",INDEX('Policy Characteristics'!L:L,MATCH($C729,'Policy Characteristics'!$C:$C,0)))</f>
        <v>industry-elec-and-hydrogen.html</v>
      </c>
    </row>
    <row r="730" spans="1:18" x14ac:dyDescent="0.25">
      <c r="A730" s="144" t="str">
        <f>IF(ISBLANK(INDEX('Policy Characteristics'!A:A,MATCH($C730,'Policy Characteristics'!$C:$C,0))),"",INDEX('Policy Characteristics'!A:A,MATCH($C730,'Policy Characteristics'!$C:$C,0)))</f>
        <v>Industry</v>
      </c>
      <c r="B730" s="152" t="str">
        <f>IF(ISBLANK(INDEX('Policy Characteristics'!B:B,MATCH($C730,'Policy Characteristics'!$C:$C,0))),"",INDEX('Policy Characteristics'!B:B,MATCH($C730,'Policy Characteristics'!$C:$C,0)))</f>
        <v>Electrification</v>
      </c>
      <c r="C730" s="144" t="str">
        <f t="shared" si="36"/>
        <v>Fraction of Eligible Industrial Energy Use Shifted to Electricity</v>
      </c>
      <c r="D730" s="6" t="s">
        <v>1973</v>
      </c>
      <c r="E730" s="1" t="s">
        <v>2348</v>
      </c>
      <c r="F730" t="s">
        <v>1935</v>
      </c>
      <c r="G730" s="45" t="s">
        <v>2355</v>
      </c>
      <c r="H730" s="43">
        <v>1973</v>
      </c>
      <c r="I730" t="s">
        <v>43</v>
      </c>
      <c r="J730" s="145" t="str">
        <f>IF(ISBLANK(INDEX('Policy Characteristics'!D:D,MATCH($C730,'Policy Characteristics'!$C:$C,0))),"",INDEX('Policy Characteristics'!D:D,MATCH($C730,'Policy Characteristics'!$C:$C,0)))</f>
        <v>Electrification</v>
      </c>
      <c r="K730" s="144" t="str">
        <f>IF(ISBLANK(INDEX('Policy Characteristics'!E:E,MATCH($C730,'Policy Characteristics'!$C:$C,0))),"",INDEX('Policy Characteristics'!E:E,MATCH($C730,'Policy Characteristics'!$C:$C,0)))</f>
        <v>indst shift to electricity</v>
      </c>
      <c r="L730" s="151">
        <f>IF(ISBLANK(INDEX('Policy Characteristics'!F:F,MATCH($C730,'Policy Characteristics'!$C:$C,0))),"",INDEX('Policy Characteristics'!F:F,MATCH($C730,'Policy Characteristics'!$C:$C,0)))</f>
        <v>0</v>
      </c>
      <c r="M730" s="151">
        <f>IF(ISBLANK(INDEX('Policy Characteristics'!G:G,MATCH($C730,'Policy Characteristics'!$C:$C,0))),"",INDEX('Policy Characteristics'!G:G,MATCH($C730,'Policy Characteristics'!$C:$C,0)))</f>
        <v>1</v>
      </c>
      <c r="N730" s="151">
        <f>IF(ISBLANK(INDEX('Policy Characteristics'!H:H,MATCH($C730,'Policy Characteristics'!$C:$C,0))),"",INDEX('Policy Characteristics'!H:H,MATCH($C730,'Policy Characteristics'!$C:$C,0)))</f>
        <v>0.01</v>
      </c>
      <c r="O730" s="144" t="str">
        <f>IF(ISBLANK(INDEX('Policy Characteristics'!I:I,MATCH($C730,'Policy Characteristics'!$C:$C,0))),"",INDEX('Policy Characteristics'!I:I,MATCH($C730,'Policy Characteristics'!$C:$C,0)))</f>
        <v>% of fuel shifted</v>
      </c>
      <c r="P730" s="14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44" t="str">
        <f>IF(ISBLANK(INDEX('Policy Characteristics'!K:K,MATCH($C730,'Policy Characteristics'!$C:$C,0))),"",INDEX('Policy Characteristics'!K:K,MATCH($C730,'Policy Characteristics'!$C:$C,0)))</f>
        <v>industry-ag-main.html#fuel-switching</v>
      </c>
      <c r="R730" s="144" t="str">
        <f>IF(ISBLANK(INDEX('Policy Characteristics'!L:L,MATCH($C730,'Policy Characteristics'!$C:$C,0))),"",INDEX('Policy Characteristics'!L:L,MATCH($C730,'Policy Characteristics'!$C:$C,0)))</f>
        <v>industry-elec-and-hydrogen.html</v>
      </c>
    </row>
    <row r="731" spans="1:18" x14ac:dyDescent="0.25">
      <c r="A731" s="144" t="str">
        <f>IF(ISBLANK(INDEX('Policy Characteristics'!A:A,MATCH($C731,'Policy Characteristics'!$C:$C,0))),"",INDEX('Policy Characteristics'!A:A,MATCH($C731,'Policy Characteristics'!$C:$C,0)))</f>
        <v>Industry</v>
      </c>
      <c r="B731" s="152" t="str">
        <f>IF(ISBLANK(INDEX('Policy Characteristics'!B:B,MATCH($C731,'Policy Characteristics'!$C:$C,0))),"",INDEX('Policy Characteristics'!B:B,MATCH($C731,'Policy Characteristics'!$C:$C,0)))</f>
        <v>Electrification</v>
      </c>
      <c r="C731" s="144" t="str">
        <f t="shared" si="36"/>
        <v>Fraction of Eligible Industrial Energy Use Shifted to Electricity</v>
      </c>
      <c r="D731" s="6" t="s">
        <v>1973</v>
      </c>
      <c r="E731" s="1" t="s">
        <v>2349</v>
      </c>
      <c r="F731" t="s">
        <v>1935</v>
      </c>
      <c r="G731" s="45" t="s">
        <v>2356</v>
      </c>
      <c r="H731" s="43">
        <v>1974</v>
      </c>
      <c r="I731" t="s">
        <v>43</v>
      </c>
      <c r="J731" s="145" t="str">
        <f>IF(ISBLANK(INDEX('Policy Characteristics'!D:D,MATCH($C731,'Policy Characteristics'!$C:$C,0))),"",INDEX('Policy Characteristics'!D:D,MATCH($C731,'Policy Characteristics'!$C:$C,0)))</f>
        <v>Electrification</v>
      </c>
      <c r="K731" s="144" t="str">
        <f>IF(ISBLANK(INDEX('Policy Characteristics'!E:E,MATCH($C731,'Policy Characteristics'!$C:$C,0))),"",INDEX('Policy Characteristics'!E:E,MATCH($C731,'Policy Characteristics'!$C:$C,0)))</f>
        <v>indst shift to electricity</v>
      </c>
      <c r="L731" s="151">
        <f>IF(ISBLANK(INDEX('Policy Characteristics'!F:F,MATCH($C731,'Policy Characteristics'!$C:$C,0))),"",INDEX('Policy Characteristics'!F:F,MATCH($C731,'Policy Characteristics'!$C:$C,0)))</f>
        <v>0</v>
      </c>
      <c r="M731" s="151">
        <f>IF(ISBLANK(INDEX('Policy Characteristics'!G:G,MATCH($C731,'Policy Characteristics'!$C:$C,0))),"",INDEX('Policy Characteristics'!G:G,MATCH($C731,'Policy Characteristics'!$C:$C,0)))</f>
        <v>1</v>
      </c>
      <c r="N731" s="151">
        <f>IF(ISBLANK(INDEX('Policy Characteristics'!H:H,MATCH($C731,'Policy Characteristics'!$C:$C,0))),"",INDEX('Policy Characteristics'!H:H,MATCH($C731,'Policy Characteristics'!$C:$C,0)))</f>
        <v>0.01</v>
      </c>
      <c r="O731" s="144" t="str">
        <f>IF(ISBLANK(INDEX('Policy Characteristics'!I:I,MATCH($C731,'Policy Characteristics'!$C:$C,0))),"",INDEX('Policy Characteristics'!I:I,MATCH($C731,'Policy Characteristics'!$C:$C,0)))</f>
        <v>% of fuel shifted</v>
      </c>
      <c r="P731" s="14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44" t="str">
        <f>IF(ISBLANK(INDEX('Policy Characteristics'!K:K,MATCH($C731,'Policy Characteristics'!$C:$C,0))),"",INDEX('Policy Characteristics'!K:K,MATCH($C731,'Policy Characteristics'!$C:$C,0)))</f>
        <v>industry-ag-main.html#fuel-switching</v>
      </c>
      <c r="R731" s="144" t="str">
        <f>IF(ISBLANK(INDEX('Policy Characteristics'!L:L,MATCH($C731,'Policy Characteristics'!$C:$C,0))),"",INDEX('Policy Characteristics'!L:L,MATCH($C731,'Policy Characteristics'!$C:$C,0)))</f>
        <v>industry-elec-and-hydrogen.html</v>
      </c>
    </row>
    <row r="732" spans="1:18" x14ac:dyDescent="0.25">
      <c r="A732" s="144" t="str">
        <f>IF(ISBLANK(INDEX('Policy Characteristics'!A:A,MATCH($C732,'Policy Characteristics'!$C:$C,0))),"",INDEX('Policy Characteristics'!A:A,MATCH($C732,'Policy Characteristics'!$C:$C,0)))</f>
        <v>Industry</v>
      </c>
      <c r="B732" s="152" t="str">
        <f>IF(ISBLANK(INDEX('Policy Characteristics'!B:B,MATCH($C732,'Policy Characteristics'!$C:$C,0))),"",INDEX('Policy Characteristics'!B:B,MATCH($C732,'Policy Characteristics'!$C:$C,0)))</f>
        <v>Electrification</v>
      </c>
      <c r="C732" s="144" t="str">
        <f t="shared" si="36"/>
        <v>Fraction of Eligible Industrial Energy Use Shifted to Electricity</v>
      </c>
      <c r="D732" s="6" t="s">
        <v>1973</v>
      </c>
      <c r="E732" s="1" t="s">
        <v>2350</v>
      </c>
      <c r="F732" t="s">
        <v>1935</v>
      </c>
      <c r="G732" s="45" t="s">
        <v>2357</v>
      </c>
      <c r="H732" s="43">
        <v>1975</v>
      </c>
      <c r="I732" t="s">
        <v>44</v>
      </c>
      <c r="J732" s="145" t="str">
        <f>IF(ISBLANK(INDEX('Policy Characteristics'!D:D,MATCH($C732,'Policy Characteristics'!$C:$C,0))),"",INDEX('Policy Characteristics'!D:D,MATCH($C732,'Policy Characteristics'!$C:$C,0)))</f>
        <v>Electrification</v>
      </c>
      <c r="K732" s="144" t="str">
        <f>IF(ISBLANK(INDEX('Policy Characteristics'!E:E,MATCH($C732,'Policy Characteristics'!$C:$C,0))),"",INDEX('Policy Characteristics'!E:E,MATCH($C732,'Policy Characteristics'!$C:$C,0)))</f>
        <v>indst shift to electricity</v>
      </c>
      <c r="L732" s="151">
        <f>IF(ISBLANK(INDEX('Policy Characteristics'!F:F,MATCH($C732,'Policy Characteristics'!$C:$C,0))),"",INDEX('Policy Characteristics'!F:F,MATCH($C732,'Policy Characteristics'!$C:$C,0)))</f>
        <v>0</v>
      </c>
      <c r="M732" s="151">
        <f>IF(ISBLANK(INDEX('Policy Characteristics'!G:G,MATCH($C732,'Policy Characteristics'!$C:$C,0))),"",INDEX('Policy Characteristics'!G:G,MATCH($C732,'Policy Characteristics'!$C:$C,0)))</f>
        <v>1</v>
      </c>
      <c r="N732" s="151">
        <f>IF(ISBLANK(INDEX('Policy Characteristics'!H:H,MATCH($C732,'Policy Characteristics'!$C:$C,0))),"",INDEX('Policy Characteristics'!H:H,MATCH($C732,'Policy Characteristics'!$C:$C,0)))</f>
        <v>0.01</v>
      </c>
      <c r="O732" s="144" t="str">
        <f>IF(ISBLANK(INDEX('Policy Characteristics'!I:I,MATCH($C732,'Policy Characteristics'!$C:$C,0))),"",INDEX('Policy Characteristics'!I:I,MATCH($C732,'Policy Characteristics'!$C:$C,0)))</f>
        <v>% of fuel shifted</v>
      </c>
      <c r="P732" s="14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44" t="str">
        <f>IF(ISBLANK(INDEX('Policy Characteristics'!K:K,MATCH($C732,'Policy Characteristics'!$C:$C,0))),"",INDEX('Policy Characteristics'!K:K,MATCH($C732,'Policy Characteristics'!$C:$C,0)))</f>
        <v>industry-ag-main.html#fuel-switching</v>
      </c>
      <c r="R732" s="144" t="str">
        <f>IF(ISBLANK(INDEX('Policy Characteristics'!L:L,MATCH($C732,'Policy Characteristics'!$C:$C,0))),"",INDEX('Policy Characteristics'!L:L,MATCH($C732,'Policy Characteristics'!$C:$C,0)))</f>
        <v>industry-elec-and-hydrogen.html</v>
      </c>
    </row>
    <row r="733" spans="1:18" x14ac:dyDescent="0.25">
      <c r="A733" s="144" t="str">
        <f>IF(ISBLANK(INDEX('Policy Characteristics'!A:A,MATCH($C733,'Policy Characteristics'!$C:$C,0))),"",INDEX('Policy Characteristics'!A:A,MATCH($C733,'Policy Characteristics'!$C:$C,0)))</f>
        <v>Industry</v>
      </c>
      <c r="B733" s="152" t="str">
        <f>IF(ISBLANK(INDEX('Policy Characteristics'!B:B,MATCH($C733,'Policy Characteristics'!$C:$C,0))),"",INDEX('Policy Characteristics'!B:B,MATCH($C733,'Policy Characteristics'!$C:$C,0)))</f>
        <v>Electrification</v>
      </c>
      <c r="C733" s="144" t="str">
        <f t="shared" si="36"/>
        <v>Fraction of Eligible Industrial Energy Use Shifted to Electricity</v>
      </c>
      <c r="D733" s="6" t="s">
        <v>1973</v>
      </c>
      <c r="E733" s="1" t="s">
        <v>2351</v>
      </c>
      <c r="F733" t="s">
        <v>1935</v>
      </c>
      <c r="G733" s="45" t="s">
        <v>2358</v>
      </c>
      <c r="H733" s="43">
        <v>1976</v>
      </c>
      <c r="I733" t="s">
        <v>44</v>
      </c>
      <c r="J733" s="145" t="str">
        <f>IF(ISBLANK(INDEX('Policy Characteristics'!D:D,MATCH($C733,'Policy Characteristics'!$C:$C,0))),"",INDEX('Policy Characteristics'!D:D,MATCH($C733,'Policy Characteristics'!$C:$C,0)))</f>
        <v>Electrification</v>
      </c>
      <c r="K733" s="144" t="str">
        <f>IF(ISBLANK(INDEX('Policy Characteristics'!E:E,MATCH($C733,'Policy Characteristics'!$C:$C,0))),"",INDEX('Policy Characteristics'!E:E,MATCH($C733,'Policy Characteristics'!$C:$C,0)))</f>
        <v>indst shift to electricity</v>
      </c>
      <c r="L733" s="151">
        <f>IF(ISBLANK(INDEX('Policy Characteristics'!F:F,MATCH($C733,'Policy Characteristics'!$C:$C,0))),"",INDEX('Policy Characteristics'!F:F,MATCH($C733,'Policy Characteristics'!$C:$C,0)))</f>
        <v>0</v>
      </c>
      <c r="M733" s="151">
        <f>IF(ISBLANK(INDEX('Policy Characteristics'!G:G,MATCH($C733,'Policy Characteristics'!$C:$C,0))),"",INDEX('Policy Characteristics'!G:G,MATCH($C733,'Policy Characteristics'!$C:$C,0)))</f>
        <v>1</v>
      </c>
      <c r="N733" s="151">
        <f>IF(ISBLANK(INDEX('Policy Characteristics'!H:H,MATCH($C733,'Policy Characteristics'!$C:$C,0))),"",INDEX('Policy Characteristics'!H:H,MATCH($C733,'Policy Characteristics'!$C:$C,0)))</f>
        <v>0.01</v>
      </c>
      <c r="O733" s="144" t="str">
        <f>IF(ISBLANK(INDEX('Policy Characteristics'!I:I,MATCH($C733,'Policy Characteristics'!$C:$C,0))),"",INDEX('Policy Characteristics'!I:I,MATCH($C733,'Policy Characteristics'!$C:$C,0)))</f>
        <v>% of fuel shifted</v>
      </c>
      <c r="P733" s="14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44" t="str">
        <f>IF(ISBLANK(INDEX('Policy Characteristics'!K:K,MATCH($C733,'Policy Characteristics'!$C:$C,0))),"",INDEX('Policy Characteristics'!K:K,MATCH($C733,'Policy Characteristics'!$C:$C,0)))</f>
        <v>industry-ag-main.html#fuel-switching</v>
      </c>
      <c r="R733" s="144" t="str">
        <f>IF(ISBLANK(INDEX('Policy Characteristics'!L:L,MATCH($C733,'Policy Characteristics'!$C:$C,0))),"",INDEX('Policy Characteristics'!L:L,MATCH($C733,'Policy Characteristics'!$C:$C,0)))</f>
        <v>industry-elec-and-hydrogen.html</v>
      </c>
    </row>
    <row r="734" spans="1:18" x14ac:dyDescent="0.25">
      <c r="A734" s="144" t="str">
        <f>IF(ISBLANK(INDEX('Policy Characteristics'!A:A,MATCH($C734,'Policy Characteristics'!$C:$C,0))),"",INDEX('Policy Characteristics'!A:A,MATCH($C734,'Policy Characteristics'!$C:$C,0)))</f>
        <v>Industry</v>
      </c>
      <c r="B734" s="152" t="str">
        <f>IF(ISBLANK(INDEX('Policy Characteristics'!B:B,MATCH($C734,'Policy Characteristics'!$C:$C,0))),"",INDEX('Policy Characteristics'!B:B,MATCH($C734,'Policy Characteristics'!$C:$C,0)))</f>
        <v>Electrification</v>
      </c>
      <c r="C734" s="144" t="str">
        <f t="shared" si="36"/>
        <v>Fraction of Eligible Industrial Energy Use Shifted to Electricity</v>
      </c>
      <c r="D734" s="6" t="s">
        <v>1973</v>
      </c>
      <c r="E734" s="1" t="s">
        <v>2501</v>
      </c>
      <c r="F734" t="s">
        <v>1935</v>
      </c>
      <c r="G734" s="45" t="s">
        <v>2501</v>
      </c>
      <c r="H734" s="43">
        <v>1977</v>
      </c>
      <c r="I734" t="s">
        <v>44</v>
      </c>
      <c r="J734" s="145" t="str">
        <f>IF(ISBLANK(INDEX('Policy Characteristics'!D:D,MATCH($C734,'Policy Characteristics'!$C:$C,0))),"",INDEX('Policy Characteristics'!D:D,MATCH($C734,'Policy Characteristics'!$C:$C,0)))</f>
        <v>Electrification</v>
      </c>
      <c r="K734" s="144" t="str">
        <f>IF(ISBLANK(INDEX('Policy Characteristics'!E:E,MATCH($C734,'Policy Characteristics'!$C:$C,0))),"",INDEX('Policy Characteristics'!E:E,MATCH($C734,'Policy Characteristics'!$C:$C,0)))</f>
        <v>indst shift to electricity</v>
      </c>
      <c r="L734" s="151">
        <f>IF(ISBLANK(INDEX('Policy Characteristics'!F:F,MATCH($C734,'Policy Characteristics'!$C:$C,0))),"",INDEX('Policy Characteristics'!F:F,MATCH($C734,'Policy Characteristics'!$C:$C,0)))</f>
        <v>0</v>
      </c>
      <c r="M734" s="151">
        <f>IF(ISBLANK(INDEX('Policy Characteristics'!G:G,MATCH($C734,'Policy Characteristics'!$C:$C,0))),"",INDEX('Policy Characteristics'!G:G,MATCH($C734,'Policy Characteristics'!$C:$C,0)))</f>
        <v>1</v>
      </c>
      <c r="N734" s="151">
        <f>IF(ISBLANK(INDEX('Policy Characteristics'!H:H,MATCH($C734,'Policy Characteristics'!$C:$C,0))),"",INDEX('Policy Characteristics'!H:H,MATCH($C734,'Policy Characteristics'!$C:$C,0)))</f>
        <v>0.01</v>
      </c>
      <c r="O734" s="144" t="str">
        <f>IF(ISBLANK(INDEX('Policy Characteristics'!I:I,MATCH($C734,'Policy Characteristics'!$C:$C,0))),"",INDEX('Policy Characteristics'!I:I,MATCH($C734,'Policy Characteristics'!$C:$C,0)))</f>
        <v>% of fuel shifted</v>
      </c>
      <c r="P734" s="14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44" t="str">
        <f>IF(ISBLANK(INDEX('Policy Characteristics'!K:K,MATCH($C734,'Policy Characteristics'!$C:$C,0))),"",INDEX('Policy Characteristics'!K:K,MATCH($C734,'Policy Characteristics'!$C:$C,0)))</f>
        <v>industry-ag-main.html#fuel-switching</v>
      </c>
      <c r="R734" s="144" t="str">
        <f>IF(ISBLANK(INDEX('Policy Characteristics'!L:L,MATCH($C734,'Policy Characteristics'!$C:$C,0))),"",INDEX('Policy Characteristics'!L:L,MATCH($C734,'Policy Characteristics'!$C:$C,0)))</f>
        <v>industry-elec-and-hydrogen.html</v>
      </c>
    </row>
    <row r="735" spans="1:18" x14ac:dyDescent="0.25">
      <c r="A735" s="144" t="str">
        <f>IF(ISBLANK(INDEX('Policy Characteristics'!A:A,MATCH($C735,'Policy Characteristics'!$C:$C,0))),"",INDEX('Policy Characteristics'!A:A,MATCH($C735,'Policy Characteristics'!$C:$C,0)))</f>
        <v>Industry</v>
      </c>
      <c r="B735" s="152" t="str">
        <f>IF(ISBLANK(INDEX('Policy Characteristics'!B:B,MATCH($C735,'Policy Characteristics'!$C:$C,0))),"",INDEX('Policy Characteristics'!B:B,MATCH($C735,'Policy Characteristics'!$C:$C,0)))</f>
        <v>Electrification</v>
      </c>
      <c r="C735" s="144" t="str">
        <f t="shared" si="36"/>
        <v>Fraction of Eligible Industrial Energy Use Shifted to Electricity</v>
      </c>
      <c r="D735" s="6" t="s">
        <v>1974</v>
      </c>
      <c r="E735" s="1" t="s">
        <v>2345</v>
      </c>
      <c r="F735" t="s">
        <v>1936</v>
      </c>
      <c r="G735" s="45" t="s">
        <v>2352</v>
      </c>
      <c r="H735" s="43">
        <v>1978</v>
      </c>
      <c r="I735" t="s">
        <v>43</v>
      </c>
      <c r="J735" s="145" t="str">
        <f>IF(ISBLANK(INDEX('Policy Characteristics'!D:D,MATCH($C735,'Policy Characteristics'!$C:$C,0))),"",INDEX('Policy Characteristics'!D:D,MATCH($C735,'Policy Characteristics'!$C:$C,0)))</f>
        <v>Electrification</v>
      </c>
      <c r="K735" s="144" t="str">
        <f>IF(ISBLANK(INDEX('Policy Characteristics'!E:E,MATCH($C735,'Policy Characteristics'!$C:$C,0))),"",INDEX('Policy Characteristics'!E:E,MATCH($C735,'Policy Characteristics'!$C:$C,0)))</f>
        <v>indst shift to electricity</v>
      </c>
      <c r="L735" s="151">
        <f>IF(ISBLANK(INDEX('Policy Characteristics'!F:F,MATCH($C735,'Policy Characteristics'!$C:$C,0))),"",INDEX('Policy Characteristics'!F:F,MATCH($C735,'Policy Characteristics'!$C:$C,0)))</f>
        <v>0</v>
      </c>
      <c r="M735" s="151">
        <f>IF(ISBLANK(INDEX('Policy Characteristics'!G:G,MATCH($C735,'Policy Characteristics'!$C:$C,0))),"",INDEX('Policy Characteristics'!G:G,MATCH($C735,'Policy Characteristics'!$C:$C,0)))</f>
        <v>1</v>
      </c>
      <c r="N735" s="151">
        <f>IF(ISBLANK(INDEX('Policy Characteristics'!H:H,MATCH($C735,'Policy Characteristics'!$C:$C,0))),"",INDEX('Policy Characteristics'!H:H,MATCH($C735,'Policy Characteristics'!$C:$C,0)))</f>
        <v>0.01</v>
      </c>
      <c r="O735" s="144" t="str">
        <f>IF(ISBLANK(INDEX('Policy Characteristics'!I:I,MATCH($C735,'Policy Characteristics'!$C:$C,0))),"",INDEX('Policy Characteristics'!I:I,MATCH($C735,'Policy Characteristics'!$C:$C,0)))</f>
        <v>% of fuel shifted</v>
      </c>
      <c r="P735" s="14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44" t="str">
        <f>IF(ISBLANK(INDEX('Policy Characteristics'!K:K,MATCH($C735,'Policy Characteristics'!$C:$C,0))),"",INDEX('Policy Characteristics'!K:K,MATCH($C735,'Policy Characteristics'!$C:$C,0)))</f>
        <v>industry-ag-main.html#fuel-switching</v>
      </c>
      <c r="R735" s="144" t="str">
        <f>IF(ISBLANK(INDEX('Policy Characteristics'!L:L,MATCH($C735,'Policy Characteristics'!$C:$C,0))),"",INDEX('Policy Characteristics'!L:L,MATCH($C735,'Policy Characteristics'!$C:$C,0)))</f>
        <v>industry-elec-and-hydrogen.html</v>
      </c>
    </row>
    <row r="736" spans="1:18" x14ac:dyDescent="0.25">
      <c r="A736" s="144" t="str">
        <f>IF(ISBLANK(INDEX('Policy Characteristics'!A:A,MATCH($C736,'Policy Characteristics'!$C:$C,0))),"",INDEX('Policy Characteristics'!A:A,MATCH($C736,'Policy Characteristics'!$C:$C,0)))</f>
        <v>Industry</v>
      </c>
      <c r="B736" s="152" t="str">
        <f>IF(ISBLANK(INDEX('Policy Characteristics'!B:B,MATCH($C736,'Policy Characteristics'!$C:$C,0))),"",INDEX('Policy Characteristics'!B:B,MATCH($C736,'Policy Characteristics'!$C:$C,0)))</f>
        <v>Electrification</v>
      </c>
      <c r="C736" s="144" t="str">
        <f t="shared" si="36"/>
        <v>Fraction of Eligible Industrial Energy Use Shifted to Electricity</v>
      </c>
      <c r="D736" s="6" t="s">
        <v>1974</v>
      </c>
      <c r="E736" s="1" t="s">
        <v>2346</v>
      </c>
      <c r="F736" t="s">
        <v>1936</v>
      </c>
      <c r="G736" s="45" t="s">
        <v>2353</v>
      </c>
      <c r="H736" s="43">
        <v>1979</v>
      </c>
      <c r="I736" t="s">
        <v>43</v>
      </c>
      <c r="J736" s="145" t="str">
        <f>IF(ISBLANK(INDEX('Policy Characteristics'!D:D,MATCH($C736,'Policy Characteristics'!$C:$C,0))),"",INDEX('Policy Characteristics'!D:D,MATCH($C736,'Policy Characteristics'!$C:$C,0)))</f>
        <v>Electrification</v>
      </c>
      <c r="K736" s="144" t="str">
        <f>IF(ISBLANK(INDEX('Policy Characteristics'!E:E,MATCH($C736,'Policy Characteristics'!$C:$C,0))),"",INDEX('Policy Characteristics'!E:E,MATCH($C736,'Policy Characteristics'!$C:$C,0)))</f>
        <v>indst shift to electricity</v>
      </c>
      <c r="L736" s="151">
        <f>IF(ISBLANK(INDEX('Policy Characteristics'!F:F,MATCH($C736,'Policy Characteristics'!$C:$C,0))),"",INDEX('Policy Characteristics'!F:F,MATCH($C736,'Policy Characteristics'!$C:$C,0)))</f>
        <v>0</v>
      </c>
      <c r="M736" s="151">
        <f>IF(ISBLANK(INDEX('Policy Characteristics'!G:G,MATCH($C736,'Policy Characteristics'!$C:$C,0))),"",INDEX('Policy Characteristics'!G:G,MATCH($C736,'Policy Characteristics'!$C:$C,0)))</f>
        <v>1</v>
      </c>
      <c r="N736" s="151">
        <f>IF(ISBLANK(INDEX('Policy Characteristics'!H:H,MATCH($C736,'Policy Characteristics'!$C:$C,0))),"",INDEX('Policy Characteristics'!H:H,MATCH($C736,'Policy Characteristics'!$C:$C,0)))</f>
        <v>0.01</v>
      </c>
      <c r="O736" s="144" t="str">
        <f>IF(ISBLANK(INDEX('Policy Characteristics'!I:I,MATCH($C736,'Policy Characteristics'!$C:$C,0))),"",INDEX('Policy Characteristics'!I:I,MATCH($C736,'Policy Characteristics'!$C:$C,0)))</f>
        <v>% of fuel shifted</v>
      </c>
      <c r="P736" s="14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44" t="str">
        <f>IF(ISBLANK(INDEX('Policy Characteristics'!K:K,MATCH($C736,'Policy Characteristics'!$C:$C,0))),"",INDEX('Policy Characteristics'!K:K,MATCH($C736,'Policy Characteristics'!$C:$C,0)))</f>
        <v>industry-ag-main.html#fuel-switching</v>
      </c>
      <c r="R736" s="144" t="str">
        <f>IF(ISBLANK(INDEX('Policy Characteristics'!L:L,MATCH($C736,'Policy Characteristics'!$C:$C,0))),"",INDEX('Policy Characteristics'!L:L,MATCH($C736,'Policy Characteristics'!$C:$C,0)))</f>
        <v>industry-elec-and-hydrogen.html</v>
      </c>
    </row>
    <row r="737" spans="1:18" x14ac:dyDescent="0.25">
      <c r="A737" s="144" t="str">
        <f>IF(ISBLANK(INDEX('Policy Characteristics'!A:A,MATCH($C737,'Policy Characteristics'!$C:$C,0))),"",INDEX('Policy Characteristics'!A:A,MATCH($C737,'Policy Characteristics'!$C:$C,0)))</f>
        <v>Industry</v>
      </c>
      <c r="B737" s="152" t="str">
        <f>IF(ISBLANK(INDEX('Policy Characteristics'!B:B,MATCH($C737,'Policy Characteristics'!$C:$C,0))),"",INDEX('Policy Characteristics'!B:B,MATCH($C737,'Policy Characteristics'!$C:$C,0)))</f>
        <v>Electrification</v>
      </c>
      <c r="C737" s="144" t="str">
        <f t="shared" si="36"/>
        <v>Fraction of Eligible Industrial Energy Use Shifted to Electricity</v>
      </c>
      <c r="D737" s="6" t="s">
        <v>1974</v>
      </c>
      <c r="E737" s="1" t="s">
        <v>2347</v>
      </c>
      <c r="F737" t="s">
        <v>1936</v>
      </c>
      <c r="G737" s="45" t="s">
        <v>2354</v>
      </c>
      <c r="H737" s="43">
        <v>1980</v>
      </c>
      <c r="I737" t="s">
        <v>43</v>
      </c>
      <c r="J737" s="145" t="str">
        <f>IF(ISBLANK(INDEX('Policy Characteristics'!D:D,MATCH($C737,'Policy Characteristics'!$C:$C,0))),"",INDEX('Policy Characteristics'!D:D,MATCH($C737,'Policy Characteristics'!$C:$C,0)))</f>
        <v>Electrification</v>
      </c>
      <c r="K737" s="144" t="str">
        <f>IF(ISBLANK(INDEX('Policy Characteristics'!E:E,MATCH($C737,'Policy Characteristics'!$C:$C,0))),"",INDEX('Policy Characteristics'!E:E,MATCH($C737,'Policy Characteristics'!$C:$C,0)))</f>
        <v>indst shift to electricity</v>
      </c>
      <c r="L737" s="151">
        <f>IF(ISBLANK(INDEX('Policy Characteristics'!F:F,MATCH($C737,'Policy Characteristics'!$C:$C,0))),"",INDEX('Policy Characteristics'!F:F,MATCH($C737,'Policy Characteristics'!$C:$C,0)))</f>
        <v>0</v>
      </c>
      <c r="M737" s="151">
        <f>IF(ISBLANK(INDEX('Policy Characteristics'!G:G,MATCH($C737,'Policy Characteristics'!$C:$C,0))),"",INDEX('Policy Characteristics'!G:G,MATCH($C737,'Policy Characteristics'!$C:$C,0)))</f>
        <v>1</v>
      </c>
      <c r="N737" s="151">
        <f>IF(ISBLANK(INDEX('Policy Characteristics'!H:H,MATCH($C737,'Policy Characteristics'!$C:$C,0))),"",INDEX('Policy Characteristics'!H:H,MATCH($C737,'Policy Characteristics'!$C:$C,0)))</f>
        <v>0.01</v>
      </c>
      <c r="O737" s="144" t="str">
        <f>IF(ISBLANK(INDEX('Policy Characteristics'!I:I,MATCH($C737,'Policy Characteristics'!$C:$C,0))),"",INDEX('Policy Characteristics'!I:I,MATCH($C737,'Policy Characteristics'!$C:$C,0)))</f>
        <v>% of fuel shifted</v>
      </c>
      <c r="P737" s="14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44" t="str">
        <f>IF(ISBLANK(INDEX('Policy Characteristics'!K:K,MATCH($C737,'Policy Characteristics'!$C:$C,0))),"",INDEX('Policy Characteristics'!K:K,MATCH($C737,'Policy Characteristics'!$C:$C,0)))</f>
        <v>industry-ag-main.html#fuel-switching</v>
      </c>
      <c r="R737" s="144" t="str">
        <f>IF(ISBLANK(INDEX('Policy Characteristics'!L:L,MATCH($C737,'Policy Characteristics'!$C:$C,0))),"",INDEX('Policy Characteristics'!L:L,MATCH($C737,'Policy Characteristics'!$C:$C,0)))</f>
        <v>industry-elec-and-hydrogen.html</v>
      </c>
    </row>
    <row r="738" spans="1:18" x14ac:dyDescent="0.25">
      <c r="A738" s="144" t="str">
        <f>IF(ISBLANK(INDEX('Policy Characteristics'!A:A,MATCH($C738,'Policy Characteristics'!$C:$C,0))),"",INDEX('Policy Characteristics'!A:A,MATCH($C738,'Policy Characteristics'!$C:$C,0)))</f>
        <v>Industry</v>
      </c>
      <c r="B738" s="152" t="str">
        <f>IF(ISBLANK(INDEX('Policy Characteristics'!B:B,MATCH($C738,'Policy Characteristics'!$C:$C,0))),"",INDEX('Policy Characteristics'!B:B,MATCH($C738,'Policy Characteristics'!$C:$C,0)))</f>
        <v>Electrification</v>
      </c>
      <c r="C738" s="144" t="str">
        <f t="shared" si="36"/>
        <v>Fraction of Eligible Industrial Energy Use Shifted to Electricity</v>
      </c>
      <c r="D738" s="6" t="s">
        <v>1974</v>
      </c>
      <c r="E738" s="1" t="s">
        <v>2348</v>
      </c>
      <c r="F738" t="s">
        <v>1936</v>
      </c>
      <c r="G738" s="45" t="s">
        <v>2355</v>
      </c>
      <c r="H738" s="43">
        <v>1981</v>
      </c>
      <c r="I738" t="s">
        <v>43</v>
      </c>
      <c r="J738" s="145" t="str">
        <f>IF(ISBLANK(INDEX('Policy Characteristics'!D:D,MATCH($C738,'Policy Characteristics'!$C:$C,0))),"",INDEX('Policy Characteristics'!D:D,MATCH($C738,'Policy Characteristics'!$C:$C,0)))</f>
        <v>Electrification</v>
      </c>
      <c r="K738" s="144" t="str">
        <f>IF(ISBLANK(INDEX('Policy Characteristics'!E:E,MATCH($C738,'Policy Characteristics'!$C:$C,0))),"",INDEX('Policy Characteristics'!E:E,MATCH($C738,'Policy Characteristics'!$C:$C,0)))</f>
        <v>indst shift to electricity</v>
      </c>
      <c r="L738" s="151">
        <f>IF(ISBLANK(INDEX('Policy Characteristics'!F:F,MATCH($C738,'Policy Characteristics'!$C:$C,0))),"",INDEX('Policy Characteristics'!F:F,MATCH($C738,'Policy Characteristics'!$C:$C,0)))</f>
        <v>0</v>
      </c>
      <c r="M738" s="151">
        <f>IF(ISBLANK(INDEX('Policy Characteristics'!G:G,MATCH($C738,'Policy Characteristics'!$C:$C,0))),"",INDEX('Policy Characteristics'!G:G,MATCH($C738,'Policy Characteristics'!$C:$C,0)))</f>
        <v>1</v>
      </c>
      <c r="N738" s="151">
        <f>IF(ISBLANK(INDEX('Policy Characteristics'!H:H,MATCH($C738,'Policy Characteristics'!$C:$C,0))),"",INDEX('Policy Characteristics'!H:H,MATCH($C738,'Policy Characteristics'!$C:$C,0)))</f>
        <v>0.01</v>
      </c>
      <c r="O738" s="144" t="str">
        <f>IF(ISBLANK(INDEX('Policy Characteristics'!I:I,MATCH($C738,'Policy Characteristics'!$C:$C,0))),"",INDEX('Policy Characteristics'!I:I,MATCH($C738,'Policy Characteristics'!$C:$C,0)))</f>
        <v>% of fuel shifted</v>
      </c>
      <c r="P738" s="14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44" t="str">
        <f>IF(ISBLANK(INDEX('Policy Characteristics'!K:K,MATCH($C738,'Policy Characteristics'!$C:$C,0))),"",INDEX('Policy Characteristics'!K:K,MATCH($C738,'Policy Characteristics'!$C:$C,0)))</f>
        <v>industry-ag-main.html#fuel-switching</v>
      </c>
      <c r="R738" s="144" t="str">
        <f>IF(ISBLANK(INDEX('Policy Characteristics'!L:L,MATCH($C738,'Policy Characteristics'!$C:$C,0))),"",INDEX('Policy Characteristics'!L:L,MATCH($C738,'Policy Characteristics'!$C:$C,0)))</f>
        <v>industry-elec-and-hydrogen.html</v>
      </c>
    </row>
    <row r="739" spans="1:18" x14ac:dyDescent="0.25">
      <c r="A739" s="144" t="str">
        <f>IF(ISBLANK(INDEX('Policy Characteristics'!A:A,MATCH($C739,'Policy Characteristics'!$C:$C,0))),"",INDEX('Policy Characteristics'!A:A,MATCH($C739,'Policy Characteristics'!$C:$C,0)))</f>
        <v>Industry</v>
      </c>
      <c r="B739" s="152" t="str">
        <f>IF(ISBLANK(INDEX('Policy Characteristics'!B:B,MATCH($C739,'Policy Characteristics'!$C:$C,0))),"",INDEX('Policy Characteristics'!B:B,MATCH($C739,'Policy Characteristics'!$C:$C,0)))</f>
        <v>Electrification</v>
      </c>
      <c r="C739" s="144" t="str">
        <f t="shared" si="36"/>
        <v>Fraction of Eligible Industrial Energy Use Shifted to Electricity</v>
      </c>
      <c r="D739" s="6" t="s">
        <v>1974</v>
      </c>
      <c r="E739" s="1" t="s">
        <v>2349</v>
      </c>
      <c r="F739" t="s">
        <v>1936</v>
      </c>
      <c r="G739" s="45" t="s">
        <v>2356</v>
      </c>
      <c r="H739" s="43">
        <v>1982</v>
      </c>
      <c r="I739" t="s">
        <v>44</v>
      </c>
      <c r="J739" s="145" t="str">
        <f>IF(ISBLANK(INDEX('Policy Characteristics'!D:D,MATCH($C739,'Policy Characteristics'!$C:$C,0))),"",INDEX('Policy Characteristics'!D:D,MATCH($C739,'Policy Characteristics'!$C:$C,0)))</f>
        <v>Electrification</v>
      </c>
      <c r="K739" s="144" t="str">
        <f>IF(ISBLANK(INDEX('Policy Characteristics'!E:E,MATCH($C739,'Policy Characteristics'!$C:$C,0))),"",INDEX('Policy Characteristics'!E:E,MATCH($C739,'Policy Characteristics'!$C:$C,0)))</f>
        <v>indst shift to electricity</v>
      </c>
      <c r="L739" s="151">
        <f>IF(ISBLANK(INDEX('Policy Characteristics'!F:F,MATCH($C739,'Policy Characteristics'!$C:$C,0))),"",INDEX('Policy Characteristics'!F:F,MATCH($C739,'Policy Characteristics'!$C:$C,0)))</f>
        <v>0</v>
      </c>
      <c r="M739" s="151">
        <f>IF(ISBLANK(INDEX('Policy Characteristics'!G:G,MATCH($C739,'Policy Characteristics'!$C:$C,0))),"",INDEX('Policy Characteristics'!G:G,MATCH($C739,'Policy Characteristics'!$C:$C,0)))</f>
        <v>1</v>
      </c>
      <c r="N739" s="151">
        <f>IF(ISBLANK(INDEX('Policy Characteristics'!H:H,MATCH($C739,'Policy Characteristics'!$C:$C,0))),"",INDEX('Policy Characteristics'!H:H,MATCH($C739,'Policy Characteristics'!$C:$C,0)))</f>
        <v>0.01</v>
      </c>
      <c r="O739" s="144" t="str">
        <f>IF(ISBLANK(INDEX('Policy Characteristics'!I:I,MATCH($C739,'Policy Characteristics'!$C:$C,0))),"",INDEX('Policy Characteristics'!I:I,MATCH($C739,'Policy Characteristics'!$C:$C,0)))</f>
        <v>% of fuel shifted</v>
      </c>
      <c r="P739" s="14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44" t="str">
        <f>IF(ISBLANK(INDEX('Policy Characteristics'!K:K,MATCH($C739,'Policy Characteristics'!$C:$C,0))),"",INDEX('Policy Characteristics'!K:K,MATCH($C739,'Policy Characteristics'!$C:$C,0)))</f>
        <v>industry-ag-main.html#fuel-switching</v>
      </c>
      <c r="R739" s="144" t="str">
        <f>IF(ISBLANK(INDEX('Policy Characteristics'!L:L,MATCH($C739,'Policy Characteristics'!$C:$C,0))),"",INDEX('Policy Characteristics'!L:L,MATCH($C739,'Policy Characteristics'!$C:$C,0)))</f>
        <v>industry-elec-and-hydrogen.html</v>
      </c>
    </row>
    <row r="740" spans="1:18" x14ac:dyDescent="0.25">
      <c r="A740" s="144" t="str">
        <f>IF(ISBLANK(INDEX('Policy Characteristics'!A:A,MATCH($C740,'Policy Characteristics'!$C:$C,0))),"",INDEX('Policy Characteristics'!A:A,MATCH($C740,'Policy Characteristics'!$C:$C,0)))</f>
        <v>Industry</v>
      </c>
      <c r="B740" s="152" t="str">
        <f>IF(ISBLANK(INDEX('Policy Characteristics'!B:B,MATCH($C740,'Policy Characteristics'!$C:$C,0))),"",INDEX('Policy Characteristics'!B:B,MATCH($C740,'Policy Characteristics'!$C:$C,0)))</f>
        <v>Electrification</v>
      </c>
      <c r="C740" s="144" t="str">
        <f t="shared" si="36"/>
        <v>Fraction of Eligible Industrial Energy Use Shifted to Electricity</v>
      </c>
      <c r="D740" s="6" t="s">
        <v>1974</v>
      </c>
      <c r="E740" s="1" t="s">
        <v>2350</v>
      </c>
      <c r="F740" t="s">
        <v>1936</v>
      </c>
      <c r="G740" s="45" t="s">
        <v>2357</v>
      </c>
      <c r="H740" s="43">
        <v>1983</v>
      </c>
      <c r="I740" t="s">
        <v>43</v>
      </c>
      <c r="J740" s="145" t="str">
        <f>IF(ISBLANK(INDEX('Policy Characteristics'!D:D,MATCH($C740,'Policy Characteristics'!$C:$C,0))),"",INDEX('Policy Characteristics'!D:D,MATCH($C740,'Policy Characteristics'!$C:$C,0)))</f>
        <v>Electrification</v>
      </c>
      <c r="K740" s="144" t="str">
        <f>IF(ISBLANK(INDEX('Policy Characteristics'!E:E,MATCH($C740,'Policy Characteristics'!$C:$C,0))),"",INDEX('Policy Characteristics'!E:E,MATCH($C740,'Policy Characteristics'!$C:$C,0)))</f>
        <v>indst shift to electricity</v>
      </c>
      <c r="L740" s="151">
        <f>IF(ISBLANK(INDEX('Policy Characteristics'!F:F,MATCH($C740,'Policy Characteristics'!$C:$C,0))),"",INDEX('Policy Characteristics'!F:F,MATCH($C740,'Policy Characteristics'!$C:$C,0)))</f>
        <v>0</v>
      </c>
      <c r="M740" s="151">
        <f>IF(ISBLANK(INDEX('Policy Characteristics'!G:G,MATCH($C740,'Policy Characteristics'!$C:$C,0))),"",INDEX('Policy Characteristics'!G:G,MATCH($C740,'Policy Characteristics'!$C:$C,0)))</f>
        <v>1</v>
      </c>
      <c r="N740" s="151">
        <f>IF(ISBLANK(INDEX('Policy Characteristics'!H:H,MATCH($C740,'Policy Characteristics'!$C:$C,0))),"",INDEX('Policy Characteristics'!H:H,MATCH($C740,'Policy Characteristics'!$C:$C,0)))</f>
        <v>0.01</v>
      </c>
      <c r="O740" s="144" t="str">
        <f>IF(ISBLANK(INDEX('Policy Characteristics'!I:I,MATCH($C740,'Policy Characteristics'!$C:$C,0))),"",INDEX('Policy Characteristics'!I:I,MATCH($C740,'Policy Characteristics'!$C:$C,0)))</f>
        <v>% of fuel shifted</v>
      </c>
      <c r="P740" s="14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44" t="str">
        <f>IF(ISBLANK(INDEX('Policy Characteristics'!K:K,MATCH($C740,'Policy Characteristics'!$C:$C,0))),"",INDEX('Policy Characteristics'!K:K,MATCH($C740,'Policy Characteristics'!$C:$C,0)))</f>
        <v>industry-ag-main.html#fuel-switching</v>
      </c>
      <c r="R740" s="144" t="str">
        <f>IF(ISBLANK(INDEX('Policy Characteristics'!L:L,MATCH($C740,'Policy Characteristics'!$C:$C,0))),"",INDEX('Policy Characteristics'!L:L,MATCH($C740,'Policy Characteristics'!$C:$C,0)))</f>
        <v>industry-elec-and-hydrogen.html</v>
      </c>
    </row>
    <row r="741" spans="1:18" x14ac:dyDescent="0.25">
      <c r="A741" s="144" t="str">
        <f>IF(ISBLANK(INDEX('Policy Characteristics'!A:A,MATCH($C741,'Policy Characteristics'!$C:$C,0))),"",INDEX('Policy Characteristics'!A:A,MATCH($C741,'Policy Characteristics'!$C:$C,0)))</f>
        <v>Industry</v>
      </c>
      <c r="B741" s="152" t="str">
        <f>IF(ISBLANK(INDEX('Policy Characteristics'!B:B,MATCH($C741,'Policy Characteristics'!$C:$C,0))),"",INDEX('Policy Characteristics'!B:B,MATCH($C741,'Policy Characteristics'!$C:$C,0)))</f>
        <v>Electrification</v>
      </c>
      <c r="C741" s="144" t="str">
        <f t="shared" si="36"/>
        <v>Fraction of Eligible Industrial Energy Use Shifted to Electricity</v>
      </c>
      <c r="D741" s="6" t="s">
        <v>1974</v>
      </c>
      <c r="E741" s="1" t="s">
        <v>2351</v>
      </c>
      <c r="F741" t="s">
        <v>1936</v>
      </c>
      <c r="G741" s="45" t="s">
        <v>2358</v>
      </c>
      <c r="H741" s="43">
        <v>1984</v>
      </c>
      <c r="I741" t="s">
        <v>44</v>
      </c>
      <c r="J741" s="145" t="str">
        <f>IF(ISBLANK(INDEX('Policy Characteristics'!D:D,MATCH($C741,'Policy Characteristics'!$C:$C,0))),"",INDEX('Policy Characteristics'!D:D,MATCH($C741,'Policy Characteristics'!$C:$C,0)))</f>
        <v>Electrification</v>
      </c>
      <c r="K741" s="144" t="str">
        <f>IF(ISBLANK(INDEX('Policy Characteristics'!E:E,MATCH($C741,'Policy Characteristics'!$C:$C,0))),"",INDEX('Policy Characteristics'!E:E,MATCH($C741,'Policy Characteristics'!$C:$C,0)))</f>
        <v>indst shift to electricity</v>
      </c>
      <c r="L741" s="151">
        <f>IF(ISBLANK(INDEX('Policy Characteristics'!F:F,MATCH($C741,'Policy Characteristics'!$C:$C,0))),"",INDEX('Policy Characteristics'!F:F,MATCH($C741,'Policy Characteristics'!$C:$C,0)))</f>
        <v>0</v>
      </c>
      <c r="M741" s="151">
        <f>IF(ISBLANK(INDEX('Policy Characteristics'!G:G,MATCH($C741,'Policy Characteristics'!$C:$C,0))),"",INDEX('Policy Characteristics'!G:G,MATCH($C741,'Policy Characteristics'!$C:$C,0)))</f>
        <v>1</v>
      </c>
      <c r="N741" s="151">
        <f>IF(ISBLANK(INDEX('Policy Characteristics'!H:H,MATCH($C741,'Policy Characteristics'!$C:$C,0))),"",INDEX('Policy Characteristics'!H:H,MATCH($C741,'Policy Characteristics'!$C:$C,0)))</f>
        <v>0.01</v>
      </c>
      <c r="O741" s="144" t="str">
        <f>IF(ISBLANK(INDEX('Policy Characteristics'!I:I,MATCH($C741,'Policy Characteristics'!$C:$C,0))),"",INDEX('Policy Characteristics'!I:I,MATCH($C741,'Policy Characteristics'!$C:$C,0)))</f>
        <v>% of fuel shifted</v>
      </c>
      <c r="P741" s="14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44" t="str">
        <f>IF(ISBLANK(INDEX('Policy Characteristics'!K:K,MATCH($C741,'Policy Characteristics'!$C:$C,0))),"",INDEX('Policy Characteristics'!K:K,MATCH($C741,'Policy Characteristics'!$C:$C,0)))</f>
        <v>industry-ag-main.html#fuel-switching</v>
      </c>
      <c r="R741" s="144" t="str">
        <f>IF(ISBLANK(INDEX('Policy Characteristics'!L:L,MATCH($C741,'Policy Characteristics'!$C:$C,0))),"",INDEX('Policy Characteristics'!L:L,MATCH($C741,'Policy Characteristics'!$C:$C,0)))</f>
        <v>industry-elec-and-hydrogen.html</v>
      </c>
    </row>
    <row r="742" spans="1:18" x14ac:dyDescent="0.25">
      <c r="A742" s="144" t="str">
        <f>IF(ISBLANK(INDEX('Policy Characteristics'!A:A,MATCH($C742,'Policy Characteristics'!$C:$C,0))),"",INDEX('Policy Characteristics'!A:A,MATCH($C742,'Policy Characteristics'!$C:$C,0)))</f>
        <v>Industry</v>
      </c>
      <c r="B742" s="152" t="str">
        <f>IF(ISBLANK(INDEX('Policy Characteristics'!B:B,MATCH($C742,'Policy Characteristics'!$C:$C,0))),"",INDEX('Policy Characteristics'!B:B,MATCH($C742,'Policy Characteristics'!$C:$C,0)))</f>
        <v>Electrification</v>
      </c>
      <c r="C742" s="144" t="str">
        <f t="shared" si="36"/>
        <v>Fraction of Eligible Industrial Energy Use Shifted to Electricity</v>
      </c>
      <c r="D742" s="6" t="s">
        <v>1974</v>
      </c>
      <c r="E742" s="1" t="s">
        <v>2501</v>
      </c>
      <c r="F742" t="s">
        <v>1936</v>
      </c>
      <c r="G742" s="45" t="s">
        <v>2501</v>
      </c>
      <c r="H742" s="43">
        <v>1985</v>
      </c>
      <c r="I742" t="s">
        <v>43</v>
      </c>
      <c r="J742" s="145" t="str">
        <f>IF(ISBLANK(INDEX('Policy Characteristics'!D:D,MATCH($C742,'Policy Characteristics'!$C:$C,0))),"",INDEX('Policy Characteristics'!D:D,MATCH($C742,'Policy Characteristics'!$C:$C,0)))</f>
        <v>Electrification</v>
      </c>
      <c r="K742" s="144" t="str">
        <f>IF(ISBLANK(INDEX('Policy Characteristics'!E:E,MATCH($C742,'Policy Characteristics'!$C:$C,0))),"",INDEX('Policy Characteristics'!E:E,MATCH($C742,'Policy Characteristics'!$C:$C,0)))</f>
        <v>indst shift to electricity</v>
      </c>
      <c r="L742" s="151">
        <f>IF(ISBLANK(INDEX('Policy Characteristics'!F:F,MATCH($C742,'Policy Characteristics'!$C:$C,0))),"",INDEX('Policy Characteristics'!F:F,MATCH($C742,'Policy Characteristics'!$C:$C,0)))</f>
        <v>0</v>
      </c>
      <c r="M742" s="151">
        <f>IF(ISBLANK(INDEX('Policy Characteristics'!G:G,MATCH($C742,'Policy Characteristics'!$C:$C,0))),"",INDEX('Policy Characteristics'!G:G,MATCH($C742,'Policy Characteristics'!$C:$C,0)))</f>
        <v>1</v>
      </c>
      <c r="N742" s="151">
        <f>IF(ISBLANK(INDEX('Policy Characteristics'!H:H,MATCH($C742,'Policy Characteristics'!$C:$C,0))),"",INDEX('Policy Characteristics'!H:H,MATCH($C742,'Policy Characteristics'!$C:$C,0)))</f>
        <v>0.01</v>
      </c>
      <c r="O742" s="144" t="str">
        <f>IF(ISBLANK(INDEX('Policy Characteristics'!I:I,MATCH($C742,'Policy Characteristics'!$C:$C,0))),"",INDEX('Policy Characteristics'!I:I,MATCH($C742,'Policy Characteristics'!$C:$C,0)))</f>
        <v>% of fuel shifted</v>
      </c>
      <c r="P742" s="14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44" t="str">
        <f>IF(ISBLANK(INDEX('Policy Characteristics'!K:K,MATCH($C742,'Policy Characteristics'!$C:$C,0))),"",INDEX('Policy Characteristics'!K:K,MATCH($C742,'Policy Characteristics'!$C:$C,0)))</f>
        <v>industry-ag-main.html#fuel-switching</v>
      </c>
      <c r="R742" s="144" t="str">
        <f>IF(ISBLANK(INDEX('Policy Characteristics'!L:L,MATCH($C742,'Policy Characteristics'!$C:$C,0))),"",INDEX('Policy Characteristics'!L:L,MATCH($C742,'Policy Characteristics'!$C:$C,0)))</f>
        <v>industry-elec-and-hydrogen.html</v>
      </c>
    </row>
    <row r="743" spans="1:18" x14ac:dyDescent="0.25">
      <c r="A743" s="144" t="str">
        <f>IF(ISBLANK(INDEX('Policy Characteristics'!A:A,MATCH($C743,'Policy Characteristics'!$C:$C,0))),"",INDEX('Policy Characteristics'!A:A,MATCH($C743,'Policy Characteristics'!$C:$C,0)))</f>
        <v>Industry</v>
      </c>
      <c r="B743" s="152" t="str">
        <f>IF(ISBLANK(INDEX('Policy Characteristics'!B:B,MATCH($C743,'Policy Characteristics'!$C:$C,0))),"",INDEX('Policy Characteristics'!B:B,MATCH($C743,'Policy Characteristics'!$C:$C,0)))</f>
        <v>Electrification</v>
      </c>
      <c r="C743" s="144" t="str">
        <f t="shared" si="36"/>
        <v>Fraction of Eligible Industrial Energy Use Shifted to Electricity</v>
      </c>
      <c r="D743" s="6" t="s">
        <v>1975</v>
      </c>
      <c r="E743" s="1" t="s">
        <v>2345</v>
      </c>
      <c r="F743" t="s">
        <v>1937</v>
      </c>
      <c r="G743" s="45" t="s">
        <v>2352</v>
      </c>
      <c r="H743" s="43">
        <v>1986</v>
      </c>
      <c r="I743" t="s">
        <v>43</v>
      </c>
      <c r="J743" s="145" t="str">
        <f>IF(ISBLANK(INDEX('Policy Characteristics'!D:D,MATCH($C743,'Policy Characteristics'!$C:$C,0))),"",INDEX('Policy Characteristics'!D:D,MATCH($C743,'Policy Characteristics'!$C:$C,0)))</f>
        <v>Electrification</v>
      </c>
      <c r="K743" s="144" t="str">
        <f>IF(ISBLANK(INDEX('Policy Characteristics'!E:E,MATCH($C743,'Policy Characteristics'!$C:$C,0))),"",INDEX('Policy Characteristics'!E:E,MATCH($C743,'Policy Characteristics'!$C:$C,0)))</f>
        <v>indst shift to electricity</v>
      </c>
      <c r="L743" s="151">
        <f>IF(ISBLANK(INDEX('Policy Characteristics'!F:F,MATCH($C743,'Policy Characteristics'!$C:$C,0))),"",INDEX('Policy Characteristics'!F:F,MATCH($C743,'Policy Characteristics'!$C:$C,0)))</f>
        <v>0</v>
      </c>
      <c r="M743" s="151">
        <f>IF(ISBLANK(INDEX('Policy Characteristics'!G:G,MATCH($C743,'Policy Characteristics'!$C:$C,0))),"",INDEX('Policy Characteristics'!G:G,MATCH($C743,'Policy Characteristics'!$C:$C,0)))</f>
        <v>1</v>
      </c>
      <c r="N743" s="151">
        <f>IF(ISBLANK(INDEX('Policy Characteristics'!H:H,MATCH($C743,'Policy Characteristics'!$C:$C,0))),"",INDEX('Policy Characteristics'!H:H,MATCH($C743,'Policy Characteristics'!$C:$C,0)))</f>
        <v>0.01</v>
      </c>
      <c r="O743" s="144" t="str">
        <f>IF(ISBLANK(INDEX('Policy Characteristics'!I:I,MATCH($C743,'Policy Characteristics'!$C:$C,0))),"",INDEX('Policy Characteristics'!I:I,MATCH($C743,'Policy Characteristics'!$C:$C,0)))</f>
        <v>% of fuel shifted</v>
      </c>
      <c r="P743" s="14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44" t="str">
        <f>IF(ISBLANK(INDEX('Policy Characteristics'!K:K,MATCH($C743,'Policy Characteristics'!$C:$C,0))),"",INDEX('Policy Characteristics'!K:K,MATCH($C743,'Policy Characteristics'!$C:$C,0)))</f>
        <v>industry-ag-main.html#fuel-switching</v>
      </c>
      <c r="R743" s="144" t="str">
        <f>IF(ISBLANK(INDEX('Policy Characteristics'!L:L,MATCH($C743,'Policy Characteristics'!$C:$C,0))),"",INDEX('Policy Characteristics'!L:L,MATCH($C743,'Policy Characteristics'!$C:$C,0)))</f>
        <v>industry-elec-and-hydrogen.html</v>
      </c>
    </row>
    <row r="744" spans="1:18" x14ac:dyDescent="0.25">
      <c r="A744" s="144" t="str">
        <f>IF(ISBLANK(INDEX('Policy Characteristics'!A:A,MATCH($C744,'Policy Characteristics'!$C:$C,0))),"",INDEX('Policy Characteristics'!A:A,MATCH($C744,'Policy Characteristics'!$C:$C,0)))</f>
        <v>Industry</v>
      </c>
      <c r="B744" s="152" t="str">
        <f>IF(ISBLANK(INDEX('Policy Characteristics'!B:B,MATCH($C744,'Policy Characteristics'!$C:$C,0))),"",INDEX('Policy Characteristics'!B:B,MATCH($C744,'Policy Characteristics'!$C:$C,0)))</f>
        <v>Electrification</v>
      </c>
      <c r="C744" s="144" t="str">
        <f t="shared" si="36"/>
        <v>Fraction of Eligible Industrial Energy Use Shifted to Electricity</v>
      </c>
      <c r="D744" s="6" t="s">
        <v>1975</v>
      </c>
      <c r="E744" s="1" t="s">
        <v>2346</v>
      </c>
      <c r="F744" t="s">
        <v>1937</v>
      </c>
      <c r="G744" s="45" t="s">
        <v>2353</v>
      </c>
      <c r="H744" s="43">
        <v>1987</v>
      </c>
      <c r="I744" t="s">
        <v>43</v>
      </c>
      <c r="J744" s="145" t="str">
        <f>IF(ISBLANK(INDEX('Policy Characteristics'!D:D,MATCH($C744,'Policy Characteristics'!$C:$C,0))),"",INDEX('Policy Characteristics'!D:D,MATCH($C744,'Policy Characteristics'!$C:$C,0)))</f>
        <v>Electrification</v>
      </c>
      <c r="K744" s="144" t="str">
        <f>IF(ISBLANK(INDEX('Policy Characteristics'!E:E,MATCH($C744,'Policy Characteristics'!$C:$C,0))),"",INDEX('Policy Characteristics'!E:E,MATCH($C744,'Policy Characteristics'!$C:$C,0)))</f>
        <v>indst shift to electricity</v>
      </c>
      <c r="L744" s="151">
        <f>IF(ISBLANK(INDEX('Policy Characteristics'!F:F,MATCH($C744,'Policy Characteristics'!$C:$C,0))),"",INDEX('Policy Characteristics'!F:F,MATCH($C744,'Policy Characteristics'!$C:$C,0)))</f>
        <v>0</v>
      </c>
      <c r="M744" s="151">
        <f>IF(ISBLANK(INDEX('Policy Characteristics'!G:G,MATCH($C744,'Policy Characteristics'!$C:$C,0))),"",INDEX('Policy Characteristics'!G:G,MATCH($C744,'Policy Characteristics'!$C:$C,0)))</f>
        <v>1</v>
      </c>
      <c r="N744" s="151">
        <f>IF(ISBLANK(INDEX('Policy Characteristics'!H:H,MATCH($C744,'Policy Characteristics'!$C:$C,0))),"",INDEX('Policy Characteristics'!H:H,MATCH($C744,'Policy Characteristics'!$C:$C,0)))</f>
        <v>0.01</v>
      </c>
      <c r="O744" s="144" t="str">
        <f>IF(ISBLANK(INDEX('Policy Characteristics'!I:I,MATCH($C744,'Policy Characteristics'!$C:$C,0))),"",INDEX('Policy Characteristics'!I:I,MATCH($C744,'Policy Characteristics'!$C:$C,0)))</f>
        <v>% of fuel shifted</v>
      </c>
      <c r="P744" s="14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44" t="str">
        <f>IF(ISBLANK(INDEX('Policy Characteristics'!K:K,MATCH($C744,'Policy Characteristics'!$C:$C,0))),"",INDEX('Policy Characteristics'!K:K,MATCH($C744,'Policy Characteristics'!$C:$C,0)))</f>
        <v>industry-ag-main.html#fuel-switching</v>
      </c>
      <c r="R744" s="144" t="str">
        <f>IF(ISBLANK(INDEX('Policy Characteristics'!L:L,MATCH($C744,'Policy Characteristics'!$C:$C,0))),"",INDEX('Policy Characteristics'!L:L,MATCH($C744,'Policy Characteristics'!$C:$C,0)))</f>
        <v>industry-elec-and-hydrogen.html</v>
      </c>
    </row>
    <row r="745" spans="1:18" x14ac:dyDescent="0.25">
      <c r="A745" s="144" t="str">
        <f>IF(ISBLANK(INDEX('Policy Characteristics'!A:A,MATCH($C745,'Policy Characteristics'!$C:$C,0))),"",INDEX('Policy Characteristics'!A:A,MATCH($C745,'Policy Characteristics'!$C:$C,0)))</f>
        <v>Industry</v>
      </c>
      <c r="B745" s="152" t="str">
        <f>IF(ISBLANK(INDEX('Policy Characteristics'!B:B,MATCH($C745,'Policy Characteristics'!$C:$C,0))),"",INDEX('Policy Characteristics'!B:B,MATCH($C745,'Policy Characteristics'!$C:$C,0)))</f>
        <v>Electrification</v>
      </c>
      <c r="C745" s="144" t="str">
        <f t="shared" si="36"/>
        <v>Fraction of Eligible Industrial Energy Use Shifted to Electricity</v>
      </c>
      <c r="D745" s="6" t="s">
        <v>1975</v>
      </c>
      <c r="E745" s="1" t="s">
        <v>2347</v>
      </c>
      <c r="F745" t="s">
        <v>1937</v>
      </c>
      <c r="G745" s="45" t="s">
        <v>2354</v>
      </c>
      <c r="H745" s="43">
        <v>1988</v>
      </c>
      <c r="I745" t="s">
        <v>43</v>
      </c>
      <c r="J745" s="145" t="str">
        <f>IF(ISBLANK(INDEX('Policy Characteristics'!D:D,MATCH($C745,'Policy Characteristics'!$C:$C,0))),"",INDEX('Policy Characteristics'!D:D,MATCH($C745,'Policy Characteristics'!$C:$C,0)))</f>
        <v>Electrification</v>
      </c>
      <c r="K745" s="144" t="str">
        <f>IF(ISBLANK(INDEX('Policy Characteristics'!E:E,MATCH($C745,'Policy Characteristics'!$C:$C,0))),"",INDEX('Policy Characteristics'!E:E,MATCH($C745,'Policy Characteristics'!$C:$C,0)))</f>
        <v>indst shift to electricity</v>
      </c>
      <c r="L745" s="151">
        <f>IF(ISBLANK(INDEX('Policy Characteristics'!F:F,MATCH($C745,'Policy Characteristics'!$C:$C,0))),"",INDEX('Policy Characteristics'!F:F,MATCH($C745,'Policy Characteristics'!$C:$C,0)))</f>
        <v>0</v>
      </c>
      <c r="M745" s="151">
        <f>IF(ISBLANK(INDEX('Policy Characteristics'!G:G,MATCH($C745,'Policy Characteristics'!$C:$C,0))),"",INDEX('Policy Characteristics'!G:G,MATCH($C745,'Policy Characteristics'!$C:$C,0)))</f>
        <v>1</v>
      </c>
      <c r="N745" s="151">
        <f>IF(ISBLANK(INDEX('Policy Characteristics'!H:H,MATCH($C745,'Policy Characteristics'!$C:$C,0))),"",INDEX('Policy Characteristics'!H:H,MATCH($C745,'Policy Characteristics'!$C:$C,0)))</f>
        <v>0.01</v>
      </c>
      <c r="O745" s="144" t="str">
        <f>IF(ISBLANK(INDEX('Policy Characteristics'!I:I,MATCH($C745,'Policy Characteristics'!$C:$C,0))),"",INDEX('Policy Characteristics'!I:I,MATCH($C745,'Policy Characteristics'!$C:$C,0)))</f>
        <v>% of fuel shifted</v>
      </c>
      <c r="P745" s="14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44" t="str">
        <f>IF(ISBLANK(INDEX('Policy Characteristics'!K:K,MATCH($C745,'Policy Characteristics'!$C:$C,0))),"",INDEX('Policy Characteristics'!K:K,MATCH($C745,'Policy Characteristics'!$C:$C,0)))</f>
        <v>industry-ag-main.html#fuel-switching</v>
      </c>
      <c r="R745" s="144" t="str">
        <f>IF(ISBLANK(INDEX('Policy Characteristics'!L:L,MATCH($C745,'Policy Characteristics'!$C:$C,0))),"",INDEX('Policy Characteristics'!L:L,MATCH($C745,'Policy Characteristics'!$C:$C,0)))</f>
        <v>industry-elec-and-hydrogen.html</v>
      </c>
    </row>
    <row r="746" spans="1:18" x14ac:dyDescent="0.25">
      <c r="A746" s="144" t="str">
        <f>IF(ISBLANK(INDEX('Policy Characteristics'!A:A,MATCH($C746,'Policy Characteristics'!$C:$C,0))),"",INDEX('Policy Characteristics'!A:A,MATCH($C746,'Policy Characteristics'!$C:$C,0)))</f>
        <v>Industry</v>
      </c>
      <c r="B746" s="152" t="str">
        <f>IF(ISBLANK(INDEX('Policy Characteristics'!B:B,MATCH($C746,'Policy Characteristics'!$C:$C,0))),"",INDEX('Policy Characteristics'!B:B,MATCH($C746,'Policy Characteristics'!$C:$C,0)))</f>
        <v>Electrification</v>
      </c>
      <c r="C746" s="144" t="str">
        <f t="shared" si="36"/>
        <v>Fraction of Eligible Industrial Energy Use Shifted to Electricity</v>
      </c>
      <c r="D746" s="6" t="s">
        <v>1975</v>
      </c>
      <c r="E746" s="1" t="s">
        <v>2348</v>
      </c>
      <c r="F746" t="s">
        <v>1937</v>
      </c>
      <c r="G746" s="45" t="s">
        <v>2355</v>
      </c>
      <c r="H746" s="43">
        <v>1989</v>
      </c>
      <c r="I746" t="s">
        <v>43</v>
      </c>
      <c r="J746" s="145" t="str">
        <f>IF(ISBLANK(INDEX('Policy Characteristics'!D:D,MATCH($C746,'Policy Characteristics'!$C:$C,0))),"",INDEX('Policy Characteristics'!D:D,MATCH($C746,'Policy Characteristics'!$C:$C,0)))</f>
        <v>Electrification</v>
      </c>
      <c r="K746" s="144" t="str">
        <f>IF(ISBLANK(INDEX('Policy Characteristics'!E:E,MATCH($C746,'Policy Characteristics'!$C:$C,0))),"",INDEX('Policy Characteristics'!E:E,MATCH($C746,'Policy Characteristics'!$C:$C,0)))</f>
        <v>indst shift to electricity</v>
      </c>
      <c r="L746" s="151">
        <f>IF(ISBLANK(INDEX('Policy Characteristics'!F:F,MATCH($C746,'Policy Characteristics'!$C:$C,0))),"",INDEX('Policy Characteristics'!F:F,MATCH($C746,'Policy Characteristics'!$C:$C,0)))</f>
        <v>0</v>
      </c>
      <c r="M746" s="151">
        <f>IF(ISBLANK(INDEX('Policy Characteristics'!G:G,MATCH($C746,'Policy Characteristics'!$C:$C,0))),"",INDEX('Policy Characteristics'!G:G,MATCH($C746,'Policy Characteristics'!$C:$C,0)))</f>
        <v>1</v>
      </c>
      <c r="N746" s="151">
        <f>IF(ISBLANK(INDEX('Policy Characteristics'!H:H,MATCH($C746,'Policy Characteristics'!$C:$C,0))),"",INDEX('Policy Characteristics'!H:H,MATCH($C746,'Policy Characteristics'!$C:$C,0)))</f>
        <v>0.01</v>
      </c>
      <c r="O746" s="144" t="str">
        <f>IF(ISBLANK(INDEX('Policy Characteristics'!I:I,MATCH($C746,'Policy Characteristics'!$C:$C,0))),"",INDEX('Policy Characteristics'!I:I,MATCH($C746,'Policy Characteristics'!$C:$C,0)))</f>
        <v>% of fuel shifted</v>
      </c>
      <c r="P746" s="14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44" t="str">
        <f>IF(ISBLANK(INDEX('Policy Characteristics'!K:K,MATCH($C746,'Policy Characteristics'!$C:$C,0))),"",INDEX('Policy Characteristics'!K:K,MATCH($C746,'Policy Characteristics'!$C:$C,0)))</f>
        <v>industry-ag-main.html#fuel-switching</v>
      </c>
      <c r="R746" s="144" t="str">
        <f>IF(ISBLANK(INDEX('Policy Characteristics'!L:L,MATCH($C746,'Policy Characteristics'!$C:$C,0))),"",INDEX('Policy Characteristics'!L:L,MATCH($C746,'Policy Characteristics'!$C:$C,0)))</f>
        <v>industry-elec-and-hydrogen.html</v>
      </c>
    </row>
    <row r="747" spans="1:18" x14ac:dyDescent="0.25">
      <c r="A747" s="144" t="str">
        <f>IF(ISBLANK(INDEX('Policy Characteristics'!A:A,MATCH($C747,'Policy Characteristics'!$C:$C,0))),"",INDEX('Policy Characteristics'!A:A,MATCH($C747,'Policy Characteristics'!$C:$C,0)))</f>
        <v>Industry</v>
      </c>
      <c r="B747" s="152" t="str">
        <f>IF(ISBLANK(INDEX('Policy Characteristics'!B:B,MATCH($C747,'Policy Characteristics'!$C:$C,0))),"",INDEX('Policy Characteristics'!B:B,MATCH($C747,'Policy Characteristics'!$C:$C,0)))</f>
        <v>Electrification</v>
      </c>
      <c r="C747" s="144" t="str">
        <f t="shared" si="36"/>
        <v>Fraction of Eligible Industrial Energy Use Shifted to Electricity</v>
      </c>
      <c r="D747" s="6" t="s">
        <v>1975</v>
      </c>
      <c r="E747" s="1" t="s">
        <v>2349</v>
      </c>
      <c r="F747" t="s">
        <v>1937</v>
      </c>
      <c r="G747" s="45" t="s">
        <v>2356</v>
      </c>
      <c r="H747" s="43">
        <v>1990</v>
      </c>
      <c r="I747" t="s">
        <v>43</v>
      </c>
      <c r="J747" s="145" t="str">
        <f>IF(ISBLANK(INDEX('Policy Characteristics'!D:D,MATCH($C747,'Policy Characteristics'!$C:$C,0))),"",INDEX('Policy Characteristics'!D:D,MATCH($C747,'Policy Characteristics'!$C:$C,0)))</f>
        <v>Electrification</v>
      </c>
      <c r="K747" s="144" t="str">
        <f>IF(ISBLANK(INDEX('Policy Characteristics'!E:E,MATCH($C747,'Policy Characteristics'!$C:$C,0))),"",INDEX('Policy Characteristics'!E:E,MATCH($C747,'Policy Characteristics'!$C:$C,0)))</f>
        <v>indst shift to electricity</v>
      </c>
      <c r="L747" s="151">
        <f>IF(ISBLANK(INDEX('Policy Characteristics'!F:F,MATCH($C747,'Policy Characteristics'!$C:$C,0))),"",INDEX('Policy Characteristics'!F:F,MATCH($C747,'Policy Characteristics'!$C:$C,0)))</f>
        <v>0</v>
      </c>
      <c r="M747" s="151">
        <f>IF(ISBLANK(INDEX('Policy Characteristics'!G:G,MATCH($C747,'Policy Characteristics'!$C:$C,0))),"",INDEX('Policy Characteristics'!G:G,MATCH($C747,'Policy Characteristics'!$C:$C,0)))</f>
        <v>1</v>
      </c>
      <c r="N747" s="151">
        <f>IF(ISBLANK(INDEX('Policy Characteristics'!H:H,MATCH($C747,'Policy Characteristics'!$C:$C,0))),"",INDEX('Policy Characteristics'!H:H,MATCH($C747,'Policy Characteristics'!$C:$C,0)))</f>
        <v>0.01</v>
      </c>
      <c r="O747" s="144" t="str">
        <f>IF(ISBLANK(INDEX('Policy Characteristics'!I:I,MATCH($C747,'Policy Characteristics'!$C:$C,0))),"",INDEX('Policy Characteristics'!I:I,MATCH($C747,'Policy Characteristics'!$C:$C,0)))</f>
        <v>% of fuel shifted</v>
      </c>
      <c r="P747" s="14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44" t="str">
        <f>IF(ISBLANK(INDEX('Policy Characteristics'!K:K,MATCH($C747,'Policy Characteristics'!$C:$C,0))),"",INDEX('Policy Characteristics'!K:K,MATCH($C747,'Policy Characteristics'!$C:$C,0)))</f>
        <v>industry-ag-main.html#fuel-switching</v>
      </c>
      <c r="R747" s="144" t="str">
        <f>IF(ISBLANK(INDEX('Policy Characteristics'!L:L,MATCH($C747,'Policy Characteristics'!$C:$C,0))),"",INDEX('Policy Characteristics'!L:L,MATCH($C747,'Policy Characteristics'!$C:$C,0)))</f>
        <v>industry-elec-and-hydrogen.html</v>
      </c>
    </row>
    <row r="748" spans="1:18" x14ac:dyDescent="0.25">
      <c r="A748" s="144" t="str">
        <f>IF(ISBLANK(INDEX('Policy Characteristics'!A:A,MATCH($C748,'Policy Characteristics'!$C:$C,0))),"",INDEX('Policy Characteristics'!A:A,MATCH($C748,'Policy Characteristics'!$C:$C,0)))</f>
        <v>Industry</v>
      </c>
      <c r="B748" s="152" t="str">
        <f>IF(ISBLANK(INDEX('Policy Characteristics'!B:B,MATCH($C748,'Policy Characteristics'!$C:$C,0))),"",INDEX('Policy Characteristics'!B:B,MATCH($C748,'Policy Characteristics'!$C:$C,0)))</f>
        <v>Electrification</v>
      </c>
      <c r="C748" s="144" t="str">
        <f t="shared" si="36"/>
        <v>Fraction of Eligible Industrial Energy Use Shifted to Electricity</v>
      </c>
      <c r="D748" s="6" t="s">
        <v>1975</v>
      </c>
      <c r="E748" s="1" t="s">
        <v>2350</v>
      </c>
      <c r="F748" t="s">
        <v>1937</v>
      </c>
      <c r="G748" s="45" t="s">
        <v>2357</v>
      </c>
      <c r="H748" s="43">
        <v>1991</v>
      </c>
      <c r="I748" t="s">
        <v>44</v>
      </c>
      <c r="J748" s="145" t="str">
        <f>IF(ISBLANK(INDEX('Policy Characteristics'!D:D,MATCH($C748,'Policy Characteristics'!$C:$C,0))),"",INDEX('Policy Characteristics'!D:D,MATCH($C748,'Policy Characteristics'!$C:$C,0)))</f>
        <v>Electrification</v>
      </c>
      <c r="K748" s="144" t="str">
        <f>IF(ISBLANK(INDEX('Policy Characteristics'!E:E,MATCH($C748,'Policy Characteristics'!$C:$C,0))),"",INDEX('Policy Characteristics'!E:E,MATCH($C748,'Policy Characteristics'!$C:$C,0)))</f>
        <v>indst shift to electricity</v>
      </c>
      <c r="L748" s="151">
        <f>IF(ISBLANK(INDEX('Policy Characteristics'!F:F,MATCH($C748,'Policy Characteristics'!$C:$C,0))),"",INDEX('Policy Characteristics'!F:F,MATCH($C748,'Policy Characteristics'!$C:$C,0)))</f>
        <v>0</v>
      </c>
      <c r="M748" s="151">
        <f>IF(ISBLANK(INDEX('Policy Characteristics'!G:G,MATCH($C748,'Policy Characteristics'!$C:$C,0))),"",INDEX('Policy Characteristics'!G:G,MATCH($C748,'Policy Characteristics'!$C:$C,0)))</f>
        <v>1</v>
      </c>
      <c r="N748" s="151">
        <f>IF(ISBLANK(INDEX('Policy Characteristics'!H:H,MATCH($C748,'Policy Characteristics'!$C:$C,0))),"",INDEX('Policy Characteristics'!H:H,MATCH($C748,'Policy Characteristics'!$C:$C,0)))</f>
        <v>0.01</v>
      </c>
      <c r="O748" s="144" t="str">
        <f>IF(ISBLANK(INDEX('Policy Characteristics'!I:I,MATCH($C748,'Policy Characteristics'!$C:$C,0))),"",INDEX('Policy Characteristics'!I:I,MATCH($C748,'Policy Characteristics'!$C:$C,0)))</f>
        <v>% of fuel shifted</v>
      </c>
      <c r="P748" s="14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44" t="str">
        <f>IF(ISBLANK(INDEX('Policy Characteristics'!K:K,MATCH($C748,'Policy Characteristics'!$C:$C,0))),"",INDEX('Policy Characteristics'!K:K,MATCH($C748,'Policy Characteristics'!$C:$C,0)))</f>
        <v>industry-ag-main.html#fuel-switching</v>
      </c>
      <c r="R748" s="144" t="str">
        <f>IF(ISBLANK(INDEX('Policy Characteristics'!L:L,MATCH($C748,'Policy Characteristics'!$C:$C,0))),"",INDEX('Policy Characteristics'!L:L,MATCH($C748,'Policy Characteristics'!$C:$C,0)))</f>
        <v>industry-elec-and-hydrogen.html</v>
      </c>
    </row>
    <row r="749" spans="1:18" x14ac:dyDescent="0.25">
      <c r="A749" s="144" t="str">
        <f>IF(ISBLANK(INDEX('Policy Characteristics'!A:A,MATCH($C749,'Policy Characteristics'!$C:$C,0))),"",INDEX('Policy Characteristics'!A:A,MATCH($C749,'Policy Characteristics'!$C:$C,0)))</f>
        <v>Industry</v>
      </c>
      <c r="B749" s="152" t="str">
        <f>IF(ISBLANK(INDEX('Policy Characteristics'!B:B,MATCH($C749,'Policy Characteristics'!$C:$C,0))),"",INDEX('Policy Characteristics'!B:B,MATCH($C749,'Policy Characteristics'!$C:$C,0)))</f>
        <v>Electrification</v>
      </c>
      <c r="C749" s="144" t="str">
        <f t="shared" si="36"/>
        <v>Fraction of Eligible Industrial Energy Use Shifted to Electricity</v>
      </c>
      <c r="D749" s="6" t="s">
        <v>1975</v>
      </c>
      <c r="E749" s="1" t="s">
        <v>2351</v>
      </c>
      <c r="F749" t="s">
        <v>1937</v>
      </c>
      <c r="G749" s="45" t="s">
        <v>2358</v>
      </c>
      <c r="H749" s="43">
        <v>1992</v>
      </c>
      <c r="I749" t="s">
        <v>44</v>
      </c>
      <c r="J749" s="145" t="str">
        <f>IF(ISBLANK(INDEX('Policy Characteristics'!D:D,MATCH($C749,'Policy Characteristics'!$C:$C,0))),"",INDEX('Policy Characteristics'!D:D,MATCH($C749,'Policy Characteristics'!$C:$C,0)))</f>
        <v>Electrification</v>
      </c>
      <c r="K749" s="144" t="str">
        <f>IF(ISBLANK(INDEX('Policy Characteristics'!E:E,MATCH($C749,'Policy Characteristics'!$C:$C,0))),"",INDEX('Policy Characteristics'!E:E,MATCH($C749,'Policy Characteristics'!$C:$C,0)))</f>
        <v>indst shift to electricity</v>
      </c>
      <c r="L749" s="151">
        <f>IF(ISBLANK(INDEX('Policy Characteristics'!F:F,MATCH($C749,'Policy Characteristics'!$C:$C,0))),"",INDEX('Policy Characteristics'!F:F,MATCH($C749,'Policy Characteristics'!$C:$C,0)))</f>
        <v>0</v>
      </c>
      <c r="M749" s="151">
        <f>IF(ISBLANK(INDEX('Policy Characteristics'!G:G,MATCH($C749,'Policy Characteristics'!$C:$C,0))),"",INDEX('Policy Characteristics'!G:G,MATCH($C749,'Policy Characteristics'!$C:$C,0)))</f>
        <v>1</v>
      </c>
      <c r="N749" s="151">
        <f>IF(ISBLANK(INDEX('Policy Characteristics'!H:H,MATCH($C749,'Policy Characteristics'!$C:$C,0))),"",INDEX('Policy Characteristics'!H:H,MATCH($C749,'Policy Characteristics'!$C:$C,0)))</f>
        <v>0.01</v>
      </c>
      <c r="O749" s="144" t="str">
        <f>IF(ISBLANK(INDEX('Policy Characteristics'!I:I,MATCH($C749,'Policy Characteristics'!$C:$C,0))),"",INDEX('Policy Characteristics'!I:I,MATCH($C749,'Policy Characteristics'!$C:$C,0)))</f>
        <v>% of fuel shifted</v>
      </c>
      <c r="P749" s="14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44" t="str">
        <f>IF(ISBLANK(INDEX('Policy Characteristics'!K:K,MATCH($C749,'Policy Characteristics'!$C:$C,0))),"",INDEX('Policy Characteristics'!K:K,MATCH($C749,'Policy Characteristics'!$C:$C,0)))</f>
        <v>industry-ag-main.html#fuel-switching</v>
      </c>
      <c r="R749" s="144" t="str">
        <f>IF(ISBLANK(INDEX('Policy Characteristics'!L:L,MATCH($C749,'Policy Characteristics'!$C:$C,0))),"",INDEX('Policy Characteristics'!L:L,MATCH($C749,'Policy Characteristics'!$C:$C,0)))</f>
        <v>industry-elec-and-hydrogen.html</v>
      </c>
    </row>
    <row r="750" spans="1:18" x14ac:dyDescent="0.25">
      <c r="A750" s="144" t="str">
        <f>IF(ISBLANK(INDEX('Policy Characteristics'!A:A,MATCH($C750,'Policy Characteristics'!$C:$C,0))),"",INDEX('Policy Characteristics'!A:A,MATCH($C750,'Policy Characteristics'!$C:$C,0)))</f>
        <v>Industry</v>
      </c>
      <c r="B750" s="152" t="str">
        <f>IF(ISBLANK(INDEX('Policy Characteristics'!B:B,MATCH($C750,'Policy Characteristics'!$C:$C,0))),"",INDEX('Policy Characteristics'!B:B,MATCH($C750,'Policy Characteristics'!$C:$C,0)))</f>
        <v>Electrification</v>
      </c>
      <c r="C750" s="144" t="str">
        <f t="shared" si="36"/>
        <v>Fraction of Eligible Industrial Energy Use Shifted to Electricity</v>
      </c>
      <c r="D750" s="6" t="s">
        <v>1975</v>
      </c>
      <c r="E750" s="1" t="s">
        <v>2501</v>
      </c>
      <c r="F750" t="s">
        <v>1937</v>
      </c>
      <c r="G750" s="45" t="s">
        <v>2501</v>
      </c>
      <c r="H750" s="43">
        <v>1993</v>
      </c>
      <c r="I750" t="s">
        <v>43</v>
      </c>
      <c r="J750" s="145" t="str">
        <f>IF(ISBLANK(INDEX('Policy Characteristics'!D:D,MATCH($C750,'Policy Characteristics'!$C:$C,0))),"",INDEX('Policy Characteristics'!D:D,MATCH($C750,'Policy Characteristics'!$C:$C,0)))</f>
        <v>Electrification</v>
      </c>
      <c r="K750" s="144" t="str">
        <f>IF(ISBLANK(INDEX('Policy Characteristics'!E:E,MATCH($C750,'Policy Characteristics'!$C:$C,0))),"",INDEX('Policy Characteristics'!E:E,MATCH($C750,'Policy Characteristics'!$C:$C,0)))</f>
        <v>indst shift to electricity</v>
      </c>
      <c r="L750" s="151">
        <f>IF(ISBLANK(INDEX('Policy Characteristics'!F:F,MATCH($C750,'Policy Characteristics'!$C:$C,0))),"",INDEX('Policy Characteristics'!F:F,MATCH($C750,'Policy Characteristics'!$C:$C,0)))</f>
        <v>0</v>
      </c>
      <c r="M750" s="151">
        <f>IF(ISBLANK(INDEX('Policy Characteristics'!G:G,MATCH($C750,'Policy Characteristics'!$C:$C,0))),"",INDEX('Policy Characteristics'!G:G,MATCH($C750,'Policy Characteristics'!$C:$C,0)))</f>
        <v>1</v>
      </c>
      <c r="N750" s="151">
        <f>IF(ISBLANK(INDEX('Policy Characteristics'!H:H,MATCH($C750,'Policy Characteristics'!$C:$C,0))),"",INDEX('Policy Characteristics'!H:H,MATCH($C750,'Policy Characteristics'!$C:$C,0)))</f>
        <v>0.01</v>
      </c>
      <c r="O750" s="144" t="str">
        <f>IF(ISBLANK(INDEX('Policy Characteristics'!I:I,MATCH($C750,'Policy Characteristics'!$C:$C,0))),"",INDEX('Policy Characteristics'!I:I,MATCH($C750,'Policy Characteristics'!$C:$C,0)))</f>
        <v>% of fuel shifted</v>
      </c>
      <c r="P750" s="14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44" t="str">
        <f>IF(ISBLANK(INDEX('Policy Characteristics'!K:K,MATCH($C750,'Policy Characteristics'!$C:$C,0))),"",INDEX('Policy Characteristics'!K:K,MATCH($C750,'Policy Characteristics'!$C:$C,0)))</f>
        <v>industry-ag-main.html#fuel-switching</v>
      </c>
      <c r="R750" s="144" t="str">
        <f>IF(ISBLANK(INDEX('Policy Characteristics'!L:L,MATCH($C750,'Policy Characteristics'!$C:$C,0))),"",INDEX('Policy Characteristics'!L:L,MATCH($C750,'Policy Characteristics'!$C:$C,0)))</f>
        <v>industry-elec-and-hydrogen.html</v>
      </c>
    </row>
    <row r="751" spans="1:18" x14ac:dyDescent="0.25">
      <c r="A751" s="144" t="str">
        <f>IF(ISBLANK(INDEX('Policy Characteristics'!A:A,MATCH($C751,'Policy Characteristics'!$C:$C,0))),"",INDEX('Policy Characteristics'!A:A,MATCH($C751,'Policy Characteristics'!$C:$C,0)))</f>
        <v>Industry</v>
      </c>
      <c r="B751" s="152" t="str">
        <f>IF(ISBLANK(INDEX('Policy Characteristics'!B:B,MATCH($C751,'Policy Characteristics'!$C:$C,0))),"",INDEX('Policy Characteristics'!B:B,MATCH($C751,'Policy Characteristics'!$C:$C,0)))</f>
        <v>Electrification</v>
      </c>
      <c r="C751" s="144" t="str">
        <f t="shared" si="36"/>
        <v>Fraction of Eligible Industrial Energy Use Shifted to Electricity</v>
      </c>
      <c r="D751" s="6" t="s">
        <v>1976</v>
      </c>
      <c r="E751" s="1" t="s">
        <v>2345</v>
      </c>
      <c r="F751" t="s">
        <v>1938</v>
      </c>
      <c r="G751" s="45" t="s">
        <v>2352</v>
      </c>
      <c r="H751" s="43">
        <v>1994</v>
      </c>
      <c r="I751" t="s">
        <v>43</v>
      </c>
      <c r="J751" s="145" t="str">
        <f>IF(ISBLANK(INDEX('Policy Characteristics'!D:D,MATCH($C751,'Policy Characteristics'!$C:$C,0))),"",INDEX('Policy Characteristics'!D:D,MATCH($C751,'Policy Characteristics'!$C:$C,0)))</f>
        <v>Electrification</v>
      </c>
      <c r="K751" s="144" t="str">
        <f>IF(ISBLANK(INDEX('Policy Characteristics'!E:E,MATCH($C751,'Policy Characteristics'!$C:$C,0))),"",INDEX('Policy Characteristics'!E:E,MATCH($C751,'Policy Characteristics'!$C:$C,0)))</f>
        <v>indst shift to electricity</v>
      </c>
      <c r="L751" s="151">
        <f>IF(ISBLANK(INDEX('Policy Characteristics'!F:F,MATCH($C751,'Policy Characteristics'!$C:$C,0))),"",INDEX('Policy Characteristics'!F:F,MATCH($C751,'Policy Characteristics'!$C:$C,0)))</f>
        <v>0</v>
      </c>
      <c r="M751" s="151">
        <f>IF(ISBLANK(INDEX('Policy Characteristics'!G:G,MATCH($C751,'Policy Characteristics'!$C:$C,0))),"",INDEX('Policy Characteristics'!G:G,MATCH($C751,'Policy Characteristics'!$C:$C,0)))</f>
        <v>1</v>
      </c>
      <c r="N751" s="151">
        <f>IF(ISBLANK(INDEX('Policy Characteristics'!H:H,MATCH($C751,'Policy Characteristics'!$C:$C,0))),"",INDEX('Policy Characteristics'!H:H,MATCH($C751,'Policy Characteristics'!$C:$C,0)))</f>
        <v>0.01</v>
      </c>
      <c r="O751" s="144" t="str">
        <f>IF(ISBLANK(INDEX('Policy Characteristics'!I:I,MATCH($C751,'Policy Characteristics'!$C:$C,0))),"",INDEX('Policy Characteristics'!I:I,MATCH($C751,'Policy Characteristics'!$C:$C,0)))</f>
        <v>% of fuel shifted</v>
      </c>
      <c r="P751" s="14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44" t="str">
        <f>IF(ISBLANK(INDEX('Policy Characteristics'!K:K,MATCH($C751,'Policy Characteristics'!$C:$C,0))),"",INDEX('Policy Characteristics'!K:K,MATCH($C751,'Policy Characteristics'!$C:$C,0)))</f>
        <v>industry-ag-main.html#fuel-switching</v>
      </c>
      <c r="R751" s="144" t="str">
        <f>IF(ISBLANK(INDEX('Policy Characteristics'!L:L,MATCH($C751,'Policy Characteristics'!$C:$C,0))),"",INDEX('Policy Characteristics'!L:L,MATCH($C751,'Policy Characteristics'!$C:$C,0)))</f>
        <v>industry-elec-and-hydrogen.html</v>
      </c>
    </row>
    <row r="752" spans="1:18" x14ac:dyDescent="0.25">
      <c r="A752" s="144" t="str">
        <f>IF(ISBLANK(INDEX('Policy Characteristics'!A:A,MATCH($C752,'Policy Characteristics'!$C:$C,0))),"",INDEX('Policy Characteristics'!A:A,MATCH($C752,'Policy Characteristics'!$C:$C,0)))</f>
        <v>Industry</v>
      </c>
      <c r="B752" s="152" t="str">
        <f>IF(ISBLANK(INDEX('Policy Characteristics'!B:B,MATCH($C752,'Policy Characteristics'!$C:$C,0))),"",INDEX('Policy Characteristics'!B:B,MATCH($C752,'Policy Characteristics'!$C:$C,0)))</f>
        <v>Electrification</v>
      </c>
      <c r="C752" s="144" t="str">
        <f t="shared" si="36"/>
        <v>Fraction of Eligible Industrial Energy Use Shifted to Electricity</v>
      </c>
      <c r="D752" s="6" t="s">
        <v>1976</v>
      </c>
      <c r="E752" s="1" t="s">
        <v>2346</v>
      </c>
      <c r="F752" t="s">
        <v>1938</v>
      </c>
      <c r="G752" s="45" t="s">
        <v>2353</v>
      </c>
      <c r="H752" s="43">
        <v>1995</v>
      </c>
      <c r="I752" t="s">
        <v>43</v>
      </c>
      <c r="J752" s="145" t="str">
        <f>IF(ISBLANK(INDEX('Policy Characteristics'!D:D,MATCH($C752,'Policy Characteristics'!$C:$C,0))),"",INDEX('Policy Characteristics'!D:D,MATCH($C752,'Policy Characteristics'!$C:$C,0)))</f>
        <v>Electrification</v>
      </c>
      <c r="K752" s="144" t="str">
        <f>IF(ISBLANK(INDEX('Policy Characteristics'!E:E,MATCH($C752,'Policy Characteristics'!$C:$C,0))),"",INDEX('Policy Characteristics'!E:E,MATCH($C752,'Policy Characteristics'!$C:$C,0)))</f>
        <v>indst shift to electricity</v>
      </c>
      <c r="L752" s="151">
        <f>IF(ISBLANK(INDEX('Policy Characteristics'!F:F,MATCH($C752,'Policy Characteristics'!$C:$C,0))),"",INDEX('Policy Characteristics'!F:F,MATCH($C752,'Policy Characteristics'!$C:$C,0)))</f>
        <v>0</v>
      </c>
      <c r="M752" s="151">
        <f>IF(ISBLANK(INDEX('Policy Characteristics'!G:G,MATCH($C752,'Policy Characteristics'!$C:$C,0))),"",INDEX('Policy Characteristics'!G:G,MATCH($C752,'Policy Characteristics'!$C:$C,0)))</f>
        <v>1</v>
      </c>
      <c r="N752" s="151">
        <f>IF(ISBLANK(INDEX('Policy Characteristics'!H:H,MATCH($C752,'Policy Characteristics'!$C:$C,0))),"",INDEX('Policy Characteristics'!H:H,MATCH($C752,'Policy Characteristics'!$C:$C,0)))</f>
        <v>0.01</v>
      </c>
      <c r="O752" s="144" t="str">
        <f>IF(ISBLANK(INDEX('Policy Characteristics'!I:I,MATCH($C752,'Policy Characteristics'!$C:$C,0))),"",INDEX('Policy Characteristics'!I:I,MATCH($C752,'Policy Characteristics'!$C:$C,0)))</f>
        <v>% of fuel shifted</v>
      </c>
      <c r="P752" s="14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44" t="str">
        <f>IF(ISBLANK(INDEX('Policy Characteristics'!K:K,MATCH($C752,'Policy Characteristics'!$C:$C,0))),"",INDEX('Policy Characteristics'!K:K,MATCH($C752,'Policy Characteristics'!$C:$C,0)))</f>
        <v>industry-ag-main.html#fuel-switching</v>
      </c>
      <c r="R752" s="144" t="str">
        <f>IF(ISBLANK(INDEX('Policy Characteristics'!L:L,MATCH($C752,'Policy Characteristics'!$C:$C,0))),"",INDEX('Policy Characteristics'!L:L,MATCH($C752,'Policy Characteristics'!$C:$C,0)))</f>
        <v>industry-elec-and-hydrogen.html</v>
      </c>
    </row>
    <row r="753" spans="1:18" x14ac:dyDescent="0.25">
      <c r="A753" s="144" t="str">
        <f>IF(ISBLANK(INDEX('Policy Characteristics'!A:A,MATCH($C753,'Policy Characteristics'!$C:$C,0))),"",INDEX('Policy Characteristics'!A:A,MATCH($C753,'Policy Characteristics'!$C:$C,0)))</f>
        <v>Industry</v>
      </c>
      <c r="B753" s="152" t="str">
        <f>IF(ISBLANK(INDEX('Policy Characteristics'!B:B,MATCH($C753,'Policy Characteristics'!$C:$C,0))),"",INDEX('Policy Characteristics'!B:B,MATCH($C753,'Policy Characteristics'!$C:$C,0)))</f>
        <v>Electrification</v>
      </c>
      <c r="C753" s="144" t="str">
        <f t="shared" si="36"/>
        <v>Fraction of Eligible Industrial Energy Use Shifted to Electricity</v>
      </c>
      <c r="D753" s="6" t="s">
        <v>1976</v>
      </c>
      <c r="E753" s="1" t="s">
        <v>2347</v>
      </c>
      <c r="F753" t="s">
        <v>1938</v>
      </c>
      <c r="G753" s="45" t="s">
        <v>2354</v>
      </c>
      <c r="H753" s="43">
        <v>1996</v>
      </c>
      <c r="I753" t="s">
        <v>43</v>
      </c>
      <c r="J753" s="145" t="str">
        <f>IF(ISBLANK(INDEX('Policy Characteristics'!D:D,MATCH($C753,'Policy Characteristics'!$C:$C,0))),"",INDEX('Policy Characteristics'!D:D,MATCH($C753,'Policy Characteristics'!$C:$C,0)))</f>
        <v>Electrification</v>
      </c>
      <c r="K753" s="144" t="str">
        <f>IF(ISBLANK(INDEX('Policy Characteristics'!E:E,MATCH($C753,'Policy Characteristics'!$C:$C,0))),"",INDEX('Policy Characteristics'!E:E,MATCH($C753,'Policy Characteristics'!$C:$C,0)))</f>
        <v>indst shift to electricity</v>
      </c>
      <c r="L753" s="151">
        <f>IF(ISBLANK(INDEX('Policy Characteristics'!F:F,MATCH($C753,'Policy Characteristics'!$C:$C,0))),"",INDEX('Policy Characteristics'!F:F,MATCH($C753,'Policy Characteristics'!$C:$C,0)))</f>
        <v>0</v>
      </c>
      <c r="M753" s="151">
        <f>IF(ISBLANK(INDEX('Policy Characteristics'!G:G,MATCH($C753,'Policy Characteristics'!$C:$C,0))),"",INDEX('Policy Characteristics'!G:G,MATCH($C753,'Policy Characteristics'!$C:$C,0)))</f>
        <v>1</v>
      </c>
      <c r="N753" s="151">
        <f>IF(ISBLANK(INDEX('Policy Characteristics'!H:H,MATCH($C753,'Policy Characteristics'!$C:$C,0))),"",INDEX('Policy Characteristics'!H:H,MATCH($C753,'Policy Characteristics'!$C:$C,0)))</f>
        <v>0.01</v>
      </c>
      <c r="O753" s="144" t="str">
        <f>IF(ISBLANK(INDEX('Policy Characteristics'!I:I,MATCH($C753,'Policy Characteristics'!$C:$C,0))),"",INDEX('Policy Characteristics'!I:I,MATCH($C753,'Policy Characteristics'!$C:$C,0)))</f>
        <v>% of fuel shifted</v>
      </c>
      <c r="P753" s="14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44" t="str">
        <f>IF(ISBLANK(INDEX('Policy Characteristics'!K:K,MATCH($C753,'Policy Characteristics'!$C:$C,0))),"",INDEX('Policy Characteristics'!K:K,MATCH($C753,'Policy Characteristics'!$C:$C,0)))</f>
        <v>industry-ag-main.html#fuel-switching</v>
      </c>
      <c r="R753" s="144" t="str">
        <f>IF(ISBLANK(INDEX('Policy Characteristics'!L:L,MATCH($C753,'Policy Characteristics'!$C:$C,0))),"",INDEX('Policy Characteristics'!L:L,MATCH($C753,'Policy Characteristics'!$C:$C,0)))</f>
        <v>industry-elec-and-hydrogen.html</v>
      </c>
    </row>
    <row r="754" spans="1:18" x14ac:dyDescent="0.25">
      <c r="A754" s="144" t="str">
        <f>IF(ISBLANK(INDEX('Policy Characteristics'!A:A,MATCH($C754,'Policy Characteristics'!$C:$C,0))),"",INDEX('Policy Characteristics'!A:A,MATCH($C754,'Policy Characteristics'!$C:$C,0)))</f>
        <v>Industry</v>
      </c>
      <c r="B754" s="152" t="str">
        <f>IF(ISBLANK(INDEX('Policy Characteristics'!B:B,MATCH($C754,'Policy Characteristics'!$C:$C,0))),"",INDEX('Policy Characteristics'!B:B,MATCH($C754,'Policy Characteristics'!$C:$C,0)))</f>
        <v>Electrification</v>
      </c>
      <c r="C754" s="144" t="str">
        <f t="shared" si="36"/>
        <v>Fraction of Eligible Industrial Energy Use Shifted to Electricity</v>
      </c>
      <c r="D754" s="6" t="s">
        <v>1976</v>
      </c>
      <c r="E754" s="1" t="s">
        <v>2348</v>
      </c>
      <c r="F754" t="s">
        <v>1938</v>
      </c>
      <c r="G754" s="45" t="s">
        <v>2355</v>
      </c>
      <c r="H754" s="43">
        <v>1997</v>
      </c>
      <c r="I754" t="s">
        <v>43</v>
      </c>
      <c r="J754" s="145" t="str">
        <f>IF(ISBLANK(INDEX('Policy Characteristics'!D:D,MATCH($C754,'Policy Characteristics'!$C:$C,0))),"",INDEX('Policy Characteristics'!D:D,MATCH($C754,'Policy Characteristics'!$C:$C,0)))</f>
        <v>Electrification</v>
      </c>
      <c r="K754" s="144" t="str">
        <f>IF(ISBLANK(INDEX('Policy Characteristics'!E:E,MATCH($C754,'Policy Characteristics'!$C:$C,0))),"",INDEX('Policy Characteristics'!E:E,MATCH($C754,'Policy Characteristics'!$C:$C,0)))</f>
        <v>indst shift to electricity</v>
      </c>
      <c r="L754" s="151">
        <f>IF(ISBLANK(INDEX('Policy Characteristics'!F:F,MATCH($C754,'Policy Characteristics'!$C:$C,0))),"",INDEX('Policy Characteristics'!F:F,MATCH($C754,'Policy Characteristics'!$C:$C,0)))</f>
        <v>0</v>
      </c>
      <c r="M754" s="151">
        <f>IF(ISBLANK(INDEX('Policy Characteristics'!G:G,MATCH($C754,'Policy Characteristics'!$C:$C,0))),"",INDEX('Policy Characteristics'!G:G,MATCH($C754,'Policy Characteristics'!$C:$C,0)))</f>
        <v>1</v>
      </c>
      <c r="N754" s="151">
        <f>IF(ISBLANK(INDEX('Policy Characteristics'!H:H,MATCH($C754,'Policy Characteristics'!$C:$C,0))),"",INDEX('Policy Characteristics'!H:H,MATCH($C754,'Policy Characteristics'!$C:$C,0)))</f>
        <v>0.01</v>
      </c>
      <c r="O754" s="144" t="str">
        <f>IF(ISBLANK(INDEX('Policy Characteristics'!I:I,MATCH($C754,'Policy Characteristics'!$C:$C,0))),"",INDEX('Policy Characteristics'!I:I,MATCH($C754,'Policy Characteristics'!$C:$C,0)))</f>
        <v>% of fuel shifted</v>
      </c>
      <c r="P754" s="14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44" t="str">
        <f>IF(ISBLANK(INDEX('Policy Characteristics'!K:K,MATCH($C754,'Policy Characteristics'!$C:$C,0))),"",INDEX('Policy Characteristics'!K:K,MATCH($C754,'Policy Characteristics'!$C:$C,0)))</f>
        <v>industry-ag-main.html#fuel-switching</v>
      </c>
      <c r="R754" s="144" t="str">
        <f>IF(ISBLANK(INDEX('Policy Characteristics'!L:L,MATCH($C754,'Policy Characteristics'!$C:$C,0))),"",INDEX('Policy Characteristics'!L:L,MATCH($C754,'Policy Characteristics'!$C:$C,0)))</f>
        <v>industry-elec-and-hydrogen.html</v>
      </c>
    </row>
    <row r="755" spans="1:18" x14ac:dyDescent="0.25">
      <c r="A755" s="144" t="str">
        <f>IF(ISBLANK(INDEX('Policy Characteristics'!A:A,MATCH($C755,'Policy Characteristics'!$C:$C,0))),"",INDEX('Policy Characteristics'!A:A,MATCH($C755,'Policy Characteristics'!$C:$C,0)))</f>
        <v>Industry</v>
      </c>
      <c r="B755" s="152" t="str">
        <f>IF(ISBLANK(INDEX('Policy Characteristics'!B:B,MATCH($C755,'Policy Characteristics'!$C:$C,0))),"",INDEX('Policy Characteristics'!B:B,MATCH($C755,'Policy Characteristics'!$C:$C,0)))</f>
        <v>Electrification</v>
      </c>
      <c r="C755" s="144" t="str">
        <f t="shared" si="36"/>
        <v>Fraction of Eligible Industrial Energy Use Shifted to Electricity</v>
      </c>
      <c r="D755" s="6" t="s">
        <v>1976</v>
      </c>
      <c r="E755" s="1" t="s">
        <v>2349</v>
      </c>
      <c r="F755" t="s">
        <v>1938</v>
      </c>
      <c r="G755" s="45" t="s">
        <v>2356</v>
      </c>
      <c r="H755" s="43">
        <v>1998</v>
      </c>
      <c r="I755" t="s">
        <v>43</v>
      </c>
      <c r="J755" s="145" t="str">
        <f>IF(ISBLANK(INDEX('Policy Characteristics'!D:D,MATCH($C755,'Policy Characteristics'!$C:$C,0))),"",INDEX('Policy Characteristics'!D:D,MATCH($C755,'Policy Characteristics'!$C:$C,0)))</f>
        <v>Electrification</v>
      </c>
      <c r="K755" s="144" t="str">
        <f>IF(ISBLANK(INDEX('Policy Characteristics'!E:E,MATCH($C755,'Policy Characteristics'!$C:$C,0))),"",INDEX('Policy Characteristics'!E:E,MATCH($C755,'Policy Characteristics'!$C:$C,0)))</f>
        <v>indst shift to electricity</v>
      </c>
      <c r="L755" s="151">
        <f>IF(ISBLANK(INDEX('Policy Characteristics'!F:F,MATCH($C755,'Policy Characteristics'!$C:$C,0))),"",INDEX('Policy Characteristics'!F:F,MATCH($C755,'Policy Characteristics'!$C:$C,0)))</f>
        <v>0</v>
      </c>
      <c r="M755" s="151">
        <f>IF(ISBLANK(INDEX('Policy Characteristics'!G:G,MATCH($C755,'Policy Characteristics'!$C:$C,0))),"",INDEX('Policy Characteristics'!G:G,MATCH($C755,'Policy Characteristics'!$C:$C,0)))</f>
        <v>1</v>
      </c>
      <c r="N755" s="151">
        <f>IF(ISBLANK(INDEX('Policy Characteristics'!H:H,MATCH($C755,'Policy Characteristics'!$C:$C,0))),"",INDEX('Policy Characteristics'!H:H,MATCH($C755,'Policy Characteristics'!$C:$C,0)))</f>
        <v>0.01</v>
      </c>
      <c r="O755" s="144" t="str">
        <f>IF(ISBLANK(INDEX('Policy Characteristics'!I:I,MATCH($C755,'Policy Characteristics'!$C:$C,0))),"",INDEX('Policy Characteristics'!I:I,MATCH($C755,'Policy Characteristics'!$C:$C,0)))</f>
        <v>% of fuel shifted</v>
      </c>
      <c r="P755" s="14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44" t="str">
        <f>IF(ISBLANK(INDEX('Policy Characteristics'!K:K,MATCH($C755,'Policy Characteristics'!$C:$C,0))),"",INDEX('Policy Characteristics'!K:K,MATCH($C755,'Policy Characteristics'!$C:$C,0)))</f>
        <v>industry-ag-main.html#fuel-switching</v>
      </c>
      <c r="R755" s="144" t="str">
        <f>IF(ISBLANK(INDEX('Policy Characteristics'!L:L,MATCH($C755,'Policy Characteristics'!$C:$C,0))),"",INDEX('Policy Characteristics'!L:L,MATCH($C755,'Policy Characteristics'!$C:$C,0)))</f>
        <v>industry-elec-and-hydrogen.html</v>
      </c>
    </row>
    <row r="756" spans="1:18" x14ac:dyDescent="0.25">
      <c r="A756" s="144" t="str">
        <f>IF(ISBLANK(INDEX('Policy Characteristics'!A:A,MATCH($C756,'Policy Characteristics'!$C:$C,0))),"",INDEX('Policy Characteristics'!A:A,MATCH($C756,'Policy Characteristics'!$C:$C,0)))</f>
        <v>Industry</v>
      </c>
      <c r="B756" s="152" t="str">
        <f>IF(ISBLANK(INDEX('Policy Characteristics'!B:B,MATCH($C756,'Policy Characteristics'!$C:$C,0))),"",INDEX('Policy Characteristics'!B:B,MATCH($C756,'Policy Characteristics'!$C:$C,0)))</f>
        <v>Electrification</v>
      </c>
      <c r="C756" s="144" t="str">
        <f t="shared" si="36"/>
        <v>Fraction of Eligible Industrial Energy Use Shifted to Electricity</v>
      </c>
      <c r="D756" s="6" t="s">
        <v>1976</v>
      </c>
      <c r="E756" s="1" t="s">
        <v>2350</v>
      </c>
      <c r="F756" t="s">
        <v>1938</v>
      </c>
      <c r="G756" s="45" t="s">
        <v>2357</v>
      </c>
      <c r="H756" s="43">
        <v>1999</v>
      </c>
      <c r="I756" t="s">
        <v>43</v>
      </c>
      <c r="J756" s="145" t="str">
        <f>IF(ISBLANK(INDEX('Policy Characteristics'!D:D,MATCH($C756,'Policy Characteristics'!$C:$C,0))),"",INDEX('Policy Characteristics'!D:D,MATCH($C756,'Policy Characteristics'!$C:$C,0)))</f>
        <v>Electrification</v>
      </c>
      <c r="K756" s="144" t="str">
        <f>IF(ISBLANK(INDEX('Policy Characteristics'!E:E,MATCH($C756,'Policy Characteristics'!$C:$C,0))),"",INDEX('Policy Characteristics'!E:E,MATCH($C756,'Policy Characteristics'!$C:$C,0)))</f>
        <v>indst shift to electricity</v>
      </c>
      <c r="L756" s="151">
        <f>IF(ISBLANK(INDEX('Policy Characteristics'!F:F,MATCH($C756,'Policy Characteristics'!$C:$C,0))),"",INDEX('Policy Characteristics'!F:F,MATCH($C756,'Policy Characteristics'!$C:$C,0)))</f>
        <v>0</v>
      </c>
      <c r="M756" s="151">
        <f>IF(ISBLANK(INDEX('Policy Characteristics'!G:G,MATCH($C756,'Policy Characteristics'!$C:$C,0))),"",INDEX('Policy Characteristics'!G:G,MATCH($C756,'Policy Characteristics'!$C:$C,0)))</f>
        <v>1</v>
      </c>
      <c r="N756" s="151">
        <f>IF(ISBLANK(INDEX('Policy Characteristics'!H:H,MATCH($C756,'Policy Characteristics'!$C:$C,0))),"",INDEX('Policy Characteristics'!H:H,MATCH($C756,'Policy Characteristics'!$C:$C,0)))</f>
        <v>0.01</v>
      </c>
      <c r="O756" s="144" t="str">
        <f>IF(ISBLANK(INDEX('Policy Characteristics'!I:I,MATCH($C756,'Policy Characteristics'!$C:$C,0))),"",INDEX('Policy Characteristics'!I:I,MATCH($C756,'Policy Characteristics'!$C:$C,0)))</f>
        <v>% of fuel shifted</v>
      </c>
      <c r="P756" s="14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44" t="str">
        <f>IF(ISBLANK(INDEX('Policy Characteristics'!K:K,MATCH($C756,'Policy Characteristics'!$C:$C,0))),"",INDEX('Policy Characteristics'!K:K,MATCH($C756,'Policy Characteristics'!$C:$C,0)))</f>
        <v>industry-ag-main.html#fuel-switching</v>
      </c>
      <c r="R756" s="144" t="str">
        <f>IF(ISBLANK(INDEX('Policy Characteristics'!L:L,MATCH($C756,'Policy Characteristics'!$C:$C,0))),"",INDEX('Policy Characteristics'!L:L,MATCH($C756,'Policy Characteristics'!$C:$C,0)))</f>
        <v>industry-elec-and-hydrogen.html</v>
      </c>
    </row>
    <row r="757" spans="1:18" x14ac:dyDescent="0.25">
      <c r="A757" s="144" t="str">
        <f>IF(ISBLANK(INDEX('Policy Characteristics'!A:A,MATCH($C757,'Policy Characteristics'!$C:$C,0))),"",INDEX('Policy Characteristics'!A:A,MATCH($C757,'Policy Characteristics'!$C:$C,0)))</f>
        <v>Industry</v>
      </c>
      <c r="B757" s="152" t="str">
        <f>IF(ISBLANK(INDEX('Policy Characteristics'!B:B,MATCH($C757,'Policy Characteristics'!$C:$C,0))),"",INDEX('Policy Characteristics'!B:B,MATCH($C757,'Policy Characteristics'!$C:$C,0)))</f>
        <v>Electrification</v>
      </c>
      <c r="C757" s="144" t="str">
        <f t="shared" si="36"/>
        <v>Fraction of Eligible Industrial Energy Use Shifted to Electricity</v>
      </c>
      <c r="D757" s="6" t="s">
        <v>1976</v>
      </c>
      <c r="E757" s="1" t="s">
        <v>2351</v>
      </c>
      <c r="F757" t="s">
        <v>1938</v>
      </c>
      <c r="G757" s="45" t="s">
        <v>2358</v>
      </c>
      <c r="H757" s="43">
        <v>2000</v>
      </c>
      <c r="I757" t="s">
        <v>44</v>
      </c>
      <c r="J757" s="145" t="str">
        <f>IF(ISBLANK(INDEX('Policy Characteristics'!D:D,MATCH($C757,'Policy Characteristics'!$C:$C,0))),"",INDEX('Policy Characteristics'!D:D,MATCH($C757,'Policy Characteristics'!$C:$C,0)))</f>
        <v>Electrification</v>
      </c>
      <c r="K757" s="144" t="str">
        <f>IF(ISBLANK(INDEX('Policy Characteristics'!E:E,MATCH($C757,'Policy Characteristics'!$C:$C,0))),"",INDEX('Policy Characteristics'!E:E,MATCH($C757,'Policy Characteristics'!$C:$C,0)))</f>
        <v>indst shift to electricity</v>
      </c>
      <c r="L757" s="151">
        <f>IF(ISBLANK(INDEX('Policy Characteristics'!F:F,MATCH($C757,'Policy Characteristics'!$C:$C,0))),"",INDEX('Policy Characteristics'!F:F,MATCH($C757,'Policy Characteristics'!$C:$C,0)))</f>
        <v>0</v>
      </c>
      <c r="M757" s="151">
        <f>IF(ISBLANK(INDEX('Policy Characteristics'!G:G,MATCH($C757,'Policy Characteristics'!$C:$C,0))),"",INDEX('Policy Characteristics'!G:G,MATCH($C757,'Policy Characteristics'!$C:$C,0)))</f>
        <v>1</v>
      </c>
      <c r="N757" s="151">
        <f>IF(ISBLANK(INDEX('Policy Characteristics'!H:H,MATCH($C757,'Policy Characteristics'!$C:$C,0))),"",INDEX('Policy Characteristics'!H:H,MATCH($C757,'Policy Characteristics'!$C:$C,0)))</f>
        <v>0.01</v>
      </c>
      <c r="O757" s="144" t="str">
        <f>IF(ISBLANK(INDEX('Policy Characteristics'!I:I,MATCH($C757,'Policy Characteristics'!$C:$C,0))),"",INDEX('Policy Characteristics'!I:I,MATCH($C757,'Policy Characteristics'!$C:$C,0)))</f>
        <v>% of fuel shifted</v>
      </c>
      <c r="P757" s="14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44" t="str">
        <f>IF(ISBLANK(INDEX('Policy Characteristics'!K:K,MATCH($C757,'Policy Characteristics'!$C:$C,0))),"",INDEX('Policy Characteristics'!K:K,MATCH($C757,'Policy Characteristics'!$C:$C,0)))</f>
        <v>industry-ag-main.html#fuel-switching</v>
      </c>
      <c r="R757" s="144" t="str">
        <f>IF(ISBLANK(INDEX('Policy Characteristics'!L:L,MATCH($C757,'Policy Characteristics'!$C:$C,0))),"",INDEX('Policy Characteristics'!L:L,MATCH($C757,'Policy Characteristics'!$C:$C,0)))</f>
        <v>industry-elec-and-hydrogen.html</v>
      </c>
    </row>
    <row r="758" spans="1:18" x14ac:dyDescent="0.25">
      <c r="A758" s="144" t="str">
        <f>IF(ISBLANK(INDEX('Policy Characteristics'!A:A,MATCH($C758,'Policy Characteristics'!$C:$C,0))),"",INDEX('Policy Characteristics'!A:A,MATCH($C758,'Policy Characteristics'!$C:$C,0)))</f>
        <v>Industry</v>
      </c>
      <c r="B758" s="152" t="str">
        <f>IF(ISBLANK(INDEX('Policy Characteristics'!B:B,MATCH($C758,'Policy Characteristics'!$C:$C,0))),"",INDEX('Policy Characteristics'!B:B,MATCH($C758,'Policy Characteristics'!$C:$C,0)))</f>
        <v>Electrification</v>
      </c>
      <c r="C758" s="144" t="str">
        <f t="shared" si="36"/>
        <v>Fraction of Eligible Industrial Energy Use Shifted to Electricity</v>
      </c>
      <c r="D758" s="6" t="s">
        <v>1976</v>
      </c>
      <c r="E758" s="1" t="s">
        <v>2501</v>
      </c>
      <c r="F758" t="s">
        <v>1938</v>
      </c>
      <c r="G758" s="45" t="s">
        <v>2501</v>
      </c>
      <c r="H758" s="43">
        <v>2001</v>
      </c>
      <c r="I758" t="s">
        <v>44</v>
      </c>
      <c r="J758" s="145" t="str">
        <f>IF(ISBLANK(INDEX('Policy Characteristics'!D:D,MATCH($C758,'Policy Characteristics'!$C:$C,0))),"",INDEX('Policy Characteristics'!D:D,MATCH($C758,'Policy Characteristics'!$C:$C,0)))</f>
        <v>Electrification</v>
      </c>
      <c r="K758" s="144" t="str">
        <f>IF(ISBLANK(INDEX('Policy Characteristics'!E:E,MATCH($C758,'Policy Characteristics'!$C:$C,0))),"",INDEX('Policy Characteristics'!E:E,MATCH($C758,'Policy Characteristics'!$C:$C,0)))</f>
        <v>indst shift to electricity</v>
      </c>
      <c r="L758" s="151">
        <f>IF(ISBLANK(INDEX('Policy Characteristics'!F:F,MATCH($C758,'Policy Characteristics'!$C:$C,0))),"",INDEX('Policy Characteristics'!F:F,MATCH($C758,'Policy Characteristics'!$C:$C,0)))</f>
        <v>0</v>
      </c>
      <c r="M758" s="151">
        <f>IF(ISBLANK(INDEX('Policy Characteristics'!G:G,MATCH($C758,'Policy Characteristics'!$C:$C,0))),"",INDEX('Policy Characteristics'!G:G,MATCH($C758,'Policy Characteristics'!$C:$C,0)))</f>
        <v>1</v>
      </c>
      <c r="N758" s="151">
        <f>IF(ISBLANK(INDEX('Policy Characteristics'!H:H,MATCH($C758,'Policy Characteristics'!$C:$C,0))),"",INDEX('Policy Characteristics'!H:H,MATCH($C758,'Policy Characteristics'!$C:$C,0)))</f>
        <v>0.01</v>
      </c>
      <c r="O758" s="144" t="str">
        <f>IF(ISBLANK(INDEX('Policy Characteristics'!I:I,MATCH($C758,'Policy Characteristics'!$C:$C,0))),"",INDEX('Policy Characteristics'!I:I,MATCH($C758,'Policy Characteristics'!$C:$C,0)))</f>
        <v>% of fuel shifted</v>
      </c>
      <c r="P758" s="14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44" t="str">
        <f>IF(ISBLANK(INDEX('Policy Characteristics'!K:K,MATCH($C758,'Policy Characteristics'!$C:$C,0))),"",INDEX('Policy Characteristics'!K:K,MATCH($C758,'Policy Characteristics'!$C:$C,0)))</f>
        <v>industry-ag-main.html#fuel-switching</v>
      </c>
      <c r="R758" s="144" t="str">
        <f>IF(ISBLANK(INDEX('Policy Characteristics'!L:L,MATCH($C758,'Policy Characteristics'!$C:$C,0))),"",INDEX('Policy Characteristics'!L:L,MATCH($C758,'Policy Characteristics'!$C:$C,0)))</f>
        <v>industry-elec-and-hydrogen.html</v>
      </c>
    </row>
    <row r="759" spans="1:18" x14ac:dyDescent="0.25">
      <c r="A759" s="144" t="str">
        <f>IF(ISBLANK(INDEX('Policy Characteristics'!A:A,MATCH($C759,'Policy Characteristics'!$C:$C,0))),"",INDEX('Policy Characteristics'!A:A,MATCH($C759,'Policy Characteristics'!$C:$C,0)))</f>
        <v>Industry</v>
      </c>
      <c r="B759" s="152" t="str">
        <f>IF(ISBLANK(INDEX('Policy Characteristics'!B:B,MATCH($C759,'Policy Characteristics'!$C:$C,0))),"",INDEX('Policy Characteristics'!B:B,MATCH($C759,'Policy Characteristics'!$C:$C,0)))</f>
        <v>Electrification</v>
      </c>
      <c r="C759" s="144" t="str">
        <f t="shared" ref="C759:C790" si="37">C$591</f>
        <v>Fraction of Eligible Industrial Energy Use Shifted to Electricity</v>
      </c>
      <c r="D759" s="6" t="s">
        <v>1977</v>
      </c>
      <c r="E759" s="1" t="s">
        <v>2345</v>
      </c>
      <c r="F759" t="s">
        <v>1939</v>
      </c>
      <c r="G759" s="45" t="s">
        <v>2352</v>
      </c>
      <c r="H759" s="43">
        <v>2002</v>
      </c>
      <c r="I759" t="s">
        <v>43</v>
      </c>
      <c r="J759" s="145" t="str">
        <f>IF(ISBLANK(INDEX('Policy Characteristics'!D:D,MATCH($C759,'Policy Characteristics'!$C:$C,0))),"",INDEX('Policy Characteristics'!D:D,MATCH($C759,'Policy Characteristics'!$C:$C,0)))</f>
        <v>Electrification</v>
      </c>
      <c r="K759" s="144" t="str">
        <f>IF(ISBLANK(INDEX('Policy Characteristics'!E:E,MATCH($C759,'Policy Characteristics'!$C:$C,0))),"",INDEX('Policy Characteristics'!E:E,MATCH($C759,'Policy Characteristics'!$C:$C,0)))</f>
        <v>indst shift to electricity</v>
      </c>
      <c r="L759" s="151">
        <f>IF(ISBLANK(INDEX('Policy Characteristics'!F:F,MATCH($C759,'Policy Characteristics'!$C:$C,0))),"",INDEX('Policy Characteristics'!F:F,MATCH($C759,'Policy Characteristics'!$C:$C,0)))</f>
        <v>0</v>
      </c>
      <c r="M759" s="151">
        <f>IF(ISBLANK(INDEX('Policy Characteristics'!G:G,MATCH($C759,'Policy Characteristics'!$C:$C,0))),"",INDEX('Policy Characteristics'!G:G,MATCH($C759,'Policy Characteristics'!$C:$C,0)))</f>
        <v>1</v>
      </c>
      <c r="N759" s="151">
        <f>IF(ISBLANK(INDEX('Policy Characteristics'!H:H,MATCH($C759,'Policy Characteristics'!$C:$C,0))),"",INDEX('Policy Characteristics'!H:H,MATCH($C759,'Policy Characteristics'!$C:$C,0)))</f>
        <v>0.01</v>
      </c>
      <c r="O759" s="144" t="str">
        <f>IF(ISBLANK(INDEX('Policy Characteristics'!I:I,MATCH($C759,'Policy Characteristics'!$C:$C,0))),"",INDEX('Policy Characteristics'!I:I,MATCH($C759,'Policy Characteristics'!$C:$C,0)))</f>
        <v>% of fuel shifted</v>
      </c>
      <c r="P759" s="14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44" t="str">
        <f>IF(ISBLANK(INDEX('Policy Characteristics'!K:K,MATCH($C759,'Policy Characteristics'!$C:$C,0))),"",INDEX('Policy Characteristics'!K:K,MATCH($C759,'Policy Characteristics'!$C:$C,0)))</f>
        <v>industry-ag-main.html#fuel-switching</v>
      </c>
      <c r="R759" s="144" t="str">
        <f>IF(ISBLANK(INDEX('Policy Characteristics'!L:L,MATCH($C759,'Policy Characteristics'!$C:$C,0))),"",INDEX('Policy Characteristics'!L:L,MATCH($C759,'Policy Characteristics'!$C:$C,0)))</f>
        <v>industry-elec-and-hydrogen.html</v>
      </c>
    </row>
    <row r="760" spans="1:18" x14ac:dyDescent="0.25">
      <c r="A760" s="144" t="str">
        <f>IF(ISBLANK(INDEX('Policy Characteristics'!A:A,MATCH($C760,'Policy Characteristics'!$C:$C,0))),"",INDEX('Policy Characteristics'!A:A,MATCH($C760,'Policy Characteristics'!$C:$C,0)))</f>
        <v>Industry</v>
      </c>
      <c r="B760" s="152" t="str">
        <f>IF(ISBLANK(INDEX('Policy Characteristics'!B:B,MATCH($C760,'Policy Characteristics'!$C:$C,0))),"",INDEX('Policy Characteristics'!B:B,MATCH($C760,'Policy Characteristics'!$C:$C,0)))</f>
        <v>Electrification</v>
      </c>
      <c r="C760" s="144" t="str">
        <f t="shared" si="37"/>
        <v>Fraction of Eligible Industrial Energy Use Shifted to Electricity</v>
      </c>
      <c r="D760" s="6" t="s">
        <v>1977</v>
      </c>
      <c r="E760" s="1" t="s">
        <v>2346</v>
      </c>
      <c r="F760" t="s">
        <v>1939</v>
      </c>
      <c r="G760" s="45" t="s">
        <v>2353</v>
      </c>
      <c r="H760" s="43">
        <v>2003</v>
      </c>
      <c r="I760" t="s">
        <v>43</v>
      </c>
      <c r="J760" s="145" t="str">
        <f>IF(ISBLANK(INDEX('Policy Characteristics'!D:D,MATCH($C760,'Policy Characteristics'!$C:$C,0))),"",INDEX('Policy Characteristics'!D:D,MATCH($C760,'Policy Characteristics'!$C:$C,0)))</f>
        <v>Electrification</v>
      </c>
      <c r="K760" s="144" t="str">
        <f>IF(ISBLANK(INDEX('Policy Characteristics'!E:E,MATCH($C760,'Policy Characteristics'!$C:$C,0))),"",INDEX('Policy Characteristics'!E:E,MATCH($C760,'Policy Characteristics'!$C:$C,0)))</f>
        <v>indst shift to electricity</v>
      </c>
      <c r="L760" s="151">
        <f>IF(ISBLANK(INDEX('Policy Characteristics'!F:F,MATCH($C760,'Policy Characteristics'!$C:$C,0))),"",INDEX('Policy Characteristics'!F:F,MATCH($C760,'Policy Characteristics'!$C:$C,0)))</f>
        <v>0</v>
      </c>
      <c r="M760" s="151">
        <f>IF(ISBLANK(INDEX('Policy Characteristics'!G:G,MATCH($C760,'Policy Characteristics'!$C:$C,0))),"",INDEX('Policy Characteristics'!G:G,MATCH($C760,'Policy Characteristics'!$C:$C,0)))</f>
        <v>1</v>
      </c>
      <c r="N760" s="151">
        <f>IF(ISBLANK(INDEX('Policy Characteristics'!H:H,MATCH($C760,'Policy Characteristics'!$C:$C,0))),"",INDEX('Policy Characteristics'!H:H,MATCH($C760,'Policy Characteristics'!$C:$C,0)))</f>
        <v>0.01</v>
      </c>
      <c r="O760" s="144" t="str">
        <f>IF(ISBLANK(INDEX('Policy Characteristics'!I:I,MATCH($C760,'Policy Characteristics'!$C:$C,0))),"",INDEX('Policy Characteristics'!I:I,MATCH($C760,'Policy Characteristics'!$C:$C,0)))</f>
        <v>% of fuel shifted</v>
      </c>
      <c r="P760" s="14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44" t="str">
        <f>IF(ISBLANK(INDEX('Policy Characteristics'!K:K,MATCH($C760,'Policy Characteristics'!$C:$C,0))),"",INDEX('Policy Characteristics'!K:K,MATCH($C760,'Policy Characteristics'!$C:$C,0)))</f>
        <v>industry-ag-main.html#fuel-switching</v>
      </c>
      <c r="R760" s="144" t="str">
        <f>IF(ISBLANK(INDEX('Policy Characteristics'!L:L,MATCH($C760,'Policy Characteristics'!$C:$C,0))),"",INDEX('Policy Characteristics'!L:L,MATCH($C760,'Policy Characteristics'!$C:$C,0)))</f>
        <v>industry-elec-and-hydrogen.html</v>
      </c>
    </row>
    <row r="761" spans="1:18" x14ac:dyDescent="0.25">
      <c r="A761" s="144" t="str">
        <f>IF(ISBLANK(INDEX('Policy Characteristics'!A:A,MATCH($C761,'Policy Characteristics'!$C:$C,0))),"",INDEX('Policy Characteristics'!A:A,MATCH($C761,'Policy Characteristics'!$C:$C,0)))</f>
        <v>Industry</v>
      </c>
      <c r="B761" s="152" t="str">
        <f>IF(ISBLANK(INDEX('Policy Characteristics'!B:B,MATCH($C761,'Policy Characteristics'!$C:$C,0))),"",INDEX('Policy Characteristics'!B:B,MATCH($C761,'Policy Characteristics'!$C:$C,0)))</f>
        <v>Electrification</v>
      </c>
      <c r="C761" s="144" t="str">
        <f t="shared" si="37"/>
        <v>Fraction of Eligible Industrial Energy Use Shifted to Electricity</v>
      </c>
      <c r="D761" s="6" t="s">
        <v>1977</v>
      </c>
      <c r="E761" s="1" t="s">
        <v>2347</v>
      </c>
      <c r="F761" t="s">
        <v>1939</v>
      </c>
      <c r="G761" s="45" t="s">
        <v>2354</v>
      </c>
      <c r="H761" s="43">
        <v>2004</v>
      </c>
      <c r="I761" t="s">
        <v>43</v>
      </c>
      <c r="J761" s="145" t="str">
        <f>IF(ISBLANK(INDEX('Policy Characteristics'!D:D,MATCH($C761,'Policy Characteristics'!$C:$C,0))),"",INDEX('Policy Characteristics'!D:D,MATCH($C761,'Policy Characteristics'!$C:$C,0)))</f>
        <v>Electrification</v>
      </c>
      <c r="K761" s="144" t="str">
        <f>IF(ISBLANK(INDEX('Policy Characteristics'!E:E,MATCH($C761,'Policy Characteristics'!$C:$C,0))),"",INDEX('Policy Characteristics'!E:E,MATCH($C761,'Policy Characteristics'!$C:$C,0)))</f>
        <v>indst shift to electricity</v>
      </c>
      <c r="L761" s="151">
        <f>IF(ISBLANK(INDEX('Policy Characteristics'!F:F,MATCH($C761,'Policy Characteristics'!$C:$C,0))),"",INDEX('Policy Characteristics'!F:F,MATCH($C761,'Policy Characteristics'!$C:$C,0)))</f>
        <v>0</v>
      </c>
      <c r="M761" s="151">
        <f>IF(ISBLANK(INDEX('Policy Characteristics'!G:G,MATCH($C761,'Policy Characteristics'!$C:$C,0))),"",INDEX('Policy Characteristics'!G:G,MATCH($C761,'Policy Characteristics'!$C:$C,0)))</f>
        <v>1</v>
      </c>
      <c r="N761" s="151">
        <f>IF(ISBLANK(INDEX('Policy Characteristics'!H:H,MATCH($C761,'Policy Characteristics'!$C:$C,0))),"",INDEX('Policy Characteristics'!H:H,MATCH($C761,'Policy Characteristics'!$C:$C,0)))</f>
        <v>0.01</v>
      </c>
      <c r="O761" s="144" t="str">
        <f>IF(ISBLANK(INDEX('Policy Characteristics'!I:I,MATCH($C761,'Policy Characteristics'!$C:$C,0))),"",INDEX('Policy Characteristics'!I:I,MATCH($C761,'Policy Characteristics'!$C:$C,0)))</f>
        <v>% of fuel shifted</v>
      </c>
      <c r="P761" s="14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44" t="str">
        <f>IF(ISBLANK(INDEX('Policy Characteristics'!K:K,MATCH($C761,'Policy Characteristics'!$C:$C,0))),"",INDEX('Policy Characteristics'!K:K,MATCH($C761,'Policy Characteristics'!$C:$C,0)))</f>
        <v>industry-ag-main.html#fuel-switching</v>
      </c>
      <c r="R761" s="144" t="str">
        <f>IF(ISBLANK(INDEX('Policy Characteristics'!L:L,MATCH($C761,'Policy Characteristics'!$C:$C,0))),"",INDEX('Policy Characteristics'!L:L,MATCH($C761,'Policy Characteristics'!$C:$C,0)))</f>
        <v>industry-elec-and-hydrogen.html</v>
      </c>
    </row>
    <row r="762" spans="1:18" x14ac:dyDescent="0.25">
      <c r="A762" s="144" t="str">
        <f>IF(ISBLANK(INDEX('Policy Characteristics'!A:A,MATCH($C762,'Policy Characteristics'!$C:$C,0))),"",INDEX('Policy Characteristics'!A:A,MATCH($C762,'Policy Characteristics'!$C:$C,0)))</f>
        <v>Industry</v>
      </c>
      <c r="B762" s="152" t="str">
        <f>IF(ISBLANK(INDEX('Policy Characteristics'!B:B,MATCH($C762,'Policy Characteristics'!$C:$C,0))),"",INDEX('Policy Characteristics'!B:B,MATCH($C762,'Policy Characteristics'!$C:$C,0)))</f>
        <v>Electrification</v>
      </c>
      <c r="C762" s="144" t="str">
        <f t="shared" si="37"/>
        <v>Fraction of Eligible Industrial Energy Use Shifted to Electricity</v>
      </c>
      <c r="D762" s="6" t="s">
        <v>1977</v>
      </c>
      <c r="E762" s="1" t="s">
        <v>2348</v>
      </c>
      <c r="F762" t="s">
        <v>1939</v>
      </c>
      <c r="G762" s="45" t="s">
        <v>2355</v>
      </c>
      <c r="H762" s="43">
        <v>2005</v>
      </c>
      <c r="I762" t="s">
        <v>43</v>
      </c>
      <c r="J762" s="145" t="str">
        <f>IF(ISBLANK(INDEX('Policy Characteristics'!D:D,MATCH($C762,'Policy Characteristics'!$C:$C,0))),"",INDEX('Policy Characteristics'!D:D,MATCH($C762,'Policy Characteristics'!$C:$C,0)))</f>
        <v>Electrification</v>
      </c>
      <c r="K762" s="144" t="str">
        <f>IF(ISBLANK(INDEX('Policy Characteristics'!E:E,MATCH($C762,'Policy Characteristics'!$C:$C,0))),"",INDEX('Policy Characteristics'!E:E,MATCH($C762,'Policy Characteristics'!$C:$C,0)))</f>
        <v>indst shift to electricity</v>
      </c>
      <c r="L762" s="151">
        <f>IF(ISBLANK(INDEX('Policy Characteristics'!F:F,MATCH($C762,'Policy Characteristics'!$C:$C,0))),"",INDEX('Policy Characteristics'!F:F,MATCH($C762,'Policy Characteristics'!$C:$C,0)))</f>
        <v>0</v>
      </c>
      <c r="M762" s="151">
        <f>IF(ISBLANK(INDEX('Policy Characteristics'!G:G,MATCH($C762,'Policy Characteristics'!$C:$C,0))),"",INDEX('Policy Characteristics'!G:G,MATCH($C762,'Policy Characteristics'!$C:$C,0)))</f>
        <v>1</v>
      </c>
      <c r="N762" s="151">
        <f>IF(ISBLANK(INDEX('Policy Characteristics'!H:H,MATCH($C762,'Policy Characteristics'!$C:$C,0))),"",INDEX('Policy Characteristics'!H:H,MATCH($C762,'Policy Characteristics'!$C:$C,0)))</f>
        <v>0.01</v>
      </c>
      <c r="O762" s="144" t="str">
        <f>IF(ISBLANK(INDEX('Policy Characteristics'!I:I,MATCH($C762,'Policy Characteristics'!$C:$C,0))),"",INDEX('Policy Characteristics'!I:I,MATCH($C762,'Policy Characteristics'!$C:$C,0)))</f>
        <v>% of fuel shifted</v>
      </c>
      <c r="P762" s="14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44" t="str">
        <f>IF(ISBLANK(INDEX('Policy Characteristics'!K:K,MATCH($C762,'Policy Characteristics'!$C:$C,0))),"",INDEX('Policy Characteristics'!K:K,MATCH($C762,'Policy Characteristics'!$C:$C,0)))</f>
        <v>industry-ag-main.html#fuel-switching</v>
      </c>
      <c r="R762" s="144" t="str">
        <f>IF(ISBLANK(INDEX('Policy Characteristics'!L:L,MATCH($C762,'Policy Characteristics'!$C:$C,0))),"",INDEX('Policy Characteristics'!L:L,MATCH($C762,'Policy Characteristics'!$C:$C,0)))</f>
        <v>industry-elec-and-hydrogen.html</v>
      </c>
    </row>
    <row r="763" spans="1:18" x14ac:dyDescent="0.25">
      <c r="A763" s="144" t="str">
        <f>IF(ISBLANK(INDEX('Policy Characteristics'!A:A,MATCH($C763,'Policy Characteristics'!$C:$C,0))),"",INDEX('Policy Characteristics'!A:A,MATCH($C763,'Policy Characteristics'!$C:$C,0)))</f>
        <v>Industry</v>
      </c>
      <c r="B763" s="152" t="str">
        <f>IF(ISBLANK(INDEX('Policy Characteristics'!B:B,MATCH($C763,'Policy Characteristics'!$C:$C,0))),"",INDEX('Policy Characteristics'!B:B,MATCH($C763,'Policy Characteristics'!$C:$C,0)))</f>
        <v>Electrification</v>
      </c>
      <c r="C763" s="144" t="str">
        <f t="shared" si="37"/>
        <v>Fraction of Eligible Industrial Energy Use Shifted to Electricity</v>
      </c>
      <c r="D763" s="6" t="s">
        <v>1977</v>
      </c>
      <c r="E763" s="1" t="s">
        <v>2349</v>
      </c>
      <c r="F763" t="s">
        <v>1939</v>
      </c>
      <c r="G763" s="45" t="s">
        <v>2356</v>
      </c>
      <c r="H763" s="43">
        <v>2006</v>
      </c>
      <c r="I763" t="s">
        <v>43</v>
      </c>
      <c r="J763" s="145" t="str">
        <f>IF(ISBLANK(INDEX('Policy Characteristics'!D:D,MATCH($C763,'Policy Characteristics'!$C:$C,0))),"",INDEX('Policy Characteristics'!D:D,MATCH($C763,'Policy Characteristics'!$C:$C,0)))</f>
        <v>Electrification</v>
      </c>
      <c r="K763" s="144" t="str">
        <f>IF(ISBLANK(INDEX('Policy Characteristics'!E:E,MATCH($C763,'Policy Characteristics'!$C:$C,0))),"",INDEX('Policy Characteristics'!E:E,MATCH($C763,'Policy Characteristics'!$C:$C,0)))</f>
        <v>indst shift to electricity</v>
      </c>
      <c r="L763" s="151">
        <f>IF(ISBLANK(INDEX('Policy Characteristics'!F:F,MATCH($C763,'Policy Characteristics'!$C:$C,0))),"",INDEX('Policy Characteristics'!F:F,MATCH($C763,'Policy Characteristics'!$C:$C,0)))</f>
        <v>0</v>
      </c>
      <c r="M763" s="151">
        <f>IF(ISBLANK(INDEX('Policy Characteristics'!G:G,MATCH($C763,'Policy Characteristics'!$C:$C,0))),"",INDEX('Policy Characteristics'!G:G,MATCH($C763,'Policy Characteristics'!$C:$C,0)))</f>
        <v>1</v>
      </c>
      <c r="N763" s="151">
        <f>IF(ISBLANK(INDEX('Policy Characteristics'!H:H,MATCH($C763,'Policy Characteristics'!$C:$C,0))),"",INDEX('Policy Characteristics'!H:H,MATCH($C763,'Policy Characteristics'!$C:$C,0)))</f>
        <v>0.01</v>
      </c>
      <c r="O763" s="144" t="str">
        <f>IF(ISBLANK(INDEX('Policy Characteristics'!I:I,MATCH($C763,'Policy Characteristics'!$C:$C,0))),"",INDEX('Policy Characteristics'!I:I,MATCH($C763,'Policy Characteristics'!$C:$C,0)))</f>
        <v>% of fuel shifted</v>
      </c>
      <c r="P763" s="14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44" t="str">
        <f>IF(ISBLANK(INDEX('Policy Characteristics'!K:K,MATCH($C763,'Policy Characteristics'!$C:$C,0))),"",INDEX('Policy Characteristics'!K:K,MATCH($C763,'Policy Characteristics'!$C:$C,0)))</f>
        <v>industry-ag-main.html#fuel-switching</v>
      </c>
      <c r="R763" s="144" t="str">
        <f>IF(ISBLANK(INDEX('Policy Characteristics'!L:L,MATCH($C763,'Policy Characteristics'!$C:$C,0))),"",INDEX('Policy Characteristics'!L:L,MATCH($C763,'Policy Characteristics'!$C:$C,0)))</f>
        <v>industry-elec-and-hydrogen.html</v>
      </c>
    </row>
    <row r="764" spans="1:18" x14ac:dyDescent="0.25">
      <c r="A764" s="144" t="str">
        <f>IF(ISBLANK(INDEX('Policy Characteristics'!A:A,MATCH($C764,'Policy Characteristics'!$C:$C,0))),"",INDEX('Policy Characteristics'!A:A,MATCH($C764,'Policy Characteristics'!$C:$C,0)))</f>
        <v>Industry</v>
      </c>
      <c r="B764" s="152" t="str">
        <f>IF(ISBLANK(INDEX('Policy Characteristics'!B:B,MATCH($C764,'Policy Characteristics'!$C:$C,0))),"",INDEX('Policy Characteristics'!B:B,MATCH($C764,'Policy Characteristics'!$C:$C,0)))</f>
        <v>Electrification</v>
      </c>
      <c r="C764" s="144" t="str">
        <f t="shared" si="37"/>
        <v>Fraction of Eligible Industrial Energy Use Shifted to Electricity</v>
      </c>
      <c r="D764" s="6" t="s">
        <v>1977</v>
      </c>
      <c r="E764" s="1" t="s">
        <v>2350</v>
      </c>
      <c r="F764" t="s">
        <v>1939</v>
      </c>
      <c r="G764" s="45" t="s">
        <v>2357</v>
      </c>
      <c r="H764" s="43">
        <v>2007</v>
      </c>
      <c r="I764" t="s">
        <v>43</v>
      </c>
      <c r="J764" s="145" t="str">
        <f>IF(ISBLANK(INDEX('Policy Characteristics'!D:D,MATCH($C764,'Policy Characteristics'!$C:$C,0))),"",INDEX('Policy Characteristics'!D:D,MATCH($C764,'Policy Characteristics'!$C:$C,0)))</f>
        <v>Electrification</v>
      </c>
      <c r="K764" s="144" t="str">
        <f>IF(ISBLANK(INDEX('Policy Characteristics'!E:E,MATCH($C764,'Policy Characteristics'!$C:$C,0))),"",INDEX('Policy Characteristics'!E:E,MATCH($C764,'Policy Characteristics'!$C:$C,0)))</f>
        <v>indst shift to electricity</v>
      </c>
      <c r="L764" s="151">
        <f>IF(ISBLANK(INDEX('Policy Characteristics'!F:F,MATCH($C764,'Policy Characteristics'!$C:$C,0))),"",INDEX('Policy Characteristics'!F:F,MATCH($C764,'Policy Characteristics'!$C:$C,0)))</f>
        <v>0</v>
      </c>
      <c r="M764" s="151">
        <f>IF(ISBLANK(INDEX('Policy Characteristics'!G:G,MATCH($C764,'Policy Characteristics'!$C:$C,0))),"",INDEX('Policy Characteristics'!G:G,MATCH($C764,'Policy Characteristics'!$C:$C,0)))</f>
        <v>1</v>
      </c>
      <c r="N764" s="151">
        <f>IF(ISBLANK(INDEX('Policy Characteristics'!H:H,MATCH($C764,'Policy Characteristics'!$C:$C,0))),"",INDEX('Policy Characteristics'!H:H,MATCH($C764,'Policy Characteristics'!$C:$C,0)))</f>
        <v>0.01</v>
      </c>
      <c r="O764" s="144" t="str">
        <f>IF(ISBLANK(INDEX('Policy Characteristics'!I:I,MATCH($C764,'Policy Characteristics'!$C:$C,0))),"",INDEX('Policy Characteristics'!I:I,MATCH($C764,'Policy Characteristics'!$C:$C,0)))</f>
        <v>% of fuel shifted</v>
      </c>
      <c r="P764" s="14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44" t="str">
        <f>IF(ISBLANK(INDEX('Policy Characteristics'!K:K,MATCH($C764,'Policy Characteristics'!$C:$C,0))),"",INDEX('Policy Characteristics'!K:K,MATCH($C764,'Policy Characteristics'!$C:$C,0)))</f>
        <v>industry-ag-main.html#fuel-switching</v>
      </c>
      <c r="R764" s="144" t="str">
        <f>IF(ISBLANK(INDEX('Policy Characteristics'!L:L,MATCH($C764,'Policy Characteristics'!$C:$C,0))),"",INDEX('Policy Characteristics'!L:L,MATCH($C764,'Policy Characteristics'!$C:$C,0)))</f>
        <v>industry-elec-and-hydrogen.html</v>
      </c>
    </row>
    <row r="765" spans="1:18" x14ac:dyDescent="0.25">
      <c r="A765" s="144" t="str">
        <f>IF(ISBLANK(INDEX('Policy Characteristics'!A:A,MATCH($C765,'Policy Characteristics'!$C:$C,0))),"",INDEX('Policy Characteristics'!A:A,MATCH($C765,'Policy Characteristics'!$C:$C,0)))</f>
        <v>Industry</v>
      </c>
      <c r="B765" s="152" t="str">
        <f>IF(ISBLANK(INDEX('Policy Characteristics'!B:B,MATCH($C765,'Policy Characteristics'!$C:$C,0))),"",INDEX('Policy Characteristics'!B:B,MATCH($C765,'Policy Characteristics'!$C:$C,0)))</f>
        <v>Electrification</v>
      </c>
      <c r="C765" s="144" t="str">
        <f t="shared" si="37"/>
        <v>Fraction of Eligible Industrial Energy Use Shifted to Electricity</v>
      </c>
      <c r="D765" s="6" t="s">
        <v>1977</v>
      </c>
      <c r="E765" s="1" t="s">
        <v>2351</v>
      </c>
      <c r="F765" t="s">
        <v>1939</v>
      </c>
      <c r="G765" s="45" t="s">
        <v>2358</v>
      </c>
      <c r="H765" s="43">
        <v>2008</v>
      </c>
      <c r="I765" t="s">
        <v>44</v>
      </c>
      <c r="J765" s="145" t="str">
        <f>IF(ISBLANK(INDEX('Policy Characteristics'!D:D,MATCH($C765,'Policy Characteristics'!$C:$C,0))),"",INDEX('Policy Characteristics'!D:D,MATCH($C765,'Policy Characteristics'!$C:$C,0)))</f>
        <v>Electrification</v>
      </c>
      <c r="K765" s="144" t="str">
        <f>IF(ISBLANK(INDEX('Policy Characteristics'!E:E,MATCH($C765,'Policy Characteristics'!$C:$C,0))),"",INDEX('Policy Characteristics'!E:E,MATCH($C765,'Policy Characteristics'!$C:$C,0)))</f>
        <v>indst shift to electricity</v>
      </c>
      <c r="L765" s="151">
        <f>IF(ISBLANK(INDEX('Policy Characteristics'!F:F,MATCH($C765,'Policy Characteristics'!$C:$C,0))),"",INDEX('Policy Characteristics'!F:F,MATCH($C765,'Policy Characteristics'!$C:$C,0)))</f>
        <v>0</v>
      </c>
      <c r="M765" s="151">
        <f>IF(ISBLANK(INDEX('Policy Characteristics'!G:G,MATCH($C765,'Policy Characteristics'!$C:$C,0))),"",INDEX('Policy Characteristics'!G:G,MATCH($C765,'Policy Characteristics'!$C:$C,0)))</f>
        <v>1</v>
      </c>
      <c r="N765" s="151">
        <f>IF(ISBLANK(INDEX('Policy Characteristics'!H:H,MATCH($C765,'Policy Characteristics'!$C:$C,0))),"",INDEX('Policy Characteristics'!H:H,MATCH($C765,'Policy Characteristics'!$C:$C,0)))</f>
        <v>0.01</v>
      </c>
      <c r="O765" s="144" t="str">
        <f>IF(ISBLANK(INDEX('Policy Characteristics'!I:I,MATCH($C765,'Policy Characteristics'!$C:$C,0))),"",INDEX('Policy Characteristics'!I:I,MATCH($C765,'Policy Characteristics'!$C:$C,0)))</f>
        <v>% of fuel shifted</v>
      </c>
      <c r="P765" s="14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44" t="str">
        <f>IF(ISBLANK(INDEX('Policy Characteristics'!K:K,MATCH($C765,'Policy Characteristics'!$C:$C,0))),"",INDEX('Policy Characteristics'!K:K,MATCH($C765,'Policy Characteristics'!$C:$C,0)))</f>
        <v>industry-ag-main.html#fuel-switching</v>
      </c>
      <c r="R765" s="144" t="str">
        <f>IF(ISBLANK(INDEX('Policy Characteristics'!L:L,MATCH($C765,'Policy Characteristics'!$C:$C,0))),"",INDEX('Policy Characteristics'!L:L,MATCH($C765,'Policy Characteristics'!$C:$C,0)))</f>
        <v>industry-elec-and-hydrogen.html</v>
      </c>
    </row>
    <row r="766" spans="1:18" x14ac:dyDescent="0.25">
      <c r="A766" s="144" t="str">
        <f>IF(ISBLANK(INDEX('Policy Characteristics'!A:A,MATCH($C766,'Policy Characteristics'!$C:$C,0))),"",INDEX('Policy Characteristics'!A:A,MATCH($C766,'Policy Characteristics'!$C:$C,0)))</f>
        <v>Industry</v>
      </c>
      <c r="B766" s="152" t="str">
        <f>IF(ISBLANK(INDEX('Policy Characteristics'!B:B,MATCH($C766,'Policy Characteristics'!$C:$C,0))),"",INDEX('Policy Characteristics'!B:B,MATCH($C766,'Policy Characteristics'!$C:$C,0)))</f>
        <v>Electrification</v>
      </c>
      <c r="C766" s="144" t="str">
        <f t="shared" si="37"/>
        <v>Fraction of Eligible Industrial Energy Use Shifted to Electricity</v>
      </c>
      <c r="D766" s="6" t="s">
        <v>1977</v>
      </c>
      <c r="E766" s="1" t="s">
        <v>2501</v>
      </c>
      <c r="F766" t="s">
        <v>1939</v>
      </c>
      <c r="G766" s="45" t="s">
        <v>2501</v>
      </c>
      <c r="H766" s="43">
        <v>2009</v>
      </c>
      <c r="I766" t="s">
        <v>44</v>
      </c>
      <c r="J766" s="145" t="str">
        <f>IF(ISBLANK(INDEX('Policy Characteristics'!D:D,MATCH($C766,'Policy Characteristics'!$C:$C,0))),"",INDEX('Policy Characteristics'!D:D,MATCH($C766,'Policy Characteristics'!$C:$C,0)))</f>
        <v>Electrification</v>
      </c>
      <c r="K766" s="144" t="str">
        <f>IF(ISBLANK(INDEX('Policy Characteristics'!E:E,MATCH($C766,'Policy Characteristics'!$C:$C,0))),"",INDEX('Policy Characteristics'!E:E,MATCH($C766,'Policy Characteristics'!$C:$C,0)))</f>
        <v>indst shift to electricity</v>
      </c>
      <c r="L766" s="151">
        <f>IF(ISBLANK(INDEX('Policy Characteristics'!F:F,MATCH($C766,'Policy Characteristics'!$C:$C,0))),"",INDEX('Policy Characteristics'!F:F,MATCH($C766,'Policy Characteristics'!$C:$C,0)))</f>
        <v>0</v>
      </c>
      <c r="M766" s="151">
        <f>IF(ISBLANK(INDEX('Policy Characteristics'!G:G,MATCH($C766,'Policy Characteristics'!$C:$C,0))),"",INDEX('Policy Characteristics'!G:G,MATCH($C766,'Policy Characteristics'!$C:$C,0)))</f>
        <v>1</v>
      </c>
      <c r="N766" s="151">
        <f>IF(ISBLANK(INDEX('Policy Characteristics'!H:H,MATCH($C766,'Policy Characteristics'!$C:$C,0))),"",INDEX('Policy Characteristics'!H:H,MATCH($C766,'Policy Characteristics'!$C:$C,0)))</f>
        <v>0.01</v>
      </c>
      <c r="O766" s="144" t="str">
        <f>IF(ISBLANK(INDEX('Policy Characteristics'!I:I,MATCH($C766,'Policy Characteristics'!$C:$C,0))),"",INDEX('Policy Characteristics'!I:I,MATCH($C766,'Policy Characteristics'!$C:$C,0)))</f>
        <v>% of fuel shifted</v>
      </c>
      <c r="P766" s="14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44" t="str">
        <f>IF(ISBLANK(INDEX('Policy Characteristics'!K:K,MATCH($C766,'Policy Characteristics'!$C:$C,0))),"",INDEX('Policy Characteristics'!K:K,MATCH($C766,'Policy Characteristics'!$C:$C,0)))</f>
        <v>industry-ag-main.html#fuel-switching</v>
      </c>
      <c r="R766" s="144" t="str">
        <f>IF(ISBLANK(INDEX('Policy Characteristics'!L:L,MATCH($C766,'Policy Characteristics'!$C:$C,0))),"",INDEX('Policy Characteristics'!L:L,MATCH($C766,'Policy Characteristics'!$C:$C,0)))</f>
        <v>industry-elec-and-hydrogen.html</v>
      </c>
    </row>
    <row r="767" spans="1:18" x14ac:dyDescent="0.25">
      <c r="A767" s="144" t="str">
        <f>IF(ISBLANK(INDEX('Policy Characteristics'!A:A,MATCH($C767,'Policy Characteristics'!$C:$C,0))),"",INDEX('Policy Characteristics'!A:A,MATCH($C767,'Policy Characteristics'!$C:$C,0)))</f>
        <v>Industry</v>
      </c>
      <c r="B767" s="152" t="str">
        <f>IF(ISBLANK(INDEX('Policy Characteristics'!B:B,MATCH($C767,'Policy Characteristics'!$C:$C,0))),"",INDEX('Policy Characteristics'!B:B,MATCH($C767,'Policy Characteristics'!$C:$C,0)))</f>
        <v>Electrification</v>
      </c>
      <c r="C767" s="144" t="str">
        <f t="shared" si="37"/>
        <v>Fraction of Eligible Industrial Energy Use Shifted to Electricity</v>
      </c>
      <c r="D767" s="6" t="s">
        <v>1978</v>
      </c>
      <c r="E767" s="1" t="s">
        <v>2345</v>
      </c>
      <c r="F767" t="s">
        <v>1940</v>
      </c>
      <c r="G767" s="45" t="s">
        <v>2352</v>
      </c>
      <c r="H767" s="43">
        <v>2010</v>
      </c>
      <c r="I767" t="s">
        <v>44</v>
      </c>
      <c r="J767" s="145" t="str">
        <f>IF(ISBLANK(INDEX('Policy Characteristics'!D:D,MATCH($C767,'Policy Characteristics'!$C:$C,0))),"",INDEX('Policy Characteristics'!D:D,MATCH($C767,'Policy Characteristics'!$C:$C,0)))</f>
        <v>Electrification</v>
      </c>
      <c r="K767" s="144" t="str">
        <f>IF(ISBLANK(INDEX('Policy Characteristics'!E:E,MATCH($C767,'Policy Characteristics'!$C:$C,0))),"",INDEX('Policy Characteristics'!E:E,MATCH($C767,'Policy Characteristics'!$C:$C,0)))</f>
        <v>indst shift to electricity</v>
      </c>
      <c r="L767" s="151">
        <f>IF(ISBLANK(INDEX('Policy Characteristics'!F:F,MATCH($C767,'Policy Characteristics'!$C:$C,0))),"",INDEX('Policy Characteristics'!F:F,MATCH($C767,'Policy Characteristics'!$C:$C,0)))</f>
        <v>0</v>
      </c>
      <c r="M767" s="151">
        <f>IF(ISBLANK(INDEX('Policy Characteristics'!G:G,MATCH($C767,'Policy Characteristics'!$C:$C,0))),"",INDEX('Policy Characteristics'!G:G,MATCH($C767,'Policy Characteristics'!$C:$C,0)))</f>
        <v>1</v>
      </c>
      <c r="N767" s="151">
        <f>IF(ISBLANK(INDEX('Policy Characteristics'!H:H,MATCH($C767,'Policy Characteristics'!$C:$C,0))),"",INDEX('Policy Characteristics'!H:H,MATCH($C767,'Policy Characteristics'!$C:$C,0)))</f>
        <v>0.01</v>
      </c>
      <c r="O767" s="144" t="str">
        <f>IF(ISBLANK(INDEX('Policy Characteristics'!I:I,MATCH($C767,'Policy Characteristics'!$C:$C,0))),"",INDEX('Policy Characteristics'!I:I,MATCH($C767,'Policy Characteristics'!$C:$C,0)))</f>
        <v>% of fuel shifted</v>
      </c>
      <c r="P767" s="14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44" t="str">
        <f>IF(ISBLANK(INDEX('Policy Characteristics'!K:K,MATCH($C767,'Policy Characteristics'!$C:$C,0))),"",INDEX('Policy Characteristics'!K:K,MATCH($C767,'Policy Characteristics'!$C:$C,0)))</f>
        <v>industry-ag-main.html#fuel-switching</v>
      </c>
      <c r="R767" s="144" t="str">
        <f>IF(ISBLANK(INDEX('Policy Characteristics'!L:L,MATCH($C767,'Policy Characteristics'!$C:$C,0))),"",INDEX('Policy Characteristics'!L:L,MATCH($C767,'Policy Characteristics'!$C:$C,0)))</f>
        <v>industry-elec-and-hydrogen.html</v>
      </c>
    </row>
    <row r="768" spans="1:18" x14ac:dyDescent="0.25">
      <c r="A768" s="144" t="str">
        <f>IF(ISBLANK(INDEX('Policy Characteristics'!A:A,MATCH($C768,'Policy Characteristics'!$C:$C,0))),"",INDEX('Policy Characteristics'!A:A,MATCH($C768,'Policy Characteristics'!$C:$C,0)))</f>
        <v>Industry</v>
      </c>
      <c r="B768" s="152" t="str">
        <f>IF(ISBLANK(INDEX('Policy Characteristics'!B:B,MATCH($C768,'Policy Characteristics'!$C:$C,0))),"",INDEX('Policy Characteristics'!B:B,MATCH($C768,'Policy Characteristics'!$C:$C,0)))</f>
        <v>Electrification</v>
      </c>
      <c r="C768" s="144" t="str">
        <f t="shared" si="37"/>
        <v>Fraction of Eligible Industrial Energy Use Shifted to Electricity</v>
      </c>
      <c r="D768" s="6" t="s">
        <v>1978</v>
      </c>
      <c r="E768" s="1" t="s">
        <v>2346</v>
      </c>
      <c r="F768" t="s">
        <v>1940</v>
      </c>
      <c r="G768" s="45" t="s">
        <v>2353</v>
      </c>
      <c r="H768" s="43">
        <v>2011</v>
      </c>
      <c r="I768" t="s">
        <v>44</v>
      </c>
      <c r="J768" s="145" t="str">
        <f>IF(ISBLANK(INDEX('Policy Characteristics'!D:D,MATCH($C768,'Policy Characteristics'!$C:$C,0))),"",INDEX('Policy Characteristics'!D:D,MATCH($C768,'Policy Characteristics'!$C:$C,0)))</f>
        <v>Electrification</v>
      </c>
      <c r="K768" s="144" t="str">
        <f>IF(ISBLANK(INDEX('Policy Characteristics'!E:E,MATCH($C768,'Policy Characteristics'!$C:$C,0))),"",INDEX('Policy Characteristics'!E:E,MATCH($C768,'Policy Characteristics'!$C:$C,0)))</f>
        <v>indst shift to electricity</v>
      </c>
      <c r="L768" s="151">
        <f>IF(ISBLANK(INDEX('Policy Characteristics'!F:F,MATCH($C768,'Policy Characteristics'!$C:$C,0))),"",INDEX('Policy Characteristics'!F:F,MATCH($C768,'Policy Characteristics'!$C:$C,0)))</f>
        <v>0</v>
      </c>
      <c r="M768" s="151">
        <f>IF(ISBLANK(INDEX('Policy Characteristics'!G:G,MATCH($C768,'Policy Characteristics'!$C:$C,0))),"",INDEX('Policy Characteristics'!G:G,MATCH($C768,'Policy Characteristics'!$C:$C,0)))</f>
        <v>1</v>
      </c>
      <c r="N768" s="151">
        <f>IF(ISBLANK(INDEX('Policy Characteristics'!H:H,MATCH($C768,'Policy Characteristics'!$C:$C,0))),"",INDEX('Policy Characteristics'!H:H,MATCH($C768,'Policy Characteristics'!$C:$C,0)))</f>
        <v>0.01</v>
      </c>
      <c r="O768" s="144" t="str">
        <f>IF(ISBLANK(INDEX('Policy Characteristics'!I:I,MATCH($C768,'Policy Characteristics'!$C:$C,0))),"",INDEX('Policy Characteristics'!I:I,MATCH($C768,'Policy Characteristics'!$C:$C,0)))</f>
        <v>% of fuel shifted</v>
      </c>
      <c r="P768" s="14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44" t="str">
        <f>IF(ISBLANK(INDEX('Policy Characteristics'!K:K,MATCH($C768,'Policy Characteristics'!$C:$C,0))),"",INDEX('Policy Characteristics'!K:K,MATCH($C768,'Policy Characteristics'!$C:$C,0)))</f>
        <v>industry-ag-main.html#fuel-switching</v>
      </c>
      <c r="R768" s="144" t="str">
        <f>IF(ISBLANK(INDEX('Policy Characteristics'!L:L,MATCH($C768,'Policy Characteristics'!$C:$C,0))),"",INDEX('Policy Characteristics'!L:L,MATCH($C768,'Policy Characteristics'!$C:$C,0)))</f>
        <v>industry-elec-and-hydrogen.html</v>
      </c>
    </row>
    <row r="769" spans="1:18" x14ac:dyDescent="0.25">
      <c r="A769" s="144" t="str">
        <f>IF(ISBLANK(INDEX('Policy Characteristics'!A:A,MATCH($C769,'Policy Characteristics'!$C:$C,0))),"",INDEX('Policy Characteristics'!A:A,MATCH($C769,'Policy Characteristics'!$C:$C,0)))</f>
        <v>Industry</v>
      </c>
      <c r="B769" s="152" t="str">
        <f>IF(ISBLANK(INDEX('Policy Characteristics'!B:B,MATCH($C769,'Policy Characteristics'!$C:$C,0))),"",INDEX('Policy Characteristics'!B:B,MATCH($C769,'Policy Characteristics'!$C:$C,0)))</f>
        <v>Electrification</v>
      </c>
      <c r="C769" s="144" t="str">
        <f t="shared" si="37"/>
        <v>Fraction of Eligible Industrial Energy Use Shifted to Electricity</v>
      </c>
      <c r="D769" s="6" t="s">
        <v>1978</v>
      </c>
      <c r="E769" s="1" t="s">
        <v>2347</v>
      </c>
      <c r="F769" t="s">
        <v>1940</v>
      </c>
      <c r="G769" s="45" t="s">
        <v>2354</v>
      </c>
      <c r="H769" s="43">
        <v>2012</v>
      </c>
      <c r="I769" t="s">
        <v>44</v>
      </c>
      <c r="J769" s="145" t="str">
        <f>IF(ISBLANK(INDEX('Policy Characteristics'!D:D,MATCH($C769,'Policy Characteristics'!$C:$C,0))),"",INDEX('Policy Characteristics'!D:D,MATCH($C769,'Policy Characteristics'!$C:$C,0)))</f>
        <v>Electrification</v>
      </c>
      <c r="K769" s="144" t="str">
        <f>IF(ISBLANK(INDEX('Policy Characteristics'!E:E,MATCH($C769,'Policy Characteristics'!$C:$C,0))),"",INDEX('Policy Characteristics'!E:E,MATCH($C769,'Policy Characteristics'!$C:$C,0)))</f>
        <v>indst shift to electricity</v>
      </c>
      <c r="L769" s="151">
        <f>IF(ISBLANK(INDEX('Policy Characteristics'!F:F,MATCH($C769,'Policy Characteristics'!$C:$C,0))),"",INDEX('Policy Characteristics'!F:F,MATCH($C769,'Policy Characteristics'!$C:$C,0)))</f>
        <v>0</v>
      </c>
      <c r="M769" s="151">
        <f>IF(ISBLANK(INDEX('Policy Characteristics'!G:G,MATCH($C769,'Policy Characteristics'!$C:$C,0))),"",INDEX('Policy Characteristics'!G:G,MATCH($C769,'Policy Characteristics'!$C:$C,0)))</f>
        <v>1</v>
      </c>
      <c r="N769" s="151">
        <f>IF(ISBLANK(INDEX('Policy Characteristics'!H:H,MATCH($C769,'Policy Characteristics'!$C:$C,0))),"",INDEX('Policy Characteristics'!H:H,MATCH($C769,'Policy Characteristics'!$C:$C,0)))</f>
        <v>0.01</v>
      </c>
      <c r="O769" s="144" t="str">
        <f>IF(ISBLANK(INDEX('Policy Characteristics'!I:I,MATCH($C769,'Policy Characteristics'!$C:$C,0))),"",INDEX('Policy Characteristics'!I:I,MATCH($C769,'Policy Characteristics'!$C:$C,0)))</f>
        <v>% of fuel shifted</v>
      </c>
      <c r="P769" s="14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44" t="str">
        <f>IF(ISBLANK(INDEX('Policy Characteristics'!K:K,MATCH($C769,'Policy Characteristics'!$C:$C,0))),"",INDEX('Policy Characteristics'!K:K,MATCH($C769,'Policy Characteristics'!$C:$C,0)))</f>
        <v>industry-ag-main.html#fuel-switching</v>
      </c>
      <c r="R769" s="144" t="str">
        <f>IF(ISBLANK(INDEX('Policy Characteristics'!L:L,MATCH($C769,'Policy Characteristics'!$C:$C,0))),"",INDEX('Policy Characteristics'!L:L,MATCH($C769,'Policy Characteristics'!$C:$C,0)))</f>
        <v>industry-elec-and-hydrogen.html</v>
      </c>
    </row>
    <row r="770" spans="1:18" x14ac:dyDescent="0.25">
      <c r="A770" s="144" t="str">
        <f>IF(ISBLANK(INDEX('Policy Characteristics'!A:A,MATCH($C770,'Policy Characteristics'!$C:$C,0))),"",INDEX('Policy Characteristics'!A:A,MATCH($C770,'Policy Characteristics'!$C:$C,0)))</f>
        <v>Industry</v>
      </c>
      <c r="B770" s="152" t="str">
        <f>IF(ISBLANK(INDEX('Policy Characteristics'!B:B,MATCH($C770,'Policy Characteristics'!$C:$C,0))),"",INDEX('Policy Characteristics'!B:B,MATCH($C770,'Policy Characteristics'!$C:$C,0)))</f>
        <v>Electrification</v>
      </c>
      <c r="C770" s="144" t="str">
        <f t="shared" si="37"/>
        <v>Fraction of Eligible Industrial Energy Use Shifted to Electricity</v>
      </c>
      <c r="D770" s="6" t="s">
        <v>1978</v>
      </c>
      <c r="E770" s="1" t="s">
        <v>2348</v>
      </c>
      <c r="F770" t="s">
        <v>1940</v>
      </c>
      <c r="G770" s="45" t="s">
        <v>2355</v>
      </c>
      <c r="H770" s="43">
        <v>2013</v>
      </c>
      <c r="I770" t="s">
        <v>44</v>
      </c>
      <c r="J770" s="145" t="str">
        <f>IF(ISBLANK(INDEX('Policy Characteristics'!D:D,MATCH($C770,'Policy Characteristics'!$C:$C,0))),"",INDEX('Policy Characteristics'!D:D,MATCH($C770,'Policy Characteristics'!$C:$C,0)))</f>
        <v>Electrification</v>
      </c>
      <c r="K770" s="144" t="str">
        <f>IF(ISBLANK(INDEX('Policy Characteristics'!E:E,MATCH($C770,'Policy Characteristics'!$C:$C,0))),"",INDEX('Policy Characteristics'!E:E,MATCH($C770,'Policy Characteristics'!$C:$C,0)))</f>
        <v>indst shift to electricity</v>
      </c>
      <c r="L770" s="151">
        <f>IF(ISBLANK(INDEX('Policy Characteristics'!F:F,MATCH($C770,'Policy Characteristics'!$C:$C,0))),"",INDEX('Policy Characteristics'!F:F,MATCH($C770,'Policy Characteristics'!$C:$C,0)))</f>
        <v>0</v>
      </c>
      <c r="M770" s="151">
        <f>IF(ISBLANK(INDEX('Policy Characteristics'!G:G,MATCH($C770,'Policy Characteristics'!$C:$C,0))),"",INDEX('Policy Characteristics'!G:G,MATCH($C770,'Policy Characteristics'!$C:$C,0)))</f>
        <v>1</v>
      </c>
      <c r="N770" s="151">
        <f>IF(ISBLANK(INDEX('Policy Characteristics'!H:H,MATCH($C770,'Policy Characteristics'!$C:$C,0))),"",INDEX('Policy Characteristics'!H:H,MATCH($C770,'Policy Characteristics'!$C:$C,0)))</f>
        <v>0.01</v>
      </c>
      <c r="O770" s="144" t="str">
        <f>IF(ISBLANK(INDEX('Policy Characteristics'!I:I,MATCH($C770,'Policy Characteristics'!$C:$C,0))),"",INDEX('Policy Characteristics'!I:I,MATCH($C770,'Policy Characteristics'!$C:$C,0)))</f>
        <v>% of fuel shifted</v>
      </c>
      <c r="P770" s="14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44" t="str">
        <f>IF(ISBLANK(INDEX('Policy Characteristics'!K:K,MATCH($C770,'Policy Characteristics'!$C:$C,0))),"",INDEX('Policy Characteristics'!K:K,MATCH($C770,'Policy Characteristics'!$C:$C,0)))</f>
        <v>industry-ag-main.html#fuel-switching</v>
      </c>
      <c r="R770" s="144" t="str">
        <f>IF(ISBLANK(INDEX('Policy Characteristics'!L:L,MATCH($C770,'Policy Characteristics'!$C:$C,0))),"",INDEX('Policy Characteristics'!L:L,MATCH($C770,'Policy Characteristics'!$C:$C,0)))</f>
        <v>industry-elec-and-hydrogen.html</v>
      </c>
    </row>
    <row r="771" spans="1:18" x14ac:dyDescent="0.25">
      <c r="A771" s="144" t="str">
        <f>IF(ISBLANK(INDEX('Policy Characteristics'!A:A,MATCH($C771,'Policy Characteristics'!$C:$C,0))),"",INDEX('Policy Characteristics'!A:A,MATCH($C771,'Policy Characteristics'!$C:$C,0)))</f>
        <v>Industry</v>
      </c>
      <c r="B771" s="152" t="str">
        <f>IF(ISBLANK(INDEX('Policy Characteristics'!B:B,MATCH($C771,'Policy Characteristics'!$C:$C,0))),"",INDEX('Policy Characteristics'!B:B,MATCH($C771,'Policy Characteristics'!$C:$C,0)))</f>
        <v>Electrification</v>
      </c>
      <c r="C771" s="144" t="str">
        <f t="shared" si="37"/>
        <v>Fraction of Eligible Industrial Energy Use Shifted to Electricity</v>
      </c>
      <c r="D771" s="6" t="s">
        <v>1978</v>
      </c>
      <c r="E771" s="1" t="s">
        <v>2349</v>
      </c>
      <c r="F771" t="s">
        <v>1940</v>
      </c>
      <c r="G771" s="45" t="s">
        <v>2356</v>
      </c>
      <c r="H771" s="43">
        <v>2014</v>
      </c>
      <c r="I771" t="s">
        <v>44</v>
      </c>
      <c r="J771" s="145" t="str">
        <f>IF(ISBLANK(INDEX('Policy Characteristics'!D:D,MATCH($C771,'Policy Characteristics'!$C:$C,0))),"",INDEX('Policy Characteristics'!D:D,MATCH($C771,'Policy Characteristics'!$C:$C,0)))</f>
        <v>Electrification</v>
      </c>
      <c r="K771" s="144" t="str">
        <f>IF(ISBLANK(INDEX('Policy Characteristics'!E:E,MATCH($C771,'Policy Characteristics'!$C:$C,0))),"",INDEX('Policy Characteristics'!E:E,MATCH($C771,'Policy Characteristics'!$C:$C,0)))</f>
        <v>indst shift to electricity</v>
      </c>
      <c r="L771" s="151">
        <f>IF(ISBLANK(INDEX('Policy Characteristics'!F:F,MATCH($C771,'Policy Characteristics'!$C:$C,0))),"",INDEX('Policy Characteristics'!F:F,MATCH($C771,'Policy Characteristics'!$C:$C,0)))</f>
        <v>0</v>
      </c>
      <c r="M771" s="151">
        <f>IF(ISBLANK(INDEX('Policy Characteristics'!G:G,MATCH($C771,'Policy Characteristics'!$C:$C,0))),"",INDEX('Policy Characteristics'!G:G,MATCH($C771,'Policy Characteristics'!$C:$C,0)))</f>
        <v>1</v>
      </c>
      <c r="N771" s="151">
        <f>IF(ISBLANK(INDEX('Policy Characteristics'!H:H,MATCH($C771,'Policy Characteristics'!$C:$C,0))),"",INDEX('Policy Characteristics'!H:H,MATCH($C771,'Policy Characteristics'!$C:$C,0)))</f>
        <v>0.01</v>
      </c>
      <c r="O771" s="144" t="str">
        <f>IF(ISBLANK(INDEX('Policy Characteristics'!I:I,MATCH($C771,'Policy Characteristics'!$C:$C,0))),"",INDEX('Policy Characteristics'!I:I,MATCH($C771,'Policy Characteristics'!$C:$C,0)))</f>
        <v>% of fuel shifted</v>
      </c>
      <c r="P771" s="14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44" t="str">
        <f>IF(ISBLANK(INDEX('Policy Characteristics'!K:K,MATCH($C771,'Policy Characteristics'!$C:$C,0))),"",INDEX('Policy Characteristics'!K:K,MATCH($C771,'Policy Characteristics'!$C:$C,0)))</f>
        <v>industry-ag-main.html#fuel-switching</v>
      </c>
      <c r="R771" s="144" t="str">
        <f>IF(ISBLANK(INDEX('Policy Characteristics'!L:L,MATCH($C771,'Policy Characteristics'!$C:$C,0))),"",INDEX('Policy Characteristics'!L:L,MATCH($C771,'Policy Characteristics'!$C:$C,0)))</f>
        <v>industry-elec-and-hydrogen.html</v>
      </c>
    </row>
    <row r="772" spans="1:18" x14ac:dyDescent="0.25">
      <c r="A772" s="144" t="str">
        <f>IF(ISBLANK(INDEX('Policy Characteristics'!A:A,MATCH($C772,'Policy Characteristics'!$C:$C,0))),"",INDEX('Policy Characteristics'!A:A,MATCH($C772,'Policy Characteristics'!$C:$C,0)))</f>
        <v>Industry</v>
      </c>
      <c r="B772" s="152" t="str">
        <f>IF(ISBLANK(INDEX('Policy Characteristics'!B:B,MATCH($C772,'Policy Characteristics'!$C:$C,0))),"",INDEX('Policy Characteristics'!B:B,MATCH($C772,'Policy Characteristics'!$C:$C,0)))</f>
        <v>Electrification</v>
      </c>
      <c r="C772" s="144" t="str">
        <f t="shared" si="37"/>
        <v>Fraction of Eligible Industrial Energy Use Shifted to Electricity</v>
      </c>
      <c r="D772" s="6" t="s">
        <v>1978</v>
      </c>
      <c r="E772" s="1" t="s">
        <v>2350</v>
      </c>
      <c r="F772" t="s">
        <v>1940</v>
      </c>
      <c r="G772" s="45" t="s">
        <v>2357</v>
      </c>
      <c r="H772" s="43">
        <v>2015</v>
      </c>
      <c r="I772" t="s">
        <v>43</v>
      </c>
      <c r="J772" s="145" t="str">
        <f>IF(ISBLANK(INDEX('Policy Characteristics'!D:D,MATCH($C772,'Policy Characteristics'!$C:$C,0))),"",INDEX('Policy Characteristics'!D:D,MATCH($C772,'Policy Characteristics'!$C:$C,0)))</f>
        <v>Electrification</v>
      </c>
      <c r="K772" s="144" t="str">
        <f>IF(ISBLANK(INDEX('Policy Characteristics'!E:E,MATCH($C772,'Policy Characteristics'!$C:$C,0))),"",INDEX('Policy Characteristics'!E:E,MATCH($C772,'Policy Characteristics'!$C:$C,0)))</f>
        <v>indst shift to electricity</v>
      </c>
      <c r="L772" s="151">
        <f>IF(ISBLANK(INDEX('Policy Characteristics'!F:F,MATCH($C772,'Policy Characteristics'!$C:$C,0))),"",INDEX('Policy Characteristics'!F:F,MATCH($C772,'Policy Characteristics'!$C:$C,0)))</f>
        <v>0</v>
      </c>
      <c r="M772" s="151">
        <f>IF(ISBLANK(INDEX('Policy Characteristics'!G:G,MATCH($C772,'Policy Characteristics'!$C:$C,0))),"",INDEX('Policy Characteristics'!G:G,MATCH($C772,'Policy Characteristics'!$C:$C,0)))</f>
        <v>1</v>
      </c>
      <c r="N772" s="151">
        <f>IF(ISBLANK(INDEX('Policy Characteristics'!H:H,MATCH($C772,'Policy Characteristics'!$C:$C,0))),"",INDEX('Policy Characteristics'!H:H,MATCH($C772,'Policy Characteristics'!$C:$C,0)))</f>
        <v>0.01</v>
      </c>
      <c r="O772" s="144" t="str">
        <f>IF(ISBLANK(INDEX('Policy Characteristics'!I:I,MATCH($C772,'Policy Characteristics'!$C:$C,0))),"",INDEX('Policy Characteristics'!I:I,MATCH($C772,'Policy Characteristics'!$C:$C,0)))</f>
        <v>% of fuel shifted</v>
      </c>
      <c r="P772" s="14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44" t="str">
        <f>IF(ISBLANK(INDEX('Policy Characteristics'!K:K,MATCH($C772,'Policy Characteristics'!$C:$C,0))),"",INDEX('Policy Characteristics'!K:K,MATCH($C772,'Policy Characteristics'!$C:$C,0)))</f>
        <v>industry-ag-main.html#fuel-switching</v>
      </c>
      <c r="R772" s="144" t="str">
        <f>IF(ISBLANK(INDEX('Policy Characteristics'!L:L,MATCH($C772,'Policy Characteristics'!$C:$C,0))),"",INDEX('Policy Characteristics'!L:L,MATCH($C772,'Policy Characteristics'!$C:$C,0)))</f>
        <v>industry-elec-and-hydrogen.html</v>
      </c>
    </row>
    <row r="773" spans="1:18" x14ac:dyDescent="0.25">
      <c r="A773" s="144" t="str">
        <f>IF(ISBLANK(INDEX('Policy Characteristics'!A:A,MATCH($C773,'Policy Characteristics'!$C:$C,0))),"",INDEX('Policy Characteristics'!A:A,MATCH($C773,'Policy Characteristics'!$C:$C,0)))</f>
        <v>Industry</v>
      </c>
      <c r="B773" s="152" t="str">
        <f>IF(ISBLANK(INDEX('Policy Characteristics'!B:B,MATCH($C773,'Policy Characteristics'!$C:$C,0))),"",INDEX('Policy Characteristics'!B:B,MATCH($C773,'Policy Characteristics'!$C:$C,0)))</f>
        <v>Electrification</v>
      </c>
      <c r="C773" s="144" t="str">
        <f t="shared" si="37"/>
        <v>Fraction of Eligible Industrial Energy Use Shifted to Electricity</v>
      </c>
      <c r="D773" s="6" t="s">
        <v>1978</v>
      </c>
      <c r="E773" s="1" t="s">
        <v>2351</v>
      </c>
      <c r="F773" t="s">
        <v>1940</v>
      </c>
      <c r="G773" s="45" t="s">
        <v>2358</v>
      </c>
      <c r="H773" s="43">
        <v>2016</v>
      </c>
      <c r="I773" t="s">
        <v>44</v>
      </c>
      <c r="J773" s="145" t="str">
        <f>IF(ISBLANK(INDEX('Policy Characteristics'!D:D,MATCH($C773,'Policy Characteristics'!$C:$C,0))),"",INDEX('Policy Characteristics'!D:D,MATCH($C773,'Policy Characteristics'!$C:$C,0)))</f>
        <v>Electrification</v>
      </c>
      <c r="K773" s="144" t="str">
        <f>IF(ISBLANK(INDEX('Policy Characteristics'!E:E,MATCH($C773,'Policy Characteristics'!$C:$C,0))),"",INDEX('Policy Characteristics'!E:E,MATCH($C773,'Policy Characteristics'!$C:$C,0)))</f>
        <v>indst shift to electricity</v>
      </c>
      <c r="L773" s="151">
        <f>IF(ISBLANK(INDEX('Policy Characteristics'!F:F,MATCH($C773,'Policy Characteristics'!$C:$C,0))),"",INDEX('Policy Characteristics'!F:F,MATCH($C773,'Policy Characteristics'!$C:$C,0)))</f>
        <v>0</v>
      </c>
      <c r="M773" s="151">
        <f>IF(ISBLANK(INDEX('Policy Characteristics'!G:G,MATCH($C773,'Policy Characteristics'!$C:$C,0))),"",INDEX('Policy Characteristics'!G:G,MATCH($C773,'Policy Characteristics'!$C:$C,0)))</f>
        <v>1</v>
      </c>
      <c r="N773" s="151">
        <f>IF(ISBLANK(INDEX('Policy Characteristics'!H:H,MATCH($C773,'Policy Characteristics'!$C:$C,0))),"",INDEX('Policy Characteristics'!H:H,MATCH($C773,'Policy Characteristics'!$C:$C,0)))</f>
        <v>0.01</v>
      </c>
      <c r="O773" s="144" t="str">
        <f>IF(ISBLANK(INDEX('Policy Characteristics'!I:I,MATCH($C773,'Policy Characteristics'!$C:$C,0))),"",INDEX('Policy Characteristics'!I:I,MATCH($C773,'Policy Characteristics'!$C:$C,0)))</f>
        <v>% of fuel shifted</v>
      </c>
      <c r="P773" s="14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44" t="str">
        <f>IF(ISBLANK(INDEX('Policy Characteristics'!K:K,MATCH($C773,'Policy Characteristics'!$C:$C,0))),"",INDEX('Policy Characteristics'!K:K,MATCH($C773,'Policy Characteristics'!$C:$C,0)))</f>
        <v>industry-ag-main.html#fuel-switching</v>
      </c>
      <c r="R773" s="144" t="str">
        <f>IF(ISBLANK(INDEX('Policy Characteristics'!L:L,MATCH($C773,'Policy Characteristics'!$C:$C,0))),"",INDEX('Policy Characteristics'!L:L,MATCH($C773,'Policy Characteristics'!$C:$C,0)))</f>
        <v>industry-elec-and-hydrogen.html</v>
      </c>
    </row>
    <row r="774" spans="1:18" x14ac:dyDescent="0.25">
      <c r="A774" s="144" t="str">
        <f>IF(ISBLANK(INDEX('Policy Characteristics'!A:A,MATCH($C774,'Policy Characteristics'!$C:$C,0))),"",INDEX('Policy Characteristics'!A:A,MATCH($C774,'Policy Characteristics'!$C:$C,0)))</f>
        <v>Industry</v>
      </c>
      <c r="B774" s="152" t="str">
        <f>IF(ISBLANK(INDEX('Policy Characteristics'!B:B,MATCH($C774,'Policy Characteristics'!$C:$C,0))),"",INDEX('Policy Characteristics'!B:B,MATCH($C774,'Policy Characteristics'!$C:$C,0)))</f>
        <v>Electrification</v>
      </c>
      <c r="C774" s="144" t="str">
        <f t="shared" si="37"/>
        <v>Fraction of Eligible Industrial Energy Use Shifted to Electricity</v>
      </c>
      <c r="D774" s="6" t="s">
        <v>1978</v>
      </c>
      <c r="E774" s="1" t="s">
        <v>2501</v>
      </c>
      <c r="F774" t="s">
        <v>1940</v>
      </c>
      <c r="G774" s="45" t="s">
        <v>2501</v>
      </c>
      <c r="H774" s="43">
        <v>2017</v>
      </c>
      <c r="I774" t="s">
        <v>44</v>
      </c>
      <c r="J774" s="145" t="str">
        <f>IF(ISBLANK(INDEX('Policy Characteristics'!D:D,MATCH($C774,'Policy Characteristics'!$C:$C,0))),"",INDEX('Policy Characteristics'!D:D,MATCH($C774,'Policy Characteristics'!$C:$C,0)))</f>
        <v>Electrification</v>
      </c>
      <c r="K774" s="144" t="str">
        <f>IF(ISBLANK(INDEX('Policy Characteristics'!E:E,MATCH($C774,'Policy Characteristics'!$C:$C,0))),"",INDEX('Policy Characteristics'!E:E,MATCH($C774,'Policy Characteristics'!$C:$C,0)))</f>
        <v>indst shift to electricity</v>
      </c>
      <c r="L774" s="151">
        <f>IF(ISBLANK(INDEX('Policy Characteristics'!F:F,MATCH($C774,'Policy Characteristics'!$C:$C,0))),"",INDEX('Policy Characteristics'!F:F,MATCH($C774,'Policy Characteristics'!$C:$C,0)))</f>
        <v>0</v>
      </c>
      <c r="M774" s="151">
        <f>IF(ISBLANK(INDEX('Policy Characteristics'!G:G,MATCH($C774,'Policy Characteristics'!$C:$C,0))),"",INDEX('Policy Characteristics'!G:G,MATCH($C774,'Policy Characteristics'!$C:$C,0)))</f>
        <v>1</v>
      </c>
      <c r="N774" s="151">
        <f>IF(ISBLANK(INDEX('Policy Characteristics'!H:H,MATCH($C774,'Policy Characteristics'!$C:$C,0))),"",INDEX('Policy Characteristics'!H:H,MATCH($C774,'Policy Characteristics'!$C:$C,0)))</f>
        <v>0.01</v>
      </c>
      <c r="O774" s="144" t="str">
        <f>IF(ISBLANK(INDEX('Policy Characteristics'!I:I,MATCH($C774,'Policy Characteristics'!$C:$C,0))),"",INDEX('Policy Characteristics'!I:I,MATCH($C774,'Policy Characteristics'!$C:$C,0)))</f>
        <v>% of fuel shifted</v>
      </c>
      <c r="P774" s="14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44" t="str">
        <f>IF(ISBLANK(INDEX('Policy Characteristics'!K:K,MATCH($C774,'Policy Characteristics'!$C:$C,0))),"",INDEX('Policy Characteristics'!K:K,MATCH($C774,'Policy Characteristics'!$C:$C,0)))</f>
        <v>industry-ag-main.html#fuel-switching</v>
      </c>
      <c r="R774" s="144" t="str">
        <f>IF(ISBLANK(INDEX('Policy Characteristics'!L:L,MATCH($C774,'Policy Characteristics'!$C:$C,0))),"",INDEX('Policy Characteristics'!L:L,MATCH($C774,'Policy Characteristics'!$C:$C,0)))</f>
        <v>industry-elec-and-hydrogen.html</v>
      </c>
    </row>
    <row r="775" spans="1:18" x14ac:dyDescent="0.25">
      <c r="A775" s="144" t="str">
        <f>IF(ISBLANK(INDEX('Policy Characteristics'!A:A,MATCH($C775,'Policy Characteristics'!$C:$C,0))),"",INDEX('Policy Characteristics'!A:A,MATCH($C775,'Policy Characteristics'!$C:$C,0)))</f>
        <v>Industry</v>
      </c>
      <c r="B775" s="152" t="str">
        <f>IF(ISBLANK(INDEX('Policy Characteristics'!B:B,MATCH($C775,'Policy Characteristics'!$C:$C,0))),"",INDEX('Policy Characteristics'!B:B,MATCH($C775,'Policy Characteristics'!$C:$C,0)))</f>
        <v>Electrification</v>
      </c>
      <c r="C775" s="144" t="str">
        <f t="shared" si="37"/>
        <v>Fraction of Eligible Industrial Energy Use Shifted to Electricity</v>
      </c>
      <c r="D775" s="6" t="s">
        <v>1979</v>
      </c>
      <c r="E775" s="1" t="s">
        <v>2345</v>
      </c>
      <c r="F775" t="s">
        <v>1982</v>
      </c>
      <c r="G775" s="45" t="s">
        <v>2352</v>
      </c>
      <c r="H775" s="43">
        <v>2018</v>
      </c>
      <c r="I775" t="s">
        <v>43</v>
      </c>
      <c r="J775" s="145" t="str">
        <f>IF(ISBLANK(INDEX('Policy Characteristics'!D:D,MATCH($C775,'Policy Characteristics'!$C:$C,0))),"",INDEX('Policy Characteristics'!D:D,MATCH($C775,'Policy Characteristics'!$C:$C,0)))</f>
        <v>Electrification</v>
      </c>
      <c r="K775" s="144" t="str">
        <f>IF(ISBLANK(INDEX('Policy Characteristics'!E:E,MATCH($C775,'Policy Characteristics'!$C:$C,0))),"",INDEX('Policy Characteristics'!E:E,MATCH($C775,'Policy Characteristics'!$C:$C,0)))</f>
        <v>indst shift to electricity</v>
      </c>
      <c r="L775" s="151">
        <f>IF(ISBLANK(INDEX('Policy Characteristics'!F:F,MATCH($C775,'Policy Characteristics'!$C:$C,0))),"",INDEX('Policy Characteristics'!F:F,MATCH($C775,'Policy Characteristics'!$C:$C,0)))</f>
        <v>0</v>
      </c>
      <c r="M775" s="151">
        <f>IF(ISBLANK(INDEX('Policy Characteristics'!G:G,MATCH($C775,'Policy Characteristics'!$C:$C,0))),"",INDEX('Policy Characteristics'!G:G,MATCH($C775,'Policy Characteristics'!$C:$C,0)))</f>
        <v>1</v>
      </c>
      <c r="N775" s="151">
        <f>IF(ISBLANK(INDEX('Policy Characteristics'!H:H,MATCH($C775,'Policy Characteristics'!$C:$C,0))),"",INDEX('Policy Characteristics'!H:H,MATCH($C775,'Policy Characteristics'!$C:$C,0)))</f>
        <v>0.01</v>
      </c>
      <c r="O775" s="144" t="str">
        <f>IF(ISBLANK(INDEX('Policy Characteristics'!I:I,MATCH($C775,'Policy Characteristics'!$C:$C,0))),"",INDEX('Policy Characteristics'!I:I,MATCH($C775,'Policy Characteristics'!$C:$C,0)))</f>
        <v>% of fuel shifted</v>
      </c>
      <c r="P775" s="14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44" t="str">
        <f>IF(ISBLANK(INDEX('Policy Characteristics'!K:K,MATCH($C775,'Policy Characteristics'!$C:$C,0))),"",INDEX('Policy Characteristics'!K:K,MATCH($C775,'Policy Characteristics'!$C:$C,0)))</f>
        <v>industry-ag-main.html#fuel-switching</v>
      </c>
      <c r="R775" s="144" t="str">
        <f>IF(ISBLANK(INDEX('Policy Characteristics'!L:L,MATCH($C775,'Policy Characteristics'!$C:$C,0))),"",INDEX('Policy Characteristics'!L:L,MATCH($C775,'Policy Characteristics'!$C:$C,0)))</f>
        <v>industry-elec-and-hydrogen.html</v>
      </c>
    </row>
    <row r="776" spans="1:18" x14ac:dyDescent="0.25">
      <c r="A776" s="144" t="str">
        <f>IF(ISBLANK(INDEX('Policy Characteristics'!A:A,MATCH($C776,'Policy Characteristics'!$C:$C,0))),"",INDEX('Policy Characteristics'!A:A,MATCH($C776,'Policy Characteristics'!$C:$C,0)))</f>
        <v>Industry</v>
      </c>
      <c r="B776" s="152" t="str">
        <f>IF(ISBLANK(INDEX('Policy Characteristics'!B:B,MATCH($C776,'Policy Characteristics'!$C:$C,0))),"",INDEX('Policy Characteristics'!B:B,MATCH($C776,'Policy Characteristics'!$C:$C,0)))</f>
        <v>Electrification</v>
      </c>
      <c r="C776" s="144" t="str">
        <f t="shared" si="37"/>
        <v>Fraction of Eligible Industrial Energy Use Shifted to Electricity</v>
      </c>
      <c r="D776" s="6" t="s">
        <v>1979</v>
      </c>
      <c r="E776" s="1" t="s">
        <v>2346</v>
      </c>
      <c r="F776" t="s">
        <v>1982</v>
      </c>
      <c r="G776" s="45" t="s">
        <v>2353</v>
      </c>
      <c r="H776" s="43">
        <v>2019</v>
      </c>
      <c r="I776" t="s">
        <v>43</v>
      </c>
      <c r="J776" s="145" t="str">
        <f>IF(ISBLANK(INDEX('Policy Characteristics'!D:D,MATCH($C776,'Policy Characteristics'!$C:$C,0))),"",INDEX('Policy Characteristics'!D:D,MATCH($C776,'Policy Characteristics'!$C:$C,0)))</f>
        <v>Electrification</v>
      </c>
      <c r="K776" s="144" t="str">
        <f>IF(ISBLANK(INDEX('Policy Characteristics'!E:E,MATCH($C776,'Policy Characteristics'!$C:$C,0))),"",INDEX('Policy Characteristics'!E:E,MATCH($C776,'Policy Characteristics'!$C:$C,0)))</f>
        <v>indst shift to electricity</v>
      </c>
      <c r="L776" s="151">
        <f>IF(ISBLANK(INDEX('Policy Characteristics'!F:F,MATCH($C776,'Policy Characteristics'!$C:$C,0))),"",INDEX('Policy Characteristics'!F:F,MATCH($C776,'Policy Characteristics'!$C:$C,0)))</f>
        <v>0</v>
      </c>
      <c r="M776" s="151">
        <f>IF(ISBLANK(INDEX('Policy Characteristics'!G:G,MATCH($C776,'Policy Characteristics'!$C:$C,0))),"",INDEX('Policy Characteristics'!G:G,MATCH($C776,'Policy Characteristics'!$C:$C,0)))</f>
        <v>1</v>
      </c>
      <c r="N776" s="151">
        <f>IF(ISBLANK(INDEX('Policy Characteristics'!H:H,MATCH($C776,'Policy Characteristics'!$C:$C,0))),"",INDEX('Policy Characteristics'!H:H,MATCH($C776,'Policy Characteristics'!$C:$C,0)))</f>
        <v>0.01</v>
      </c>
      <c r="O776" s="144" t="str">
        <f>IF(ISBLANK(INDEX('Policy Characteristics'!I:I,MATCH($C776,'Policy Characteristics'!$C:$C,0))),"",INDEX('Policy Characteristics'!I:I,MATCH($C776,'Policy Characteristics'!$C:$C,0)))</f>
        <v>% of fuel shifted</v>
      </c>
      <c r="P776" s="14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44" t="str">
        <f>IF(ISBLANK(INDEX('Policy Characteristics'!K:K,MATCH($C776,'Policy Characteristics'!$C:$C,0))),"",INDEX('Policy Characteristics'!K:K,MATCH($C776,'Policy Characteristics'!$C:$C,0)))</f>
        <v>industry-ag-main.html#fuel-switching</v>
      </c>
      <c r="R776" s="144" t="str">
        <f>IF(ISBLANK(INDEX('Policy Characteristics'!L:L,MATCH($C776,'Policy Characteristics'!$C:$C,0))),"",INDEX('Policy Characteristics'!L:L,MATCH($C776,'Policy Characteristics'!$C:$C,0)))</f>
        <v>industry-elec-and-hydrogen.html</v>
      </c>
    </row>
    <row r="777" spans="1:18" x14ac:dyDescent="0.25">
      <c r="A777" s="144" t="str">
        <f>IF(ISBLANK(INDEX('Policy Characteristics'!A:A,MATCH($C777,'Policy Characteristics'!$C:$C,0))),"",INDEX('Policy Characteristics'!A:A,MATCH($C777,'Policy Characteristics'!$C:$C,0)))</f>
        <v>Industry</v>
      </c>
      <c r="B777" s="152" t="str">
        <f>IF(ISBLANK(INDEX('Policy Characteristics'!B:B,MATCH($C777,'Policy Characteristics'!$C:$C,0))),"",INDEX('Policy Characteristics'!B:B,MATCH($C777,'Policy Characteristics'!$C:$C,0)))</f>
        <v>Electrification</v>
      </c>
      <c r="C777" s="144" t="str">
        <f t="shared" si="37"/>
        <v>Fraction of Eligible Industrial Energy Use Shifted to Electricity</v>
      </c>
      <c r="D777" s="6" t="s">
        <v>1979</v>
      </c>
      <c r="E777" s="1" t="s">
        <v>2347</v>
      </c>
      <c r="F777" t="s">
        <v>1982</v>
      </c>
      <c r="G777" s="45" t="s">
        <v>2354</v>
      </c>
      <c r="H777" s="43">
        <v>2020</v>
      </c>
      <c r="I777" t="s">
        <v>43</v>
      </c>
      <c r="J777" s="145" t="str">
        <f>IF(ISBLANK(INDEX('Policy Characteristics'!D:D,MATCH($C777,'Policy Characteristics'!$C:$C,0))),"",INDEX('Policy Characteristics'!D:D,MATCH($C777,'Policy Characteristics'!$C:$C,0)))</f>
        <v>Electrification</v>
      </c>
      <c r="K777" s="144" t="str">
        <f>IF(ISBLANK(INDEX('Policy Characteristics'!E:E,MATCH($C777,'Policy Characteristics'!$C:$C,0))),"",INDEX('Policy Characteristics'!E:E,MATCH($C777,'Policy Characteristics'!$C:$C,0)))</f>
        <v>indst shift to electricity</v>
      </c>
      <c r="L777" s="151">
        <f>IF(ISBLANK(INDEX('Policy Characteristics'!F:F,MATCH($C777,'Policy Characteristics'!$C:$C,0))),"",INDEX('Policy Characteristics'!F:F,MATCH($C777,'Policy Characteristics'!$C:$C,0)))</f>
        <v>0</v>
      </c>
      <c r="M777" s="151">
        <f>IF(ISBLANK(INDEX('Policy Characteristics'!G:G,MATCH($C777,'Policy Characteristics'!$C:$C,0))),"",INDEX('Policy Characteristics'!G:G,MATCH($C777,'Policy Characteristics'!$C:$C,0)))</f>
        <v>1</v>
      </c>
      <c r="N777" s="151">
        <f>IF(ISBLANK(INDEX('Policy Characteristics'!H:H,MATCH($C777,'Policy Characteristics'!$C:$C,0))),"",INDEX('Policy Characteristics'!H:H,MATCH($C777,'Policy Characteristics'!$C:$C,0)))</f>
        <v>0.01</v>
      </c>
      <c r="O777" s="144" t="str">
        <f>IF(ISBLANK(INDEX('Policy Characteristics'!I:I,MATCH($C777,'Policy Characteristics'!$C:$C,0))),"",INDEX('Policy Characteristics'!I:I,MATCH($C777,'Policy Characteristics'!$C:$C,0)))</f>
        <v>% of fuel shifted</v>
      </c>
      <c r="P777" s="14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44" t="str">
        <f>IF(ISBLANK(INDEX('Policy Characteristics'!K:K,MATCH($C777,'Policy Characteristics'!$C:$C,0))),"",INDEX('Policy Characteristics'!K:K,MATCH($C777,'Policy Characteristics'!$C:$C,0)))</f>
        <v>industry-ag-main.html#fuel-switching</v>
      </c>
      <c r="R777" s="144" t="str">
        <f>IF(ISBLANK(INDEX('Policy Characteristics'!L:L,MATCH($C777,'Policy Characteristics'!$C:$C,0))),"",INDEX('Policy Characteristics'!L:L,MATCH($C777,'Policy Characteristics'!$C:$C,0)))</f>
        <v>industry-elec-and-hydrogen.html</v>
      </c>
    </row>
    <row r="778" spans="1:18" x14ac:dyDescent="0.25">
      <c r="A778" s="144" t="str">
        <f>IF(ISBLANK(INDEX('Policy Characteristics'!A:A,MATCH($C778,'Policy Characteristics'!$C:$C,0))),"",INDEX('Policy Characteristics'!A:A,MATCH($C778,'Policy Characteristics'!$C:$C,0)))</f>
        <v>Industry</v>
      </c>
      <c r="B778" s="152" t="str">
        <f>IF(ISBLANK(INDEX('Policy Characteristics'!B:B,MATCH($C778,'Policy Characteristics'!$C:$C,0))),"",INDEX('Policy Characteristics'!B:B,MATCH($C778,'Policy Characteristics'!$C:$C,0)))</f>
        <v>Electrification</v>
      </c>
      <c r="C778" s="144" t="str">
        <f t="shared" si="37"/>
        <v>Fraction of Eligible Industrial Energy Use Shifted to Electricity</v>
      </c>
      <c r="D778" s="6" t="s">
        <v>1979</v>
      </c>
      <c r="E778" s="1" t="s">
        <v>2348</v>
      </c>
      <c r="F778" t="s">
        <v>1982</v>
      </c>
      <c r="G778" s="45" t="s">
        <v>2355</v>
      </c>
      <c r="H778" s="43">
        <v>2021</v>
      </c>
      <c r="I778" t="s">
        <v>43</v>
      </c>
      <c r="J778" s="145" t="str">
        <f>IF(ISBLANK(INDEX('Policy Characteristics'!D:D,MATCH($C778,'Policy Characteristics'!$C:$C,0))),"",INDEX('Policy Characteristics'!D:D,MATCH($C778,'Policy Characteristics'!$C:$C,0)))</f>
        <v>Electrification</v>
      </c>
      <c r="K778" s="144" t="str">
        <f>IF(ISBLANK(INDEX('Policy Characteristics'!E:E,MATCH($C778,'Policy Characteristics'!$C:$C,0))),"",INDEX('Policy Characteristics'!E:E,MATCH($C778,'Policy Characteristics'!$C:$C,0)))</f>
        <v>indst shift to electricity</v>
      </c>
      <c r="L778" s="151">
        <f>IF(ISBLANK(INDEX('Policy Characteristics'!F:F,MATCH($C778,'Policy Characteristics'!$C:$C,0))),"",INDEX('Policy Characteristics'!F:F,MATCH($C778,'Policy Characteristics'!$C:$C,0)))</f>
        <v>0</v>
      </c>
      <c r="M778" s="151">
        <f>IF(ISBLANK(INDEX('Policy Characteristics'!G:G,MATCH($C778,'Policy Characteristics'!$C:$C,0))),"",INDEX('Policy Characteristics'!G:G,MATCH($C778,'Policy Characteristics'!$C:$C,0)))</f>
        <v>1</v>
      </c>
      <c r="N778" s="151">
        <f>IF(ISBLANK(INDEX('Policy Characteristics'!H:H,MATCH($C778,'Policy Characteristics'!$C:$C,0))),"",INDEX('Policy Characteristics'!H:H,MATCH($C778,'Policy Characteristics'!$C:$C,0)))</f>
        <v>0.01</v>
      </c>
      <c r="O778" s="144" t="str">
        <f>IF(ISBLANK(INDEX('Policy Characteristics'!I:I,MATCH($C778,'Policy Characteristics'!$C:$C,0))),"",INDEX('Policy Characteristics'!I:I,MATCH($C778,'Policy Characteristics'!$C:$C,0)))</f>
        <v>% of fuel shifted</v>
      </c>
      <c r="P778" s="14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44" t="str">
        <f>IF(ISBLANK(INDEX('Policy Characteristics'!K:K,MATCH($C778,'Policy Characteristics'!$C:$C,0))),"",INDEX('Policy Characteristics'!K:K,MATCH($C778,'Policy Characteristics'!$C:$C,0)))</f>
        <v>industry-ag-main.html#fuel-switching</v>
      </c>
      <c r="R778" s="144" t="str">
        <f>IF(ISBLANK(INDEX('Policy Characteristics'!L:L,MATCH($C778,'Policy Characteristics'!$C:$C,0))),"",INDEX('Policy Characteristics'!L:L,MATCH($C778,'Policy Characteristics'!$C:$C,0)))</f>
        <v>industry-elec-and-hydrogen.html</v>
      </c>
    </row>
    <row r="779" spans="1:18" x14ac:dyDescent="0.25">
      <c r="A779" s="144" t="str">
        <f>IF(ISBLANK(INDEX('Policy Characteristics'!A:A,MATCH($C779,'Policy Characteristics'!$C:$C,0))),"",INDEX('Policy Characteristics'!A:A,MATCH($C779,'Policy Characteristics'!$C:$C,0)))</f>
        <v>Industry</v>
      </c>
      <c r="B779" s="152" t="str">
        <f>IF(ISBLANK(INDEX('Policy Characteristics'!B:B,MATCH($C779,'Policy Characteristics'!$C:$C,0))),"",INDEX('Policy Characteristics'!B:B,MATCH($C779,'Policy Characteristics'!$C:$C,0)))</f>
        <v>Electrification</v>
      </c>
      <c r="C779" s="144" t="str">
        <f t="shared" si="37"/>
        <v>Fraction of Eligible Industrial Energy Use Shifted to Electricity</v>
      </c>
      <c r="D779" s="6" t="s">
        <v>1979</v>
      </c>
      <c r="E779" s="1" t="s">
        <v>2349</v>
      </c>
      <c r="F779" t="s">
        <v>1982</v>
      </c>
      <c r="G779" s="45" t="s">
        <v>2356</v>
      </c>
      <c r="H779" s="43">
        <v>2022</v>
      </c>
      <c r="I779" t="s">
        <v>43</v>
      </c>
      <c r="J779" s="145" t="str">
        <f>IF(ISBLANK(INDEX('Policy Characteristics'!D:D,MATCH($C779,'Policy Characteristics'!$C:$C,0))),"",INDEX('Policy Characteristics'!D:D,MATCH($C779,'Policy Characteristics'!$C:$C,0)))</f>
        <v>Electrification</v>
      </c>
      <c r="K779" s="144" t="str">
        <f>IF(ISBLANK(INDEX('Policy Characteristics'!E:E,MATCH($C779,'Policy Characteristics'!$C:$C,0))),"",INDEX('Policy Characteristics'!E:E,MATCH($C779,'Policy Characteristics'!$C:$C,0)))</f>
        <v>indst shift to electricity</v>
      </c>
      <c r="L779" s="151">
        <f>IF(ISBLANK(INDEX('Policy Characteristics'!F:F,MATCH($C779,'Policy Characteristics'!$C:$C,0))),"",INDEX('Policy Characteristics'!F:F,MATCH($C779,'Policy Characteristics'!$C:$C,0)))</f>
        <v>0</v>
      </c>
      <c r="M779" s="151">
        <f>IF(ISBLANK(INDEX('Policy Characteristics'!G:G,MATCH($C779,'Policy Characteristics'!$C:$C,0))),"",INDEX('Policy Characteristics'!G:G,MATCH($C779,'Policy Characteristics'!$C:$C,0)))</f>
        <v>1</v>
      </c>
      <c r="N779" s="151">
        <f>IF(ISBLANK(INDEX('Policy Characteristics'!H:H,MATCH($C779,'Policy Characteristics'!$C:$C,0))),"",INDEX('Policy Characteristics'!H:H,MATCH($C779,'Policy Characteristics'!$C:$C,0)))</f>
        <v>0.01</v>
      </c>
      <c r="O779" s="144" t="str">
        <f>IF(ISBLANK(INDEX('Policy Characteristics'!I:I,MATCH($C779,'Policy Characteristics'!$C:$C,0))),"",INDEX('Policy Characteristics'!I:I,MATCH($C779,'Policy Characteristics'!$C:$C,0)))</f>
        <v>% of fuel shifted</v>
      </c>
      <c r="P779" s="14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44" t="str">
        <f>IF(ISBLANK(INDEX('Policy Characteristics'!K:K,MATCH($C779,'Policy Characteristics'!$C:$C,0))),"",INDEX('Policy Characteristics'!K:K,MATCH($C779,'Policy Characteristics'!$C:$C,0)))</f>
        <v>industry-ag-main.html#fuel-switching</v>
      </c>
      <c r="R779" s="144" t="str">
        <f>IF(ISBLANK(INDEX('Policy Characteristics'!L:L,MATCH($C779,'Policy Characteristics'!$C:$C,0))),"",INDEX('Policy Characteristics'!L:L,MATCH($C779,'Policy Characteristics'!$C:$C,0)))</f>
        <v>industry-elec-and-hydrogen.html</v>
      </c>
    </row>
    <row r="780" spans="1:18" x14ac:dyDescent="0.25">
      <c r="A780" s="144" t="str">
        <f>IF(ISBLANK(INDEX('Policy Characteristics'!A:A,MATCH($C780,'Policy Characteristics'!$C:$C,0))),"",INDEX('Policy Characteristics'!A:A,MATCH($C780,'Policy Characteristics'!$C:$C,0)))</f>
        <v>Industry</v>
      </c>
      <c r="B780" s="152" t="str">
        <f>IF(ISBLANK(INDEX('Policy Characteristics'!B:B,MATCH($C780,'Policy Characteristics'!$C:$C,0))),"",INDEX('Policy Characteristics'!B:B,MATCH($C780,'Policy Characteristics'!$C:$C,0)))</f>
        <v>Electrification</v>
      </c>
      <c r="C780" s="144" t="str">
        <f t="shared" si="37"/>
        <v>Fraction of Eligible Industrial Energy Use Shifted to Electricity</v>
      </c>
      <c r="D780" s="6" t="s">
        <v>1979</v>
      </c>
      <c r="E780" s="1" t="s">
        <v>2350</v>
      </c>
      <c r="F780" t="s">
        <v>1982</v>
      </c>
      <c r="G780" s="45" t="s">
        <v>2357</v>
      </c>
      <c r="H780" s="43">
        <v>2023</v>
      </c>
      <c r="I780" t="s">
        <v>44</v>
      </c>
      <c r="J780" s="145" t="str">
        <f>IF(ISBLANK(INDEX('Policy Characteristics'!D:D,MATCH($C780,'Policy Characteristics'!$C:$C,0))),"",INDEX('Policy Characteristics'!D:D,MATCH($C780,'Policy Characteristics'!$C:$C,0)))</f>
        <v>Electrification</v>
      </c>
      <c r="K780" s="144" t="str">
        <f>IF(ISBLANK(INDEX('Policy Characteristics'!E:E,MATCH($C780,'Policy Characteristics'!$C:$C,0))),"",INDEX('Policy Characteristics'!E:E,MATCH($C780,'Policy Characteristics'!$C:$C,0)))</f>
        <v>indst shift to electricity</v>
      </c>
      <c r="L780" s="151">
        <f>IF(ISBLANK(INDEX('Policy Characteristics'!F:F,MATCH($C780,'Policy Characteristics'!$C:$C,0))),"",INDEX('Policy Characteristics'!F:F,MATCH($C780,'Policy Characteristics'!$C:$C,0)))</f>
        <v>0</v>
      </c>
      <c r="M780" s="151">
        <f>IF(ISBLANK(INDEX('Policy Characteristics'!G:G,MATCH($C780,'Policy Characteristics'!$C:$C,0))),"",INDEX('Policy Characteristics'!G:G,MATCH($C780,'Policy Characteristics'!$C:$C,0)))</f>
        <v>1</v>
      </c>
      <c r="N780" s="151">
        <f>IF(ISBLANK(INDEX('Policy Characteristics'!H:H,MATCH($C780,'Policy Characteristics'!$C:$C,0))),"",INDEX('Policy Characteristics'!H:H,MATCH($C780,'Policy Characteristics'!$C:$C,0)))</f>
        <v>0.01</v>
      </c>
      <c r="O780" s="144" t="str">
        <f>IF(ISBLANK(INDEX('Policy Characteristics'!I:I,MATCH($C780,'Policy Characteristics'!$C:$C,0))),"",INDEX('Policy Characteristics'!I:I,MATCH($C780,'Policy Characteristics'!$C:$C,0)))</f>
        <v>% of fuel shifted</v>
      </c>
      <c r="P780" s="14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44" t="str">
        <f>IF(ISBLANK(INDEX('Policy Characteristics'!K:K,MATCH($C780,'Policy Characteristics'!$C:$C,0))),"",INDEX('Policy Characteristics'!K:K,MATCH($C780,'Policy Characteristics'!$C:$C,0)))</f>
        <v>industry-ag-main.html#fuel-switching</v>
      </c>
      <c r="R780" s="144" t="str">
        <f>IF(ISBLANK(INDEX('Policy Characteristics'!L:L,MATCH($C780,'Policy Characteristics'!$C:$C,0))),"",INDEX('Policy Characteristics'!L:L,MATCH($C780,'Policy Characteristics'!$C:$C,0)))</f>
        <v>industry-elec-and-hydrogen.html</v>
      </c>
    </row>
    <row r="781" spans="1:18" x14ac:dyDescent="0.25">
      <c r="A781" s="144" t="str">
        <f>IF(ISBLANK(INDEX('Policy Characteristics'!A:A,MATCH($C781,'Policy Characteristics'!$C:$C,0))),"",INDEX('Policy Characteristics'!A:A,MATCH($C781,'Policy Characteristics'!$C:$C,0)))</f>
        <v>Industry</v>
      </c>
      <c r="B781" s="152" t="str">
        <f>IF(ISBLANK(INDEX('Policy Characteristics'!B:B,MATCH($C781,'Policy Characteristics'!$C:$C,0))),"",INDEX('Policy Characteristics'!B:B,MATCH($C781,'Policy Characteristics'!$C:$C,0)))</f>
        <v>Electrification</v>
      </c>
      <c r="C781" s="144" t="str">
        <f t="shared" si="37"/>
        <v>Fraction of Eligible Industrial Energy Use Shifted to Electricity</v>
      </c>
      <c r="D781" s="6" t="s">
        <v>1979</v>
      </c>
      <c r="E781" s="1" t="s">
        <v>2351</v>
      </c>
      <c r="F781" t="s">
        <v>1982</v>
      </c>
      <c r="G781" s="45" t="s">
        <v>2358</v>
      </c>
      <c r="H781" s="43">
        <v>2024</v>
      </c>
      <c r="I781" t="s">
        <v>44</v>
      </c>
      <c r="J781" s="145" t="str">
        <f>IF(ISBLANK(INDEX('Policy Characteristics'!D:D,MATCH($C781,'Policy Characteristics'!$C:$C,0))),"",INDEX('Policy Characteristics'!D:D,MATCH($C781,'Policy Characteristics'!$C:$C,0)))</f>
        <v>Electrification</v>
      </c>
      <c r="K781" s="144" t="str">
        <f>IF(ISBLANK(INDEX('Policy Characteristics'!E:E,MATCH($C781,'Policy Characteristics'!$C:$C,0))),"",INDEX('Policy Characteristics'!E:E,MATCH($C781,'Policy Characteristics'!$C:$C,0)))</f>
        <v>indst shift to electricity</v>
      </c>
      <c r="L781" s="151">
        <f>IF(ISBLANK(INDEX('Policy Characteristics'!F:F,MATCH($C781,'Policy Characteristics'!$C:$C,0))),"",INDEX('Policy Characteristics'!F:F,MATCH($C781,'Policy Characteristics'!$C:$C,0)))</f>
        <v>0</v>
      </c>
      <c r="M781" s="151">
        <f>IF(ISBLANK(INDEX('Policy Characteristics'!G:G,MATCH($C781,'Policy Characteristics'!$C:$C,0))),"",INDEX('Policy Characteristics'!G:G,MATCH($C781,'Policy Characteristics'!$C:$C,0)))</f>
        <v>1</v>
      </c>
      <c r="N781" s="151">
        <f>IF(ISBLANK(INDEX('Policy Characteristics'!H:H,MATCH($C781,'Policy Characteristics'!$C:$C,0))),"",INDEX('Policy Characteristics'!H:H,MATCH($C781,'Policy Characteristics'!$C:$C,0)))</f>
        <v>0.01</v>
      </c>
      <c r="O781" s="144" t="str">
        <f>IF(ISBLANK(INDEX('Policy Characteristics'!I:I,MATCH($C781,'Policy Characteristics'!$C:$C,0))),"",INDEX('Policy Characteristics'!I:I,MATCH($C781,'Policy Characteristics'!$C:$C,0)))</f>
        <v>% of fuel shifted</v>
      </c>
      <c r="P781" s="14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44" t="str">
        <f>IF(ISBLANK(INDEX('Policy Characteristics'!K:K,MATCH($C781,'Policy Characteristics'!$C:$C,0))),"",INDEX('Policy Characteristics'!K:K,MATCH($C781,'Policy Characteristics'!$C:$C,0)))</f>
        <v>industry-ag-main.html#fuel-switching</v>
      </c>
      <c r="R781" s="144" t="str">
        <f>IF(ISBLANK(INDEX('Policy Characteristics'!L:L,MATCH($C781,'Policy Characteristics'!$C:$C,0))),"",INDEX('Policy Characteristics'!L:L,MATCH($C781,'Policy Characteristics'!$C:$C,0)))</f>
        <v>industry-elec-and-hydrogen.html</v>
      </c>
    </row>
    <row r="782" spans="1:18" x14ac:dyDescent="0.25">
      <c r="A782" s="144" t="str">
        <f>IF(ISBLANK(INDEX('Policy Characteristics'!A:A,MATCH($C782,'Policy Characteristics'!$C:$C,0))),"",INDEX('Policy Characteristics'!A:A,MATCH($C782,'Policy Characteristics'!$C:$C,0)))</f>
        <v>Industry</v>
      </c>
      <c r="B782" s="152" t="str">
        <f>IF(ISBLANK(INDEX('Policy Characteristics'!B:B,MATCH($C782,'Policy Characteristics'!$C:$C,0))),"",INDEX('Policy Characteristics'!B:B,MATCH($C782,'Policy Characteristics'!$C:$C,0)))</f>
        <v>Electrification</v>
      </c>
      <c r="C782" s="144" t="str">
        <f t="shared" si="37"/>
        <v>Fraction of Eligible Industrial Energy Use Shifted to Electricity</v>
      </c>
      <c r="D782" s="6" t="s">
        <v>1979</v>
      </c>
      <c r="E782" s="1" t="s">
        <v>2501</v>
      </c>
      <c r="F782" t="s">
        <v>1982</v>
      </c>
      <c r="G782" s="45" t="s">
        <v>2501</v>
      </c>
      <c r="H782" s="43">
        <v>2025</v>
      </c>
      <c r="I782" t="s">
        <v>44</v>
      </c>
      <c r="J782" s="145" t="str">
        <f>IF(ISBLANK(INDEX('Policy Characteristics'!D:D,MATCH($C782,'Policy Characteristics'!$C:$C,0))),"",INDEX('Policy Characteristics'!D:D,MATCH($C782,'Policy Characteristics'!$C:$C,0)))</f>
        <v>Electrification</v>
      </c>
      <c r="K782" s="144" t="str">
        <f>IF(ISBLANK(INDEX('Policy Characteristics'!E:E,MATCH($C782,'Policy Characteristics'!$C:$C,0))),"",INDEX('Policy Characteristics'!E:E,MATCH($C782,'Policy Characteristics'!$C:$C,0)))</f>
        <v>indst shift to electricity</v>
      </c>
      <c r="L782" s="151">
        <f>IF(ISBLANK(INDEX('Policy Characteristics'!F:F,MATCH($C782,'Policy Characteristics'!$C:$C,0))),"",INDEX('Policy Characteristics'!F:F,MATCH($C782,'Policy Characteristics'!$C:$C,0)))</f>
        <v>0</v>
      </c>
      <c r="M782" s="151">
        <f>IF(ISBLANK(INDEX('Policy Characteristics'!G:G,MATCH($C782,'Policy Characteristics'!$C:$C,0))),"",INDEX('Policy Characteristics'!G:G,MATCH($C782,'Policy Characteristics'!$C:$C,0)))</f>
        <v>1</v>
      </c>
      <c r="N782" s="151">
        <f>IF(ISBLANK(INDEX('Policy Characteristics'!H:H,MATCH($C782,'Policy Characteristics'!$C:$C,0))),"",INDEX('Policy Characteristics'!H:H,MATCH($C782,'Policy Characteristics'!$C:$C,0)))</f>
        <v>0.01</v>
      </c>
      <c r="O782" s="144" t="str">
        <f>IF(ISBLANK(INDEX('Policy Characteristics'!I:I,MATCH($C782,'Policy Characteristics'!$C:$C,0))),"",INDEX('Policy Characteristics'!I:I,MATCH($C782,'Policy Characteristics'!$C:$C,0)))</f>
        <v>% of fuel shifted</v>
      </c>
      <c r="P782" s="14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44" t="str">
        <f>IF(ISBLANK(INDEX('Policy Characteristics'!K:K,MATCH($C782,'Policy Characteristics'!$C:$C,0))),"",INDEX('Policy Characteristics'!K:K,MATCH($C782,'Policy Characteristics'!$C:$C,0)))</f>
        <v>industry-ag-main.html#fuel-switching</v>
      </c>
      <c r="R782" s="144" t="str">
        <f>IF(ISBLANK(INDEX('Policy Characteristics'!L:L,MATCH($C782,'Policy Characteristics'!$C:$C,0))),"",INDEX('Policy Characteristics'!L:L,MATCH($C782,'Policy Characteristics'!$C:$C,0)))</f>
        <v>industry-elec-and-hydrogen.html</v>
      </c>
    </row>
    <row r="783" spans="1:18" x14ac:dyDescent="0.25">
      <c r="A783" s="144" t="str">
        <f>IF(ISBLANK(INDEX('Policy Characteristics'!A:A,MATCH($C783,'Policy Characteristics'!$C:$C,0))),"",INDEX('Policy Characteristics'!A:A,MATCH($C783,'Policy Characteristics'!$C:$C,0)))</f>
        <v>Industry</v>
      </c>
      <c r="B783" s="152" t="str">
        <f>IF(ISBLANK(INDEX('Policy Characteristics'!B:B,MATCH($C783,'Policy Characteristics'!$C:$C,0))),"",INDEX('Policy Characteristics'!B:B,MATCH($C783,'Policy Characteristics'!$C:$C,0)))</f>
        <v>Electrification</v>
      </c>
      <c r="C783" s="144" t="str">
        <f t="shared" si="37"/>
        <v>Fraction of Eligible Industrial Energy Use Shifted to Electricity</v>
      </c>
      <c r="D783" s="6" t="s">
        <v>1980</v>
      </c>
      <c r="E783" s="1" t="s">
        <v>2345</v>
      </c>
      <c r="F783" t="s">
        <v>1941</v>
      </c>
      <c r="G783" s="45" t="s">
        <v>2352</v>
      </c>
      <c r="H783" s="43">
        <v>2026</v>
      </c>
      <c r="I783" t="s">
        <v>44</v>
      </c>
      <c r="J783" s="145" t="str">
        <f>IF(ISBLANK(INDEX('Policy Characteristics'!D:D,MATCH($C783,'Policy Characteristics'!$C:$C,0))),"",INDEX('Policy Characteristics'!D:D,MATCH($C783,'Policy Characteristics'!$C:$C,0)))</f>
        <v>Electrification</v>
      </c>
      <c r="K783" s="144" t="str">
        <f>IF(ISBLANK(INDEX('Policy Characteristics'!E:E,MATCH($C783,'Policy Characteristics'!$C:$C,0))),"",INDEX('Policy Characteristics'!E:E,MATCH($C783,'Policy Characteristics'!$C:$C,0)))</f>
        <v>indst shift to electricity</v>
      </c>
      <c r="L783" s="151">
        <f>IF(ISBLANK(INDEX('Policy Characteristics'!F:F,MATCH($C783,'Policy Characteristics'!$C:$C,0))),"",INDEX('Policy Characteristics'!F:F,MATCH($C783,'Policy Characteristics'!$C:$C,0)))</f>
        <v>0</v>
      </c>
      <c r="M783" s="151">
        <f>IF(ISBLANK(INDEX('Policy Characteristics'!G:G,MATCH($C783,'Policy Characteristics'!$C:$C,0))),"",INDEX('Policy Characteristics'!G:G,MATCH($C783,'Policy Characteristics'!$C:$C,0)))</f>
        <v>1</v>
      </c>
      <c r="N783" s="151">
        <f>IF(ISBLANK(INDEX('Policy Characteristics'!H:H,MATCH($C783,'Policy Characteristics'!$C:$C,0))),"",INDEX('Policy Characteristics'!H:H,MATCH($C783,'Policy Characteristics'!$C:$C,0)))</f>
        <v>0.01</v>
      </c>
      <c r="O783" s="144" t="str">
        <f>IF(ISBLANK(INDEX('Policy Characteristics'!I:I,MATCH($C783,'Policy Characteristics'!$C:$C,0))),"",INDEX('Policy Characteristics'!I:I,MATCH($C783,'Policy Characteristics'!$C:$C,0)))</f>
        <v>% of fuel shifted</v>
      </c>
      <c r="P783" s="14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44" t="str">
        <f>IF(ISBLANK(INDEX('Policy Characteristics'!K:K,MATCH($C783,'Policy Characteristics'!$C:$C,0))),"",INDEX('Policy Characteristics'!K:K,MATCH($C783,'Policy Characteristics'!$C:$C,0)))</f>
        <v>industry-ag-main.html#fuel-switching</v>
      </c>
      <c r="R783" s="144" t="str">
        <f>IF(ISBLANK(INDEX('Policy Characteristics'!L:L,MATCH($C783,'Policy Characteristics'!$C:$C,0))),"",INDEX('Policy Characteristics'!L:L,MATCH($C783,'Policy Characteristics'!$C:$C,0)))</f>
        <v>industry-elec-and-hydrogen.html</v>
      </c>
    </row>
    <row r="784" spans="1:18" x14ac:dyDescent="0.25">
      <c r="A784" s="144" t="str">
        <f>IF(ISBLANK(INDEX('Policy Characteristics'!A:A,MATCH($C784,'Policy Characteristics'!$C:$C,0))),"",INDEX('Policy Characteristics'!A:A,MATCH($C784,'Policy Characteristics'!$C:$C,0)))</f>
        <v>Industry</v>
      </c>
      <c r="B784" s="152" t="str">
        <f>IF(ISBLANK(INDEX('Policy Characteristics'!B:B,MATCH($C784,'Policy Characteristics'!$C:$C,0))),"",INDEX('Policy Characteristics'!B:B,MATCH($C784,'Policy Characteristics'!$C:$C,0)))</f>
        <v>Electrification</v>
      </c>
      <c r="C784" s="144" t="str">
        <f t="shared" si="37"/>
        <v>Fraction of Eligible Industrial Energy Use Shifted to Electricity</v>
      </c>
      <c r="D784" s="6" t="s">
        <v>1980</v>
      </c>
      <c r="E784" s="1" t="s">
        <v>2346</v>
      </c>
      <c r="F784" t="s">
        <v>1941</v>
      </c>
      <c r="G784" s="45" t="s">
        <v>2353</v>
      </c>
      <c r="H784" s="43">
        <v>2027</v>
      </c>
      <c r="I784" t="s">
        <v>43</v>
      </c>
      <c r="J784" s="145" t="str">
        <f>IF(ISBLANK(INDEX('Policy Characteristics'!D:D,MATCH($C784,'Policy Characteristics'!$C:$C,0))),"",INDEX('Policy Characteristics'!D:D,MATCH($C784,'Policy Characteristics'!$C:$C,0)))</f>
        <v>Electrification</v>
      </c>
      <c r="K784" s="144" t="str">
        <f>IF(ISBLANK(INDEX('Policy Characteristics'!E:E,MATCH($C784,'Policy Characteristics'!$C:$C,0))),"",INDEX('Policy Characteristics'!E:E,MATCH($C784,'Policy Characteristics'!$C:$C,0)))</f>
        <v>indst shift to electricity</v>
      </c>
      <c r="L784" s="151">
        <f>IF(ISBLANK(INDEX('Policy Characteristics'!F:F,MATCH($C784,'Policy Characteristics'!$C:$C,0))),"",INDEX('Policy Characteristics'!F:F,MATCH($C784,'Policy Characteristics'!$C:$C,0)))</f>
        <v>0</v>
      </c>
      <c r="M784" s="151">
        <f>IF(ISBLANK(INDEX('Policy Characteristics'!G:G,MATCH($C784,'Policy Characteristics'!$C:$C,0))),"",INDEX('Policy Characteristics'!G:G,MATCH($C784,'Policy Characteristics'!$C:$C,0)))</f>
        <v>1</v>
      </c>
      <c r="N784" s="151">
        <f>IF(ISBLANK(INDEX('Policy Characteristics'!H:H,MATCH($C784,'Policy Characteristics'!$C:$C,0))),"",INDEX('Policy Characteristics'!H:H,MATCH($C784,'Policy Characteristics'!$C:$C,0)))</f>
        <v>0.01</v>
      </c>
      <c r="O784" s="144" t="str">
        <f>IF(ISBLANK(INDEX('Policy Characteristics'!I:I,MATCH($C784,'Policy Characteristics'!$C:$C,0))),"",INDEX('Policy Characteristics'!I:I,MATCH($C784,'Policy Characteristics'!$C:$C,0)))</f>
        <v>% of fuel shifted</v>
      </c>
      <c r="P784" s="14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44" t="str">
        <f>IF(ISBLANK(INDEX('Policy Characteristics'!K:K,MATCH($C784,'Policy Characteristics'!$C:$C,0))),"",INDEX('Policy Characteristics'!K:K,MATCH($C784,'Policy Characteristics'!$C:$C,0)))</f>
        <v>industry-ag-main.html#fuel-switching</v>
      </c>
      <c r="R784" s="144" t="str">
        <f>IF(ISBLANK(INDEX('Policy Characteristics'!L:L,MATCH($C784,'Policy Characteristics'!$C:$C,0))),"",INDEX('Policy Characteristics'!L:L,MATCH($C784,'Policy Characteristics'!$C:$C,0)))</f>
        <v>industry-elec-and-hydrogen.html</v>
      </c>
    </row>
    <row r="785" spans="1:18" x14ac:dyDescent="0.25">
      <c r="A785" s="144" t="str">
        <f>IF(ISBLANK(INDEX('Policy Characteristics'!A:A,MATCH($C785,'Policy Characteristics'!$C:$C,0))),"",INDEX('Policy Characteristics'!A:A,MATCH($C785,'Policy Characteristics'!$C:$C,0)))</f>
        <v>Industry</v>
      </c>
      <c r="B785" s="152" t="str">
        <f>IF(ISBLANK(INDEX('Policy Characteristics'!B:B,MATCH($C785,'Policy Characteristics'!$C:$C,0))),"",INDEX('Policy Characteristics'!B:B,MATCH($C785,'Policy Characteristics'!$C:$C,0)))</f>
        <v>Electrification</v>
      </c>
      <c r="C785" s="144" t="str">
        <f t="shared" si="37"/>
        <v>Fraction of Eligible Industrial Energy Use Shifted to Electricity</v>
      </c>
      <c r="D785" s="6" t="s">
        <v>1980</v>
      </c>
      <c r="E785" s="1" t="s">
        <v>2347</v>
      </c>
      <c r="F785" t="s">
        <v>1941</v>
      </c>
      <c r="G785" s="45" t="s">
        <v>2354</v>
      </c>
      <c r="H785" s="43">
        <v>2028</v>
      </c>
      <c r="I785" t="s">
        <v>44</v>
      </c>
      <c r="J785" s="145" t="str">
        <f>IF(ISBLANK(INDEX('Policy Characteristics'!D:D,MATCH($C785,'Policy Characteristics'!$C:$C,0))),"",INDEX('Policy Characteristics'!D:D,MATCH($C785,'Policy Characteristics'!$C:$C,0)))</f>
        <v>Electrification</v>
      </c>
      <c r="K785" s="144" t="str">
        <f>IF(ISBLANK(INDEX('Policy Characteristics'!E:E,MATCH($C785,'Policy Characteristics'!$C:$C,0))),"",INDEX('Policy Characteristics'!E:E,MATCH($C785,'Policy Characteristics'!$C:$C,0)))</f>
        <v>indst shift to electricity</v>
      </c>
      <c r="L785" s="151">
        <f>IF(ISBLANK(INDEX('Policy Characteristics'!F:F,MATCH($C785,'Policy Characteristics'!$C:$C,0))),"",INDEX('Policy Characteristics'!F:F,MATCH($C785,'Policy Characteristics'!$C:$C,0)))</f>
        <v>0</v>
      </c>
      <c r="M785" s="151">
        <f>IF(ISBLANK(INDEX('Policy Characteristics'!G:G,MATCH($C785,'Policy Characteristics'!$C:$C,0))),"",INDEX('Policy Characteristics'!G:G,MATCH($C785,'Policy Characteristics'!$C:$C,0)))</f>
        <v>1</v>
      </c>
      <c r="N785" s="151">
        <f>IF(ISBLANK(INDEX('Policy Characteristics'!H:H,MATCH($C785,'Policy Characteristics'!$C:$C,0))),"",INDEX('Policy Characteristics'!H:H,MATCH($C785,'Policy Characteristics'!$C:$C,0)))</f>
        <v>0.01</v>
      </c>
      <c r="O785" s="144" t="str">
        <f>IF(ISBLANK(INDEX('Policy Characteristics'!I:I,MATCH($C785,'Policy Characteristics'!$C:$C,0))),"",INDEX('Policy Characteristics'!I:I,MATCH($C785,'Policy Characteristics'!$C:$C,0)))</f>
        <v>% of fuel shifted</v>
      </c>
      <c r="P785" s="14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44" t="str">
        <f>IF(ISBLANK(INDEX('Policy Characteristics'!K:K,MATCH($C785,'Policy Characteristics'!$C:$C,0))),"",INDEX('Policy Characteristics'!K:K,MATCH($C785,'Policy Characteristics'!$C:$C,0)))</f>
        <v>industry-ag-main.html#fuel-switching</v>
      </c>
      <c r="R785" s="144" t="str">
        <f>IF(ISBLANK(INDEX('Policy Characteristics'!L:L,MATCH($C785,'Policy Characteristics'!$C:$C,0))),"",INDEX('Policy Characteristics'!L:L,MATCH($C785,'Policy Characteristics'!$C:$C,0)))</f>
        <v>industry-elec-and-hydrogen.html</v>
      </c>
    </row>
    <row r="786" spans="1:18" x14ac:dyDescent="0.25">
      <c r="A786" s="144" t="str">
        <f>IF(ISBLANK(INDEX('Policy Characteristics'!A:A,MATCH($C786,'Policy Characteristics'!$C:$C,0))),"",INDEX('Policy Characteristics'!A:A,MATCH($C786,'Policy Characteristics'!$C:$C,0)))</f>
        <v>Industry</v>
      </c>
      <c r="B786" s="152" t="str">
        <f>IF(ISBLANK(INDEX('Policy Characteristics'!B:B,MATCH($C786,'Policy Characteristics'!$C:$C,0))),"",INDEX('Policy Characteristics'!B:B,MATCH($C786,'Policy Characteristics'!$C:$C,0)))</f>
        <v>Electrification</v>
      </c>
      <c r="C786" s="144" t="str">
        <f t="shared" si="37"/>
        <v>Fraction of Eligible Industrial Energy Use Shifted to Electricity</v>
      </c>
      <c r="D786" s="6" t="s">
        <v>1980</v>
      </c>
      <c r="E786" s="1" t="s">
        <v>2348</v>
      </c>
      <c r="F786" t="s">
        <v>1941</v>
      </c>
      <c r="G786" s="45" t="s">
        <v>2355</v>
      </c>
      <c r="H786" s="43">
        <v>2029</v>
      </c>
      <c r="I786" t="s">
        <v>44</v>
      </c>
      <c r="J786" s="145" t="str">
        <f>IF(ISBLANK(INDEX('Policy Characteristics'!D:D,MATCH($C786,'Policy Characteristics'!$C:$C,0))),"",INDEX('Policy Characteristics'!D:D,MATCH($C786,'Policy Characteristics'!$C:$C,0)))</f>
        <v>Electrification</v>
      </c>
      <c r="K786" s="144" t="str">
        <f>IF(ISBLANK(INDEX('Policy Characteristics'!E:E,MATCH($C786,'Policy Characteristics'!$C:$C,0))),"",INDEX('Policy Characteristics'!E:E,MATCH($C786,'Policy Characteristics'!$C:$C,0)))</f>
        <v>indst shift to electricity</v>
      </c>
      <c r="L786" s="151">
        <f>IF(ISBLANK(INDEX('Policy Characteristics'!F:F,MATCH($C786,'Policy Characteristics'!$C:$C,0))),"",INDEX('Policy Characteristics'!F:F,MATCH($C786,'Policy Characteristics'!$C:$C,0)))</f>
        <v>0</v>
      </c>
      <c r="M786" s="151">
        <f>IF(ISBLANK(INDEX('Policy Characteristics'!G:G,MATCH($C786,'Policy Characteristics'!$C:$C,0))),"",INDEX('Policy Characteristics'!G:G,MATCH($C786,'Policy Characteristics'!$C:$C,0)))</f>
        <v>1</v>
      </c>
      <c r="N786" s="151">
        <f>IF(ISBLANK(INDEX('Policy Characteristics'!H:H,MATCH($C786,'Policy Characteristics'!$C:$C,0))),"",INDEX('Policy Characteristics'!H:H,MATCH($C786,'Policy Characteristics'!$C:$C,0)))</f>
        <v>0.01</v>
      </c>
      <c r="O786" s="144" t="str">
        <f>IF(ISBLANK(INDEX('Policy Characteristics'!I:I,MATCH($C786,'Policy Characteristics'!$C:$C,0))),"",INDEX('Policy Characteristics'!I:I,MATCH($C786,'Policy Characteristics'!$C:$C,0)))</f>
        <v>% of fuel shifted</v>
      </c>
      <c r="P786" s="14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44" t="str">
        <f>IF(ISBLANK(INDEX('Policy Characteristics'!K:K,MATCH($C786,'Policy Characteristics'!$C:$C,0))),"",INDEX('Policy Characteristics'!K:K,MATCH($C786,'Policy Characteristics'!$C:$C,0)))</f>
        <v>industry-ag-main.html#fuel-switching</v>
      </c>
      <c r="R786" s="144" t="str">
        <f>IF(ISBLANK(INDEX('Policy Characteristics'!L:L,MATCH($C786,'Policy Characteristics'!$C:$C,0))),"",INDEX('Policy Characteristics'!L:L,MATCH($C786,'Policy Characteristics'!$C:$C,0)))</f>
        <v>industry-elec-and-hydrogen.html</v>
      </c>
    </row>
    <row r="787" spans="1:18" x14ac:dyDescent="0.25">
      <c r="A787" s="144" t="str">
        <f>IF(ISBLANK(INDEX('Policy Characteristics'!A:A,MATCH($C787,'Policy Characteristics'!$C:$C,0))),"",INDEX('Policy Characteristics'!A:A,MATCH($C787,'Policy Characteristics'!$C:$C,0)))</f>
        <v>Industry</v>
      </c>
      <c r="B787" s="152" t="str">
        <f>IF(ISBLANK(INDEX('Policy Characteristics'!B:B,MATCH($C787,'Policy Characteristics'!$C:$C,0))),"",INDEX('Policy Characteristics'!B:B,MATCH($C787,'Policy Characteristics'!$C:$C,0)))</f>
        <v>Electrification</v>
      </c>
      <c r="C787" s="144" t="str">
        <f t="shared" si="37"/>
        <v>Fraction of Eligible Industrial Energy Use Shifted to Electricity</v>
      </c>
      <c r="D787" s="6" t="s">
        <v>1980</v>
      </c>
      <c r="E787" s="1" t="s">
        <v>2349</v>
      </c>
      <c r="F787" t="s">
        <v>1941</v>
      </c>
      <c r="G787" s="45" t="s">
        <v>2356</v>
      </c>
      <c r="H787" s="43">
        <v>2030</v>
      </c>
      <c r="I787" t="s">
        <v>44</v>
      </c>
      <c r="J787" s="145" t="str">
        <f>IF(ISBLANK(INDEX('Policy Characteristics'!D:D,MATCH($C787,'Policy Characteristics'!$C:$C,0))),"",INDEX('Policy Characteristics'!D:D,MATCH($C787,'Policy Characteristics'!$C:$C,0)))</f>
        <v>Electrification</v>
      </c>
      <c r="K787" s="144" t="str">
        <f>IF(ISBLANK(INDEX('Policy Characteristics'!E:E,MATCH($C787,'Policy Characteristics'!$C:$C,0))),"",INDEX('Policy Characteristics'!E:E,MATCH($C787,'Policy Characteristics'!$C:$C,0)))</f>
        <v>indst shift to electricity</v>
      </c>
      <c r="L787" s="151">
        <f>IF(ISBLANK(INDEX('Policy Characteristics'!F:F,MATCH($C787,'Policy Characteristics'!$C:$C,0))),"",INDEX('Policy Characteristics'!F:F,MATCH($C787,'Policy Characteristics'!$C:$C,0)))</f>
        <v>0</v>
      </c>
      <c r="M787" s="151">
        <f>IF(ISBLANK(INDEX('Policy Characteristics'!G:G,MATCH($C787,'Policy Characteristics'!$C:$C,0))),"",INDEX('Policy Characteristics'!G:G,MATCH($C787,'Policy Characteristics'!$C:$C,0)))</f>
        <v>1</v>
      </c>
      <c r="N787" s="151">
        <f>IF(ISBLANK(INDEX('Policy Characteristics'!H:H,MATCH($C787,'Policy Characteristics'!$C:$C,0))),"",INDEX('Policy Characteristics'!H:H,MATCH($C787,'Policy Characteristics'!$C:$C,0)))</f>
        <v>0.01</v>
      </c>
      <c r="O787" s="144" t="str">
        <f>IF(ISBLANK(INDEX('Policy Characteristics'!I:I,MATCH($C787,'Policy Characteristics'!$C:$C,0))),"",INDEX('Policy Characteristics'!I:I,MATCH($C787,'Policy Characteristics'!$C:$C,0)))</f>
        <v>% of fuel shifted</v>
      </c>
      <c r="P787" s="14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44" t="str">
        <f>IF(ISBLANK(INDEX('Policy Characteristics'!K:K,MATCH($C787,'Policy Characteristics'!$C:$C,0))),"",INDEX('Policy Characteristics'!K:K,MATCH($C787,'Policy Characteristics'!$C:$C,0)))</f>
        <v>industry-ag-main.html#fuel-switching</v>
      </c>
      <c r="R787" s="144" t="str">
        <f>IF(ISBLANK(INDEX('Policy Characteristics'!L:L,MATCH($C787,'Policy Characteristics'!$C:$C,0))),"",INDEX('Policy Characteristics'!L:L,MATCH($C787,'Policy Characteristics'!$C:$C,0)))</f>
        <v>industry-elec-and-hydrogen.html</v>
      </c>
    </row>
    <row r="788" spans="1:18" x14ac:dyDescent="0.25">
      <c r="A788" s="144" t="str">
        <f>IF(ISBLANK(INDEX('Policy Characteristics'!A:A,MATCH($C788,'Policy Characteristics'!$C:$C,0))),"",INDEX('Policy Characteristics'!A:A,MATCH($C788,'Policy Characteristics'!$C:$C,0)))</f>
        <v>Industry</v>
      </c>
      <c r="B788" s="152" t="str">
        <f>IF(ISBLANK(INDEX('Policy Characteristics'!B:B,MATCH($C788,'Policy Characteristics'!$C:$C,0))),"",INDEX('Policy Characteristics'!B:B,MATCH($C788,'Policy Characteristics'!$C:$C,0)))</f>
        <v>Electrification</v>
      </c>
      <c r="C788" s="144" t="str">
        <f t="shared" si="37"/>
        <v>Fraction of Eligible Industrial Energy Use Shifted to Electricity</v>
      </c>
      <c r="D788" s="6" t="s">
        <v>1980</v>
      </c>
      <c r="E788" s="1" t="s">
        <v>2350</v>
      </c>
      <c r="F788" t="s">
        <v>1941</v>
      </c>
      <c r="G788" s="45" t="s">
        <v>2357</v>
      </c>
      <c r="H788" s="43">
        <v>2031</v>
      </c>
      <c r="I788" t="s">
        <v>44</v>
      </c>
      <c r="J788" s="145" t="str">
        <f>IF(ISBLANK(INDEX('Policy Characteristics'!D:D,MATCH($C788,'Policy Characteristics'!$C:$C,0))),"",INDEX('Policy Characteristics'!D:D,MATCH($C788,'Policy Characteristics'!$C:$C,0)))</f>
        <v>Electrification</v>
      </c>
      <c r="K788" s="144" t="str">
        <f>IF(ISBLANK(INDEX('Policy Characteristics'!E:E,MATCH($C788,'Policy Characteristics'!$C:$C,0))),"",INDEX('Policy Characteristics'!E:E,MATCH($C788,'Policy Characteristics'!$C:$C,0)))</f>
        <v>indst shift to electricity</v>
      </c>
      <c r="L788" s="151">
        <f>IF(ISBLANK(INDEX('Policy Characteristics'!F:F,MATCH($C788,'Policy Characteristics'!$C:$C,0))),"",INDEX('Policy Characteristics'!F:F,MATCH($C788,'Policy Characteristics'!$C:$C,0)))</f>
        <v>0</v>
      </c>
      <c r="M788" s="151">
        <f>IF(ISBLANK(INDEX('Policy Characteristics'!G:G,MATCH($C788,'Policy Characteristics'!$C:$C,0))),"",INDEX('Policy Characteristics'!G:G,MATCH($C788,'Policy Characteristics'!$C:$C,0)))</f>
        <v>1</v>
      </c>
      <c r="N788" s="151">
        <f>IF(ISBLANK(INDEX('Policy Characteristics'!H:H,MATCH($C788,'Policy Characteristics'!$C:$C,0))),"",INDEX('Policy Characteristics'!H:H,MATCH($C788,'Policy Characteristics'!$C:$C,0)))</f>
        <v>0.01</v>
      </c>
      <c r="O788" s="144" t="str">
        <f>IF(ISBLANK(INDEX('Policy Characteristics'!I:I,MATCH($C788,'Policy Characteristics'!$C:$C,0))),"",INDEX('Policy Characteristics'!I:I,MATCH($C788,'Policy Characteristics'!$C:$C,0)))</f>
        <v>% of fuel shifted</v>
      </c>
      <c r="P788" s="14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44" t="str">
        <f>IF(ISBLANK(INDEX('Policy Characteristics'!K:K,MATCH($C788,'Policy Characteristics'!$C:$C,0))),"",INDEX('Policy Characteristics'!K:K,MATCH($C788,'Policy Characteristics'!$C:$C,0)))</f>
        <v>industry-ag-main.html#fuel-switching</v>
      </c>
      <c r="R788" s="144" t="str">
        <f>IF(ISBLANK(INDEX('Policy Characteristics'!L:L,MATCH($C788,'Policy Characteristics'!$C:$C,0))),"",INDEX('Policy Characteristics'!L:L,MATCH($C788,'Policy Characteristics'!$C:$C,0)))</f>
        <v>industry-elec-and-hydrogen.html</v>
      </c>
    </row>
    <row r="789" spans="1:18" x14ac:dyDescent="0.25">
      <c r="A789" s="144" t="str">
        <f>IF(ISBLANK(INDEX('Policy Characteristics'!A:A,MATCH($C789,'Policy Characteristics'!$C:$C,0))),"",INDEX('Policy Characteristics'!A:A,MATCH($C789,'Policy Characteristics'!$C:$C,0)))</f>
        <v>Industry</v>
      </c>
      <c r="B789" s="152" t="str">
        <f>IF(ISBLANK(INDEX('Policy Characteristics'!B:B,MATCH($C789,'Policy Characteristics'!$C:$C,0))),"",INDEX('Policy Characteristics'!B:B,MATCH($C789,'Policy Characteristics'!$C:$C,0)))</f>
        <v>Electrification</v>
      </c>
      <c r="C789" s="144" t="str">
        <f t="shared" si="37"/>
        <v>Fraction of Eligible Industrial Energy Use Shifted to Electricity</v>
      </c>
      <c r="D789" s="6" t="s">
        <v>1980</v>
      </c>
      <c r="E789" s="1" t="s">
        <v>2351</v>
      </c>
      <c r="F789" t="s">
        <v>1941</v>
      </c>
      <c r="G789" s="45" t="s">
        <v>2358</v>
      </c>
      <c r="H789" s="43">
        <v>2032</v>
      </c>
      <c r="I789" t="s">
        <v>44</v>
      </c>
      <c r="J789" s="145" t="str">
        <f>IF(ISBLANK(INDEX('Policy Characteristics'!D:D,MATCH($C789,'Policy Characteristics'!$C:$C,0))),"",INDEX('Policy Characteristics'!D:D,MATCH($C789,'Policy Characteristics'!$C:$C,0)))</f>
        <v>Electrification</v>
      </c>
      <c r="K789" s="144" t="str">
        <f>IF(ISBLANK(INDEX('Policy Characteristics'!E:E,MATCH($C789,'Policy Characteristics'!$C:$C,0))),"",INDEX('Policy Characteristics'!E:E,MATCH($C789,'Policy Characteristics'!$C:$C,0)))</f>
        <v>indst shift to electricity</v>
      </c>
      <c r="L789" s="151">
        <f>IF(ISBLANK(INDEX('Policy Characteristics'!F:F,MATCH($C789,'Policy Characteristics'!$C:$C,0))),"",INDEX('Policy Characteristics'!F:F,MATCH($C789,'Policy Characteristics'!$C:$C,0)))</f>
        <v>0</v>
      </c>
      <c r="M789" s="151">
        <f>IF(ISBLANK(INDEX('Policy Characteristics'!G:G,MATCH($C789,'Policy Characteristics'!$C:$C,0))),"",INDEX('Policy Characteristics'!G:G,MATCH($C789,'Policy Characteristics'!$C:$C,0)))</f>
        <v>1</v>
      </c>
      <c r="N789" s="151">
        <f>IF(ISBLANK(INDEX('Policy Characteristics'!H:H,MATCH($C789,'Policy Characteristics'!$C:$C,0))),"",INDEX('Policy Characteristics'!H:H,MATCH($C789,'Policy Characteristics'!$C:$C,0)))</f>
        <v>0.01</v>
      </c>
      <c r="O789" s="144" t="str">
        <f>IF(ISBLANK(INDEX('Policy Characteristics'!I:I,MATCH($C789,'Policy Characteristics'!$C:$C,0))),"",INDEX('Policy Characteristics'!I:I,MATCH($C789,'Policy Characteristics'!$C:$C,0)))</f>
        <v>% of fuel shifted</v>
      </c>
      <c r="P789" s="14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44" t="str">
        <f>IF(ISBLANK(INDEX('Policy Characteristics'!K:K,MATCH($C789,'Policy Characteristics'!$C:$C,0))),"",INDEX('Policy Characteristics'!K:K,MATCH($C789,'Policy Characteristics'!$C:$C,0)))</f>
        <v>industry-ag-main.html#fuel-switching</v>
      </c>
      <c r="R789" s="144" t="str">
        <f>IF(ISBLANK(INDEX('Policy Characteristics'!L:L,MATCH($C789,'Policy Characteristics'!$C:$C,0))),"",INDEX('Policy Characteristics'!L:L,MATCH($C789,'Policy Characteristics'!$C:$C,0)))</f>
        <v>industry-elec-and-hydrogen.html</v>
      </c>
    </row>
    <row r="790" spans="1:18" x14ac:dyDescent="0.25">
      <c r="A790" s="144" t="str">
        <f>IF(ISBLANK(INDEX('Policy Characteristics'!A:A,MATCH($C790,'Policy Characteristics'!$C:$C,0))),"",INDEX('Policy Characteristics'!A:A,MATCH($C790,'Policy Characteristics'!$C:$C,0)))</f>
        <v>Industry</v>
      </c>
      <c r="B790" s="152" t="str">
        <f>IF(ISBLANK(INDEX('Policy Characteristics'!B:B,MATCH($C790,'Policy Characteristics'!$C:$C,0))),"",INDEX('Policy Characteristics'!B:B,MATCH($C790,'Policy Characteristics'!$C:$C,0)))</f>
        <v>Electrification</v>
      </c>
      <c r="C790" s="144" t="str">
        <f t="shared" si="37"/>
        <v>Fraction of Eligible Industrial Energy Use Shifted to Electricity</v>
      </c>
      <c r="D790" s="6" t="s">
        <v>1980</v>
      </c>
      <c r="E790" s="1" t="s">
        <v>2501</v>
      </c>
      <c r="F790" t="s">
        <v>1941</v>
      </c>
      <c r="G790" s="45" t="s">
        <v>2501</v>
      </c>
      <c r="H790" s="43">
        <v>2033</v>
      </c>
      <c r="I790" t="s">
        <v>44</v>
      </c>
      <c r="J790" s="145" t="str">
        <f>IF(ISBLANK(INDEX('Policy Characteristics'!D:D,MATCH($C790,'Policy Characteristics'!$C:$C,0))),"",INDEX('Policy Characteristics'!D:D,MATCH($C790,'Policy Characteristics'!$C:$C,0)))</f>
        <v>Electrification</v>
      </c>
      <c r="K790" s="144" t="str">
        <f>IF(ISBLANK(INDEX('Policy Characteristics'!E:E,MATCH($C790,'Policy Characteristics'!$C:$C,0))),"",INDEX('Policy Characteristics'!E:E,MATCH($C790,'Policy Characteristics'!$C:$C,0)))</f>
        <v>indst shift to electricity</v>
      </c>
      <c r="L790" s="151">
        <f>IF(ISBLANK(INDEX('Policy Characteristics'!F:F,MATCH($C790,'Policy Characteristics'!$C:$C,0))),"",INDEX('Policy Characteristics'!F:F,MATCH($C790,'Policy Characteristics'!$C:$C,0)))</f>
        <v>0</v>
      </c>
      <c r="M790" s="151">
        <f>IF(ISBLANK(INDEX('Policy Characteristics'!G:G,MATCH($C790,'Policy Characteristics'!$C:$C,0))),"",INDEX('Policy Characteristics'!G:G,MATCH($C790,'Policy Characteristics'!$C:$C,0)))</f>
        <v>1</v>
      </c>
      <c r="N790" s="151">
        <f>IF(ISBLANK(INDEX('Policy Characteristics'!H:H,MATCH($C790,'Policy Characteristics'!$C:$C,0))),"",INDEX('Policy Characteristics'!H:H,MATCH($C790,'Policy Characteristics'!$C:$C,0)))</f>
        <v>0.01</v>
      </c>
      <c r="O790" s="144" t="str">
        <f>IF(ISBLANK(INDEX('Policy Characteristics'!I:I,MATCH($C790,'Policy Characteristics'!$C:$C,0))),"",INDEX('Policy Characteristics'!I:I,MATCH($C790,'Policy Characteristics'!$C:$C,0)))</f>
        <v>% of fuel shifted</v>
      </c>
      <c r="P790" s="14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44" t="str">
        <f>IF(ISBLANK(INDEX('Policy Characteristics'!K:K,MATCH($C790,'Policy Characteristics'!$C:$C,0))),"",INDEX('Policy Characteristics'!K:K,MATCH($C790,'Policy Characteristics'!$C:$C,0)))</f>
        <v>industry-ag-main.html#fuel-switching</v>
      </c>
      <c r="R790" s="144" t="str">
        <f>IF(ISBLANK(INDEX('Policy Characteristics'!L:L,MATCH($C790,'Policy Characteristics'!$C:$C,0))),"",INDEX('Policy Characteristics'!L:L,MATCH($C790,'Policy Characteristics'!$C:$C,0)))</f>
        <v>industry-elec-and-hydrogen.html</v>
      </c>
    </row>
    <row r="791" spans="1:18" s="2" customFormat="1" x14ac:dyDescent="0.25">
      <c r="A791" s="144" t="str">
        <f>IF(ISBLANK(INDEX('Policy Characteristics'!A:A,MATCH($C791,'Policy Characteristics'!$C:$C,0))),"",INDEX('Policy Characteristics'!A:A,MATCH($C791,'Policy Characteristics'!$C:$C,0)))</f>
        <v>Industry</v>
      </c>
      <c r="B791" s="152" t="str">
        <f>IF(ISBLANK(INDEX('Policy Characteristics'!B:B,MATCH($C791,'Policy Characteristics'!$C:$C,0))),"",INDEX('Policy Characteristics'!B:B,MATCH($C791,'Policy Characteristics'!$C:$C,0)))</f>
        <v>F-Gas Substitution</v>
      </c>
      <c r="C791" s="159" t="s">
        <v>1669</v>
      </c>
      <c r="D791" s="6"/>
      <c r="E791" s="6"/>
      <c r="F791" s="6"/>
      <c r="G791" s="6"/>
      <c r="H791" s="47">
        <v>58</v>
      </c>
      <c r="I791" t="s">
        <v>43</v>
      </c>
      <c r="J791" s="145" t="str">
        <f>IF(ISBLANK(INDEX('Policy Characteristics'!D:D,MATCH($C791,'Policy Characteristics'!$C:$C,0))),"",INDEX('Policy Characteristics'!D:D,MATCH($C791,'Policy Characteristics'!$C:$C,0)))</f>
        <v>F-gas Measures</v>
      </c>
      <c r="K791" s="144" t="str">
        <f>IF(ISBLANK(INDEX('Policy Characteristics'!E:E,MATCH($C791,'Policy Characteristics'!$C:$C,0))),"",INDEX('Policy Characteristics'!E:E,MATCH($C791,'Policy Characteristics'!$C:$C,0)))</f>
        <v>indst f gas substitution</v>
      </c>
      <c r="L791" s="151">
        <f>IF(ISBLANK(INDEX('Policy Characteristics'!F:F,MATCH($C791,'Policy Characteristics'!$C:$C,0))),"",INDEX('Policy Characteristics'!F:F,MATCH($C791,'Policy Characteristics'!$C:$C,0)))</f>
        <v>0</v>
      </c>
      <c r="M791" s="151">
        <f>IF(ISBLANK(INDEX('Policy Characteristics'!G:G,MATCH($C791,'Policy Characteristics'!$C:$C,0))),"",INDEX('Policy Characteristics'!G:G,MATCH($C791,'Policy Characteristics'!$C:$C,0)))</f>
        <v>1</v>
      </c>
      <c r="N791" s="151">
        <f>IF(ISBLANK(INDEX('Policy Characteristics'!H:H,MATCH($C791,'Policy Characteristics'!$C:$C,0))),"",INDEX('Policy Characteristics'!H:H,MATCH($C791,'Policy Characteristics'!$C:$C,0)))</f>
        <v>0.01</v>
      </c>
      <c r="O791" s="144" t="str">
        <f>IF(ISBLANK(INDEX('Policy Characteristics'!I:I,MATCH($C791,'Policy Characteristics'!$C:$C,0))),"",INDEX('Policy Characteristics'!I:I,MATCH($C791,'Policy Characteristics'!$C:$C,0)))</f>
        <v>% of potential achieved</v>
      </c>
      <c r="P791" s="14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1" s="144" t="str">
        <f>IF(ISBLANK(INDEX('Policy Characteristics'!K:K,MATCH($C791,'Policy Characteristics'!$C:$C,0))),"",INDEX('Policy Characteristics'!K:K,MATCH($C791,'Policy Characteristics'!$C:$C,0)))</f>
        <v>industry-ag-main.html#avoid-f-gases</v>
      </c>
      <c r="R791" s="144" t="str">
        <f>IF(ISBLANK(INDEX('Policy Characteristics'!L:L,MATCH($C791,'Policy Characteristics'!$C:$C,0))),"",INDEX('Policy Characteristics'!L:L,MATCH($C791,'Policy Characteristics'!$C:$C,0)))</f>
        <v>avoid-f-gases.html</v>
      </c>
    </row>
    <row r="792" spans="1:18" s="2" customFormat="1" x14ac:dyDescent="0.25">
      <c r="A792" s="144" t="str">
        <f>IF(ISBLANK(INDEX('Policy Characteristics'!A:A,MATCH($C792,'Policy Characteristics'!$C:$C,0))),"",INDEX('Policy Characteristics'!A:A,MATCH($C792,'Policy Characteristics'!$C:$C,0)))</f>
        <v>Industry</v>
      </c>
      <c r="B792" s="152" t="str">
        <f>IF(ISBLANK(INDEX('Policy Characteristics'!B:B,MATCH($C792,'Policy Characteristics'!$C:$C,0))),"",INDEX('Policy Characteristics'!B:B,MATCH($C792,'Policy Characteristics'!$C:$C,0)))</f>
        <v>F-Gas Destruction</v>
      </c>
      <c r="C792" s="159" t="s">
        <v>1670</v>
      </c>
      <c r="D792" s="6"/>
      <c r="E792" s="6"/>
      <c r="F792" s="6"/>
      <c r="G792" s="6"/>
      <c r="H792" s="47">
        <v>510</v>
      </c>
      <c r="I792" t="s">
        <v>43</v>
      </c>
      <c r="J792" s="145" t="str">
        <f>IF(ISBLANK(INDEX('Policy Characteristics'!D:D,MATCH($C792,'Policy Characteristics'!$C:$C,0))),"",INDEX('Policy Characteristics'!D:D,MATCH($C792,'Policy Characteristics'!$C:$C,0)))</f>
        <v>F-gas Measures</v>
      </c>
      <c r="K792" s="144" t="str">
        <f>IF(ISBLANK(INDEX('Policy Characteristics'!E:E,MATCH($C792,'Policy Characteristics'!$C:$C,0))),"",INDEX('Policy Characteristics'!E:E,MATCH($C792,'Policy Characteristics'!$C:$C,0)))</f>
        <v>indst f gas destruction</v>
      </c>
      <c r="L792" s="151">
        <f>IF(ISBLANK(INDEX('Policy Characteristics'!F:F,MATCH($C792,'Policy Characteristics'!$C:$C,0))),"",INDEX('Policy Characteristics'!F:F,MATCH($C792,'Policy Characteristics'!$C:$C,0)))</f>
        <v>0</v>
      </c>
      <c r="M792" s="151">
        <f>IF(ISBLANK(INDEX('Policy Characteristics'!G:G,MATCH($C792,'Policy Characteristics'!$C:$C,0))),"",INDEX('Policy Characteristics'!G:G,MATCH($C792,'Policy Characteristics'!$C:$C,0)))</f>
        <v>1</v>
      </c>
      <c r="N792" s="151">
        <f>IF(ISBLANK(INDEX('Policy Characteristics'!H:H,MATCH($C792,'Policy Characteristics'!$C:$C,0))),"",INDEX('Policy Characteristics'!H:H,MATCH($C792,'Policy Characteristics'!$C:$C,0)))</f>
        <v>0.01</v>
      </c>
      <c r="O792" s="144" t="str">
        <f>IF(ISBLANK(INDEX('Policy Characteristics'!I:I,MATCH($C792,'Policy Characteristics'!$C:$C,0))),"",INDEX('Policy Characteristics'!I:I,MATCH($C792,'Policy Characteristics'!$C:$C,0)))</f>
        <v>% of potential achieved</v>
      </c>
      <c r="P792" s="14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2" s="144" t="str">
        <f>IF(ISBLANK(INDEX('Policy Characteristics'!K:K,MATCH($C792,'Policy Characteristics'!$C:$C,0))),"",INDEX('Policy Characteristics'!K:K,MATCH($C792,'Policy Characteristics'!$C:$C,0)))</f>
        <v>industry-ag-main.html#avoid-f-gases</v>
      </c>
      <c r="R792" s="144" t="str">
        <f>IF(ISBLANK(INDEX('Policy Characteristics'!L:L,MATCH($C792,'Policy Characteristics'!$C:$C,0))),"",INDEX('Policy Characteristics'!L:L,MATCH($C792,'Policy Characteristics'!$C:$C,0)))</f>
        <v>avoid-f-gases.html</v>
      </c>
    </row>
    <row r="793" spans="1:18" s="2" customFormat="1" x14ac:dyDescent="0.25">
      <c r="A793" s="144" t="str">
        <f>IF(ISBLANK(INDEX('Policy Characteristics'!A:A,MATCH($C793,'Policy Characteristics'!$C:$C,0))),"",INDEX('Policy Characteristics'!A:A,MATCH($C793,'Policy Characteristics'!$C:$C,0)))</f>
        <v>Industry</v>
      </c>
      <c r="B793" s="152" t="str">
        <f>IF(ISBLANK(INDEX('Policy Characteristics'!B:B,MATCH($C793,'Policy Characteristics'!$C:$C,0))),"",INDEX('Policy Characteristics'!B:B,MATCH($C793,'Policy Characteristics'!$C:$C,0)))</f>
        <v>F-Gas Recovery</v>
      </c>
      <c r="C793" s="159" t="s">
        <v>1671</v>
      </c>
      <c r="D793" s="6"/>
      <c r="E793" s="6"/>
      <c r="F793" s="6"/>
      <c r="G793" s="6"/>
      <c r="H793" s="47">
        <v>511</v>
      </c>
      <c r="I793" t="s">
        <v>43</v>
      </c>
      <c r="J793" s="145" t="str">
        <f>IF(ISBLANK(INDEX('Policy Characteristics'!D:D,MATCH($C793,'Policy Characteristics'!$C:$C,0))),"",INDEX('Policy Characteristics'!D:D,MATCH($C793,'Policy Characteristics'!$C:$C,0)))</f>
        <v>F-gas Measures</v>
      </c>
      <c r="K793" s="144" t="str">
        <f>IF(ISBLANK(INDEX('Policy Characteristics'!E:E,MATCH($C793,'Policy Characteristics'!$C:$C,0))),"",INDEX('Policy Characteristics'!E:E,MATCH($C793,'Policy Characteristics'!$C:$C,0)))</f>
        <v>indst f gas recovery</v>
      </c>
      <c r="L793" s="151">
        <f>IF(ISBLANK(INDEX('Policy Characteristics'!F:F,MATCH($C793,'Policy Characteristics'!$C:$C,0))),"",INDEX('Policy Characteristics'!F:F,MATCH($C793,'Policy Characteristics'!$C:$C,0)))</f>
        <v>0</v>
      </c>
      <c r="M793" s="151">
        <f>IF(ISBLANK(INDEX('Policy Characteristics'!G:G,MATCH($C793,'Policy Characteristics'!$C:$C,0))),"",INDEX('Policy Characteristics'!G:G,MATCH($C793,'Policy Characteristics'!$C:$C,0)))</f>
        <v>1</v>
      </c>
      <c r="N793" s="151">
        <f>IF(ISBLANK(INDEX('Policy Characteristics'!H:H,MATCH($C793,'Policy Characteristics'!$C:$C,0))),"",INDEX('Policy Characteristics'!H:H,MATCH($C793,'Policy Characteristics'!$C:$C,0)))</f>
        <v>0.01</v>
      </c>
      <c r="O793" s="144" t="str">
        <f>IF(ISBLANK(INDEX('Policy Characteristics'!I:I,MATCH($C793,'Policy Characteristics'!$C:$C,0))),"",INDEX('Policy Characteristics'!I:I,MATCH($C793,'Policy Characteristics'!$C:$C,0)))</f>
        <v>% of potential achieved</v>
      </c>
      <c r="P793" s="14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3" s="144" t="str">
        <f>IF(ISBLANK(INDEX('Policy Characteristics'!K:K,MATCH($C793,'Policy Characteristics'!$C:$C,0))),"",INDEX('Policy Characteristics'!K:K,MATCH($C793,'Policy Characteristics'!$C:$C,0)))</f>
        <v>industry-ag-main.html#avoid-f-gases</v>
      </c>
      <c r="R793" s="144" t="str">
        <f>IF(ISBLANK(INDEX('Policy Characteristics'!L:L,MATCH($C793,'Policy Characteristics'!$C:$C,0))),"",INDEX('Policy Characteristics'!L:L,MATCH($C793,'Policy Characteristics'!$C:$C,0)))</f>
        <v>avoid-f-gases.html</v>
      </c>
    </row>
    <row r="794" spans="1:18" s="2" customFormat="1" x14ac:dyDescent="0.25">
      <c r="A794" s="144" t="str">
        <f>IF(ISBLANK(INDEX('Policy Characteristics'!A:A,MATCH($C794,'Policy Characteristics'!$C:$C,0))),"",INDEX('Policy Characteristics'!A:A,MATCH($C794,'Policy Characteristics'!$C:$C,0)))</f>
        <v>Industry</v>
      </c>
      <c r="B794" s="152" t="str">
        <f>IF(ISBLANK(INDEX('Policy Characteristics'!B:B,MATCH($C794,'Policy Characteristics'!$C:$C,0))),"",INDEX('Policy Characteristics'!B:B,MATCH($C794,'Policy Characteristics'!$C:$C,0)))</f>
        <v>F-Gas Eqpt. Maintenance &amp; Retrofits</v>
      </c>
      <c r="C794" s="159" t="s">
        <v>1672</v>
      </c>
      <c r="D794" s="6" t="s">
        <v>1965</v>
      </c>
      <c r="E794" s="6"/>
      <c r="F794" t="s">
        <v>1471</v>
      </c>
      <c r="G794" s="6"/>
      <c r="H794" s="47">
        <v>512</v>
      </c>
      <c r="I794" t="s">
        <v>43</v>
      </c>
      <c r="J794" s="145" t="str">
        <f>IF(ISBLANK(INDEX('Policy Characteristics'!D:D,MATCH($C794,'Policy Characteristics'!$C:$C,0))),"",INDEX('Policy Characteristics'!D:D,MATCH($C794,'Policy Characteristics'!$C:$C,0)))</f>
        <v>F-gas Measures</v>
      </c>
      <c r="K794" s="144" t="str">
        <f>IF(ISBLANK(INDEX('Policy Characteristics'!E:E,MATCH($C794,'Policy Characteristics'!$C:$C,0))),"",INDEX('Policy Characteristics'!E:E,MATCH($C794,'Policy Characteristics'!$C:$C,0)))</f>
        <v>indst f gas inspct maint retrofit</v>
      </c>
      <c r="L794" s="151">
        <f>IF(ISBLANK(INDEX('Policy Characteristics'!F:F,MATCH($C794,'Policy Characteristics'!$C:$C,0))),"",INDEX('Policy Characteristics'!F:F,MATCH($C794,'Policy Characteristics'!$C:$C,0)))</f>
        <v>0</v>
      </c>
      <c r="M794" s="151">
        <f>IF(ISBLANK(INDEX('Policy Characteristics'!G:G,MATCH($C794,'Policy Characteristics'!$C:$C,0))),"",INDEX('Policy Characteristics'!G:G,MATCH($C794,'Policy Characteristics'!$C:$C,0)))</f>
        <v>1</v>
      </c>
      <c r="N794" s="151">
        <f>IF(ISBLANK(INDEX('Policy Characteristics'!H:H,MATCH($C794,'Policy Characteristics'!$C:$C,0))),"",INDEX('Policy Characteristics'!H:H,MATCH($C794,'Policy Characteristics'!$C:$C,0)))</f>
        <v>0.01</v>
      </c>
      <c r="O794" s="144" t="str">
        <f>IF(ISBLANK(INDEX('Policy Characteristics'!I:I,MATCH($C794,'Policy Characteristics'!$C:$C,0))),"",INDEX('Policy Characteristics'!I:I,MATCH($C794,'Policy Characteristics'!$C:$C,0)))</f>
        <v>% of potential achieved</v>
      </c>
      <c r="P794" s="14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4" s="144" t="str">
        <f>IF(ISBLANK(INDEX('Policy Characteristics'!K:K,MATCH($C794,'Policy Characteristics'!$C:$C,0))),"",INDEX('Policy Characteristics'!K:K,MATCH($C794,'Policy Characteristics'!$C:$C,0)))</f>
        <v>industry-ag-main.html#avoid-f-gases</v>
      </c>
      <c r="R794" s="144" t="str">
        <f>IF(ISBLANK(INDEX('Policy Characteristics'!L:L,MATCH($C794,'Policy Characteristics'!$C:$C,0))),"",INDEX('Policy Characteristics'!L:L,MATCH($C794,'Policy Characteristics'!$C:$C,0)))</f>
        <v>avoid-f-gases.html</v>
      </c>
    </row>
    <row r="795" spans="1:18" s="2" customFormat="1" x14ac:dyDescent="0.25">
      <c r="A795" s="144" t="str">
        <f>IF(ISBLANK(INDEX('Policy Characteristics'!A:A,MATCH($C795,'Policy Characteristics'!$C:$C,0))),"",INDEX('Policy Characteristics'!A:A,MATCH($C795,'Policy Characteristics'!$C:$C,0)))</f>
        <v>Industry</v>
      </c>
      <c r="B795" s="152" t="str">
        <f>IF(ISBLANK(INDEX('Policy Characteristics'!B:B,MATCH($C795,'Policy Characteristics'!$C:$C,0))),"",INDEX('Policy Characteristics'!B:B,MATCH($C795,'Policy Characteristics'!$C:$C,0)))</f>
        <v>F-Gas Eqpt. Maintenance &amp; Retrofits</v>
      </c>
      <c r="C795" s="159" t="s">
        <v>1672</v>
      </c>
      <c r="D795" s="6" t="s">
        <v>1970</v>
      </c>
      <c r="E795" s="6"/>
      <c r="F795" t="s">
        <v>1932</v>
      </c>
      <c r="G795" s="6"/>
      <c r="H795" s="47">
        <v>1653</v>
      </c>
      <c r="I795" t="s">
        <v>43</v>
      </c>
      <c r="J795" s="145" t="str">
        <f>IF(ISBLANK(INDEX('Policy Characteristics'!D:D,MATCH($C795,'Policy Characteristics'!$C:$C,0))),"",INDEX('Policy Characteristics'!D:D,MATCH($C795,'Policy Characteristics'!$C:$C,0)))</f>
        <v>F-gas Measures</v>
      </c>
      <c r="K795" s="144" t="str">
        <f>IF(ISBLANK(INDEX('Policy Characteristics'!E:E,MATCH($C795,'Policy Characteristics'!$C:$C,0))),"",INDEX('Policy Characteristics'!E:E,MATCH($C795,'Policy Characteristics'!$C:$C,0)))</f>
        <v>indst f gas inspct maint retrofit</v>
      </c>
      <c r="L795" s="151">
        <f>IF(ISBLANK(INDEX('Policy Characteristics'!F:F,MATCH($C795,'Policy Characteristics'!$C:$C,0))),"",INDEX('Policy Characteristics'!F:F,MATCH($C795,'Policy Characteristics'!$C:$C,0)))</f>
        <v>0</v>
      </c>
      <c r="M795" s="151">
        <f>IF(ISBLANK(INDEX('Policy Characteristics'!G:G,MATCH($C795,'Policy Characteristics'!$C:$C,0))),"",INDEX('Policy Characteristics'!G:G,MATCH($C795,'Policy Characteristics'!$C:$C,0)))</f>
        <v>1</v>
      </c>
      <c r="N795" s="151">
        <f>IF(ISBLANK(INDEX('Policy Characteristics'!H:H,MATCH($C795,'Policy Characteristics'!$C:$C,0))),"",INDEX('Policy Characteristics'!H:H,MATCH($C795,'Policy Characteristics'!$C:$C,0)))</f>
        <v>0.01</v>
      </c>
      <c r="O795" s="144" t="str">
        <f>IF(ISBLANK(INDEX('Policy Characteristics'!I:I,MATCH($C795,'Policy Characteristics'!$C:$C,0))),"",INDEX('Policy Characteristics'!I:I,MATCH($C795,'Policy Characteristics'!$C:$C,0)))</f>
        <v>% of potential achieved</v>
      </c>
      <c r="P795" s="14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44" t="str">
        <f>IF(ISBLANK(INDEX('Policy Characteristics'!K:K,MATCH($C795,'Policy Characteristics'!$C:$C,0))),"",INDEX('Policy Characteristics'!K:K,MATCH($C795,'Policy Characteristics'!$C:$C,0)))</f>
        <v>industry-ag-main.html#avoid-f-gases</v>
      </c>
      <c r="R795" s="144" t="str">
        <f>IF(ISBLANK(INDEX('Policy Characteristics'!L:L,MATCH($C795,'Policy Characteristics'!$C:$C,0))),"",INDEX('Policy Characteristics'!L:L,MATCH($C795,'Policy Characteristics'!$C:$C,0)))</f>
        <v>avoid-f-gases.html</v>
      </c>
    </row>
    <row r="796" spans="1:18" s="2" customFormat="1" x14ac:dyDescent="0.25">
      <c r="A796" s="144" t="str">
        <f>IF(ISBLANK(INDEX('Policy Characteristics'!A:A,MATCH($C796,'Policy Characteristics'!$C:$C,0))),"",INDEX('Policy Characteristics'!A:A,MATCH($C796,'Policy Characteristics'!$C:$C,0)))</f>
        <v>Industry</v>
      </c>
      <c r="B796" s="152" t="str">
        <f>IF(ISBLANK(INDEX('Policy Characteristics'!B:B,MATCH($C796,'Policy Characteristics'!$C:$C,0))),"",INDEX('Policy Characteristics'!B:B,MATCH($C796,'Policy Characteristics'!$C:$C,0)))</f>
        <v>Hydrogen Combustion</v>
      </c>
      <c r="C796" t="s">
        <v>2369</v>
      </c>
      <c r="D796" s="45" t="s">
        <v>1956</v>
      </c>
      <c r="E796" s="1" t="s">
        <v>2345</v>
      </c>
      <c r="F796" t="s">
        <v>1981</v>
      </c>
      <c r="G796" s="45" t="s">
        <v>2352</v>
      </c>
      <c r="H796" s="43">
        <v>2034</v>
      </c>
      <c r="I796" t="s">
        <v>43</v>
      </c>
      <c r="J796" s="145" t="str">
        <f>IF(ISBLANK(INDEX('Policy Characteristics'!D:D,MATCH($C796,'Policy Characteristics'!$C:$C,0))),"",INDEX('Policy Characteristics'!D:D,MATCH($C796,'Policy Characteristics'!$C:$C,0)))</f>
        <v>Hydrogen Combustion</v>
      </c>
      <c r="K796" s="144" t="str">
        <f>IF(ISBLANK(INDEX('Policy Characteristics'!E:E,MATCH($C796,'Policy Characteristics'!$C:$C,0))),"",INDEX('Policy Characteristics'!E:E,MATCH($C796,'Policy Characteristics'!$C:$C,0)))</f>
        <v>indst shift to hydrogen</v>
      </c>
      <c r="L796" s="151">
        <f>IF(ISBLANK(INDEX('Policy Characteristics'!F:F,MATCH($C796,'Policy Characteristics'!$C:$C,0))),"",INDEX('Policy Characteristics'!F:F,MATCH($C796,'Policy Characteristics'!$C:$C,0)))</f>
        <v>0</v>
      </c>
      <c r="M796" s="151">
        <f>IF(ISBLANK(INDEX('Policy Characteristics'!G:G,MATCH($C796,'Policy Characteristics'!$C:$C,0))),"",INDEX('Policy Characteristics'!G:G,MATCH($C796,'Policy Characteristics'!$C:$C,0)))</f>
        <v>1</v>
      </c>
      <c r="N796" s="151">
        <f>IF(ISBLANK(INDEX('Policy Characteristics'!H:H,MATCH($C796,'Policy Characteristics'!$C:$C,0))),"",INDEX('Policy Characteristics'!H:H,MATCH($C796,'Policy Characteristics'!$C:$C,0)))</f>
        <v>0.01</v>
      </c>
      <c r="O796" s="144" t="str">
        <f>IF(ISBLANK(INDEX('Policy Characteristics'!I:I,MATCH($C796,'Policy Characteristics'!$C:$C,0))),"",INDEX('Policy Characteristics'!I:I,MATCH($C796,'Policy Characteristics'!$C:$C,0)))</f>
        <v>% of fuel shifted</v>
      </c>
      <c r="P796" s="144" t="str">
        <f>IF(ISBLANK(INDEX('Policy Characteristics'!J:J,MATCH($C796,'Policy Characteristics'!$C:$C,0))),"",INDEX('Policy Characteristics'!J:J,MATCH($C796,'Policy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6" s="144" t="str">
        <f>IF(ISBLANK(INDEX('Policy Characteristics'!K:K,MATCH($C796,'Policy Characteristics'!$C:$C,0))),"",INDEX('Policy Characteristics'!K:K,MATCH($C796,'Policy Characteristics'!$C:$C,0)))</f>
        <v>industry-ag-main.html#fuel-switching</v>
      </c>
      <c r="R796" s="144" t="str">
        <f>IF(ISBLANK(INDEX('Policy Characteristics'!L:L,MATCH($C796,'Policy Characteristics'!$C:$C,0))),"",INDEX('Policy Characteristics'!L:L,MATCH($C796,'Policy Characteristics'!$C:$C,0)))</f>
        <v>industry-elec-and-hydrogen.html</v>
      </c>
    </row>
    <row r="797" spans="1:18" s="2" customFormat="1" x14ac:dyDescent="0.25">
      <c r="A797" s="144" t="str">
        <f>IF(ISBLANK(INDEX('Policy Characteristics'!A:A,MATCH($C797,'Policy Characteristics'!$C:$C,0))),"",INDEX('Policy Characteristics'!A:A,MATCH($C797,'Policy Characteristics'!$C:$C,0)))</f>
        <v>Industry</v>
      </c>
      <c r="B797" s="152" t="str">
        <f>IF(ISBLANK(INDEX('Policy Characteristics'!B:B,MATCH($C797,'Policy Characteristics'!$C:$C,0))),"",INDEX('Policy Characteristics'!B:B,MATCH($C797,'Policy Characteristics'!$C:$C,0)))</f>
        <v>Hydrogen Combustion</v>
      </c>
      <c r="C797" s="144" t="str">
        <f>C$796</f>
        <v>Fraction of Eligible Industrial Energy Use Shifted to Hydrogen</v>
      </c>
      <c r="D797" s="45" t="s">
        <v>1956</v>
      </c>
      <c r="E797" s="1" t="s">
        <v>2346</v>
      </c>
      <c r="F797" t="s">
        <v>1981</v>
      </c>
      <c r="G797" s="45" t="s">
        <v>2353</v>
      </c>
      <c r="H797" s="43">
        <v>2035</v>
      </c>
      <c r="I797" t="s">
        <v>43</v>
      </c>
      <c r="J797" s="145" t="str">
        <f>IF(ISBLANK(INDEX('Policy Characteristics'!D:D,MATCH($C797,'Policy Characteristics'!$C:$C,0))),"",INDEX('Policy Characteristics'!D:D,MATCH($C797,'Policy Characteristics'!$C:$C,0)))</f>
        <v>Hydrogen Combustion</v>
      </c>
      <c r="K797" s="144" t="str">
        <f>IF(ISBLANK(INDEX('Policy Characteristics'!E:E,MATCH($C797,'Policy Characteristics'!$C:$C,0))),"",INDEX('Policy Characteristics'!E:E,MATCH($C797,'Policy Characteristics'!$C:$C,0)))</f>
        <v>indst shift to hydrogen</v>
      </c>
      <c r="L797" s="151">
        <f>IF(ISBLANK(INDEX('Policy Characteristics'!F:F,MATCH($C797,'Policy Characteristics'!$C:$C,0))),"",INDEX('Policy Characteristics'!F:F,MATCH($C797,'Policy Characteristics'!$C:$C,0)))</f>
        <v>0</v>
      </c>
      <c r="M797" s="151">
        <f>IF(ISBLANK(INDEX('Policy Characteristics'!G:G,MATCH($C797,'Policy Characteristics'!$C:$C,0))),"",INDEX('Policy Characteristics'!G:G,MATCH($C797,'Policy Characteristics'!$C:$C,0)))</f>
        <v>1</v>
      </c>
      <c r="N797" s="151">
        <f>IF(ISBLANK(INDEX('Policy Characteristics'!H:H,MATCH($C797,'Policy Characteristics'!$C:$C,0))),"",INDEX('Policy Characteristics'!H:H,MATCH($C797,'Policy Characteristics'!$C:$C,0)))</f>
        <v>0.01</v>
      </c>
      <c r="O797" s="144" t="str">
        <f>IF(ISBLANK(INDEX('Policy Characteristics'!I:I,MATCH($C797,'Policy Characteristics'!$C:$C,0))),"",INDEX('Policy Characteristics'!I:I,MATCH($C797,'Policy Characteristics'!$C:$C,0)))</f>
        <v>% of fuel shifted</v>
      </c>
      <c r="P797" s="144" t="str">
        <f>IF(ISBLANK(INDEX('Policy Characteristics'!J:J,MATCH($C797,'Policy Characteristics'!$C:$C,0))),"",INDEX('Policy Characteristics'!J:J,MATCH($C797,'Policy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7" s="144" t="str">
        <f>IF(ISBLANK(INDEX('Policy Characteristics'!K:K,MATCH($C797,'Policy Characteristics'!$C:$C,0))),"",INDEX('Policy Characteristics'!K:K,MATCH($C797,'Policy Characteristics'!$C:$C,0)))</f>
        <v>industry-ag-main.html#fuel-switching</v>
      </c>
      <c r="R797" s="144" t="str">
        <f>IF(ISBLANK(INDEX('Policy Characteristics'!L:L,MATCH($C797,'Policy Characteristics'!$C:$C,0))),"",INDEX('Policy Characteristics'!L:L,MATCH($C797,'Policy Characteristics'!$C:$C,0)))</f>
        <v>industry-elec-and-hydrogen.html</v>
      </c>
    </row>
    <row r="798" spans="1:18" s="2" customFormat="1" x14ac:dyDescent="0.25">
      <c r="A798" s="144" t="str">
        <f>IF(ISBLANK(INDEX('Policy Characteristics'!A:A,MATCH($C798,'Policy Characteristics'!$C:$C,0))),"",INDEX('Policy Characteristics'!A:A,MATCH($C798,'Policy Characteristics'!$C:$C,0)))</f>
        <v>Industry</v>
      </c>
      <c r="B798" s="152" t="str">
        <f>IF(ISBLANK(INDEX('Policy Characteristics'!B:B,MATCH($C798,'Policy Characteristics'!$C:$C,0))),"",INDEX('Policy Characteristics'!B:B,MATCH($C798,'Policy Characteristics'!$C:$C,0)))</f>
        <v>Hydrogen Combustion</v>
      </c>
      <c r="C798" s="144" t="str">
        <f t="shared" ref="C798:C861" si="38">C$796</f>
        <v>Fraction of Eligible Industrial Energy Use Shifted to Hydrogen</v>
      </c>
      <c r="D798" s="45" t="s">
        <v>1956</v>
      </c>
      <c r="E798" s="1" t="s">
        <v>2347</v>
      </c>
      <c r="F798" t="s">
        <v>1981</v>
      </c>
      <c r="G798" s="45" t="s">
        <v>2354</v>
      </c>
      <c r="H798" s="43">
        <v>2036</v>
      </c>
      <c r="I798" t="s">
        <v>44</v>
      </c>
      <c r="J798" s="145" t="str">
        <f>IF(ISBLANK(INDEX('Policy Characteristics'!D:D,MATCH($C798,'Policy Characteristics'!$C:$C,0))),"",INDEX('Policy Characteristics'!D:D,MATCH($C798,'Policy Characteristics'!$C:$C,0)))</f>
        <v>Hydrogen Combustion</v>
      </c>
      <c r="K798" s="144" t="str">
        <f>IF(ISBLANK(INDEX('Policy Characteristics'!E:E,MATCH($C798,'Policy Characteristics'!$C:$C,0))),"",INDEX('Policy Characteristics'!E:E,MATCH($C798,'Policy Characteristics'!$C:$C,0)))</f>
        <v>indst shift to hydrogen</v>
      </c>
      <c r="L798" s="151">
        <f>IF(ISBLANK(INDEX('Policy Characteristics'!F:F,MATCH($C798,'Policy Characteristics'!$C:$C,0))),"",INDEX('Policy Characteristics'!F:F,MATCH($C798,'Policy Characteristics'!$C:$C,0)))</f>
        <v>0</v>
      </c>
      <c r="M798" s="151">
        <f>IF(ISBLANK(INDEX('Policy Characteristics'!G:G,MATCH($C798,'Policy Characteristics'!$C:$C,0))),"",INDEX('Policy Characteristics'!G:G,MATCH($C798,'Policy Characteristics'!$C:$C,0)))</f>
        <v>1</v>
      </c>
      <c r="N798" s="151">
        <f>IF(ISBLANK(INDEX('Policy Characteristics'!H:H,MATCH($C798,'Policy Characteristics'!$C:$C,0))),"",INDEX('Policy Characteristics'!H:H,MATCH($C798,'Policy Characteristics'!$C:$C,0)))</f>
        <v>0.01</v>
      </c>
      <c r="O798" s="144" t="str">
        <f>IF(ISBLANK(INDEX('Policy Characteristics'!I:I,MATCH($C798,'Policy Characteristics'!$C:$C,0))),"",INDEX('Policy Characteristics'!I:I,MATCH($C798,'Policy Characteristics'!$C:$C,0)))</f>
        <v>% of fuel shifted</v>
      </c>
      <c r="P798" s="144" t="str">
        <f>IF(ISBLANK(INDEX('Policy Characteristics'!J:J,MATCH($C798,'Policy Characteristics'!$C:$C,0))),"",INDEX('Policy Characteristics'!J:J,MATCH($C798,'Policy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8" s="144" t="str">
        <f>IF(ISBLANK(INDEX('Policy Characteristics'!K:K,MATCH($C798,'Policy Characteristics'!$C:$C,0))),"",INDEX('Policy Characteristics'!K:K,MATCH($C798,'Policy Characteristics'!$C:$C,0)))</f>
        <v>industry-ag-main.html#fuel-switching</v>
      </c>
      <c r="R798" s="144" t="str">
        <f>IF(ISBLANK(INDEX('Policy Characteristics'!L:L,MATCH($C798,'Policy Characteristics'!$C:$C,0))),"",INDEX('Policy Characteristics'!L:L,MATCH($C798,'Policy Characteristics'!$C:$C,0)))</f>
        <v>industry-elec-and-hydrogen.html</v>
      </c>
    </row>
    <row r="799" spans="1:18" s="2" customFormat="1" x14ac:dyDescent="0.25">
      <c r="A799" s="144" t="str">
        <f>IF(ISBLANK(INDEX('Policy Characteristics'!A:A,MATCH($C799,'Policy Characteristics'!$C:$C,0))),"",INDEX('Policy Characteristics'!A:A,MATCH($C799,'Policy Characteristics'!$C:$C,0)))</f>
        <v>Industry</v>
      </c>
      <c r="B799" s="152" t="str">
        <f>IF(ISBLANK(INDEX('Policy Characteristics'!B:B,MATCH($C799,'Policy Characteristics'!$C:$C,0))),"",INDEX('Policy Characteristics'!B:B,MATCH($C799,'Policy Characteristics'!$C:$C,0)))</f>
        <v>Hydrogen Combustion</v>
      </c>
      <c r="C799" s="144" t="str">
        <f t="shared" si="38"/>
        <v>Fraction of Eligible Industrial Energy Use Shifted to Hydrogen</v>
      </c>
      <c r="D799" s="45" t="s">
        <v>1956</v>
      </c>
      <c r="E799" s="1" t="s">
        <v>2348</v>
      </c>
      <c r="F799" t="s">
        <v>1981</v>
      </c>
      <c r="G799" s="45" t="s">
        <v>2355</v>
      </c>
      <c r="H799" s="43">
        <v>2037</v>
      </c>
      <c r="I799" t="s">
        <v>44</v>
      </c>
      <c r="J799" s="145" t="str">
        <f>IF(ISBLANK(INDEX('Policy Characteristics'!D:D,MATCH($C799,'Policy Characteristics'!$C:$C,0))),"",INDEX('Policy Characteristics'!D:D,MATCH($C799,'Policy Characteristics'!$C:$C,0)))</f>
        <v>Hydrogen Combustion</v>
      </c>
      <c r="K799" s="144" t="str">
        <f>IF(ISBLANK(INDEX('Policy Characteristics'!E:E,MATCH($C799,'Policy Characteristics'!$C:$C,0))),"",INDEX('Policy Characteristics'!E:E,MATCH($C799,'Policy Characteristics'!$C:$C,0)))</f>
        <v>indst shift to hydrogen</v>
      </c>
      <c r="L799" s="151">
        <f>IF(ISBLANK(INDEX('Policy Characteristics'!F:F,MATCH($C799,'Policy Characteristics'!$C:$C,0))),"",INDEX('Policy Characteristics'!F:F,MATCH($C799,'Policy Characteristics'!$C:$C,0)))</f>
        <v>0</v>
      </c>
      <c r="M799" s="151">
        <f>IF(ISBLANK(INDEX('Policy Characteristics'!G:G,MATCH($C799,'Policy Characteristics'!$C:$C,0))),"",INDEX('Policy Characteristics'!G:G,MATCH($C799,'Policy Characteristics'!$C:$C,0)))</f>
        <v>1</v>
      </c>
      <c r="N799" s="151">
        <f>IF(ISBLANK(INDEX('Policy Characteristics'!H:H,MATCH($C799,'Policy Characteristics'!$C:$C,0))),"",INDEX('Policy Characteristics'!H:H,MATCH($C799,'Policy Characteristics'!$C:$C,0)))</f>
        <v>0.01</v>
      </c>
      <c r="O799" s="144" t="str">
        <f>IF(ISBLANK(INDEX('Policy Characteristics'!I:I,MATCH($C799,'Policy Characteristics'!$C:$C,0))),"",INDEX('Policy Characteristics'!I:I,MATCH($C799,'Policy Characteristics'!$C:$C,0)))</f>
        <v>% of fuel shifted</v>
      </c>
      <c r="P799" s="144"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44" t="str">
        <f>IF(ISBLANK(INDEX('Policy Characteristics'!K:K,MATCH($C799,'Policy Characteristics'!$C:$C,0))),"",INDEX('Policy Characteristics'!K:K,MATCH($C799,'Policy Characteristics'!$C:$C,0)))</f>
        <v>industry-ag-main.html#fuel-switching</v>
      </c>
      <c r="R799" s="144" t="str">
        <f>IF(ISBLANK(INDEX('Policy Characteristics'!L:L,MATCH($C799,'Policy Characteristics'!$C:$C,0))),"",INDEX('Policy Characteristics'!L:L,MATCH($C799,'Policy Characteristics'!$C:$C,0)))</f>
        <v>industry-elec-and-hydrogen.html</v>
      </c>
    </row>
    <row r="800" spans="1:18" s="2" customFormat="1" x14ac:dyDescent="0.25">
      <c r="A800" s="144" t="str">
        <f>IF(ISBLANK(INDEX('Policy Characteristics'!A:A,MATCH($C800,'Policy Characteristics'!$C:$C,0))),"",INDEX('Policy Characteristics'!A:A,MATCH($C800,'Policy Characteristics'!$C:$C,0)))</f>
        <v>Industry</v>
      </c>
      <c r="B800" s="152" t="str">
        <f>IF(ISBLANK(INDEX('Policy Characteristics'!B:B,MATCH($C800,'Policy Characteristics'!$C:$C,0))),"",INDEX('Policy Characteristics'!B:B,MATCH($C800,'Policy Characteristics'!$C:$C,0)))</f>
        <v>Hydrogen Combustion</v>
      </c>
      <c r="C800" s="144" t="str">
        <f t="shared" si="38"/>
        <v>Fraction of Eligible Industrial Energy Use Shifted to Hydrogen</v>
      </c>
      <c r="D800" s="45" t="s">
        <v>1956</v>
      </c>
      <c r="E800" s="1" t="s">
        <v>2349</v>
      </c>
      <c r="F800" t="s">
        <v>1981</v>
      </c>
      <c r="G800" s="45" t="s">
        <v>2356</v>
      </c>
      <c r="H800" s="43">
        <v>2038</v>
      </c>
      <c r="I800" t="s">
        <v>44</v>
      </c>
      <c r="J800" s="145" t="str">
        <f>IF(ISBLANK(INDEX('Policy Characteristics'!D:D,MATCH($C800,'Policy Characteristics'!$C:$C,0))),"",INDEX('Policy Characteristics'!D:D,MATCH($C800,'Policy Characteristics'!$C:$C,0)))</f>
        <v>Hydrogen Combustion</v>
      </c>
      <c r="K800" s="144" t="str">
        <f>IF(ISBLANK(INDEX('Policy Characteristics'!E:E,MATCH($C800,'Policy Characteristics'!$C:$C,0))),"",INDEX('Policy Characteristics'!E:E,MATCH($C800,'Policy Characteristics'!$C:$C,0)))</f>
        <v>indst shift to hydrogen</v>
      </c>
      <c r="L800" s="151">
        <f>IF(ISBLANK(INDEX('Policy Characteristics'!F:F,MATCH($C800,'Policy Characteristics'!$C:$C,0))),"",INDEX('Policy Characteristics'!F:F,MATCH($C800,'Policy Characteristics'!$C:$C,0)))</f>
        <v>0</v>
      </c>
      <c r="M800" s="151">
        <f>IF(ISBLANK(INDEX('Policy Characteristics'!G:G,MATCH($C800,'Policy Characteristics'!$C:$C,0))),"",INDEX('Policy Characteristics'!G:G,MATCH($C800,'Policy Characteristics'!$C:$C,0)))</f>
        <v>1</v>
      </c>
      <c r="N800" s="151">
        <f>IF(ISBLANK(INDEX('Policy Characteristics'!H:H,MATCH($C800,'Policy Characteristics'!$C:$C,0))),"",INDEX('Policy Characteristics'!H:H,MATCH($C800,'Policy Characteristics'!$C:$C,0)))</f>
        <v>0.01</v>
      </c>
      <c r="O800" s="144" t="str">
        <f>IF(ISBLANK(INDEX('Policy Characteristics'!I:I,MATCH($C800,'Policy Characteristics'!$C:$C,0))),"",INDEX('Policy Characteristics'!I:I,MATCH($C800,'Policy Characteristics'!$C:$C,0)))</f>
        <v>% of fuel shifted</v>
      </c>
      <c r="P800" s="144"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44" t="str">
        <f>IF(ISBLANK(INDEX('Policy Characteristics'!K:K,MATCH($C800,'Policy Characteristics'!$C:$C,0))),"",INDEX('Policy Characteristics'!K:K,MATCH($C800,'Policy Characteristics'!$C:$C,0)))</f>
        <v>industry-ag-main.html#fuel-switching</v>
      </c>
      <c r="R800" s="144" t="str">
        <f>IF(ISBLANK(INDEX('Policy Characteristics'!L:L,MATCH($C800,'Policy Characteristics'!$C:$C,0))),"",INDEX('Policy Characteristics'!L:L,MATCH($C800,'Policy Characteristics'!$C:$C,0)))</f>
        <v>industry-elec-and-hydrogen.html</v>
      </c>
    </row>
    <row r="801" spans="1:18" s="2" customFormat="1" x14ac:dyDescent="0.25">
      <c r="A801" s="144" t="str">
        <f>IF(ISBLANK(INDEX('Policy Characteristics'!A:A,MATCH($C801,'Policy Characteristics'!$C:$C,0))),"",INDEX('Policy Characteristics'!A:A,MATCH($C801,'Policy Characteristics'!$C:$C,0)))</f>
        <v>Industry</v>
      </c>
      <c r="B801" s="152" t="str">
        <f>IF(ISBLANK(INDEX('Policy Characteristics'!B:B,MATCH($C801,'Policy Characteristics'!$C:$C,0))),"",INDEX('Policy Characteristics'!B:B,MATCH($C801,'Policy Characteristics'!$C:$C,0)))</f>
        <v>Hydrogen Combustion</v>
      </c>
      <c r="C801" s="144" t="str">
        <f t="shared" si="38"/>
        <v>Fraction of Eligible Industrial Energy Use Shifted to Hydrogen</v>
      </c>
      <c r="D801" s="45" t="s">
        <v>1956</v>
      </c>
      <c r="E801" s="1" t="s">
        <v>2350</v>
      </c>
      <c r="F801" t="s">
        <v>1981</v>
      </c>
      <c r="G801" s="45" t="s">
        <v>2357</v>
      </c>
      <c r="H801" s="43">
        <v>2039</v>
      </c>
      <c r="I801" t="s">
        <v>43</v>
      </c>
      <c r="J801" s="145" t="str">
        <f>IF(ISBLANK(INDEX('Policy Characteristics'!D:D,MATCH($C801,'Policy Characteristics'!$C:$C,0))),"",INDEX('Policy Characteristics'!D:D,MATCH($C801,'Policy Characteristics'!$C:$C,0)))</f>
        <v>Hydrogen Combustion</v>
      </c>
      <c r="K801" s="144" t="str">
        <f>IF(ISBLANK(INDEX('Policy Characteristics'!E:E,MATCH($C801,'Policy Characteristics'!$C:$C,0))),"",INDEX('Policy Characteristics'!E:E,MATCH($C801,'Policy Characteristics'!$C:$C,0)))</f>
        <v>indst shift to hydrogen</v>
      </c>
      <c r="L801" s="151">
        <f>IF(ISBLANK(INDEX('Policy Characteristics'!F:F,MATCH($C801,'Policy Characteristics'!$C:$C,0))),"",INDEX('Policy Characteristics'!F:F,MATCH($C801,'Policy Characteristics'!$C:$C,0)))</f>
        <v>0</v>
      </c>
      <c r="M801" s="151">
        <f>IF(ISBLANK(INDEX('Policy Characteristics'!G:G,MATCH($C801,'Policy Characteristics'!$C:$C,0))),"",INDEX('Policy Characteristics'!G:G,MATCH($C801,'Policy Characteristics'!$C:$C,0)))</f>
        <v>1</v>
      </c>
      <c r="N801" s="151">
        <f>IF(ISBLANK(INDEX('Policy Characteristics'!H:H,MATCH($C801,'Policy Characteristics'!$C:$C,0))),"",INDEX('Policy Characteristics'!H:H,MATCH($C801,'Policy Characteristics'!$C:$C,0)))</f>
        <v>0.01</v>
      </c>
      <c r="O801" s="144" t="str">
        <f>IF(ISBLANK(INDEX('Policy Characteristics'!I:I,MATCH($C801,'Policy Characteristics'!$C:$C,0))),"",INDEX('Policy Characteristics'!I:I,MATCH($C801,'Policy Characteristics'!$C:$C,0)))</f>
        <v>% of fuel shifted</v>
      </c>
      <c r="P801" s="144"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44" t="str">
        <f>IF(ISBLANK(INDEX('Policy Characteristics'!K:K,MATCH($C801,'Policy Characteristics'!$C:$C,0))),"",INDEX('Policy Characteristics'!K:K,MATCH($C801,'Policy Characteristics'!$C:$C,0)))</f>
        <v>industry-ag-main.html#fuel-switching</v>
      </c>
      <c r="R801" s="144" t="str">
        <f>IF(ISBLANK(INDEX('Policy Characteristics'!L:L,MATCH($C801,'Policy Characteristics'!$C:$C,0))),"",INDEX('Policy Characteristics'!L:L,MATCH($C801,'Policy Characteristics'!$C:$C,0)))</f>
        <v>industry-elec-and-hydrogen.html</v>
      </c>
    </row>
    <row r="802" spans="1:18" s="2" customFormat="1" x14ac:dyDescent="0.25">
      <c r="A802" s="144" t="str">
        <f>IF(ISBLANK(INDEX('Policy Characteristics'!A:A,MATCH($C802,'Policy Characteristics'!$C:$C,0))),"",INDEX('Policy Characteristics'!A:A,MATCH($C802,'Policy Characteristics'!$C:$C,0)))</f>
        <v>Industry</v>
      </c>
      <c r="B802" s="152" t="str">
        <f>IF(ISBLANK(INDEX('Policy Characteristics'!B:B,MATCH($C802,'Policy Characteristics'!$C:$C,0))),"",INDEX('Policy Characteristics'!B:B,MATCH($C802,'Policy Characteristics'!$C:$C,0)))</f>
        <v>Hydrogen Combustion</v>
      </c>
      <c r="C802" s="144" t="str">
        <f t="shared" si="38"/>
        <v>Fraction of Eligible Industrial Energy Use Shifted to Hydrogen</v>
      </c>
      <c r="D802" s="45" t="s">
        <v>1956</v>
      </c>
      <c r="E802" s="1" t="s">
        <v>2351</v>
      </c>
      <c r="F802" t="s">
        <v>1981</v>
      </c>
      <c r="G802" s="45" t="s">
        <v>2358</v>
      </c>
      <c r="H802" s="43">
        <v>2040</v>
      </c>
      <c r="I802" t="s">
        <v>44</v>
      </c>
      <c r="J802" s="145" t="str">
        <f>IF(ISBLANK(INDEX('Policy Characteristics'!D:D,MATCH($C802,'Policy Characteristics'!$C:$C,0))),"",INDEX('Policy Characteristics'!D:D,MATCH($C802,'Policy Characteristics'!$C:$C,0)))</f>
        <v>Hydrogen Combustion</v>
      </c>
      <c r="K802" s="144" t="str">
        <f>IF(ISBLANK(INDEX('Policy Characteristics'!E:E,MATCH($C802,'Policy Characteristics'!$C:$C,0))),"",INDEX('Policy Characteristics'!E:E,MATCH($C802,'Policy Characteristics'!$C:$C,0)))</f>
        <v>indst shift to hydrogen</v>
      </c>
      <c r="L802" s="151">
        <f>IF(ISBLANK(INDEX('Policy Characteristics'!F:F,MATCH($C802,'Policy Characteristics'!$C:$C,0))),"",INDEX('Policy Characteristics'!F:F,MATCH($C802,'Policy Characteristics'!$C:$C,0)))</f>
        <v>0</v>
      </c>
      <c r="M802" s="151">
        <f>IF(ISBLANK(INDEX('Policy Characteristics'!G:G,MATCH($C802,'Policy Characteristics'!$C:$C,0))),"",INDEX('Policy Characteristics'!G:G,MATCH($C802,'Policy Characteristics'!$C:$C,0)))</f>
        <v>1</v>
      </c>
      <c r="N802" s="151">
        <f>IF(ISBLANK(INDEX('Policy Characteristics'!H:H,MATCH($C802,'Policy Characteristics'!$C:$C,0))),"",INDEX('Policy Characteristics'!H:H,MATCH($C802,'Policy Characteristics'!$C:$C,0)))</f>
        <v>0.01</v>
      </c>
      <c r="O802" s="144" t="str">
        <f>IF(ISBLANK(INDEX('Policy Characteristics'!I:I,MATCH($C802,'Policy Characteristics'!$C:$C,0))),"",INDEX('Policy Characteristics'!I:I,MATCH($C802,'Policy Characteristics'!$C:$C,0)))</f>
        <v>% of fuel shifted</v>
      </c>
      <c r="P802" s="144"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44" t="str">
        <f>IF(ISBLANK(INDEX('Policy Characteristics'!K:K,MATCH($C802,'Policy Characteristics'!$C:$C,0))),"",INDEX('Policy Characteristics'!K:K,MATCH($C802,'Policy Characteristics'!$C:$C,0)))</f>
        <v>industry-ag-main.html#fuel-switching</v>
      </c>
      <c r="R802" s="144" t="str">
        <f>IF(ISBLANK(INDEX('Policy Characteristics'!L:L,MATCH($C802,'Policy Characteristics'!$C:$C,0))),"",INDEX('Policy Characteristics'!L:L,MATCH($C802,'Policy Characteristics'!$C:$C,0)))</f>
        <v>industry-elec-and-hydrogen.html</v>
      </c>
    </row>
    <row r="803" spans="1:18" s="2" customFormat="1" x14ac:dyDescent="0.25">
      <c r="A803" s="144" t="str">
        <f>IF(ISBLANK(INDEX('Policy Characteristics'!A:A,MATCH($C803,'Policy Characteristics'!$C:$C,0))),"",INDEX('Policy Characteristics'!A:A,MATCH($C803,'Policy Characteristics'!$C:$C,0)))</f>
        <v>Industry</v>
      </c>
      <c r="B803" s="152" t="str">
        <f>IF(ISBLANK(INDEX('Policy Characteristics'!B:B,MATCH($C803,'Policy Characteristics'!$C:$C,0))),"",INDEX('Policy Characteristics'!B:B,MATCH($C803,'Policy Characteristics'!$C:$C,0)))</f>
        <v>Hydrogen Combustion</v>
      </c>
      <c r="C803" s="144" t="str">
        <f t="shared" si="38"/>
        <v>Fraction of Eligible Industrial Energy Use Shifted to Hydrogen</v>
      </c>
      <c r="D803" s="45" t="s">
        <v>1956</v>
      </c>
      <c r="E803" s="1" t="s">
        <v>2501</v>
      </c>
      <c r="F803" t="s">
        <v>1981</v>
      </c>
      <c r="G803" s="45" t="s">
        <v>2501</v>
      </c>
      <c r="H803" s="43">
        <v>2041</v>
      </c>
      <c r="I803" t="s">
        <v>44</v>
      </c>
      <c r="J803" s="145" t="str">
        <f>IF(ISBLANK(INDEX('Policy Characteristics'!D:D,MATCH($C803,'Policy Characteristics'!$C:$C,0))),"",INDEX('Policy Characteristics'!D:D,MATCH($C803,'Policy Characteristics'!$C:$C,0)))</f>
        <v>Hydrogen Combustion</v>
      </c>
      <c r="K803" s="144" t="str">
        <f>IF(ISBLANK(INDEX('Policy Characteristics'!E:E,MATCH($C803,'Policy Characteristics'!$C:$C,0))),"",INDEX('Policy Characteristics'!E:E,MATCH($C803,'Policy Characteristics'!$C:$C,0)))</f>
        <v>indst shift to hydrogen</v>
      </c>
      <c r="L803" s="151">
        <f>IF(ISBLANK(INDEX('Policy Characteristics'!F:F,MATCH($C803,'Policy Characteristics'!$C:$C,0))),"",INDEX('Policy Characteristics'!F:F,MATCH($C803,'Policy Characteristics'!$C:$C,0)))</f>
        <v>0</v>
      </c>
      <c r="M803" s="151">
        <f>IF(ISBLANK(INDEX('Policy Characteristics'!G:G,MATCH($C803,'Policy Characteristics'!$C:$C,0))),"",INDEX('Policy Characteristics'!G:G,MATCH($C803,'Policy Characteristics'!$C:$C,0)))</f>
        <v>1</v>
      </c>
      <c r="N803" s="151">
        <f>IF(ISBLANK(INDEX('Policy Characteristics'!H:H,MATCH($C803,'Policy Characteristics'!$C:$C,0))),"",INDEX('Policy Characteristics'!H:H,MATCH($C803,'Policy Characteristics'!$C:$C,0)))</f>
        <v>0.01</v>
      </c>
      <c r="O803" s="144" t="str">
        <f>IF(ISBLANK(INDEX('Policy Characteristics'!I:I,MATCH($C803,'Policy Characteristics'!$C:$C,0))),"",INDEX('Policy Characteristics'!I:I,MATCH($C803,'Policy Characteristics'!$C:$C,0)))</f>
        <v>% of fuel shifted</v>
      </c>
      <c r="P803" s="144"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44" t="str">
        <f>IF(ISBLANK(INDEX('Policy Characteristics'!K:K,MATCH($C803,'Policy Characteristics'!$C:$C,0))),"",INDEX('Policy Characteristics'!K:K,MATCH($C803,'Policy Characteristics'!$C:$C,0)))</f>
        <v>industry-ag-main.html#fuel-switching</v>
      </c>
      <c r="R803" s="144" t="str">
        <f>IF(ISBLANK(INDEX('Policy Characteristics'!L:L,MATCH($C803,'Policy Characteristics'!$C:$C,0))),"",INDEX('Policy Characteristics'!L:L,MATCH($C803,'Policy Characteristics'!$C:$C,0)))</f>
        <v>industry-elec-and-hydrogen.html</v>
      </c>
    </row>
    <row r="804" spans="1:18" s="2" customFormat="1" x14ac:dyDescent="0.25">
      <c r="A804" s="144" t="str">
        <f>IF(ISBLANK(INDEX('Policy Characteristics'!A:A,MATCH($C804,'Policy Characteristics'!$C:$C,0))),"",INDEX('Policy Characteristics'!A:A,MATCH($C804,'Policy Characteristics'!$C:$C,0)))</f>
        <v>Industry</v>
      </c>
      <c r="B804" s="152" t="str">
        <f>IF(ISBLANK(INDEX('Policy Characteristics'!B:B,MATCH($C804,'Policy Characteristics'!$C:$C,0))),"",INDEX('Policy Characteristics'!B:B,MATCH($C804,'Policy Characteristics'!$C:$C,0)))</f>
        <v>Hydrogen Combustion</v>
      </c>
      <c r="C804" s="144" t="str">
        <f t="shared" si="38"/>
        <v>Fraction of Eligible Industrial Energy Use Shifted to Hydrogen</v>
      </c>
      <c r="D804" s="6" t="s">
        <v>1957</v>
      </c>
      <c r="E804" s="1" t="s">
        <v>2345</v>
      </c>
      <c r="F804" t="s">
        <v>1652</v>
      </c>
      <c r="G804" s="45" t="s">
        <v>2352</v>
      </c>
      <c r="H804" s="43">
        <v>2042</v>
      </c>
      <c r="I804" t="s">
        <v>44</v>
      </c>
      <c r="J804" s="145" t="str">
        <f>IF(ISBLANK(INDEX('Policy Characteristics'!D:D,MATCH($C804,'Policy Characteristics'!$C:$C,0))),"",INDEX('Policy Characteristics'!D:D,MATCH($C804,'Policy Characteristics'!$C:$C,0)))</f>
        <v>Hydrogen Combustion</v>
      </c>
      <c r="K804" s="144" t="str">
        <f>IF(ISBLANK(INDEX('Policy Characteristics'!E:E,MATCH($C804,'Policy Characteristics'!$C:$C,0))),"",INDEX('Policy Characteristics'!E:E,MATCH($C804,'Policy Characteristics'!$C:$C,0)))</f>
        <v>indst shift to hydrogen</v>
      </c>
      <c r="L804" s="151">
        <f>IF(ISBLANK(INDEX('Policy Characteristics'!F:F,MATCH($C804,'Policy Characteristics'!$C:$C,0))),"",INDEX('Policy Characteristics'!F:F,MATCH($C804,'Policy Characteristics'!$C:$C,0)))</f>
        <v>0</v>
      </c>
      <c r="M804" s="151">
        <f>IF(ISBLANK(INDEX('Policy Characteristics'!G:G,MATCH($C804,'Policy Characteristics'!$C:$C,0))),"",INDEX('Policy Characteristics'!G:G,MATCH($C804,'Policy Characteristics'!$C:$C,0)))</f>
        <v>1</v>
      </c>
      <c r="N804" s="151">
        <f>IF(ISBLANK(INDEX('Policy Characteristics'!H:H,MATCH($C804,'Policy Characteristics'!$C:$C,0))),"",INDEX('Policy Characteristics'!H:H,MATCH($C804,'Policy Characteristics'!$C:$C,0)))</f>
        <v>0.01</v>
      </c>
      <c r="O804" s="144" t="str">
        <f>IF(ISBLANK(INDEX('Policy Characteristics'!I:I,MATCH($C804,'Policy Characteristics'!$C:$C,0))),"",INDEX('Policy Characteristics'!I:I,MATCH($C804,'Policy Characteristics'!$C:$C,0)))</f>
        <v>% of fuel shifted</v>
      </c>
      <c r="P804" s="144"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44" t="str">
        <f>IF(ISBLANK(INDEX('Policy Characteristics'!K:K,MATCH($C804,'Policy Characteristics'!$C:$C,0))),"",INDEX('Policy Characteristics'!K:K,MATCH($C804,'Policy Characteristics'!$C:$C,0)))</f>
        <v>industry-ag-main.html#fuel-switching</v>
      </c>
      <c r="R804" s="144" t="str">
        <f>IF(ISBLANK(INDEX('Policy Characteristics'!L:L,MATCH($C804,'Policy Characteristics'!$C:$C,0))),"",INDEX('Policy Characteristics'!L:L,MATCH($C804,'Policy Characteristics'!$C:$C,0)))</f>
        <v>industry-elec-and-hydrogen.html</v>
      </c>
    </row>
    <row r="805" spans="1:18" s="2" customFormat="1" x14ac:dyDescent="0.25">
      <c r="A805" s="144" t="str">
        <f>IF(ISBLANK(INDEX('Policy Characteristics'!A:A,MATCH($C805,'Policy Characteristics'!$C:$C,0))),"",INDEX('Policy Characteristics'!A:A,MATCH($C805,'Policy Characteristics'!$C:$C,0)))</f>
        <v>Industry</v>
      </c>
      <c r="B805" s="152" t="str">
        <f>IF(ISBLANK(INDEX('Policy Characteristics'!B:B,MATCH($C805,'Policy Characteristics'!$C:$C,0))),"",INDEX('Policy Characteristics'!B:B,MATCH($C805,'Policy Characteristics'!$C:$C,0)))</f>
        <v>Hydrogen Combustion</v>
      </c>
      <c r="C805" s="144" t="str">
        <f t="shared" si="38"/>
        <v>Fraction of Eligible Industrial Energy Use Shifted to Hydrogen</v>
      </c>
      <c r="D805" s="6" t="s">
        <v>1957</v>
      </c>
      <c r="E805" s="1" t="s">
        <v>2346</v>
      </c>
      <c r="F805" t="s">
        <v>1652</v>
      </c>
      <c r="G805" s="45" t="s">
        <v>2353</v>
      </c>
      <c r="H805" s="43">
        <v>2043</v>
      </c>
      <c r="I805" t="s">
        <v>43</v>
      </c>
      <c r="J805" s="145" t="str">
        <f>IF(ISBLANK(INDEX('Policy Characteristics'!D:D,MATCH($C805,'Policy Characteristics'!$C:$C,0))),"",INDEX('Policy Characteristics'!D:D,MATCH($C805,'Policy Characteristics'!$C:$C,0)))</f>
        <v>Hydrogen Combustion</v>
      </c>
      <c r="K805" s="144" t="str">
        <f>IF(ISBLANK(INDEX('Policy Characteristics'!E:E,MATCH($C805,'Policy Characteristics'!$C:$C,0))),"",INDEX('Policy Characteristics'!E:E,MATCH($C805,'Policy Characteristics'!$C:$C,0)))</f>
        <v>indst shift to hydrogen</v>
      </c>
      <c r="L805" s="151">
        <f>IF(ISBLANK(INDEX('Policy Characteristics'!F:F,MATCH($C805,'Policy Characteristics'!$C:$C,0))),"",INDEX('Policy Characteristics'!F:F,MATCH($C805,'Policy Characteristics'!$C:$C,0)))</f>
        <v>0</v>
      </c>
      <c r="M805" s="151">
        <f>IF(ISBLANK(INDEX('Policy Characteristics'!G:G,MATCH($C805,'Policy Characteristics'!$C:$C,0))),"",INDEX('Policy Characteristics'!G:G,MATCH($C805,'Policy Characteristics'!$C:$C,0)))</f>
        <v>1</v>
      </c>
      <c r="N805" s="151">
        <f>IF(ISBLANK(INDEX('Policy Characteristics'!H:H,MATCH($C805,'Policy Characteristics'!$C:$C,0))),"",INDEX('Policy Characteristics'!H:H,MATCH($C805,'Policy Characteristics'!$C:$C,0)))</f>
        <v>0.01</v>
      </c>
      <c r="O805" s="144" t="str">
        <f>IF(ISBLANK(INDEX('Policy Characteristics'!I:I,MATCH($C805,'Policy Characteristics'!$C:$C,0))),"",INDEX('Policy Characteristics'!I:I,MATCH($C805,'Policy Characteristics'!$C:$C,0)))</f>
        <v>% of fuel shifted</v>
      </c>
      <c r="P805" s="144"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44" t="str">
        <f>IF(ISBLANK(INDEX('Policy Characteristics'!K:K,MATCH($C805,'Policy Characteristics'!$C:$C,0))),"",INDEX('Policy Characteristics'!K:K,MATCH($C805,'Policy Characteristics'!$C:$C,0)))</f>
        <v>industry-ag-main.html#fuel-switching</v>
      </c>
      <c r="R805" s="144" t="str">
        <f>IF(ISBLANK(INDEX('Policy Characteristics'!L:L,MATCH($C805,'Policy Characteristics'!$C:$C,0))),"",INDEX('Policy Characteristics'!L:L,MATCH($C805,'Policy Characteristics'!$C:$C,0)))</f>
        <v>industry-elec-and-hydrogen.html</v>
      </c>
    </row>
    <row r="806" spans="1:18" s="2" customFormat="1" x14ac:dyDescent="0.25">
      <c r="A806" s="144" t="str">
        <f>IF(ISBLANK(INDEX('Policy Characteristics'!A:A,MATCH($C806,'Policy Characteristics'!$C:$C,0))),"",INDEX('Policy Characteristics'!A:A,MATCH($C806,'Policy Characteristics'!$C:$C,0)))</f>
        <v>Industry</v>
      </c>
      <c r="B806" s="152" t="str">
        <f>IF(ISBLANK(INDEX('Policy Characteristics'!B:B,MATCH($C806,'Policy Characteristics'!$C:$C,0))),"",INDEX('Policy Characteristics'!B:B,MATCH($C806,'Policy Characteristics'!$C:$C,0)))</f>
        <v>Hydrogen Combustion</v>
      </c>
      <c r="C806" s="144" t="str">
        <f t="shared" si="38"/>
        <v>Fraction of Eligible Industrial Energy Use Shifted to Hydrogen</v>
      </c>
      <c r="D806" s="6" t="s">
        <v>1957</v>
      </c>
      <c r="E806" s="1" t="s">
        <v>2347</v>
      </c>
      <c r="F806" t="s">
        <v>1652</v>
      </c>
      <c r="G806" s="45" t="s">
        <v>2354</v>
      </c>
      <c r="H806" s="43">
        <v>2044</v>
      </c>
      <c r="I806" t="s">
        <v>44</v>
      </c>
      <c r="J806" s="145" t="str">
        <f>IF(ISBLANK(INDEX('Policy Characteristics'!D:D,MATCH($C806,'Policy Characteristics'!$C:$C,0))),"",INDEX('Policy Characteristics'!D:D,MATCH($C806,'Policy Characteristics'!$C:$C,0)))</f>
        <v>Hydrogen Combustion</v>
      </c>
      <c r="K806" s="144" t="str">
        <f>IF(ISBLANK(INDEX('Policy Characteristics'!E:E,MATCH($C806,'Policy Characteristics'!$C:$C,0))),"",INDEX('Policy Characteristics'!E:E,MATCH($C806,'Policy Characteristics'!$C:$C,0)))</f>
        <v>indst shift to hydrogen</v>
      </c>
      <c r="L806" s="151">
        <f>IF(ISBLANK(INDEX('Policy Characteristics'!F:F,MATCH($C806,'Policy Characteristics'!$C:$C,0))),"",INDEX('Policy Characteristics'!F:F,MATCH($C806,'Policy Characteristics'!$C:$C,0)))</f>
        <v>0</v>
      </c>
      <c r="M806" s="151">
        <f>IF(ISBLANK(INDEX('Policy Characteristics'!G:G,MATCH($C806,'Policy Characteristics'!$C:$C,0))),"",INDEX('Policy Characteristics'!G:G,MATCH($C806,'Policy Characteristics'!$C:$C,0)))</f>
        <v>1</v>
      </c>
      <c r="N806" s="151">
        <f>IF(ISBLANK(INDEX('Policy Characteristics'!H:H,MATCH($C806,'Policy Characteristics'!$C:$C,0))),"",INDEX('Policy Characteristics'!H:H,MATCH($C806,'Policy Characteristics'!$C:$C,0)))</f>
        <v>0.01</v>
      </c>
      <c r="O806" s="144" t="str">
        <f>IF(ISBLANK(INDEX('Policy Characteristics'!I:I,MATCH($C806,'Policy Characteristics'!$C:$C,0))),"",INDEX('Policy Characteristics'!I:I,MATCH($C806,'Policy Characteristics'!$C:$C,0)))</f>
        <v>% of fuel shifted</v>
      </c>
      <c r="P806" s="144"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44" t="str">
        <f>IF(ISBLANK(INDEX('Policy Characteristics'!K:K,MATCH($C806,'Policy Characteristics'!$C:$C,0))),"",INDEX('Policy Characteristics'!K:K,MATCH($C806,'Policy Characteristics'!$C:$C,0)))</f>
        <v>industry-ag-main.html#fuel-switching</v>
      </c>
      <c r="R806" s="144" t="str">
        <f>IF(ISBLANK(INDEX('Policy Characteristics'!L:L,MATCH($C806,'Policy Characteristics'!$C:$C,0))),"",INDEX('Policy Characteristics'!L:L,MATCH($C806,'Policy Characteristics'!$C:$C,0)))</f>
        <v>industry-elec-and-hydrogen.html</v>
      </c>
    </row>
    <row r="807" spans="1:18" s="2" customFormat="1" x14ac:dyDescent="0.25">
      <c r="A807" s="144" t="str">
        <f>IF(ISBLANK(INDEX('Policy Characteristics'!A:A,MATCH($C807,'Policy Characteristics'!$C:$C,0))),"",INDEX('Policy Characteristics'!A:A,MATCH($C807,'Policy Characteristics'!$C:$C,0)))</f>
        <v>Industry</v>
      </c>
      <c r="B807" s="152" t="str">
        <f>IF(ISBLANK(INDEX('Policy Characteristics'!B:B,MATCH($C807,'Policy Characteristics'!$C:$C,0))),"",INDEX('Policy Characteristics'!B:B,MATCH($C807,'Policy Characteristics'!$C:$C,0)))</f>
        <v>Hydrogen Combustion</v>
      </c>
      <c r="C807" s="144" t="str">
        <f t="shared" si="38"/>
        <v>Fraction of Eligible Industrial Energy Use Shifted to Hydrogen</v>
      </c>
      <c r="D807" s="6" t="s">
        <v>1957</v>
      </c>
      <c r="E807" s="1" t="s">
        <v>2348</v>
      </c>
      <c r="F807" t="s">
        <v>1652</v>
      </c>
      <c r="G807" s="45" t="s">
        <v>2355</v>
      </c>
      <c r="H807" s="43">
        <v>2045</v>
      </c>
      <c r="I807" t="s">
        <v>44</v>
      </c>
      <c r="J807" s="145" t="str">
        <f>IF(ISBLANK(INDEX('Policy Characteristics'!D:D,MATCH($C807,'Policy Characteristics'!$C:$C,0))),"",INDEX('Policy Characteristics'!D:D,MATCH($C807,'Policy Characteristics'!$C:$C,0)))</f>
        <v>Hydrogen Combustion</v>
      </c>
      <c r="K807" s="144" t="str">
        <f>IF(ISBLANK(INDEX('Policy Characteristics'!E:E,MATCH($C807,'Policy Characteristics'!$C:$C,0))),"",INDEX('Policy Characteristics'!E:E,MATCH($C807,'Policy Characteristics'!$C:$C,0)))</f>
        <v>indst shift to hydrogen</v>
      </c>
      <c r="L807" s="151">
        <f>IF(ISBLANK(INDEX('Policy Characteristics'!F:F,MATCH($C807,'Policy Characteristics'!$C:$C,0))),"",INDEX('Policy Characteristics'!F:F,MATCH($C807,'Policy Characteristics'!$C:$C,0)))</f>
        <v>0</v>
      </c>
      <c r="M807" s="151">
        <f>IF(ISBLANK(INDEX('Policy Characteristics'!G:G,MATCH($C807,'Policy Characteristics'!$C:$C,0))),"",INDEX('Policy Characteristics'!G:G,MATCH($C807,'Policy Characteristics'!$C:$C,0)))</f>
        <v>1</v>
      </c>
      <c r="N807" s="151">
        <f>IF(ISBLANK(INDEX('Policy Characteristics'!H:H,MATCH($C807,'Policy Characteristics'!$C:$C,0))),"",INDEX('Policy Characteristics'!H:H,MATCH($C807,'Policy Characteristics'!$C:$C,0)))</f>
        <v>0.01</v>
      </c>
      <c r="O807" s="144" t="str">
        <f>IF(ISBLANK(INDEX('Policy Characteristics'!I:I,MATCH($C807,'Policy Characteristics'!$C:$C,0))),"",INDEX('Policy Characteristics'!I:I,MATCH($C807,'Policy Characteristics'!$C:$C,0)))</f>
        <v>% of fuel shifted</v>
      </c>
      <c r="P807" s="144"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44" t="str">
        <f>IF(ISBLANK(INDEX('Policy Characteristics'!K:K,MATCH($C807,'Policy Characteristics'!$C:$C,0))),"",INDEX('Policy Characteristics'!K:K,MATCH($C807,'Policy Characteristics'!$C:$C,0)))</f>
        <v>industry-ag-main.html#fuel-switching</v>
      </c>
      <c r="R807" s="144" t="str">
        <f>IF(ISBLANK(INDEX('Policy Characteristics'!L:L,MATCH($C807,'Policy Characteristics'!$C:$C,0))),"",INDEX('Policy Characteristics'!L:L,MATCH($C807,'Policy Characteristics'!$C:$C,0)))</f>
        <v>industry-elec-and-hydrogen.html</v>
      </c>
    </row>
    <row r="808" spans="1:18" s="2" customFormat="1" x14ac:dyDescent="0.25">
      <c r="A808" s="144" t="str">
        <f>IF(ISBLANK(INDEX('Policy Characteristics'!A:A,MATCH($C808,'Policy Characteristics'!$C:$C,0))),"",INDEX('Policy Characteristics'!A:A,MATCH($C808,'Policy Characteristics'!$C:$C,0)))</f>
        <v>Industry</v>
      </c>
      <c r="B808" s="152" t="str">
        <f>IF(ISBLANK(INDEX('Policy Characteristics'!B:B,MATCH($C808,'Policy Characteristics'!$C:$C,0))),"",INDEX('Policy Characteristics'!B:B,MATCH($C808,'Policy Characteristics'!$C:$C,0)))</f>
        <v>Hydrogen Combustion</v>
      </c>
      <c r="C808" s="144" t="str">
        <f t="shared" si="38"/>
        <v>Fraction of Eligible Industrial Energy Use Shifted to Hydrogen</v>
      </c>
      <c r="D808" s="6" t="s">
        <v>1957</v>
      </c>
      <c r="E808" s="1" t="s">
        <v>2349</v>
      </c>
      <c r="F808" t="s">
        <v>1652</v>
      </c>
      <c r="G808" s="45" t="s">
        <v>2356</v>
      </c>
      <c r="H808" s="43">
        <v>2046</v>
      </c>
      <c r="I808" t="s">
        <v>44</v>
      </c>
      <c r="J808" s="145" t="str">
        <f>IF(ISBLANK(INDEX('Policy Characteristics'!D:D,MATCH($C808,'Policy Characteristics'!$C:$C,0))),"",INDEX('Policy Characteristics'!D:D,MATCH($C808,'Policy Characteristics'!$C:$C,0)))</f>
        <v>Hydrogen Combustion</v>
      </c>
      <c r="K808" s="144" t="str">
        <f>IF(ISBLANK(INDEX('Policy Characteristics'!E:E,MATCH($C808,'Policy Characteristics'!$C:$C,0))),"",INDEX('Policy Characteristics'!E:E,MATCH($C808,'Policy Characteristics'!$C:$C,0)))</f>
        <v>indst shift to hydrogen</v>
      </c>
      <c r="L808" s="151">
        <f>IF(ISBLANK(INDEX('Policy Characteristics'!F:F,MATCH($C808,'Policy Characteristics'!$C:$C,0))),"",INDEX('Policy Characteristics'!F:F,MATCH($C808,'Policy Characteristics'!$C:$C,0)))</f>
        <v>0</v>
      </c>
      <c r="M808" s="151">
        <f>IF(ISBLANK(INDEX('Policy Characteristics'!G:G,MATCH($C808,'Policy Characteristics'!$C:$C,0))),"",INDEX('Policy Characteristics'!G:G,MATCH($C808,'Policy Characteristics'!$C:$C,0)))</f>
        <v>1</v>
      </c>
      <c r="N808" s="151">
        <f>IF(ISBLANK(INDEX('Policy Characteristics'!H:H,MATCH($C808,'Policy Characteristics'!$C:$C,0))),"",INDEX('Policy Characteristics'!H:H,MATCH($C808,'Policy Characteristics'!$C:$C,0)))</f>
        <v>0.01</v>
      </c>
      <c r="O808" s="144" t="str">
        <f>IF(ISBLANK(INDEX('Policy Characteristics'!I:I,MATCH($C808,'Policy Characteristics'!$C:$C,0))),"",INDEX('Policy Characteristics'!I:I,MATCH($C808,'Policy Characteristics'!$C:$C,0)))</f>
        <v>% of fuel shifted</v>
      </c>
      <c r="P808" s="144"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44" t="str">
        <f>IF(ISBLANK(INDEX('Policy Characteristics'!K:K,MATCH($C808,'Policy Characteristics'!$C:$C,0))),"",INDEX('Policy Characteristics'!K:K,MATCH($C808,'Policy Characteristics'!$C:$C,0)))</f>
        <v>industry-ag-main.html#fuel-switching</v>
      </c>
      <c r="R808" s="144" t="str">
        <f>IF(ISBLANK(INDEX('Policy Characteristics'!L:L,MATCH($C808,'Policy Characteristics'!$C:$C,0))),"",INDEX('Policy Characteristics'!L:L,MATCH($C808,'Policy Characteristics'!$C:$C,0)))</f>
        <v>industry-elec-and-hydrogen.html</v>
      </c>
    </row>
    <row r="809" spans="1:18" s="2" customFormat="1" x14ac:dyDescent="0.25">
      <c r="A809" s="144" t="str">
        <f>IF(ISBLANK(INDEX('Policy Characteristics'!A:A,MATCH($C809,'Policy Characteristics'!$C:$C,0))),"",INDEX('Policy Characteristics'!A:A,MATCH($C809,'Policy Characteristics'!$C:$C,0)))</f>
        <v>Industry</v>
      </c>
      <c r="B809" s="152" t="str">
        <f>IF(ISBLANK(INDEX('Policy Characteristics'!B:B,MATCH($C809,'Policy Characteristics'!$C:$C,0))),"",INDEX('Policy Characteristics'!B:B,MATCH($C809,'Policy Characteristics'!$C:$C,0)))</f>
        <v>Hydrogen Combustion</v>
      </c>
      <c r="C809" s="144" t="str">
        <f t="shared" si="38"/>
        <v>Fraction of Eligible Industrial Energy Use Shifted to Hydrogen</v>
      </c>
      <c r="D809" s="6" t="s">
        <v>1957</v>
      </c>
      <c r="E809" s="1" t="s">
        <v>2350</v>
      </c>
      <c r="F809" t="s">
        <v>1652</v>
      </c>
      <c r="G809" s="45" t="s">
        <v>2357</v>
      </c>
      <c r="H809" s="43">
        <v>2047</v>
      </c>
      <c r="I809" t="s">
        <v>44</v>
      </c>
      <c r="J809" s="145" t="str">
        <f>IF(ISBLANK(INDEX('Policy Characteristics'!D:D,MATCH($C809,'Policy Characteristics'!$C:$C,0))),"",INDEX('Policy Characteristics'!D:D,MATCH($C809,'Policy Characteristics'!$C:$C,0)))</f>
        <v>Hydrogen Combustion</v>
      </c>
      <c r="K809" s="144" t="str">
        <f>IF(ISBLANK(INDEX('Policy Characteristics'!E:E,MATCH($C809,'Policy Characteristics'!$C:$C,0))),"",INDEX('Policy Characteristics'!E:E,MATCH($C809,'Policy Characteristics'!$C:$C,0)))</f>
        <v>indst shift to hydrogen</v>
      </c>
      <c r="L809" s="151">
        <f>IF(ISBLANK(INDEX('Policy Characteristics'!F:F,MATCH($C809,'Policy Characteristics'!$C:$C,0))),"",INDEX('Policy Characteristics'!F:F,MATCH($C809,'Policy Characteristics'!$C:$C,0)))</f>
        <v>0</v>
      </c>
      <c r="M809" s="151">
        <f>IF(ISBLANK(INDEX('Policy Characteristics'!G:G,MATCH($C809,'Policy Characteristics'!$C:$C,0))),"",INDEX('Policy Characteristics'!G:G,MATCH($C809,'Policy Characteristics'!$C:$C,0)))</f>
        <v>1</v>
      </c>
      <c r="N809" s="151">
        <f>IF(ISBLANK(INDEX('Policy Characteristics'!H:H,MATCH($C809,'Policy Characteristics'!$C:$C,0))),"",INDEX('Policy Characteristics'!H:H,MATCH($C809,'Policy Characteristics'!$C:$C,0)))</f>
        <v>0.01</v>
      </c>
      <c r="O809" s="144" t="str">
        <f>IF(ISBLANK(INDEX('Policy Characteristics'!I:I,MATCH($C809,'Policy Characteristics'!$C:$C,0))),"",INDEX('Policy Characteristics'!I:I,MATCH($C809,'Policy Characteristics'!$C:$C,0)))</f>
        <v>% of fuel shifted</v>
      </c>
      <c r="P809" s="144"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44" t="str">
        <f>IF(ISBLANK(INDEX('Policy Characteristics'!K:K,MATCH($C809,'Policy Characteristics'!$C:$C,0))),"",INDEX('Policy Characteristics'!K:K,MATCH($C809,'Policy Characteristics'!$C:$C,0)))</f>
        <v>industry-ag-main.html#fuel-switching</v>
      </c>
      <c r="R809" s="144" t="str">
        <f>IF(ISBLANK(INDEX('Policy Characteristics'!L:L,MATCH($C809,'Policy Characteristics'!$C:$C,0))),"",INDEX('Policy Characteristics'!L:L,MATCH($C809,'Policy Characteristics'!$C:$C,0)))</f>
        <v>industry-elec-and-hydrogen.html</v>
      </c>
    </row>
    <row r="810" spans="1:18" s="2" customFormat="1" x14ac:dyDescent="0.25">
      <c r="A810" s="144" t="str">
        <f>IF(ISBLANK(INDEX('Policy Characteristics'!A:A,MATCH($C810,'Policy Characteristics'!$C:$C,0))),"",INDEX('Policy Characteristics'!A:A,MATCH($C810,'Policy Characteristics'!$C:$C,0)))</f>
        <v>Industry</v>
      </c>
      <c r="B810" s="152" t="str">
        <f>IF(ISBLANK(INDEX('Policy Characteristics'!B:B,MATCH($C810,'Policy Characteristics'!$C:$C,0))),"",INDEX('Policy Characteristics'!B:B,MATCH($C810,'Policy Characteristics'!$C:$C,0)))</f>
        <v>Hydrogen Combustion</v>
      </c>
      <c r="C810" s="144" t="str">
        <f t="shared" si="38"/>
        <v>Fraction of Eligible Industrial Energy Use Shifted to Hydrogen</v>
      </c>
      <c r="D810" s="6" t="s">
        <v>1957</v>
      </c>
      <c r="E810" s="1" t="s">
        <v>2351</v>
      </c>
      <c r="F810" t="s">
        <v>1652</v>
      </c>
      <c r="G810" s="45" t="s">
        <v>2358</v>
      </c>
      <c r="H810" s="43">
        <v>2048</v>
      </c>
      <c r="I810" t="s">
        <v>44</v>
      </c>
      <c r="J810" s="145" t="str">
        <f>IF(ISBLANK(INDEX('Policy Characteristics'!D:D,MATCH($C810,'Policy Characteristics'!$C:$C,0))),"",INDEX('Policy Characteristics'!D:D,MATCH($C810,'Policy Characteristics'!$C:$C,0)))</f>
        <v>Hydrogen Combustion</v>
      </c>
      <c r="K810" s="144" t="str">
        <f>IF(ISBLANK(INDEX('Policy Characteristics'!E:E,MATCH($C810,'Policy Characteristics'!$C:$C,0))),"",INDEX('Policy Characteristics'!E:E,MATCH($C810,'Policy Characteristics'!$C:$C,0)))</f>
        <v>indst shift to hydrogen</v>
      </c>
      <c r="L810" s="151">
        <f>IF(ISBLANK(INDEX('Policy Characteristics'!F:F,MATCH($C810,'Policy Characteristics'!$C:$C,0))),"",INDEX('Policy Characteristics'!F:F,MATCH($C810,'Policy Characteristics'!$C:$C,0)))</f>
        <v>0</v>
      </c>
      <c r="M810" s="151">
        <f>IF(ISBLANK(INDEX('Policy Characteristics'!G:G,MATCH($C810,'Policy Characteristics'!$C:$C,0))),"",INDEX('Policy Characteristics'!G:G,MATCH($C810,'Policy Characteristics'!$C:$C,0)))</f>
        <v>1</v>
      </c>
      <c r="N810" s="151">
        <f>IF(ISBLANK(INDEX('Policy Characteristics'!H:H,MATCH($C810,'Policy Characteristics'!$C:$C,0))),"",INDEX('Policy Characteristics'!H:H,MATCH($C810,'Policy Characteristics'!$C:$C,0)))</f>
        <v>0.01</v>
      </c>
      <c r="O810" s="144" t="str">
        <f>IF(ISBLANK(INDEX('Policy Characteristics'!I:I,MATCH($C810,'Policy Characteristics'!$C:$C,0))),"",INDEX('Policy Characteristics'!I:I,MATCH($C810,'Policy Characteristics'!$C:$C,0)))</f>
        <v>% of fuel shifted</v>
      </c>
      <c r="P810" s="144"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44" t="str">
        <f>IF(ISBLANK(INDEX('Policy Characteristics'!K:K,MATCH($C810,'Policy Characteristics'!$C:$C,0))),"",INDEX('Policy Characteristics'!K:K,MATCH($C810,'Policy Characteristics'!$C:$C,0)))</f>
        <v>industry-ag-main.html#fuel-switching</v>
      </c>
      <c r="R810" s="144" t="str">
        <f>IF(ISBLANK(INDEX('Policy Characteristics'!L:L,MATCH($C810,'Policy Characteristics'!$C:$C,0))),"",INDEX('Policy Characteristics'!L:L,MATCH($C810,'Policy Characteristics'!$C:$C,0)))</f>
        <v>industry-elec-and-hydrogen.html</v>
      </c>
    </row>
    <row r="811" spans="1:18" s="2" customFormat="1" x14ac:dyDescent="0.25">
      <c r="A811" s="144" t="str">
        <f>IF(ISBLANK(INDEX('Policy Characteristics'!A:A,MATCH($C811,'Policy Characteristics'!$C:$C,0))),"",INDEX('Policy Characteristics'!A:A,MATCH($C811,'Policy Characteristics'!$C:$C,0)))</f>
        <v>Industry</v>
      </c>
      <c r="B811" s="152" t="str">
        <f>IF(ISBLANK(INDEX('Policy Characteristics'!B:B,MATCH($C811,'Policy Characteristics'!$C:$C,0))),"",INDEX('Policy Characteristics'!B:B,MATCH($C811,'Policy Characteristics'!$C:$C,0)))</f>
        <v>Hydrogen Combustion</v>
      </c>
      <c r="C811" s="144" t="str">
        <f t="shared" si="38"/>
        <v>Fraction of Eligible Industrial Energy Use Shifted to Hydrogen</v>
      </c>
      <c r="D811" s="6" t="s">
        <v>1957</v>
      </c>
      <c r="E811" s="1" t="s">
        <v>2501</v>
      </c>
      <c r="F811" t="s">
        <v>1652</v>
      </c>
      <c r="G811" s="45" t="s">
        <v>2501</v>
      </c>
      <c r="H811" s="43">
        <v>2049</v>
      </c>
      <c r="I811" t="s">
        <v>44</v>
      </c>
      <c r="J811" s="145" t="str">
        <f>IF(ISBLANK(INDEX('Policy Characteristics'!D:D,MATCH($C811,'Policy Characteristics'!$C:$C,0))),"",INDEX('Policy Characteristics'!D:D,MATCH($C811,'Policy Characteristics'!$C:$C,0)))</f>
        <v>Hydrogen Combustion</v>
      </c>
      <c r="K811" s="144" t="str">
        <f>IF(ISBLANK(INDEX('Policy Characteristics'!E:E,MATCH($C811,'Policy Characteristics'!$C:$C,0))),"",INDEX('Policy Characteristics'!E:E,MATCH($C811,'Policy Characteristics'!$C:$C,0)))</f>
        <v>indst shift to hydrogen</v>
      </c>
      <c r="L811" s="151">
        <f>IF(ISBLANK(INDEX('Policy Characteristics'!F:F,MATCH($C811,'Policy Characteristics'!$C:$C,0))),"",INDEX('Policy Characteristics'!F:F,MATCH($C811,'Policy Characteristics'!$C:$C,0)))</f>
        <v>0</v>
      </c>
      <c r="M811" s="151">
        <f>IF(ISBLANK(INDEX('Policy Characteristics'!G:G,MATCH($C811,'Policy Characteristics'!$C:$C,0))),"",INDEX('Policy Characteristics'!G:G,MATCH($C811,'Policy Characteristics'!$C:$C,0)))</f>
        <v>1</v>
      </c>
      <c r="N811" s="151">
        <f>IF(ISBLANK(INDEX('Policy Characteristics'!H:H,MATCH($C811,'Policy Characteristics'!$C:$C,0))),"",INDEX('Policy Characteristics'!H:H,MATCH($C811,'Policy Characteristics'!$C:$C,0)))</f>
        <v>0.01</v>
      </c>
      <c r="O811" s="144" t="str">
        <f>IF(ISBLANK(INDEX('Policy Characteristics'!I:I,MATCH($C811,'Policy Characteristics'!$C:$C,0))),"",INDEX('Policy Characteristics'!I:I,MATCH($C811,'Policy Characteristics'!$C:$C,0)))</f>
        <v>% of fuel shifted</v>
      </c>
      <c r="P811" s="144"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44" t="str">
        <f>IF(ISBLANK(INDEX('Policy Characteristics'!K:K,MATCH($C811,'Policy Characteristics'!$C:$C,0))),"",INDEX('Policy Characteristics'!K:K,MATCH($C811,'Policy Characteristics'!$C:$C,0)))</f>
        <v>industry-ag-main.html#fuel-switching</v>
      </c>
      <c r="R811" s="144" t="str">
        <f>IF(ISBLANK(INDEX('Policy Characteristics'!L:L,MATCH($C811,'Policy Characteristics'!$C:$C,0))),"",INDEX('Policy Characteristics'!L:L,MATCH($C811,'Policy Characteristics'!$C:$C,0)))</f>
        <v>industry-elec-and-hydrogen.html</v>
      </c>
    </row>
    <row r="812" spans="1:18" s="2" customFormat="1" x14ac:dyDescent="0.25">
      <c r="A812" s="144" t="str">
        <f>IF(ISBLANK(INDEX('Policy Characteristics'!A:A,MATCH($C812,'Policy Characteristics'!$C:$C,0))),"",INDEX('Policy Characteristics'!A:A,MATCH($C812,'Policy Characteristics'!$C:$C,0)))</f>
        <v>Industry</v>
      </c>
      <c r="B812" s="152" t="str">
        <f>IF(ISBLANK(INDEX('Policy Characteristics'!B:B,MATCH($C812,'Policy Characteristics'!$C:$C,0))),"",INDEX('Policy Characteristics'!B:B,MATCH($C812,'Policy Characteristics'!$C:$C,0)))</f>
        <v>Hydrogen Combustion</v>
      </c>
      <c r="C812" s="144" t="str">
        <f t="shared" si="38"/>
        <v>Fraction of Eligible Industrial Energy Use Shifted to Hydrogen</v>
      </c>
      <c r="D812" s="6" t="s">
        <v>1958</v>
      </c>
      <c r="E812" s="1" t="s">
        <v>2345</v>
      </c>
      <c r="F812" t="s">
        <v>1922</v>
      </c>
      <c r="G812" s="45" t="s">
        <v>2352</v>
      </c>
      <c r="H812" s="43">
        <v>2050</v>
      </c>
      <c r="I812" t="s">
        <v>43</v>
      </c>
      <c r="J812" s="145" t="str">
        <f>IF(ISBLANK(INDEX('Policy Characteristics'!D:D,MATCH($C812,'Policy Characteristics'!$C:$C,0))),"",INDEX('Policy Characteristics'!D:D,MATCH($C812,'Policy Characteristics'!$C:$C,0)))</f>
        <v>Hydrogen Combustion</v>
      </c>
      <c r="K812" s="144" t="str">
        <f>IF(ISBLANK(INDEX('Policy Characteristics'!E:E,MATCH($C812,'Policy Characteristics'!$C:$C,0))),"",INDEX('Policy Characteristics'!E:E,MATCH($C812,'Policy Characteristics'!$C:$C,0)))</f>
        <v>indst shift to hydrogen</v>
      </c>
      <c r="L812" s="151">
        <f>IF(ISBLANK(INDEX('Policy Characteristics'!F:F,MATCH($C812,'Policy Characteristics'!$C:$C,0))),"",INDEX('Policy Characteristics'!F:F,MATCH($C812,'Policy Characteristics'!$C:$C,0)))</f>
        <v>0</v>
      </c>
      <c r="M812" s="151">
        <f>IF(ISBLANK(INDEX('Policy Characteristics'!G:G,MATCH($C812,'Policy Characteristics'!$C:$C,0))),"",INDEX('Policy Characteristics'!G:G,MATCH($C812,'Policy Characteristics'!$C:$C,0)))</f>
        <v>1</v>
      </c>
      <c r="N812" s="151">
        <f>IF(ISBLANK(INDEX('Policy Characteristics'!H:H,MATCH($C812,'Policy Characteristics'!$C:$C,0))),"",INDEX('Policy Characteristics'!H:H,MATCH($C812,'Policy Characteristics'!$C:$C,0)))</f>
        <v>0.01</v>
      </c>
      <c r="O812" s="144" t="str">
        <f>IF(ISBLANK(INDEX('Policy Characteristics'!I:I,MATCH($C812,'Policy Characteristics'!$C:$C,0))),"",INDEX('Policy Characteristics'!I:I,MATCH($C812,'Policy Characteristics'!$C:$C,0)))</f>
        <v>% of fuel shifted</v>
      </c>
      <c r="P812" s="144"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44" t="str">
        <f>IF(ISBLANK(INDEX('Policy Characteristics'!K:K,MATCH($C812,'Policy Characteristics'!$C:$C,0))),"",INDEX('Policy Characteristics'!K:K,MATCH($C812,'Policy Characteristics'!$C:$C,0)))</f>
        <v>industry-ag-main.html#fuel-switching</v>
      </c>
      <c r="R812" s="144" t="str">
        <f>IF(ISBLANK(INDEX('Policy Characteristics'!L:L,MATCH($C812,'Policy Characteristics'!$C:$C,0))),"",INDEX('Policy Characteristics'!L:L,MATCH($C812,'Policy Characteristics'!$C:$C,0)))</f>
        <v>industry-elec-and-hydrogen.html</v>
      </c>
    </row>
    <row r="813" spans="1:18" s="2" customFormat="1" x14ac:dyDescent="0.25">
      <c r="A813" s="144" t="str">
        <f>IF(ISBLANK(INDEX('Policy Characteristics'!A:A,MATCH($C813,'Policy Characteristics'!$C:$C,0))),"",INDEX('Policy Characteristics'!A:A,MATCH($C813,'Policy Characteristics'!$C:$C,0)))</f>
        <v>Industry</v>
      </c>
      <c r="B813" s="152" t="str">
        <f>IF(ISBLANK(INDEX('Policy Characteristics'!B:B,MATCH($C813,'Policy Characteristics'!$C:$C,0))),"",INDEX('Policy Characteristics'!B:B,MATCH($C813,'Policy Characteristics'!$C:$C,0)))</f>
        <v>Hydrogen Combustion</v>
      </c>
      <c r="C813" s="144" t="str">
        <f t="shared" si="38"/>
        <v>Fraction of Eligible Industrial Energy Use Shifted to Hydrogen</v>
      </c>
      <c r="D813" s="6" t="s">
        <v>1958</v>
      </c>
      <c r="E813" s="1" t="s">
        <v>2346</v>
      </c>
      <c r="F813" t="s">
        <v>1922</v>
      </c>
      <c r="G813" s="45" t="s">
        <v>2353</v>
      </c>
      <c r="H813" s="43">
        <v>2051</v>
      </c>
      <c r="I813" t="s">
        <v>43</v>
      </c>
      <c r="J813" s="145" t="str">
        <f>IF(ISBLANK(INDEX('Policy Characteristics'!D:D,MATCH($C813,'Policy Characteristics'!$C:$C,0))),"",INDEX('Policy Characteristics'!D:D,MATCH($C813,'Policy Characteristics'!$C:$C,0)))</f>
        <v>Hydrogen Combustion</v>
      </c>
      <c r="K813" s="144" t="str">
        <f>IF(ISBLANK(INDEX('Policy Characteristics'!E:E,MATCH($C813,'Policy Characteristics'!$C:$C,0))),"",INDEX('Policy Characteristics'!E:E,MATCH($C813,'Policy Characteristics'!$C:$C,0)))</f>
        <v>indst shift to hydrogen</v>
      </c>
      <c r="L813" s="151">
        <f>IF(ISBLANK(INDEX('Policy Characteristics'!F:F,MATCH($C813,'Policy Characteristics'!$C:$C,0))),"",INDEX('Policy Characteristics'!F:F,MATCH($C813,'Policy Characteristics'!$C:$C,0)))</f>
        <v>0</v>
      </c>
      <c r="M813" s="151">
        <f>IF(ISBLANK(INDEX('Policy Characteristics'!G:G,MATCH($C813,'Policy Characteristics'!$C:$C,0))),"",INDEX('Policy Characteristics'!G:G,MATCH($C813,'Policy Characteristics'!$C:$C,0)))</f>
        <v>1</v>
      </c>
      <c r="N813" s="151">
        <f>IF(ISBLANK(INDEX('Policy Characteristics'!H:H,MATCH($C813,'Policy Characteristics'!$C:$C,0))),"",INDEX('Policy Characteristics'!H:H,MATCH($C813,'Policy Characteristics'!$C:$C,0)))</f>
        <v>0.01</v>
      </c>
      <c r="O813" s="144" t="str">
        <f>IF(ISBLANK(INDEX('Policy Characteristics'!I:I,MATCH($C813,'Policy Characteristics'!$C:$C,0))),"",INDEX('Policy Characteristics'!I:I,MATCH($C813,'Policy Characteristics'!$C:$C,0)))</f>
        <v>% of fuel shifted</v>
      </c>
      <c r="P813" s="144"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44" t="str">
        <f>IF(ISBLANK(INDEX('Policy Characteristics'!K:K,MATCH($C813,'Policy Characteristics'!$C:$C,0))),"",INDEX('Policy Characteristics'!K:K,MATCH($C813,'Policy Characteristics'!$C:$C,0)))</f>
        <v>industry-ag-main.html#fuel-switching</v>
      </c>
      <c r="R813" s="144" t="str">
        <f>IF(ISBLANK(INDEX('Policy Characteristics'!L:L,MATCH($C813,'Policy Characteristics'!$C:$C,0))),"",INDEX('Policy Characteristics'!L:L,MATCH($C813,'Policy Characteristics'!$C:$C,0)))</f>
        <v>industry-elec-and-hydrogen.html</v>
      </c>
    </row>
    <row r="814" spans="1:18" s="2" customFormat="1" x14ac:dyDescent="0.25">
      <c r="A814" s="144" t="str">
        <f>IF(ISBLANK(INDEX('Policy Characteristics'!A:A,MATCH($C814,'Policy Characteristics'!$C:$C,0))),"",INDEX('Policy Characteristics'!A:A,MATCH($C814,'Policy Characteristics'!$C:$C,0)))</f>
        <v>Industry</v>
      </c>
      <c r="B814" s="152" t="str">
        <f>IF(ISBLANK(INDEX('Policy Characteristics'!B:B,MATCH($C814,'Policy Characteristics'!$C:$C,0))),"",INDEX('Policy Characteristics'!B:B,MATCH($C814,'Policy Characteristics'!$C:$C,0)))</f>
        <v>Hydrogen Combustion</v>
      </c>
      <c r="C814" s="144" t="str">
        <f t="shared" si="38"/>
        <v>Fraction of Eligible Industrial Energy Use Shifted to Hydrogen</v>
      </c>
      <c r="D814" s="6" t="s">
        <v>1958</v>
      </c>
      <c r="E814" s="1" t="s">
        <v>2347</v>
      </c>
      <c r="F814" t="s">
        <v>1922</v>
      </c>
      <c r="G814" s="45" t="s">
        <v>2354</v>
      </c>
      <c r="H814" s="43">
        <v>2052</v>
      </c>
      <c r="I814" t="s">
        <v>43</v>
      </c>
      <c r="J814" s="145" t="str">
        <f>IF(ISBLANK(INDEX('Policy Characteristics'!D:D,MATCH($C814,'Policy Characteristics'!$C:$C,0))),"",INDEX('Policy Characteristics'!D:D,MATCH($C814,'Policy Characteristics'!$C:$C,0)))</f>
        <v>Hydrogen Combustion</v>
      </c>
      <c r="K814" s="144" t="str">
        <f>IF(ISBLANK(INDEX('Policy Characteristics'!E:E,MATCH($C814,'Policy Characteristics'!$C:$C,0))),"",INDEX('Policy Characteristics'!E:E,MATCH($C814,'Policy Characteristics'!$C:$C,0)))</f>
        <v>indst shift to hydrogen</v>
      </c>
      <c r="L814" s="151">
        <f>IF(ISBLANK(INDEX('Policy Characteristics'!F:F,MATCH($C814,'Policy Characteristics'!$C:$C,0))),"",INDEX('Policy Characteristics'!F:F,MATCH($C814,'Policy Characteristics'!$C:$C,0)))</f>
        <v>0</v>
      </c>
      <c r="M814" s="151">
        <f>IF(ISBLANK(INDEX('Policy Characteristics'!G:G,MATCH($C814,'Policy Characteristics'!$C:$C,0))),"",INDEX('Policy Characteristics'!G:G,MATCH($C814,'Policy Characteristics'!$C:$C,0)))</f>
        <v>1</v>
      </c>
      <c r="N814" s="151">
        <f>IF(ISBLANK(INDEX('Policy Characteristics'!H:H,MATCH($C814,'Policy Characteristics'!$C:$C,0))),"",INDEX('Policy Characteristics'!H:H,MATCH($C814,'Policy Characteristics'!$C:$C,0)))</f>
        <v>0.01</v>
      </c>
      <c r="O814" s="144" t="str">
        <f>IF(ISBLANK(INDEX('Policy Characteristics'!I:I,MATCH($C814,'Policy Characteristics'!$C:$C,0))),"",INDEX('Policy Characteristics'!I:I,MATCH($C814,'Policy Characteristics'!$C:$C,0)))</f>
        <v>% of fuel shifted</v>
      </c>
      <c r="P814" s="144"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44" t="str">
        <f>IF(ISBLANK(INDEX('Policy Characteristics'!K:K,MATCH($C814,'Policy Characteristics'!$C:$C,0))),"",INDEX('Policy Characteristics'!K:K,MATCH($C814,'Policy Characteristics'!$C:$C,0)))</f>
        <v>industry-ag-main.html#fuel-switching</v>
      </c>
      <c r="R814" s="144" t="str">
        <f>IF(ISBLANK(INDEX('Policy Characteristics'!L:L,MATCH($C814,'Policy Characteristics'!$C:$C,0))),"",INDEX('Policy Characteristics'!L:L,MATCH($C814,'Policy Characteristics'!$C:$C,0)))</f>
        <v>industry-elec-and-hydrogen.html</v>
      </c>
    </row>
    <row r="815" spans="1:18" s="2" customFormat="1" x14ac:dyDescent="0.25">
      <c r="A815" s="144" t="str">
        <f>IF(ISBLANK(INDEX('Policy Characteristics'!A:A,MATCH($C815,'Policy Characteristics'!$C:$C,0))),"",INDEX('Policy Characteristics'!A:A,MATCH($C815,'Policy Characteristics'!$C:$C,0)))</f>
        <v>Industry</v>
      </c>
      <c r="B815" s="152" t="str">
        <f>IF(ISBLANK(INDEX('Policy Characteristics'!B:B,MATCH($C815,'Policy Characteristics'!$C:$C,0))),"",INDEX('Policy Characteristics'!B:B,MATCH($C815,'Policy Characteristics'!$C:$C,0)))</f>
        <v>Hydrogen Combustion</v>
      </c>
      <c r="C815" s="144" t="str">
        <f t="shared" si="38"/>
        <v>Fraction of Eligible Industrial Energy Use Shifted to Hydrogen</v>
      </c>
      <c r="D815" s="6" t="s">
        <v>1958</v>
      </c>
      <c r="E815" s="1" t="s">
        <v>2348</v>
      </c>
      <c r="F815" t="s">
        <v>1922</v>
      </c>
      <c r="G815" s="45" t="s">
        <v>2355</v>
      </c>
      <c r="H815" s="43">
        <v>2053</v>
      </c>
      <c r="I815" t="s">
        <v>43</v>
      </c>
      <c r="J815" s="145" t="str">
        <f>IF(ISBLANK(INDEX('Policy Characteristics'!D:D,MATCH($C815,'Policy Characteristics'!$C:$C,0))),"",INDEX('Policy Characteristics'!D:D,MATCH($C815,'Policy Characteristics'!$C:$C,0)))</f>
        <v>Hydrogen Combustion</v>
      </c>
      <c r="K815" s="144" t="str">
        <f>IF(ISBLANK(INDEX('Policy Characteristics'!E:E,MATCH($C815,'Policy Characteristics'!$C:$C,0))),"",INDEX('Policy Characteristics'!E:E,MATCH($C815,'Policy Characteristics'!$C:$C,0)))</f>
        <v>indst shift to hydrogen</v>
      </c>
      <c r="L815" s="151">
        <f>IF(ISBLANK(INDEX('Policy Characteristics'!F:F,MATCH($C815,'Policy Characteristics'!$C:$C,0))),"",INDEX('Policy Characteristics'!F:F,MATCH($C815,'Policy Characteristics'!$C:$C,0)))</f>
        <v>0</v>
      </c>
      <c r="M815" s="151">
        <f>IF(ISBLANK(INDEX('Policy Characteristics'!G:G,MATCH($C815,'Policy Characteristics'!$C:$C,0))),"",INDEX('Policy Characteristics'!G:G,MATCH($C815,'Policy Characteristics'!$C:$C,0)))</f>
        <v>1</v>
      </c>
      <c r="N815" s="151">
        <f>IF(ISBLANK(INDEX('Policy Characteristics'!H:H,MATCH($C815,'Policy Characteristics'!$C:$C,0))),"",INDEX('Policy Characteristics'!H:H,MATCH($C815,'Policy Characteristics'!$C:$C,0)))</f>
        <v>0.01</v>
      </c>
      <c r="O815" s="144" t="str">
        <f>IF(ISBLANK(INDEX('Policy Characteristics'!I:I,MATCH($C815,'Policy Characteristics'!$C:$C,0))),"",INDEX('Policy Characteristics'!I:I,MATCH($C815,'Policy Characteristics'!$C:$C,0)))</f>
        <v>% of fuel shifted</v>
      </c>
      <c r="P815" s="144"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44" t="str">
        <f>IF(ISBLANK(INDEX('Policy Characteristics'!K:K,MATCH($C815,'Policy Characteristics'!$C:$C,0))),"",INDEX('Policy Characteristics'!K:K,MATCH($C815,'Policy Characteristics'!$C:$C,0)))</f>
        <v>industry-ag-main.html#fuel-switching</v>
      </c>
      <c r="R815" s="144" t="str">
        <f>IF(ISBLANK(INDEX('Policy Characteristics'!L:L,MATCH($C815,'Policy Characteristics'!$C:$C,0))),"",INDEX('Policy Characteristics'!L:L,MATCH($C815,'Policy Characteristics'!$C:$C,0)))</f>
        <v>industry-elec-and-hydrogen.html</v>
      </c>
    </row>
    <row r="816" spans="1:18" s="2" customFormat="1" x14ac:dyDescent="0.25">
      <c r="A816" s="144" t="str">
        <f>IF(ISBLANK(INDEX('Policy Characteristics'!A:A,MATCH($C816,'Policy Characteristics'!$C:$C,0))),"",INDEX('Policy Characteristics'!A:A,MATCH($C816,'Policy Characteristics'!$C:$C,0)))</f>
        <v>Industry</v>
      </c>
      <c r="B816" s="152" t="str">
        <f>IF(ISBLANK(INDEX('Policy Characteristics'!B:B,MATCH($C816,'Policy Characteristics'!$C:$C,0))),"",INDEX('Policy Characteristics'!B:B,MATCH($C816,'Policy Characteristics'!$C:$C,0)))</f>
        <v>Hydrogen Combustion</v>
      </c>
      <c r="C816" s="144" t="str">
        <f t="shared" si="38"/>
        <v>Fraction of Eligible Industrial Energy Use Shifted to Hydrogen</v>
      </c>
      <c r="D816" s="6" t="s">
        <v>1958</v>
      </c>
      <c r="E816" s="1" t="s">
        <v>2349</v>
      </c>
      <c r="F816" t="s">
        <v>1922</v>
      </c>
      <c r="G816" s="45" t="s">
        <v>2356</v>
      </c>
      <c r="H816" s="43">
        <v>2054</v>
      </c>
      <c r="I816" t="s">
        <v>44</v>
      </c>
      <c r="J816" s="145" t="str">
        <f>IF(ISBLANK(INDEX('Policy Characteristics'!D:D,MATCH($C816,'Policy Characteristics'!$C:$C,0))),"",INDEX('Policy Characteristics'!D:D,MATCH($C816,'Policy Characteristics'!$C:$C,0)))</f>
        <v>Hydrogen Combustion</v>
      </c>
      <c r="K816" s="144" t="str">
        <f>IF(ISBLANK(INDEX('Policy Characteristics'!E:E,MATCH($C816,'Policy Characteristics'!$C:$C,0))),"",INDEX('Policy Characteristics'!E:E,MATCH($C816,'Policy Characteristics'!$C:$C,0)))</f>
        <v>indst shift to hydrogen</v>
      </c>
      <c r="L816" s="151">
        <f>IF(ISBLANK(INDEX('Policy Characteristics'!F:F,MATCH($C816,'Policy Characteristics'!$C:$C,0))),"",INDEX('Policy Characteristics'!F:F,MATCH($C816,'Policy Characteristics'!$C:$C,0)))</f>
        <v>0</v>
      </c>
      <c r="M816" s="151">
        <f>IF(ISBLANK(INDEX('Policy Characteristics'!G:G,MATCH($C816,'Policy Characteristics'!$C:$C,0))),"",INDEX('Policy Characteristics'!G:G,MATCH($C816,'Policy Characteristics'!$C:$C,0)))</f>
        <v>1</v>
      </c>
      <c r="N816" s="151">
        <f>IF(ISBLANK(INDEX('Policy Characteristics'!H:H,MATCH($C816,'Policy Characteristics'!$C:$C,0))),"",INDEX('Policy Characteristics'!H:H,MATCH($C816,'Policy Characteristics'!$C:$C,0)))</f>
        <v>0.01</v>
      </c>
      <c r="O816" s="144" t="str">
        <f>IF(ISBLANK(INDEX('Policy Characteristics'!I:I,MATCH($C816,'Policy Characteristics'!$C:$C,0))),"",INDEX('Policy Characteristics'!I:I,MATCH($C816,'Policy Characteristics'!$C:$C,0)))</f>
        <v>% of fuel shifted</v>
      </c>
      <c r="P816" s="144"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44" t="str">
        <f>IF(ISBLANK(INDEX('Policy Characteristics'!K:K,MATCH($C816,'Policy Characteristics'!$C:$C,0))),"",INDEX('Policy Characteristics'!K:K,MATCH($C816,'Policy Characteristics'!$C:$C,0)))</f>
        <v>industry-ag-main.html#fuel-switching</v>
      </c>
      <c r="R816" s="144" t="str">
        <f>IF(ISBLANK(INDEX('Policy Characteristics'!L:L,MATCH($C816,'Policy Characteristics'!$C:$C,0))),"",INDEX('Policy Characteristics'!L:L,MATCH($C816,'Policy Characteristics'!$C:$C,0)))</f>
        <v>industry-elec-and-hydrogen.html</v>
      </c>
    </row>
    <row r="817" spans="1:18" s="2" customFormat="1" x14ac:dyDescent="0.25">
      <c r="A817" s="144" t="str">
        <f>IF(ISBLANK(INDEX('Policy Characteristics'!A:A,MATCH($C817,'Policy Characteristics'!$C:$C,0))),"",INDEX('Policy Characteristics'!A:A,MATCH($C817,'Policy Characteristics'!$C:$C,0)))</f>
        <v>Industry</v>
      </c>
      <c r="B817" s="152" t="str">
        <f>IF(ISBLANK(INDEX('Policy Characteristics'!B:B,MATCH($C817,'Policy Characteristics'!$C:$C,0))),"",INDEX('Policy Characteristics'!B:B,MATCH($C817,'Policy Characteristics'!$C:$C,0)))</f>
        <v>Hydrogen Combustion</v>
      </c>
      <c r="C817" s="144" t="str">
        <f t="shared" si="38"/>
        <v>Fraction of Eligible Industrial Energy Use Shifted to Hydrogen</v>
      </c>
      <c r="D817" s="6" t="s">
        <v>1958</v>
      </c>
      <c r="E817" s="1" t="s">
        <v>2350</v>
      </c>
      <c r="F817" t="s">
        <v>1922</v>
      </c>
      <c r="G817" s="45" t="s">
        <v>2357</v>
      </c>
      <c r="H817" s="43">
        <v>2055</v>
      </c>
      <c r="I817" t="s">
        <v>44</v>
      </c>
      <c r="J817" s="145" t="str">
        <f>IF(ISBLANK(INDEX('Policy Characteristics'!D:D,MATCH($C817,'Policy Characteristics'!$C:$C,0))),"",INDEX('Policy Characteristics'!D:D,MATCH($C817,'Policy Characteristics'!$C:$C,0)))</f>
        <v>Hydrogen Combustion</v>
      </c>
      <c r="K817" s="144" t="str">
        <f>IF(ISBLANK(INDEX('Policy Characteristics'!E:E,MATCH($C817,'Policy Characteristics'!$C:$C,0))),"",INDEX('Policy Characteristics'!E:E,MATCH($C817,'Policy Characteristics'!$C:$C,0)))</f>
        <v>indst shift to hydrogen</v>
      </c>
      <c r="L817" s="151">
        <f>IF(ISBLANK(INDEX('Policy Characteristics'!F:F,MATCH($C817,'Policy Characteristics'!$C:$C,0))),"",INDEX('Policy Characteristics'!F:F,MATCH($C817,'Policy Characteristics'!$C:$C,0)))</f>
        <v>0</v>
      </c>
      <c r="M817" s="151">
        <f>IF(ISBLANK(INDEX('Policy Characteristics'!G:G,MATCH($C817,'Policy Characteristics'!$C:$C,0))),"",INDEX('Policy Characteristics'!G:G,MATCH($C817,'Policy Characteristics'!$C:$C,0)))</f>
        <v>1</v>
      </c>
      <c r="N817" s="151">
        <f>IF(ISBLANK(INDEX('Policy Characteristics'!H:H,MATCH($C817,'Policy Characteristics'!$C:$C,0))),"",INDEX('Policy Characteristics'!H:H,MATCH($C817,'Policy Characteristics'!$C:$C,0)))</f>
        <v>0.01</v>
      </c>
      <c r="O817" s="144" t="str">
        <f>IF(ISBLANK(INDEX('Policy Characteristics'!I:I,MATCH($C817,'Policy Characteristics'!$C:$C,0))),"",INDEX('Policy Characteristics'!I:I,MATCH($C817,'Policy Characteristics'!$C:$C,0)))</f>
        <v>% of fuel shifted</v>
      </c>
      <c r="P817" s="144"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44" t="str">
        <f>IF(ISBLANK(INDEX('Policy Characteristics'!K:K,MATCH($C817,'Policy Characteristics'!$C:$C,0))),"",INDEX('Policy Characteristics'!K:K,MATCH($C817,'Policy Characteristics'!$C:$C,0)))</f>
        <v>industry-ag-main.html#fuel-switching</v>
      </c>
      <c r="R817" s="144" t="str">
        <f>IF(ISBLANK(INDEX('Policy Characteristics'!L:L,MATCH($C817,'Policy Characteristics'!$C:$C,0))),"",INDEX('Policy Characteristics'!L:L,MATCH($C817,'Policy Characteristics'!$C:$C,0)))</f>
        <v>industry-elec-and-hydrogen.html</v>
      </c>
    </row>
    <row r="818" spans="1:18" s="2" customFormat="1" x14ac:dyDescent="0.25">
      <c r="A818" s="144" t="str">
        <f>IF(ISBLANK(INDEX('Policy Characteristics'!A:A,MATCH($C818,'Policy Characteristics'!$C:$C,0))),"",INDEX('Policy Characteristics'!A:A,MATCH($C818,'Policy Characteristics'!$C:$C,0)))</f>
        <v>Industry</v>
      </c>
      <c r="B818" s="152" t="str">
        <f>IF(ISBLANK(INDEX('Policy Characteristics'!B:B,MATCH($C818,'Policy Characteristics'!$C:$C,0))),"",INDEX('Policy Characteristics'!B:B,MATCH($C818,'Policy Characteristics'!$C:$C,0)))</f>
        <v>Hydrogen Combustion</v>
      </c>
      <c r="C818" s="144" t="str">
        <f t="shared" si="38"/>
        <v>Fraction of Eligible Industrial Energy Use Shifted to Hydrogen</v>
      </c>
      <c r="D818" s="6" t="s">
        <v>1958</v>
      </c>
      <c r="E818" s="1" t="s">
        <v>2351</v>
      </c>
      <c r="F818" t="s">
        <v>1922</v>
      </c>
      <c r="G818" s="45" t="s">
        <v>2358</v>
      </c>
      <c r="H818" s="43">
        <v>2056</v>
      </c>
      <c r="I818" t="s">
        <v>44</v>
      </c>
      <c r="J818" s="145" t="str">
        <f>IF(ISBLANK(INDEX('Policy Characteristics'!D:D,MATCH($C818,'Policy Characteristics'!$C:$C,0))),"",INDEX('Policy Characteristics'!D:D,MATCH($C818,'Policy Characteristics'!$C:$C,0)))</f>
        <v>Hydrogen Combustion</v>
      </c>
      <c r="K818" s="144" t="str">
        <f>IF(ISBLANK(INDEX('Policy Characteristics'!E:E,MATCH($C818,'Policy Characteristics'!$C:$C,0))),"",INDEX('Policy Characteristics'!E:E,MATCH($C818,'Policy Characteristics'!$C:$C,0)))</f>
        <v>indst shift to hydrogen</v>
      </c>
      <c r="L818" s="151">
        <f>IF(ISBLANK(INDEX('Policy Characteristics'!F:F,MATCH($C818,'Policy Characteristics'!$C:$C,0))),"",INDEX('Policy Characteristics'!F:F,MATCH($C818,'Policy Characteristics'!$C:$C,0)))</f>
        <v>0</v>
      </c>
      <c r="M818" s="151">
        <f>IF(ISBLANK(INDEX('Policy Characteristics'!G:G,MATCH($C818,'Policy Characteristics'!$C:$C,0))),"",INDEX('Policy Characteristics'!G:G,MATCH($C818,'Policy Characteristics'!$C:$C,0)))</f>
        <v>1</v>
      </c>
      <c r="N818" s="151">
        <f>IF(ISBLANK(INDEX('Policy Characteristics'!H:H,MATCH($C818,'Policy Characteristics'!$C:$C,0))),"",INDEX('Policy Characteristics'!H:H,MATCH($C818,'Policy Characteristics'!$C:$C,0)))</f>
        <v>0.01</v>
      </c>
      <c r="O818" s="144" t="str">
        <f>IF(ISBLANK(INDEX('Policy Characteristics'!I:I,MATCH($C818,'Policy Characteristics'!$C:$C,0))),"",INDEX('Policy Characteristics'!I:I,MATCH($C818,'Policy Characteristics'!$C:$C,0)))</f>
        <v>% of fuel shifted</v>
      </c>
      <c r="P818" s="144"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44" t="str">
        <f>IF(ISBLANK(INDEX('Policy Characteristics'!K:K,MATCH($C818,'Policy Characteristics'!$C:$C,0))),"",INDEX('Policy Characteristics'!K:K,MATCH($C818,'Policy Characteristics'!$C:$C,0)))</f>
        <v>industry-ag-main.html#fuel-switching</v>
      </c>
      <c r="R818" s="144" t="str">
        <f>IF(ISBLANK(INDEX('Policy Characteristics'!L:L,MATCH($C818,'Policy Characteristics'!$C:$C,0))),"",INDEX('Policy Characteristics'!L:L,MATCH($C818,'Policy Characteristics'!$C:$C,0)))</f>
        <v>industry-elec-and-hydrogen.html</v>
      </c>
    </row>
    <row r="819" spans="1:18" s="2" customFormat="1" x14ac:dyDescent="0.25">
      <c r="A819" s="144" t="str">
        <f>IF(ISBLANK(INDEX('Policy Characteristics'!A:A,MATCH($C819,'Policy Characteristics'!$C:$C,0))),"",INDEX('Policy Characteristics'!A:A,MATCH($C819,'Policy Characteristics'!$C:$C,0)))</f>
        <v>Industry</v>
      </c>
      <c r="B819" s="152" t="str">
        <f>IF(ISBLANK(INDEX('Policy Characteristics'!B:B,MATCH($C819,'Policy Characteristics'!$C:$C,0))),"",INDEX('Policy Characteristics'!B:B,MATCH($C819,'Policy Characteristics'!$C:$C,0)))</f>
        <v>Hydrogen Combustion</v>
      </c>
      <c r="C819" s="144" t="str">
        <f t="shared" si="38"/>
        <v>Fraction of Eligible Industrial Energy Use Shifted to Hydrogen</v>
      </c>
      <c r="D819" s="6" t="s">
        <v>1958</v>
      </c>
      <c r="E819" s="1" t="s">
        <v>2501</v>
      </c>
      <c r="F819" t="s">
        <v>1922</v>
      </c>
      <c r="G819" s="45" t="s">
        <v>2501</v>
      </c>
      <c r="H819" s="43">
        <v>2057</v>
      </c>
      <c r="I819" t="s">
        <v>44</v>
      </c>
      <c r="J819" s="145" t="str">
        <f>IF(ISBLANK(INDEX('Policy Characteristics'!D:D,MATCH($C819,'Policy Characteristics'!$C:$C,0))),"",INDEX('Policy Characteristics'!D:D,MATCH($C819,'Policy Characteristics'!$C:$C,0)))</f>
        <v>Hydrogen Combustion</v>
      </c>
      <c r="K819" s="144" t="str">
        <f>IF(ISBLANK(INDEX('Policy Characteristics'!E:E,MATCH($C819,'Policy Characteristics'!$C:$C,0))),"",INDEX('Policy Characteristics'!E:E,MATCH($C819,'Policy Characteristics'!$C:$C,0)))</f>
        <v>indst shift to hydrogen</v>
      </c>
      <c r="L819" s="151">
        <f>IF(ISBLANK(INDEX('Policy Characteristics'!F:F,MATCH($C819,'Policy Characteristics'!$C:$C,0))),"",INDEX('Policy Characteristics'!F:F,MATCH($C819,'Policy Characteristics'!$C:$C,0)))</f>
        <v>0</v>
      </c>
      <c r="M819" s="151">
        <f>IF(ISBLANK(INDEX('Policy Characteristics'!G:G,MATCH($C819,'Policy Characteristics'!$C:$C,0))),"",INDEX('Policy Characteristics'!G:G,MATCH($C819,'Policy Characteristics'!$C:$C,0)))</f>
        <v>1</v>
      </c>
      <c r="N819" s="151">
        <f>IF(ISBLANK(INDEX('Policy Characteristics'!H:H,MATCH($C819,'Policy Characteristics'!$C:$C,0))),"",INDEX('Policy Characteristics'!H:H,MATCH($C819,'Policy Characteristics'!$C:$C,0)))</f>
        <v>0.01</v>
      </c>
      <c r="O819" s="144" t="str">
        <f>IF(ISBLANK(INDEX('Policy Characteristics'!I:I,MATCH($C819,'Policy Characteristics'!$C:$C,0))),"",INDEX('Policy Characteristics'!I:I,MATCH($C819,'Policy Characteristics'!$C:$C,0)))</f>
        <v>% of fuel shifted</v>
      </c>
      <c r="P819" s="144"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44" t="str">
        <f>IF(ISBLANK(INDEX('Policy Characteristics'!K:K,MATCH($C819,'Policy Characteristics'!$C:$C,0))),"",INDEX('Policy Characteristics'!K:K,MATCH($C819,'Policy Characteristics'!$C:$C,0)))</f>
        <v>industry-ag-main.html#fuel-switching</v>
      </c>
      <c r="R819" s="144" t="str">
        <f>IF(ISBLANK(INDEX('Policy Characteristics'!L:L,MATCH($C819,'Policy Characteristics'!$C:$C,0))),"",INDEX('Policy Characteristics'!L:L,MATCH($C819,'Policy Characteristics'!$C:$C,0)))</f>
        <v>industry-elec-and-hydrogen.html</v>
      </c>
    </row>
    <row r="820" spans="1:18" s="2" customFormat="1" x14ac:dyDescent="0.25">
      <c r="A820" s="144" t="str">
        <f>IF(ISBLANK(INDEX('Policy Characteristics'!A:A,MATCH($C820,'Policy Characteristics'!$C:$C,0))),"",INDEX('Policy Characteristics'!A:A,MATCH($C820,'Policy Characteristics'!$C:$C,0)))</f>
        <v>Industry</v>
      </c>
      <c r="B820" s="152" t="str">
        <f>IF(ISBLANK(INDEX('Policy Characteristics'!B:B,MATCH($C820,'Policy Characteristics'!$C:$C,0))),"",INDEX('Policy Characteristics'!B:B,MATCH($C820,'Policy Characteristics'!$C:$C,0)))</f>
        <v>Hydrogen Combustion</v>
      </c>
      <c r="C820" s="144" t="str">
        <f t="shared" si="38"/>
        <v>Fraction of Eligible Industrial Energy Use Shifted to Hydrogen</v>
      </c>
      <c r="D820" s="6" t="s">
        <v>1959</v>
      </c>
      <c r="E820" s="1" t="s">
        <v>2345</v>
      </c>
      <c r="F820" t="s">
        <v>1923</v>
      </c>
      <c r="G820" s="45" t="s">
        <v>2352</v>
      </c>
      <c r="H820" s="43">
        <v>2058</v>
      </c>
      <c r="I820" t="s">
        <v>43</v>
      </c>
      <c r="J820" s="145" t="str">
        <f>IF(ISBLANK(INDEX('Policy Characteristics'!D:D,MATCH($C820,'Policy Characteristics'!$C:$C,0))),"",INDEX('Policy Characteristics'!D:D,MATCH($C820,'Policy Characteristics'!$C:$C,0)))</f>
        <v>Hydrogen Combustion</v>
      </c>
      <c r="K820" s="144" t="str">
        <f>IF(ISBLANK(INDEX('Policy Characteristics'!E:E,MATCH($C820,'Policy Characteristics'!$C:$C,0))),"",INDEX('Policy Characteristics'!E:E,MATCH($C820,'Policy Characteristics'!$C:$C,0)))</f>
        <v>indst shift to hydrogen</v>
      </c>
      <c r="L820" s="151">
        <f>IF(ISBLANK(INDEX('Policy Characteristics'!F:F,MATCH($C820,'Policy Characteristics'!$C:$C,0))),"",INDEX('Policy Characteristics'!F:F,MATCH($C820,'Policy Characteristics'!$C:$C,0)))</f>
        <v>0</v>
      </c>
      <c r="M820" s="151">
        <f>IF(ISBLANK(INDEX('Policy Characteristics'!G:G,MATCH($C820,'Policy Characteristics'!$C:$C,0))),"",INDEX('Policy Characteristics'!G:G,MATCH($C820,'Policy Characteristics'!$C:$C,0)))</f>
        <v>1</v>
      </c>
      <c r="N820" s="151">
        <f>IF(ISBLANK(INDEX('Policy Characteristics'!H:H,MATCH($C820,'Policy Characteristics'!$C:$C,0))),"",INDEX('Policy Characteristics'!H:H,MATCH($C820,'Policy Characteristics'!$C:$C,0)))</f>
        <v>0.01</v>
      </c>
      <c r="O820" s="144" t="str">
        <f>IF(ISBLANK(INDEX('Policy Characteristics'!I:I,MATCH($C820,'Policy Characteristics'!$C:$C,0))),"",INDEX('Policy Characteristics'!I:I,MATCH($C820,'Policy Characteristics'!$C:$C,0)))</f>
        <v>% of fuel shifted</v>
      </c>
      <c r="P820" s="144"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44" t="str">
        <f>IF(ISBLANK(INDEX('Policy Characteristics'!K:K,MATCH($C820,'Policy Characteristics'!$C:$C,0))),"",INDEX('Policy Characteristics'!K:K,MATCH($C820,'Policy Characteristics'!$C:$C,0)))</f>
        <v>industry-ag-main.html#fuel-switching</v>
      </c>
      <c r="R820" s="144" t="str">
        <f>IF(ISBLANK(INDEX('Policy Characteristics'!L:L,MATCH($C820,'Policy Characteristics'!$C:$C,0))),"",INDEX('Policy Characteristics'!L:L,MATCH($C820,'Policy Characteristics'!$C:$C,0)))</f>
        <v>industry-elec-and-hydrogen.html</v>
      </c>
    </row>
    <row r="821" spans="1:18" s="2" customFormat="1" x14ac:dyDescent="0.25">
      <c r="A821" s="144" t="str">
        <f>IF(ISBLANK(INDEX('Policy Characteristics'!A:A,MATCH($C821,'Policy Characteristics'!$C:$C,0))),"",INDEX('Policy Characteristics'!A:A,MATCH($C821,'Policy Characteristics'!$C:$C,0)))</f>
        <v>Industry</v>
      </c>
      <c r="B821" s="152" t="str">
        <f>IF(ISBLANK(INDEX('Policy Characteristics'!B:B,MATCH($C821,'Policy Characteristics'!$C:$C,0))),"",INDEX('Policy Characteristics'!B:B,MATCH($C821,'Policy Characteristics'!$C:$C,0)))</f>
        <v>Hydrogen Combustion</v>
      </c>
      <c r="C821" s="144" t="str">
        <f t="shared" si="38"/>
        <v>Fraction of Eligible Industrial Energy Use Shifted to Hydrogen</v>
      </c>
      <c r="D821" s="6" t="s">
        <v>1959</v>
      </c>
      <c r="E821" s="1" t="s">
        <v>2346</v>
      </c>
      <c r="F821" t="s">
        <v>1923</v>
      </c>
      <c r="G821" s="45" t="s">
        <v>2353</v>
      </c>
      <c r="H821" s="43">
        <v>2059</v>
      </c>
      <c r="I821" t="s">
        <v>43</v>
      </c>
      <c r="J821" s="145" t="str">
        <f>IF(ISBLANK(INDEX('Policy Characteristics'!D:D,MATCH($C821,'Policy Characteristics'!$C:$C,0))),"",INDEX('Policy Characteristics'!D:D,MATCH($C821,'Policy Characteristics'!$C:$C,0)))</f>
        <v>Hydrogen Combustion</v>
      </c>
      <c r="K821" s="144" t="str">
        <f>IF(ISBLANK(INDEX('Policy Characteristics'!E:E,MATCH($C821,'Policy Characteristics'!$C:$C,0))),"",INDEX('Policy Characteristics'!E:E,MATCH($C821,'Policy Characteristics'!$C:$C,0)))</f>
        <v>indst shift to hydrogen</v>
      </c>
      <c r="L821" s="151">
        <f>IF(ISBLANK(INDEX('Policy Characteristics'!F:F,MATCH($C821,'Policy Characteristics'!$C:$C,0))),"",INDEX('Policy Characteristics'!F:F,MATCH($C821,'Policy Characteristics'!$C:$C,0)))</f>
        <v>0</v>
      </c>
      <c r="M821" s="151">
        <f>IF(ISBLANK(INDEX('Policy Characteristics'!G:G,MATCH($C821,'Policy Characteristics'!$C:$C,0))),"",INDEX('Policy Characteristics'!G:G,MATCH($C821,'Policy Characteristics'!$C:$C,0)))</f>
        <v>1</v>
      </c>
      <c r="N821" s="151">
        <f>IF(ISBLANK(INDEX('Policy Characteristics'!H:H,MATCH($C821,'Policy Characteristics'!$C:$C,0))),"",INDEX('Policy Characteristics'!H:H,MATCH($C821,'Policy Characteristics'!$C:$C,0)))</f>
        <v>0.01</v>
      </c>
      <c r="O821" s="144" t="str">
        <f>IF(ISBLANK(INDEX('Policy Characteristics'!I:I,MATCH($C821,'Policy Characteristics'!$C:$C,0))),"",INDEX('Policy Characteristics'!I:I,MATCH($C821,'Policy Characteristics'!$C:$C,0)))</f>
        <v>% of fuel shifted</v>
      </c>
      <c r="P821" s="144"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44" t="str">
        <f>IF(ISBLANK(INDEX('Policy Characteristics'!K:K,MATCH($C821,'Policy Characteristics'!$C:$C,0))),"",INDEX('Policy Characteristics'!K:K,MATCH($C821,'Policy Characteristics'!$C:$C,0)))</f>
        <v>industry-ag-main.html#fuel-switching</v>
      </c>
      <c r="R821" s="144" t="str">
        <f>IF(ISBLANK(INDEX('Policy Characteristics'!L:L,MATCH($C821,'Policy Characteristics'!$C:$C,0))),"",INDEX('Policy Characteristics'!L:L,MATCH($C821,'Policy Characteristics'!$C:$C,0)))</f>
        <v>industry-elec-and-hydrogen.html</v>
      </c>
    </row>
    <row r="822" spans="1:18" s="2" customFormat="1" x14ac:dyDescent="0.25">
      <c r="A822" s="144" t="str">
        <f>IF(ISBLANK(INDEX('Policy Characteristics'!A:A,MATCH($C822,'Policy Characteristics'!$C:$C,0))),"",INDEX('Policy Characteristics'!A:A,MATCH($C822,'Policy Characteristics'!$C:$C,0)))</f>
        <v>Industry</v>
      </c>
      <c r="B822" s="152" t="str">
        <f>IF(ISBLANK(INDEX('Policy Characteristics'!B:B,MATCH($C822,'Policy Characteristics'!$C:$C,0))),"",INDEX('Policy Characteristics'!B:B,MATCH($C822,'Policy Characteristics'!$C:$C,0)))</f>
        <v>Hydrogen Combustion</v>
      </c>
      <c r="C822" s="144" t="str">
        <f t="shared" si="38"/>
        <v>Fraction of Eligible Industrial Energy Use Shifted to Hydrogen</v>
      </c>
      <c r="D822" s="6" t="s">
        <v>1959</v>
      </c>
      <c r="E822" s="1" t="s">
        <v>2347</v>
      </c>
      <c r="F822" t="s">
        <v>1923</v>
      </c>
      <c r="G822" s="45" t="s">
        <v>2354</v>
      </c>
      <c r="H822" s="43">
        <v>2060</v>
      </c>
      <c r="I822" t="s">
        <v>44</v>
      </c>
      <c r="J822" s="145" t="str">
        <f>IF(ISBLANK(INDEX('Policy Characteristics'!D:D,MATCH($C822,'Policy Characteristics'!$C:$C,0))),"",INDEX('Policy Characteristics'!D:D,MATCH($C822,'Policy Characteristics'!$C:$C,0)))</f>
        <v>Hydrogen Combustion</v>
      </c>
      <c r="K822" s="144" t="str">
        <f>IF(ISBLANK(INDEX('Policy Characteristics'!E:E,MATCH($C822,'Policy Characteristics'!$C:$C,0))),"",INDEX('Policy Characteristics'!E:E,MATCH($C822,'Policy Characteristics'!$C:$C,0)))</f>
        <v>indst shift to hydrogen</v>
      </c>
      <c r="L822" s="151">
        <f>IF(ISBLANK(INDEX('Policy Characteristics'!F:F,MATCH($C822,'Policy Characteristics'!$C:$C,0))),"",INDEX('Policy Characteristics'!F:F,MATCH($C822,'Policy Characteristics'!$C:$C,0)))</f>
        <v>0</v>
      </c>
      <c r="M822" s="151">
        <f>IF(ISBLANK(INDEX('Policy Characteristics'!G:G,MATCH($C822,'Policy Characteristics'!$C:$C,0))),"",INDEX('Policy Characteristics'!G:G,MATCH($C822,'Policy Characteristics'!$C:$C,0)))</f>
        <v>1</v>
      </c>
      <c r="N822" s="151">
        <f>IF(ISBLANK(INDEX('Policy Characteristics'!H:H,MATCH($C822,'Policy Characteristics'!$C:$C,0))),"",INDEX('Policy Characteristics'!H:H,MATCH($C822,'Policy Characteristics'!$C:$C,0)))</f>
        <v>0.01</v>
      </c>
      <c r="O822" s="144" t="str">
        <f>IF(ISBLANK(INDEX('Policy Characteristics'!I:I,MATCH($C822,'Policy Characteristics'!$C:$C,0))),"",INDEX('Policy Characteristics'!I:I,MATCH($C822,'Policy Characteristics'!$C:$C,0)))</f>
        <v>% of fuel shifted</v>
      </c>
      <c r="P822" s="144"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44" t="str">
        <f>IF(ISBLANK(INDEX('Policy Characteristics'!K:K,MATCH($C822,'Policy Characteristics'!$C:$C,0))),"",INDEX('Policy Characteristics'!K:K,MATCH($C822,'Policy Characteristics'!$C:$C,0)))</f>
        <v>industry-ag-main.html#fuel-switching</v>
      </c>
      <c r="R822" s="144" t="str">
        <f>IF(ISBLANK(INDEX('Policy Characteristics'!L:L,MATCH($C822,'Policy Characteristics'!$C:$C,0))),"",INDEX('Policy Characteristics'!L:L,MATCH($C822,'Policy Characteristics'!$C:$C,0)))</f>
        <v>industry-elec-and-hydrogen.html</v>
      </c>
    </row>
    <row r="823" spans="1:18" s="2" customFormat="1" x14ac:dyDescent="0.25">
      <c r="A823" s="144" t="str">
        <f>IF(ISBLANK(INDEX('Policy Characteristics'!A:A,MATCH($C823,'Policy Characteristics'!$C:$C,0))),"",INDEX('Policy Characteristics'!A:A,MATCH($C823,'Policy Characteristics'!$C:$C,0)))</f>
        <v>Industry</v>
      </c>
      <c r="B823" s="152" t="str">
        <f>IF(ISBLANK(INDEX('Policy Characteristics'!B:B,MATCH($C823,'Policy Characteristics'!$C:$C,0))),"",INDEX('Policy Characteristics'!B:B,MATCH($C823,'Policy Characteristics'!$C:$C,0)))</f>
        <v>Hydrogen Combustion</v>
      </c>
      <c r="C823" s="144" t="str">
        <f t="shared" si="38"/>
        <v>Fraction of Eligible Industrial Energy Use Shifted to Hydrogen</v>
      </c>
      <c r="D823" s="6" t="s">
        <v>1959</v>
      </c>
      <c r="E823" s="1" t="s">
        <v>2348</v>
      </c>
      <c r="F823" t="s">
        <v>1923</v>
      </c>
      <c r="G823" s="45" t="s">
        <v>2355</v>
      </c>
      <c r="H823" s="43">
        <v>2061</v>
      </c>
      <c r="I823" t="s">
        <v>44</v>
      </c>
      <c r="J823" s="145" t="str">
        <f>IF(ISBLANK(INDEX('Policy Characteristics'!D:D,MATCH($C823,'Policy Characteristics'!$C:$C,0))),"",INDEX('Policy Characteristics'!D:D,MATCH($C823,'Policy Characteristics'!$C:$C,0)))</f>
        <v>Hydrogen Combustion</v>
      </c>
      <c r="K823" s="144" t="str">
        <f>IF(ISBLANK(INDEX('Policy Characteristics'!E:E,MATCH($C823,'Policy Characteristics'!$C:$C,0))),"",INDEX('Policy Characteristics'!E:E,MATCH($C823,'Policy Characteristics'!$C:$C,0)))</f>
        <v>indst shift to hydrogen</v>
      </c>
      <c r="L823" s="151">
        <f>IF(ISBLANK(INDEX('Policy Characteristics'!F:F,MATCH($C823,'Policy Characteristics'!$C:$C,0))),"",INDEX('Policy Characteristics'!F:F,MATCH($C823,'Policy Characteristics'!$C:$C,0)))</f>
        <v>0</v>
      </c>
      <c r="M823" s="151">
        <f>IF(ISBLANK(INDEX('Policy Characteristics'!G:G,MATCH($C823,'Policy Characteristics'!$C:$C,0))),"",INDEX('Policy Characteristics'!G:G,MATCH($C823,'Policy Characteristics'!$C:$C,0)))</f>
        <v>1</v>
      </c>
      <c r="N823" s="151">
        <f>IF(ISBLANK(INDEX('Policy Characteristics'!H:H,MATCH($C823,'Policy Characteristics'!$C:$C,0))),"",INDEX('Policy Characteristics'!H:H,MATCH($C823,'Policy Characteristics'!$C:$C,0)))</f>
        <v>0.01</v>
      </c>
      <c r="O823" s="144" t="str">
        <f>IF(ISBLANK(INDEX('Policy Characteristics'!I:I,MATCH($C823,'Policy Characteristics'!$C:$C,0))),"",INDEX('Policy Characteristics'!I:I,MATCH($C823,'Policy Characteristics'!$C:$C,0)))</f>
        <v>% of fuel shifted</v>
      </c>
      <c r="P823" s="144"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44" t="str">
        <f>IF(ISBLANK(INDEX('Policy Characteristics'!K:K,MATCH($C823,'Policy Characteristics'!$C:$C,0))),"",INDEX('Policy Characteristics'!K:K,MATCH($C823,'Policy Characteristics'!$C:$C,0)))</f>
        <v>industry-ag-main.html#fuel-switching</v>
      </c>
      <c r="R823" s="144" t="str">
        <f>IF(ISBLANK(INDEX('Policy Characteristics'!L:L,MATCH($C823,'Policy Characteristics'!$C:$C,0))),"",INDEX('Policy Characteristics'!L:L,MATCH($C823,'Policy Characteristics'!$C:$C,0)))</f>
        <v>industry-elec-and-hydrogen.html</v>
      </c>
    </row>
    <row r="824" spans="1:18" s="2" customFormat="1" x14ac:dyDescent="0.25">
      <c r="A824" s="144" t="str">
        <f>IF(ISBLANK(INDEX('Policy Characteristics'!A:A,MATCH($C824,'Policy Characteristics'!$C:$C,0))),"",INDEX('Policy Characteristics'!A:A,MATCH($C824,'Policy Characteristics'!$C:$C,0)))</f>
        <v>Industry</v>
      </c>
      <c r="B824" s="152" t="str">
        <f>IF(ISBLANK(INDEX('Policy Characteristics'!B:B,MATCH($C824,'Policy Characteristics'!$C:$C,0))),"",INDEX('Policy Characteristics'!B:B,MATCH($C824,'Policy Characteristics'!$C:$C,0)))</f>
        <v>Hydrogen Combustion</v>
      </c>
      <c r="C824" s="144" t="str">
        <f t="shared" si="38"/>
        <v>Fraction of Eligible Industrial Energy Use Shifted to Hydrogen</v>
      </c>
      <c r="D824" s="6" t="s">
        <v>1959</v>
      </c>
      <c r="E824" s="1" t="s">
        <v>2349</v>
      </c>
      <c r="F824" t="s">
        <v>1923</v>
      </c>
      <c r="G824" s="45" t="s">
        <v>2356</v>
      </c>
      <c r="H824" s="43">
        <v>2062</v>
      </c>
      <c r="I824" t="s">
        <v>44</v>
      </c>
      <c r="J824" s="145" t="str">
        <f>IF(ISBLANK(INDEX('Policy Characteristics'!D:D,MATCH($C824,'Policy Characteristics'!$C:$C,0))),"",INDEX('Policy Characteristics'!D:D,MATCH($C824,'Policy Characteristics'!$C:$C,0)))</f>
        <v>Hydrogen Combustion</v>
      </c>
      <c r="K824" s="144" t="str">
        <f>IF(ISBLANK(INDEX('Policy Characteristics'!E:E,MATCH($C824,'Policy Characteristics'!$C:$C,0))),"",INDEX('Policy Characteristics'!E:E,MATCH($C824,'Policy Characteristics'!$C:$C,0)))</f>
        <v>indst shift to hydrogen</v>
      </c>
      <c r="L824" s="151">
        <f>IF(ISBLANK(INDEX('Policy Characteristics'!F:F,MATCH($C824,'Policy Characteristics'!$C:$C,0))),"",INDEX('Policy Characteristics'!F:F,MATCH($C824,'Policy Characteristics'!$C:$C,0)))</f>
        <v>0</v>
      </c>
      <c r="M824" s="151">
        <f>IF(ISBLANK(INDEX('Policy Characteristics'!G:G,MATCH($C824,'Policy Characteristics'!$C:$C,0))),"",INDEX('Policy Characteristics'!G:G,MATCH($C824,'Policy Characteristics'!$C:$C,0)))</f>
        <v>1</v>
      </c>
      <c r="N824" s="151">
        <f>IF(ISBLANK(INDEX('Policy Characteristics'!H:H,MATCH($C824,'Policy Characteristics'!$C:$C,0))),"",INDEX('Policy Characteristics'!H:H,MATCH($C824,'Policy Characteristics'!$C:$C,0)))</f>
        <v>0.01</v>
      </c>
      <c r="O824" s="144" t="str">
        <f>IF(ISBLANK(INDEX('Policy Characteristics'!I:I,MATCH($C824,'Policy Characteristics'!$C:$C,0))),"",INDEX('Policy Characteristics'!I:I,MATCH($C824,'Policy Characteristics'!$C:$C,0)))</f>
        <v>% of fuel shifted</v>
      </c>
      <c r="P824" s="144"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44" t="str">
        <f>IF(ISBLANK(INDEX('Policy Characteristics'!K:K,MATCH($C824,'Policy Characteristics'!$C:$C,0))),"",INDEX('Policy Characteristics'!K:K,MATCH($C824,'Policy Characteristics'!$C:$C,0)))</f>
        <v>industry-ag-main.html#fuel-switching</v>
      </c>
      <c r="R824" s="144" t="str">
        <f>IF(ISBLANK(INDEX('Policy Characteristics'!L:L,MATCH($C824,'Policy Characteristics'!$C:$C,0))),"",INDEX('Policy Characteristics'!L:L,MATCH($C824,'Policy Characteristics'!$C:$C,0)))</f>
        <v>industry-elec-and-hydrogen.html</v>
      </c>
    </row>
    <row r="825" spans="1:18" s="2" customFormat="1" x14ac:dyDescent="0.25">
      <c r="A825" s="144" t="str">
        <f>IF(ISBLANK(INDEX('Policy Characteristics'!A:A,MATCH($C825,'Policy Characteristics'!$C:$C,0))),"",INDEX('Policy Characteristics'!A:A,MATCH($C825,'Policy Characteristics'!$C:$C,0)))</f>
        <v>Industry</v>
      </c>
      <c r="B825" s="152" t="str">
        <f>IF(ISBLANK(INDEX('Policy Characteristics'!B:B,MATCH($C825,'Policy Characteristics'!$C:$C,0))),"",INDEX('Policy Characteristics'!B:B,MATCH($C825,'Policy Characteristics'!$C:$C,0)))</f>
        <v>Hydrogen Combustion</v>
      </c>
      <c r="C825" s="144" t="str">
        <f t="shared" si="38"/>
        <v>Fraction of Eligible Industrial Energy Use Shifted to Hydrogen</v>
      </c>
      <c r="D825" s="6" t="s">
        <v>1959</v>
      </c>
      <c r="E825" s="1" t="s">
        <v>2350</v>
      </c>
      <c r="F825" t="s">
        <v>1923</v>
      </c>
      <c r="G825" s="45" t="s">
        <v>2357</v>
      </c>
      <c r="H825" s="43">
        <v>2063</v>
      </c>
      <c r="I825" t="s">
        <v>44</v>
      </c>
      <c r="J825" s="145" t="str">
        <f>IF(ISBLANK(INDEX('Policy Characteristics'!D:D,MATCH($C825,'Policy Characteristics'!$C:$C,0))),"",INDEX('Policy Characteristics'!D:D,MATCH($C825,'Policy Characteristics'!$C:$C,0)))</f>
        <v>Hydrogen Combustion</v>
      </c>
      <c r="K825" s="144" t="str">
        <f>IF(ISBLANK(INDEX('Policy Characteristics'!E:E,MATCH($C825,'Policy Characteristics'!$C:$C,0))),"",INDEX('Policy Characteristics'!E:E,MATCH($C825,'Policy Characteristics'!$C:$C,0)))</f>
        <v>indst shift to hydrogen</v>
      </c>
      <c r="L825" s="151">
        <f>IF(ISBLANK(INDEX('Policy Characteristics'!F:F,MATCH($C825,'Policy Characteristics'!$C:$C,0))),"",INDEX('Policy Characteristics'!F:F,MATCH($C825,'Policy Characteristics'!$C:$C,0)))</f>
        <v>0</v>
      </c>
      <c r="M825" s="151">
        <f>IF(ISBLANK(INDEX('Policy Characteristics'!G:G,MATCH($C825,'Policy Characteristics'!$C:$C,0))),"",INDEX('Policy Characteristics'!G:G,MATCH($C825,'Policy Characteristics'!$C:$C,0)))</f>
        <v>1</v>
      </c>
      <c r="N825" s="151">
        <f>IF(ISBLANK(INDEX('Policy Characteristics'!H:H,MATCH($C825,'Policy Characteristics'!$C:$C,0))),"",INDEX('Policy Characteristics'!H:H,MATCH($C825,'Policy Characteristics'!$C:$C,0)))</f>
        <v>0.01</v>
      </c>
      <c r="O825" s="144" t="str">
        <f>IF(ISBLANK(INDEX('Policy Characteristics'!I:I,MATCH($C825,'Policy Characteristics'!$C:$C,0))),"",INDEX('Policy Characteristics'!I:I,MATCH($C825,'Policy Characteristics'!$C:$C,0)))</f>
        <v>% of fuel shifted</v>
      </c>
      <c r="P825" s="144"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44" t="str">
        <f>IF(ISBLANK(INDEX('Policy Characteristics'!K:K,MATCH($C825,'Policy Characteristics'!$C:$C,0))),"",INDEX('Policy Characteristics'!K:K,MATCH($C825,'Policy Characteristics'!$C:$C,0)))</f>
        <v>industry-ag-main.html#fuel-switching</v>
      </c>
      <c r="R825" s="144" t="str">
        <f>IF(ISBLANK(INDEX('Policy Characteristics'!L:L,MATCH($C825,'Policy Characteristics'!$C:$C,0))),"",INDEX('Policy Characteristics'!L:L,MATCH($C825,'Policy Characteristics'!$C:$C,0)))</f>
        <v>industry-elec-and-hydrogen.html</v>
      </c>
    </row>
    <row r="826" spans="1:18" s="2" customFormat="1" x14ac:dyDescent="0.25">
      <c r="A826" s="144" t="str">
        <f>IF(ISBLANK(INDEX('Policy Characteristics'!A:A,MATCH($C826,'Policy Characteristics'!$C:$C,0))),"",INDEX('Policy Characteristics'!A:A,MATCH($C826,'Policy Characteristics'!$C:$C,0)))</f>
        <v>Industry</v>
      </c>
      <c r="B826" s="152" t="str">
        <f>IF(ISBLANK(INDEX('Policy Characteristics'!B:B,MATCH($C826,'Policy Characteristics'!$C:$C,0))),"",INDEX('Policy Characteristics'!B:B,MATCH($C826,'Policy Characteristics'!$C:$C,0)))</f>
        <v>Hydrogen Combustion</v>
      </c>
      <c r="C826" s="144" t="str">
        <f t="shared" si="38"/>
        <v>Fraction of Eligible Industrial Energy Use Shifted to Hydrogen</v>
      </c>
      <c r="D826" s="6" t="s">
        <v>1959</v>
      </c>
      <c r="E826" s="1" t="s">
        <v>2351</v>
      </c>
      <c r="F826" t="s">
        <v>1923</v>
      </c>
      <c r="G826" s="45" t="s">
        <v>2358</v>
      </c>
      <c r="H826" s="43">
        <v>2064</v>
      </c>
      <c r="I826" t="s">
        <v>44</v>
      </c>
      <c r="J826" s="145" t="str">
        <f>IF(ISBLANK(INDEX('Policy Characteristics'!D:D,MATCH($C826,'Policy Characteristics'!$C:$C,0))),"",INDEX('Policy Characteristics'!D:D,MATCH($C826,'Policy Characteristics'!$C:$C,0)))</f>
        <v>Hydrogen Combustion</v>
      </c>
      <c r="K826" s="144" t="str">
        <f>IF(ISBLANK(INDEX('Policy Characteristics'!E:E,MATCH($C826,'Policy Characteristics'!$C:$C,0))),"",INDEX('Policy Characteristics'!E:E,MATCH($C826,'Policy Characteristics'!$C:$C,0)))</f>
        <v>indst shift to hydrogen</v>
      </c>
      <c r="L826" s="151">
        <f>IF(ISBLANK(INDEX('Policy Characteristics'!F:F,MATCH($C826,'Policy Characteristics'!$C:$C,0))),"",INDEX('Policy Characteristics'!F:F,MATCH($C826,'Policy Characteristics'!$C:$C,0)))</f>
        <v>0</v>
      </c>
      <c r="M826" s="151">
        <f>IF(ISBLANK(INDEX('Policy Characteristics'!G:G,MATCH($C826,'Policy Characteristics'!$C:$C,0))),"",INDEX('Policy Characteristics'!G:G,MATCH($C826,'Policy Characteristics'!$C:$C,0)))</f>
        <v>1</v>
      </c>
      <c r="N826" s="151">
        <f>IF(ISBLANK(INDEX('Policy Characteristics'!H:H,MATCH($C826,'Policy Characteristics'!$C:$C,0))),"",INDEX('Policy Characteristics'!H:H,MATCH($C826,'Policy Characteristics'!$C:$C,0)))</f>
        <v>0.01</v>
      </c>
      <c r="O826" s="144" t="str">
        <f>IF(ISBLANK(INDEX('Policy Characteristics'!I:I,MATCH($C826,'Policy Characteristics'!$C:$C,0))),"",INDEX('Policy Characteristics'!I:I,MATCH($C826,'Policy Characteristics'!$C:$C,0)))</f>
        <v>% of fuel shifted</v>
      </c>
      <c r="P826" s="144"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44" t="str">
        <f>IF(ISBLANK(INDEX('Policy Characteristics'!K:K,MATCH($C826,'Policy Characteristics'!$C:$C,0))),"",INDEX('Policy Characteristics'!K:K,MATCH($C826,'Policy Characteristics'!$C:$C,0)))</f>
        <v>industry-ag-main.html#fuel-switching</v>
      </c>
      <c r="R826" s="144" t="str">
        <f>IF(ISBLANK(INDEX('Policy Characteristics'!L:L,MATCH($C826,'Policy Characteristics'!$C:$C,0))),"",INDEX('Policy Characteristics'!L:L,MATCH($C826,'Policy Characteristics'!$C:$C,0)))</f>
        <v>industry-elec-and-hydrogen.html</v>
      </c>
    </row>
    <row r="827" spans="1:18" s="2" customFormat="1" x14ac:dyDescent="0.25">
      <c r="A827" s="144" t="str">
        <f>IF(ISBLANK(INDEX('Policy Characteristics'!A:A,MATCH($C827,'Policy Characteristics'!$C:$C,0))),"",INDEX('Policy Characteristics'!A:A,MATCH($C827,'Policy Characteristics'!$C:$C,0)))</f>
        <v>Industry</v>
      </c>
      <c r="B827" s="152" t="str">
        <f>IF(ISBLANK(INDEX('Policy Characteristics'!B:B,MATCH($C827,'Policy Characteristics'!$C:$C,0))),"",INDEX('Policy Characteristics'!B:B,MATCH($C827,'Policy Characteristics'!$C:$C,0)))</f>
        <v>Hydrogen Combustion</v>
      </c>
      <c r="C827" s="144" t="str">
        <f t="shared" si="38"/>
        <v>Fraction of Eligible Industrial Energy Use Shifted to Hydrogen</v>
      </c>
      <c r="D827" s="6" t="s">
        <v>1959</v>
      </c>
      <c r="E827" s="1" t="s">
        <v>2501</v>
      </c>
      <c r="F827" t="s">
        <v>1923</v>
      </c>
      <c r="G827" s="45" t="s">
        <v>2501</v>
      </c>
      <c r="H827" s="43">
        <v>2065</v>
      </c>
      <c r="I827" t="s">
        <v>44</v>
      </c>
      <c r="J827" s="145" t="str">
        <f>IF(ISBLANK(INDEX('Policy Characteristics'!D:D,MATCH($C827,'Policy Characteristics'!$C:$C,0))),"",INDEX('Policy Characteristics'!D:D,MATCH($C827,'Policy Characteristics'!$C:$C,0)))</f>
        <v>Hydrogen Combustion</v>
      </c>
      <c r="K827" s="144" t="str">
        <f>IF(ISBLANK(INDEX('Policy Characteristics'!E:E,MATCH($C827,'Policy Characteristics'!$C:$C,0))),"",INDEX('Policy Characteristics'!E:E,MATCH($C827,'Policy Characteristics'!$C:$C,0)))</f>
        <v>indst shift to hydrogen</v>
      </c>
      <c r="L827" s="151">
        <f>IF(ISBLANK(INDEX('Policy Characteristics'!F:F,MATCH($C827,'Policy Characteristics'!$C:$C,0))),"",INDEX('Policy Characteristics'!F:F,MATCH($C827,'Policy Characteristics'!$C:$C,0)))</f>
        <v>0</v>
      </c>
      <c r="M827" s="151">
        <f>IF(ISBLANK(INDEX('Policy Characteristics'!G:G,MATCH($C827,'Policy Characteristics'!$C:$C,0))),"",INDEX('Policy Characteristics'!G:G,MATCH($C827,'Policy Characteristics'!$C:$C,0)))</f>
        <v>1</v>
      </c>
      <c r="N827" s="151">
        <f>IF(ISBLANK(INDEX('Policy Characteristics'!H:H,MATCH($C827,'Policy Characteristics'!$C:$C,0))),"",INDEX('Policy Characteristics'!H:H,MATCH($C827,'Policy Characteristics'!$C:$C,0)))</f>
        <v>0.01</v>
      </c>
      <c r="O827" s="144" t="str">
        <f>IF(ISBLANK(INDEX('Policy Characteristics'!I:I,MATCH($C827,'Policy Characteristics'!$C:$C,0))),"",INDEX('Policy Characteristics'!I:I,MATCH($C827,'Policy Characteristics'!$C:$C,0)))</f>
        <v>% of fuel shifted</v>
      </c>
      <c r="P827" s="144"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44" t="str">
        <f>IF(ISBLANK(INDEX('Policy Characteristics'!K:K,MATCH($C827,'Policy Characteristics'!$C:$C,0))),"",INDEX('Policy Characteristics'!K:K,MATCH($C827,'Policy Characteristics'!$C:$C,0)))</f>
        <v>industry-ag-main.html#fuel-switching</v>
      </c>
      <c r="R827" s="144" t="str">
        <f>IF(ISBLANK(INDEX('Policy Characteristics'!L:L,MATCH($C827,'Policy Characteristics'!$C:$C,0))),"",INDEX('Policy Characteristics'!L:L,MATCH($C827,'Policy Characteristics'!$C:$C,0)))</f>
        <v>industry-elec-and-hydrogen.html</v>
      </c>
    </row>
    <row r="828" spans="1:18" s="2" customFormat="1" x14ac:dyDescent="0.25">
      <c r="A828" s="144" t="str">
        <f>IF(ISBLANK(INDEX('Policy Characteristics'!A:A,MATCH($C828,'Policy Characteristics'!$C:$C,0))),"",INDEX('Policy Characteristics'!A:A,MATCH($C828,'Policy Characteristics'!$C:$C,0)))</f>
        <v>Industry</v>
      </c>
      <c r="B828" s="152" t="str">
        <f>IF(ISBLANK(INDEX('Policy Characteristics'!B:B,MATCH($C828,'Policy Characteristics'!$C:$C,0))),"",INDEX('Policy Characteristics'!B:B,MATCH($C828,'Policy Characteristics'!$C:$C,0)))</f>
        <v>Hydrogen Combustion</v>
      </c>
      <c r="C828" s="144" t="str">
        <f t="shared" si="38"/>
        <v>Fraction of Eligible Industrial Energy Use Shifted to Hydrogen</v>
      </c>
      <c r="D828" s="6" t="s">
        <v>1960</v>
      </c>
      <c r="E828" s="1" t="s">
        <v>2345</v>
      </c>
      <c r="F828" t="s">
        <v>1924</v>
      </c>
      <c r="G828" s="45" t="s">
        <v>2352</v>
      </c>
      <c r="H828" s="43">
        <v>2066</v>
      </c>
      <c r="I828" t="s">
        <v>43</v>
      </c>
      <c r="J828" s="145" t="str">
        <f>IF(ISBLANK(INDEX('Policy Characteristics'!D:D,MATCH($C828,'Policy Characteristics'!$C:$C,0))),"",INDEX('Policy Characteristics'!D:D,MATCH($C828,'Policy Characteristics'!$C:$C,0)))</f>
        <v>Hydrogen Combustion</v>
      </c>
      <c r="K828" s="144" t="str">
        <f>IF(ISBLANK(INDEX('Policy Characteristics'!E:E,MATCH($C828,'Policy Characteristics'!$C:$C,0))),"",INDEX('Policy Characteristics'!E:E,MATCH($C828,'Policy Characteristics'!$C:$C,0)))</f>
        <v>indst shift to hydrogen</v>
      </c>
      <c r="L828" s="151">
        <f>IF(ISBLANK(INDEX('Policy Characteristics'!F:F,MATCH($C828,'Policy Characteristics'!$C:$C,0))),"",INDEX('Policy Characteristics'!F:F,MATCH($C828,'Policy Characteristics'!$C:$C,0)))</f>
        <v>0</v>
      </c>
      <c r="M828" s="151">
        <f>IF(ISBLANK(INDEX('Policy Characteristics'!G:G,MATCH($C828,'Policy Characteristics'!$C:$C,0))),"",INDEX('Policy Characteristics'!G:G,MATCH($C828,'Policy Characteristics'!$C:$C,0)))</f>
        <v>1</v>
      </c>
      <c r="N828" s="151">
        <f>IF(ISBLANK(INDEX('Policy Characteristics'!H:H,MATCH($C828,'Policy Characteristics'!$C:$C,0))),"",INDEX('Policy Characteristics'!H:H,MATCH($C828,'Policy Characteristics'!$C:$C,0)))</f>
        <v>0.01</v>
      </c>
      <c r="O828" s="144" t="str">
        <f>IF(ISBLANK(INDEX('Policy Characteristics'!I:I,MATCH($C828,'Policy Characteristics'!$C:$C,0))),"",INDEX('Policy Characteristics'!I:I,MATCH($C828,'Policy Characteristics'!$C:$C,0)))</f>
        <v>% of fuel shifted</v>
      </c>
      <c r="P828" s="144"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44" t="str">
        <f>IF(ISBLANK(INDEX('Policy Characteristics'!K:K,MATCH($C828,'Policy Characteristics'!$C:$C,0))),"",INDEX('Policy Characteristics'!K:K,MATCH($C828,'Policy Characteristics'!$C:$C,0)))</f>
        <v>industry-ag-main.html#fuel-switching</v>
      </c>
      <c r="R828" s="144" t="str">
        <f>IF(ISBLANK(INDEX('Policy Characteristics'!L:L,MATCH($C828,'Policy Characteristics'!$C:$C,0))),"",INDEX('Policy Characteristics'!L:L,MATCH($C828,'Policy Characteristics'!$C:$C,0)))</f>
        <v>industry-elec-and-hydrogen.html</v>
      </c>
    </row>
    <row r="829" spans="1:18" s="2" customFormat="1" x14ac:dyDescent="0.25">
      <c r="A829" s="144" t="str">
        <f>IF(ISBLANK(INDEX('Policy Characteristics'!A:A,MATCH($C829,'Policy Characteristics'!$C:$C,0))),"",INDEX('Policy Characteristics'!A:A,MATCH($C829,'Policy Characteristics'!$C:$C,0)))</f>
        <v>Industry</v>
      </c>
      <c r="B829" s="152" t="str">
        <f>IF(ISBLANK(INDEX('Policy Characteristics'!B:B,MATCH($C829,'Policy Characteristics'!$C:$C,0))),"",INDEX('Policy Characteristics'!B:B,MATCH($C829,'Policy Characteristics'!$C:$C,0)))</f>
        <v>Hydrogen Combustion</v>
      </c>
      <c r="C829" s="144" t="str">
        <f t="shared" si="38"/>
        <v>Fraction of Eligible Industrial Energy Use Shifted to Hydrogen</v>
      </c>
      <c r="D829" s="6" t="s">
        <v>1960</v>
      </c>
      <c r="E829" s="1" t="s">
        <v>2346</v>
      </c>
      <c r="F829" t="s">
        <v>1924</v>
      </c>
      <c r="G829" s="45" t="s">
        <v>2353</v>
      </c>
      <c r="H829" s="43">
        <v>2067</v>
      </c>
      <c r="I829" t="s">
        <v>43</v>
      </c>
      <c r="J829" s="145" t="str">
        <f>IF(ISBLANK(INDEX('Policy Characteristics'!D:D,MATCH($C829,'Policy Characteristics'!$C:$C,0))),"",INDEX('Policy Characteristics'!D:D,MATCH($C829,'Policy Characteristics'!$C:$C,0)))</f>
        <v>Hydrogen Combustion</v>
      </c>
      <c r="K829" s="144" t="str">
        <f>IF(ISBLANK(INDEX('Policy Characteristics'!E:E,MATCH($C829,'Policy Characteristics'!$C:$C,0))),"",INDEX('Policy Characteristics'!E:E,MATCH($C829,'Policy Characteristics'!$C:$C,0)))</f>
        <v>indst shift to hydrogen</v>
      </c>
      <c r="L829" s="151">
        <f>IF(ISBLANK(INDEX('Policy Characteristics'!F:F,MATCH($C829,'Policy Characteristics'!$C:$C,0))),"",INDEX('Policy Characteristics'!F:F,MATCH($C829,'Policy Characteristics'!$C:$C,0)))</f>
        <v>0</v>
      </c>
      <c r="M829" s="151">
        <f>IF(ISBLANK(INDEX('Policy Characteristics'!G:G,MATCH($C829,'Policy Characteristics'!$C:$C,0))),"",INDEX('Policy Characteristics'!G:G,MATCH($C829,'Policy Characteristics'!$C:$C,0)))</f>
        <v>1</v>
      </c>
      <c r="N829" s="151">
        <f>IF(ISBLANK(INDEX('Policy Characteristics'!H:H,MATCH($C829,'Policy Characteristics'!$C:$C,0))),"",INDEX('Policy Characteristics'!H:H,MATCH($C829,'Policy Characteristics'!$C:$C,0)))</f>
        <v>0.01</v>
      </c>
      <c r="O829" s="144" t="str">
        <f>IF(ISBLANK(INDEX('Policy Characteristics'!I:I,MATCH($C829,'Policy Characteristics'!$C:$C,0))),"",INDEX('Policy Characteristics'!I:I,MATCH($C829,'Policy Characteristics'!$C:$C,0)))</f>
        <v>% of fuel shifted</v>
      </c>
      <c r="P829" s="144"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44" t="str">
        <f>IF(ISBLANK(INDEX('Policy Characteristics'!K:K,MATCH($C829,'Policy Characteristics'!$C:$C,0))),"",INDEX('Policy Characteristics'!K:K,MATCH($C829,'Policy Characteristics'!$C:$C,0)))</f>
        <v>industry-ag-main.html#fuel-switching</v>
      </c>
      <c r="R829" s="144" t="str">
        <f>IF(ISBLANK(INDEX('Policy Characteristics'!L:L,MATCH($C829,'Policy Characteristics'!$C:$C,0))),"",INDEX('Policy Characteristics'!L:L,MATCH($C829,'Policy Characteristics'!$C:$C,0)))</f>
        <v>industry-elec-and-hydrogen.html</v>
      </c>
    </row>
    <row r="830" spans="1:18" s="2" customFormat="1" x14ac:dyDescent="0.25">
      <c r="A830" s="144" t="str">
        <f>IF(ISBLANK(INDEX('Policy Characteristics'!A:A,MATCH($C830,'Policy Characteristics'!$C:$C,0))),"",INDEX('Policy Characteristics'!A:A,MATCH($C830,'Policy Characteristics'!$C:$C,0)))</f>
        <v>Industry</v>
      </c>
      <c r="B830" s="152" t="str">
        <f>IF(ISBLANK(INDEX('Policy Characteristics'!B:B,MATCH($C830,'Policy Characteristics'!$C:$C,0))),"",INDEX('Policy Characteristics'!B:B,MATCH($C830,'Policy Characteristics'!$C:$C,0)))</f>
        <v>Hydrogen Combustion</v>
      </c>
      <c r="C830" s="144" t="str">
        <f t="shared" si="38"/>
        <v>Fraction of Eligible Industrial Energy Use Shifted to Hydrogen</v>
      </c>
      <c r="D830" s="6" t="s">
        <v>1960</v>
      </c>
      <c r="E830" s="1" t="s">
        <v>2347</v>
      </c>
      <c r="F830" t="s">
        <v>1924</v>
      </c>
      <c r="G830" s="45" t="s">
        <v>2354</v>
      </c>
      <c r="H830" s="43">
        <v>2068</v>
      </c>
      <c r="I830" t="s">
        <v>43</v>
      </c>
      <c r="J830" s="145" t="str">
        <f>IF(ISBLANK(INDEX('Policy Characteristics'!D:D,MATCH($C830,'Policy Characteristics'!$C:$C,0))),"",INDEX('Policy Characteristics'!D:D,MATCH($C830,'Policy Characteristics'!$C:$C,0)))</f>
        <v>Hydrogen Combustion</v>
      </c>
      <c r="K830" s="144" t="str">
        <f>IF(ISBLANK(INDEX('Policy Characteristics'!E:E,MATCH($C830,'Policy Characteristics'!$C:$C,0))),"",INDEX('Policy Characteristics'!E:E,MATCH($C830,'Policy Characteristics'!$C:$C,0)))</f>
        <v>indst shift to hydrogen</v>
      </c>
      <c r="L830" s="151">
        <f>IF(ISBLANK(INDEX('Policy Characteristics'!F:F,MATCH($C830,'Policy Characteristics'!$C:$C,0))),"",INDEX('Policy Characteristics'!F:F,MATCH($C830,'Policy Characteristics'!$C:$C,0)))</f>
        <v>0</v>
      </c>
      <c r="M830" s="151">
        <f>IF(ISBLANK(INDEX('Policy Characteristics'!G:G,MATCH($C830,'Policy Characteristics'!$C:$C,0))),"",INDEX('Policy Characteristics'!G:G,MATCH($C830,'Policy Characteristics'!$C:$C,0)))</f>
        <v>1</v>
      </c>
      <c r="N830" s="151">
        <f>IF(ISBLANK(INDEX('Policy Characteristics'!H:H,MATCH($C830,'Policy Characteristics'!$C:$C,0))),"",INDEX('Policy Characteristics'!H:H,MATCH($C830,'Policy Characteristics'!$C:$C,0)))</f>
        <v>0.01</v>
      </c>
      <c r="O830" s="144" t="str">
        <f>IF(ISBLANK(INDEX('Policy Characteristics'!I:I,MATCH($C830,'Policy Characteristics'!$C:$C,0))),"",INDEX('Policy Characteristics'!I:I,MATCH($C830,'Policy Characteristics'!$C:$C,0)))</f>
        <v>% of fuel shifted</v>
      </c>
      <c r="P830" s="144"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44" t="str">
        <f>IF(ISBLANK(INDEX('Policy Characteristics'!K:K,MATCH($C830,'Policy Characteristics'!$C:$C,0))),"",INDEX('Policy Characteristics'!K:K,MATCH($C830,'Policy Characteristics'!$C:$C,0)))</f>
        <v>industry-ag-main.html#fuel-switching</v>
      </c>
      <c r="R830" s="144" t="str">
        <f>IF(ISBLANK(INDEX('Policy Characteristics'!L:L,MATCH($C830,'Policy Characteristics'!$C:$C,0))),"",INDEX('Policy Characteristics'!L:L,MATCH($C830,'Policy Characteristics'!$C:$C,0)))</f>
        <v>industry-elec-and-hydrogen.html</v>
      </c>
    </row>
    <row r="831" spans="1:18" s="2" customFormat="1" x14ac:dyDescent="0.25">
      <c r="A831" s="144" t="str">
        <f>IF(ISBLANK(INDEX('Policy Characteristics'!A:A,MATCH($C831,'Policy Characteristics'!$C:$C,0))),"",INDEX('Policy Characteristics'!A:A,MATCH($C831,'Policy Characteristics'!$C:$C,0)))</f>
        <v>Industry</v>
      </c>
      <c r="B831" s="152" t="str">
        <f>IF(ISBLANK(INDEX('Policy Characteristics'!B:B,MATCH($C831,'Policy Characteristics'!$C:$C,0))),"",INDEX('Policy Characteristics'!B:B,MATCH($C831,'Policy Characteristics'!$C:$C,0)))</f>
        <v>Hydrogen Combustion</v>
      </c>
      <c r="C831" s="144" t="str">
        <f t="shared" si="38"/>
        <v>Fraction of Eligible Industrial Energy Use Shifted to Hydrogen</v>
      </c>
      <c r="D831" s="6" t="s">
        <v>1960</v>
      </c>
      <c r="E831" s="1" t="s">
        <v>2348</v>
      </c>
      <c r="F831" t="s">
        <v>1924</v>
      </c>
      <c r="G831" s="45" t="s">
        <v>2355</v>
      </c>
      <c r="H831" s="43">
        <v>2069</v>
      </c>
      <c r="I831" t="s">
        <v>44</v>
      </c>
      <c r="J831" s="145" t="str">
        <f>IF(ISBLANK(INDEX('Policy Characteristics'!D:D,MATCH($C831,'Policy Characteristics'!$C:$C,0))),"",INDEX('Policy Characteristics'!D:D,MATCH($C831,'Policy Characteristics'!$C:$C,0)))</f>
        <v>Hydrogen Combustion</v>
      </c>
      <c r="K831" s="144" t="str">
        <f>IF(ISBLANK(INDEX('Policy Characteristics'!E:E,MATCH($C831,'Policy Characteristics'!$C:$C,0))),"",INDEX('Policy Characteristics'!E:E,MATCH($C831,'Policy Characteristics'!$C:$C,0)))</f>
        <v>indst shift to hydrogen</v>
      </c>
      <c r="L831" s="151">
        <f>IF(ISBLANK(INDEX('Policy Characteristics'!F:F,MATCH($C831,'Policy Characteristics'!$C:$C,0))),"",INDEX('Policy Characteristics'!F:F,MATCH($C831,'Policy Characteristics'!$C:$C,0)))</f>
        <v>0</v>
      </c>
      <c r="M831" s="151">
        <f>IF(ISBLANK(INDEX('Policy Characteristics'!G:G,MATCH($C831,'Policy Characteristics'!$C:$C,0))),"",INDEX('Policy Characteristics'!G:G,MATCH($C831,'Policy Characteristics'!$C:$C,0)))</f>
        <v>1</v>
      </c>
      <c r="N831" s="151">
        <f>IF(ISBLANK(INDEX('Policy Characteristics'!H:H,MATCH($C831,'Policy Characteristics'!$C:$C,0))),"",INDEX('Policy Characteristics'!H:H,MATCH($C831,'Policy Characteristics'!$C:$C,0)))</f>
        <v>0.01</v>
      </c>
      <c r="O831" s="144" t="str">
        <f>IF(ISBLANK(INDEX('Policy Characteristics'!I:I,MATCH($C831,'Policy Characteristics'!$C:$C,0))),"",INDEX('Policy Characteristics'!I:I,MATCH($C831,'Policy Characteristics'!$C:$C,0)))</f>
        <v>% of fuel shifted</v>
      </c>
      <c r="P831" s="144"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44" t="str">
        <f>IF(ISBLANK(INDEX('Policy Characteristics'!K:K,MATCH($C831,'Policy Characteristics'!$C:$C,0))),"",INDEX('Policy Characteristics'!K:K,MATCH($C831,'Policy Characteristics'!$C:$C,0)))</f>
        <v>industry-ag-main.html#fuel-switching</v>
      </c>
      <c r="R831" s="144" t="str">
        <f>IF(ISBLANK(INDEX('Policy Characteristics'!L:L,MATCH($C831,'Policy Characteristics'!$C:$C,0))),"",INDEX('Policy Characteristics'!L:L,MATCH($C831,'Policy Characteristics'!$C:$C,0)))</f>
        <v>industry-elec-and-hydrogen.html</v>
      </c>
    </row>
    <row r="832" spans="1:18" s="2" customFormat="1" x14ac:dyDescent="0.25">
      <c r="A832" s="144" t="str">
        <f>IF(ISBLANK(INDEX('Policy Characteristics'!A:A,MATCH($C832,'Policy Characteristics'!$C:$C,0))),"",INDEX('Policy Characteristics'!A:A,MATCH($C832,'Policy Characteristics'!$C:$C,0)))</f>
        <v>Industry</v>
      </c>
      <c r="B832" s="152" t="str">
        <f>IF(ISBLANK(INDEX('Policy Characteristics'!B:B,MATCH($C832,'Policy Characteristics'!$C:$C,0))),"",INDEX('Policy Characteristics'!B:B,MATCH($C832,'Policy Characteristics'!$C:$C,0)))</f>
        <v>Hydrogen Combustion</v>
      </c>
      <c r="C832" s="144" t="str">
        <f t="shared" si="38"/>
        <v>Fraction of Eligible Industrial Energy Use Shifted to Hydrogen</v>
      </c>
      <c r="D832" s="6" t="s">
        <v>1960</v>
      </c>
      <c r="E832" s="1" t="s">
        <v>2349</v>
      </c>
      <c r="F832" t="s">
        <v>1924</v>
      </c>
      <c r="G832" s="45" t="s">
        <v>2356</v>
      </c>
      <c r="H832" s="43">
        <v>2070</v>
      </c>
      <c r="I832" t="s">
        <v>43</v>
      </c>
      <c r="J832" s="145" t="str">
        <f>IF(ISBLANK(INDEX('Policy Characteristics'!D:D,MATCH($C832,'Policy Characteristics'!$C:$C,0))),"",INDEX('Policy Characteristics'!D:D,MATCH($C832,'Policy Characteristics'!$C:$C,0)))</f>
        <v>Hydrogen Combustion</v>
      </c>
      <c r="K832" s="144" t="str">
        <f>IF(ISBLANK(INDEX('Policy Characteristics'!E:E,MATCH($C832,'Policy Characteristics'!$C:$C,0))),"",INDEX('Policy Characteristics'!E:E,MATCH($C832,'Policy Characteristics'!$C:$C,0)))</f>
        <v>indst shift to hydrogen</v>
      </c>
      <c r="L832" s="151">
        <f>IF(ISBLANK(INDEX('Policy Characteristics'!F:F,MATCH($C832,'Policy Characteristics'!$C:$C,0))),"",INDEX('Policy Characteristics'!F:F,MATCH($C832,'Policy Characteristics'!$C:$C,0)))</f>
        <v>0</v>
      </c>
      <c r="M832" s="151">
        <f>IF(ISBLANK(INDEX('Policy Characteristics'!G:G,MATCH($C832,'Policy Characteristics'!$C:$C,0))),"",INDEX('Policy Characteristics'!G:G,MATCH($C832,'Policy Characteristics'!$C:$C,0)))</f>
        <v>1</v>
      </c>
      <c r="N832" s="151">
        <f>IF(ISBLANK(INDEX('Policy Characteristics'!H:H,MATCH($C832,'Policy Characteristics'!$C:$C,0))),"",INDEX('Policy Characteristics'!H:H,MATCH($C832,'Policy Characteristics'!$C:$C,0)))</f>
        <v>0.01</v>
      </c>
      <c r="O832" s="144" t="str">
        <f>IF(ISBLANK(INDEX('Policy Characteristics'!I:I,MATCH($C832,'Policy Characteristics'!$C:$C,0))),"",INDEX('Policy Characteristics'!I:I,MATCH($C832,'Policy Characteristics'!$C:$C,0)))</f>
        <v>% of fuel shifted</v>
      </c>
      <c r="P832" s="144"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44" t="str">
        <f>IF(ISBLANK(INDEX('Policy Characteristics'!K:K,MATCH($C832,'Policy Characteristics'!$C:$C,0))),"",INDEX('Policy Characteristics'!K:K,MATCH($C832,'Policy Characteristics'!$C:$C,0)))</f>
        <v>industry-ag-main.html#fuel-switching</v>
      </c>
      <c r="R832" s="144" t="str">
        <f>IF(ISBLANK(INDEX('Policy Characteristics'!L:L,MATCH($C832,'Policy Characteristics'!$C:$C,0))),"",INDEX('Policy Characteristics'!L:L,MATCH($C832,'Policy Characteristics'!$C:$C,0)))</f>
        <v>industry-elec-and-hydrogen.html</v>
      </c>
    </row>
    <row r="833" spans="1:18" s="2" customFormat="1" x14ac:dyDescent="0.25">
      <c r="A833" s="144" t="str">
        <f>IF(ISBLANK(INDEX('Policy Characteristics'!A:A,MATCH($C833,'Policy Characteristics'!$C:$C,0))),"",INDEX('Policy Characteristics'!A:A,MATCH($C833,'Policy Characteristics'!$C:$C,0)))</f>
        <v>Industry</v>
      </c>
      <c r="B833" s="152" t="str">
        <f>IF(ISBLANK(INDEX('Policy Characteristics'!B:B,MATCH($C833,'Policy Characteristics'!$C:$C,0))),"",INDEX('Policy Characteristics'!B:B,MATCH($C833,'Policy Characteristics'!$C:$C,0)))</f>
        <v>Hydrogen Combustion</v>
      </c>
      <c r="C833" s="144" t="str">
        <f t="shared" si="38"/>
        <v>Fraction of Eligible Industrial Energy Use Shifted to Hydrogen</v>
      </c>
      <c r="D833" s="6" t="s">
        <v>1960</v>
      </c>
      <c r="E833" s="1" t="s">
        <v>2350</v>
      </c>
      <c r="F833" t="s">
        <v>1924</v>
      </c>
      <c r="G833" s="45" t="s">
        <v>2357</v>
      </c>
      <c r="H833" s="43">
        <v>2071</v>
      </c>
      <c r="I833" t="s">
        <v>43</v>
      </c>
      <c r="J833" s="145" t="str">
        <f>IF(ISBLANK(INDEX('Policy Characteristics'!D:D,MATCH($C833,'Policy Characteristics'!$C:$C,0))),"",INDEX('Policy Characteristics'!D:D,MATCH($C833,'Policy Characteristics'!$C:$C,0)))</f>
        <v>Hydrogen Combustion</v>
      </c>
      <c r="K833" s="144" t="str">
        <f>IF(ISBLANK(INDEX('Policy Characteristics'!E:E,MATCH($C833,'Policy Characteristics'!$C:$C,0))),"",INDEX('Policy Characteristics'!E:E,MATCH($C833,'Policy Characteristics'!$C:$C,0)))</f>
        <v>indst shift to hydrogen</v>
      </c>
      <c r="L833" s="151">
        <f>IF(ISBLANK(INDEX('Policy Characteristics'!F:F,MATCH($C833,'Policy Characteristics'!$C:$C,0))),"",INDEX('Policy Characteristics'!F:F,MATCH($C833,'Policy Characteristics'!$C:$C,0)))</f>
        <v>0</v>
      </c>
      <c r="M833" s="151">
        <f>IF(ISBLANK(INDEX('Policy Characteristics'!G:G,MATCH($C833,'Policy Characteristics'!$C:$C,0))),"",INDEX('Policy Characteristics'!G:G,MATCH($C833,'Policy Characteristics'!$C:$C,0)))</f>
        <v>1</v>
      </c>
      <c r="N833" s="151">
        <f>IF(ISBLANK(INDEX('Policy Characteristics'!H:H,MATCH($C833,'Policy Characteristics'!$C:$C,0))),"",INDEX('Policy Characteristics'!H:H,MATCH($C833,'Policy Characteristics'!$C:$C,0)))</f>
        <v>0.01</v>
      </c>
      <c r="O833" s="144" t="str">
        <f>IF(ISBLANK(INDEX('Policy Characteristics'!I:I,MATCH($C833,'Policy Characteristics'!$C:$C,0))),"",INDEX('Policy Characteristics'!I:I,MATCH($C833,'Policy Characteristics'!$C:$C,0)))</f>
        <v>% of fuel shifted</v>
      </c>
      <c r="P833" s="144"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44" t="str">
        <f>IF(ISBLANK(INDEX('Policy Characteristics'!K:K,MATCH($C833,'Policy Characteristics'!$C:$C,0))),"",INDEX('Policy Characteristics'!K:K,MATCH($C833,'Policy Characteristics'!$C:$C,0)))</f>
        <v>industry-ag-main.html#fuel-switching</v>
      </c>
      <c r="R833" s="144" t="str">
        <f>IF(ISBLANK(INDEX('Policy Characteristics'!L:L,MATCH($C833,'Policy Characteristics'!$C:$C,0))),"",INDEX('Policy Characteristics'!L:L,MATCH($C833,'Policy Characteristics'!$C:$C,0)))</f>
        <v>industry-elec-and-hydrogen.html</v>
      </c>
    </row>
    <row r="834" spans="1:18" s="2" customFormat="1" x14ac:dyDescent="0.25">
      <c r="A834" s="144" t="str">
        <f>IF(ISBLANK(INDEX('Policy Characteristics'!A:A,MATCH($C834,'Policy Characteristics'!$C:$C,0))),"",INDEX('Policy Characteristics'!A:A,MATCH($C834,'Policy Characteristics'!$C:$C,0)))</f>
        <v>Industry</v>
      </c>
      <c r="B834" s="152" t="str">
        <f>IF(ISBLANK(INDEX('Policy Characteristics'!B:B,MATCH($C834,'Policy Characteristics'!$C:$C,0))),"",INDEX('Policy Characteristics'!B:B,MATCH($C834,'Policy Characteristics'!$C:$C,0)))</f>
        <v>Hydrogen Combustion</v>
      </c>
      <c r="C834" s="144" t="str">
        <f t="shared" si="38"/>
        <v>Fraction of Eligible Industrial Energy Use Shifted to Hydrogen</v>
      </c>
      <c r="D834" s="6" t="s">
        <v>1960</v>
      </c>
      <c r="E834" s="1" t="s">
        <v>2351</v>
      </c>
      <c r="F834" t="s">
        <v>1924</v>
      </c>
      <c r="G834" s="45" t="s">
        <v>2358</v>
      </c>
      <c r="H834" s="43">
        <v>2072</v>
      </c>
      <c r="I834" t="s">
        <v>44</v>
      </c>
      <c r="J834" s="145" t="str">
        <f>IF(ISBLANK(INDEX('Policy Characteristics'!D:D,MATCH($C834,'Policy Characteristics'!$C:$C,0))),"",INDEX('Policy Characteristics'!D:D,MATCH($C834,'Policy Characteristics'!$C:$C,0)))</f>
        <v>Hydrogen Combustion</v>
      </c>
      <c r="K834" s="144" t="str">
        <f>IF(ISBLANK(INDEX('Policy Characteristics'!E:E,MATCH($C834,'Policy Characteristics'!$C:$C,0))),"",INDEX('Policy Characteristics'!E:E,MATCH($C834,'Policy Characteristics'!$C:$C,0)))</f>
        <v>indst shift to hydrogen</v>
      </c>
      <c r="L834" s="151">
        <f>IF(ISBLANK(INDEX('Policy Characteristics'!F:F,MATCH($C834,'Policy Characteristics'!$C:$C,0))),"",INDEX('Policy Characteristics'!F:F,MATCH($C834,'Policy Characteristics'!$C:$C,0)))</f>
        <v>0</v>
      </c>
      <c r="M834" s="151">
        <f>IF(ISBLANK(INDEX('Policy Characteristics'!G:G,MATCH($C834,'Policy Characteristics'!$C:$C,0))),"",INDEX('Policy Characteristics'!G:G,MATCH($C834,'Policy Characteristics'!$C:$C,0)))</f>
        <v>1</v>
      </c>
      <c r="N834" s="151">
        <f>IF(ISBLANK(INDEX('Policy Characteristics'!H:H,MATCH($C834,'Policy Characteristics'!$C:$C,0))),"",INDEX('Policy Characteristics'!H:H,MATCH($C834,'Policy Characteristics'!$C:$C,0)))</f>
        <v>0.01</v>
      </c>
      <c r="O834" s="144" t="str">
        <f>IF(ISBLANK(INDEX('Policy Characteristics'!I:I,MATCH($C834,'Policy Characteristics'!$C:$C,0))),"",INDEX('Policy Characteristics'!I:I,MATCH($C834,'Policy Characteristics'!$C:$C,0)))</f>
        <v>% of fuel shifted</v>
      </c>
      <c r="P834" s="144"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44" t="str">
        <f>IF(ISBLANK(INDEX('Policy Characteristics'!K:K,MATCH($C834,'Policy Characteristics'!$C:$C,0))),"",INDEX('Policy Characteristics'!K:K,MATCH($C834,'Policy Characteristics'!$C:$C,0)))</f>
        <v>industry-ag-main.html#fuel-switching</v>
      </c>
      <c r="R834" s="144" t="str">
        <f>IF(ISBLANK(INDEX('Policy Characteristics'!L:L,MATCH($C834,'Policy Characteristics'!$C:$C,0))),"",INDEX('Policy Characteristics'!L:L,MATCH($C834,'Policy Characteristics'!$C:$C,0)))</f>
        <v>industry-elec-and-hydrogen.html</v>
      </c>
    </row>
    <row r="835" spans="1:18" s="2" customFormat="1" x14ac:dyDescent="0.25">
      <c r="A835" s="144" t="str">
        <f>IF(ISBLANK(INDEX('Policy Characteristics'!A:A,MATCH($C835,'Policy Characteristics'!$C:$C,0))),"",INDEX('Policy Characteristics'!A:A,MATCH($C835,'Policy Characteristics'!$C:$C,0)))</f>
        <v>Industry</v>
      </c>
      <c r="B835" s="152" t="str">
        <f>IF(ISBLANK(INDEX('Policy Characteristics'!B:B,MATCH($C835,'Policy Characteristics'!$C:$C,0))),"",INDEX('Policy Characteristics'!B:B,MATCH($C835,'Policy Characteristics'!$C:$C,0)))</f>
        <v>Hydrogen Combustion</v>
      </c>
      <c r="C835" s="144" t="str">
        <f t="shared" si="38"/>
        <v>Fraction of Eligible Industrial Energy Use Shifted to Hydrogen</v>
      </c>
      <c r="D835" s="6" t="s">
        <v>1960</v>
      </c>
      <c r="E835" s="1" t="s">
        <v>2501</v>
      </c>
      <c r="F835" t="s">
        <v>1924</v>
      </c>
      <c r="G835" s="45" t="s">
        <v>2501</v>
      </c>
      <c r="H835" s="43">
        <v>2073</v>
      </c>
      <c r="I835" t="s">
        <v>43</v>
      </c>
      <c r="J835" s="145" t="str">
        <f>IF(ISBLANK(INDEX('Policy Characteristics'!D:D,MATCH($C835,'Policy Characteristics'!$C:$C,0))),"",INDEX('Policy Characteristics'!D:D,MATCH($C835,'Policy Characteristics'!$C:$C,0)))</f>
        <v>Hydrogen Combustion</v>
      </c>
      <c r="K835" s="144" t="str">
        <f>IF(ISBLANK(INDEX('Policy Characteristics'!E:E,MATCH($C835,'Policy Characteristics'!$C:$C,0))),"",INDEX('Policy Characteristics'!E:E,MATCH($C835,'Policy Characteristics'!$C:$C,0)))</f>
        <v>indst shift to hydrogen</v>
      </c>
      <c r="L835" s="151">
        <f>IF(ISBLANK(INDEX('Policy Characteristics'!F:F,MATCH($C835,'Policy Characteristics'!$C:$C,0))),"",INDEX('Policy Characteristics'!F:F,MATCH($C835,'Policy Characteristics'!$C:$C,0)))</f>
        <v>0</v>
      </c>
      <c r="M835" s="151">
        <f>IF(ISBLANK(INDEX('Policy Characteristics'!G:G,MATCH($C835,'Policy Characteristics'!$C:$C,0))),"",INDEX('Policy Characteristics'!G:G,MATCH($C835,'Policy Characteristics'!$C:$C,0)))</f>
        <v>1</v>
      </c>
      <c r="N835" s="151">
        <f>IF(ISBLANK(INDEX('Policy Characteristics'!H:H,MATCH($C835,'Policy Characteristics'!$C:$C,0))),"",INDEX('Policy Characteristics'!H:H,MATCH($C835,'Policy Characteristics'!$C:$C,0)))</f>
        <v>0.01</v>
      </c>
      <c r="O835" s="144" t="str">
        <f>IF(ISBLANK(INDEX('Policy Characteristics'!I:I,MATCH($C835,'Policy Characteristics'!$C:$C,0))),"",INDEX('Policy Characteristics'!I:I,MATCH($C835,'Policy Characteristics'!$C:$C,0)))</f>
        <v>% of fuel shifted</v>
      </c>
      <c r="P835" s="144"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44" t="str">
        <f>IF(ISBLANK(INDEX('Policy Characteristics'!K:K,MATCH($C835,'Policy Characteristics'!$C:$C,0))),"",INDEX('Policy Characteristics'!K:K,MATCH($C835,'Policy Characteristics'!$C:$C,0)))</f>
        <v>industry-ag-main.html#fuel-switching</v>
      </c>
      <c r="R835" s="144" t="str">
        <f>IF(ISBLANK(INDEX('Policy Characteristics'!L:L,MATCH($C835,'Policy Characteristics'!$C:$C,0))),"",INDEX('Policy Characteristics'!L:L,MATCH($C835,'Policy Characteristics'!$C:$C,0)))</f>
        <v>industry-elec-and-hydrogen.html</v>
      </c>
    </row>
    <row r="836" spans="1:18" s="2" customFormat="1" x14ac:dyDescent="0.25">
      <c r="A836" s="144" t="str">
        <f>IF(ISBLANK(INDEX('Policy Characteristics'!A:A,MATCH($C836,'Policy Characteristics'!$C:$C,0))),"",INDEX('Policy Characteristics'!A:A,MATCH($C836,'Policy Characteristics'!$C:$C,0)))</f>
        <v>Industry</v>
      </c>
      <c r="B836" s="152" t="str">
        <f>IF(ISBLANK(INDEX('Policy Characteristics'!B:B,MATCH($C836,'Policy Characteristics'!$C:$C,0))),"",INDEX('Policy Characteristics'!B:B,MATCH($C836,'Policy Characteristics'!$C:$C,0)))</f>
        <v>Hydrogen Combustion</v>
      </c>
      <c r="C836" s="144" t="str">
        <f t="shared" si="38"/>
        <v>Fraction of Eligible Industrial Energy Use Shifted to Hydrogen</v>
      </c>
      <c r="D836" s="6" t="s">
        <v>1961</v>
      </c>
      <c r="E836" s="1" t="s">
        <v>2345</v>
      </c>
      <c r="F836" t="s">
        <v>1925</v>
      </c>
      <c r="G836" s="45" t="s">
        <v>2352</v>
      </c>
      <c r="H836" s="43">
        <v>2074</v>
      </c>
      <c r="I836" t="s">
        <v>43</v>
      </c>
      <c r="J836" s="145" t="str">
        <f>IF(ISBLANK(INDEX('Policy Characteristics'!D:D,MATCH($C836,'Policy Characteristics'!$C:$C,0))),"",INDEX('Policy Characteristics'!D:D,MATCH($C836,'Policy Characteristics'!$C:$C,0)))</f>
        <v>Hydrogen Combustion</v>
      </c>
      <c r="K836" s="144" t="str">
        <f>IF(ISBLANK(INDEX('Policy Characteristics'!E:E,MATCH($C836,'Policy Characteristics'!$C:$C,0))),"",INDEX('Policy Characteristics'!E:E,MATCH($C836,'Policy Characteristics'!$C:$C,0)))</f>
        <v>indst shift to hydrogen</v>
      </c>
      <c r="L836" s="151">
        <f>IF(ISBLANK(INDEX('Policy Characteristics'!F:F,MATCH($C836,'Policy Characteristics'!$C:$C,0))),"",INDEX('Policy Characteristics'!F:F,MATCH($C836,'Policy Characteristics'!$C:$C,0)))</f>
        <v>0</v>
      </c>
      <c r="M836" s="151">
        <f>IF(ISBLANK(INDEX('Policy Characteristics'!G:G,MATCH($C836,'Policy Characteristics'!$C:$C,0))),"",INDEX('Policy Characteristics'!G:G,MATCH($C836,'Policy Characteristics'!$C:$C,0)))</f>
        <v>1</v>
      </c>
      <c r="N836" s="151">
        <f>IF(ISBLANK(INDEX('Policy Characteristics'!H:H,MATCH($C836,'Policy Characteristics'!$C:$C,0))),"",INDEX('Policy Characteristics'!H:H,MATCH($C836,'Policy Characteristics'!$C:$C,0)))</f>
        <v>0.01</v>
      </c>
      <c r="O836" s="144" t="str">
        <f>IF(ISBLANK(INDEX('Policy Characteristics'!I:I,MATCH($C836,'Policy Characteristics'!$C:$C,0))),"",INDEX('Policy Characteristics'!I:I,MATCH($C836,'Policy Characteristics'!$C:$C,0)))</f>
        <v>% of fuel shifted</v>
      </c>
      <c r="P836" s="144"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44" t="str">
        <f>IF(ISBLANK(INDEX('Policy Characteristics'!K:K,MATCH($C836,'Policy Characteristics'!$C:$C,0))),"",INDEX('Policy Characteristics'!K:K,MATCH($C836,'Policy Characteristics'!$C:$C,0)))</f>
        <v>industry-ag-main.html#fuel-switching</v>
      </c>
      <c r="R836" s="144" t="str">
        <f>IF(ISBLANK(INDEX('Policy Characteristics'!L:L,MATCH($C836,'Policy Characteristics'!$C:$C,0))),"",INDEX('Policy Characteristics'!L:L,MATCH($C836,'Policy Characteristics'!$C:$C,0)))</f>
        <v>industry-elec-and-hydrogen.html</v>
      </c>
    </row>
    <row r="837" spans="1:18" s="2" customFormat="1" x14ac:dyDescent="0.25">
      <c r="A837" s="144" t="str">
        <f>IF(ISBLANK(INDEX('Policy Characteristics'!A:A,MATCH($C837,'Policy Characteristics'!$C:$C,0))),"",INDEX('Policy Characteristics'!A:A,MATCH($C837,'Policy Characteristics'!$C:$C,0)))</f>
        <v>Industry</v>
      </c>
      <c r="B837" s="152" t="str">
        <f>IF(ISBLANK(INDEX('Policy Characteristics'!B:B,MATCH($C837,'Policy Characteristics'!$C:$C,0))),"",INDEX('Policy Characteristics'!B:B,MATCH($C837,'Policy Characteristics'!$C:$C,0)))</f>
        <v>Hydrogen Combustion</v>
      </c>
      <c r="C837" s="144" t="str">
        <f t="shared" si="38"/>
        <v>Fraction of Eligible Industrial Energy Use Shifted to Hydrogen</v>
      </c>
      <c r="D837" s="6" t="s">
        <v>1961</v>
      </c>
      <c r="E837" s="1" t="s">
        <v>2346</v>
      </c>
      <c r="F837" t="s">
        <v>1925</v>
      </c>
      <c r="G837" s="45" t="s">
        <v>2353</v>
      </c>
      <c r="H837" s="43">
        <v>2075</v>
      </c>
      <c r="I837" t="s">
        <v>43</v>
      </c>
      <c r="J837" s="145" t="str">
        <f>IF(ISBLANK(INDEX('Policy Characteristics'!D:D,MATCH($C837,'Policy Characteristics'!$C:$C,0))),"",INDEX('Policy Characteristics'!D:D,MATCH($C837,'Policy Characteristics'!$C:$C,0)))</f>
        <v>Hydrogen Combustion</v>
      </c>
      <c r="K837" s="144" t="str">
        <f>IF(ISBLANK(INDEX('Policy Characteristics'!E:E,MATCH($C837,'Policy Characteristics'!$C:$C,0))),"",INDEX('Policy Characteristics'!E:E,MATCH($C837,'Policy Characteristics'!$C:$C,0)))</f>
        <v>indst shift to hydrogen</v>
      </c>
      <c r="L837" s="151">
        <f>IF(ISBLANK(INDEX('Policy Characteristics'!F:F,MATCH($C837,'Policy Characteristics'!$C:$C,0))),"",INDEX('Policy Characteristics'!F:F,MATCH($C837,'Policy Characteristics'!$C:$C,0)))</f>
        <v>0</v>
      </c>
      <c r="M837" s="151">
        <f>IF(ISBLANK(INDEX('Policy Characteristics'!G:G,MATCH($C837,'Policy Characteristics'!$C:$C,0))),"",INDEX('Policy Characteristics'!G:G,MATCH($C837,'Policy Characteristics'!$C:$C,0)))</f>
        <v>1</v>
      </c>
      <c r="N837" s="151">
        <f>IF(ISBLANK(INDEX('Policy Characteristics'!H:H,MATCH($C837,'Policy Characteristics'!$C:$C,0))),"",INDEX('Policy Characteristics'!H:H,MATCH($C837,'Policy Characteristics'!$C:$C,0)))</f>
        <v>0.01</v>
      </c>
      <c r="O837" s="144" t="str">
        <f>IF(ISBLANK(INDEX('Policy Characteristics'!I:I,MATCH($C837,'Policy Characteristics'!$C:$C,0))),"",INDEX('Policy Characteristics'!I:I,MATCH($C837,'Policy Characteristics'!$C:$C,0)))</f>
        <v>% of fuel shifted</v>
      </c>
      <c r="P837" s="144"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44" t="str">
        <f>IF(ISBLANK(INDEX('Policy Characteristics'!K:K,MATCH($C837,'Policy Characteristics'!$C:$C,0))),"",INDEX('Policy Characteristics'!K:K,MATCH($C837,'Policy Characteristics'!$C:$C,0)))</f>
        <v>industry-ag-main.html#fuel-switching</v>
      </c>
      <c r="R837" s="144" t="str">
        <f>IF(ISBLANK(INDEX('Policy Characteristics'!L:L,MATCH($C837,'Policy Characteristics'!$C:$C,0))),"",INDEX('Policy Characteristics'!L:L,MATCH($C837,'Policy Characteristics'!$C:$C,0)))</f>
        <v>industry-elec-and-hydrogen.html</v>
      </c>
    </row>
    <row r="838" spans="1:18" s="2" customFormat="1" x14ac:dyDescent="0.25">
      <c r="A838" s="144" t="str">
        <f>IF(ISBLANK(INDEX('Policy Characteristics'!A:A,MATCH($C838,'Policy Characteristics'!$C:$C,0))),"",INDEX('Policy Characteristics'!A:A,MATCH($C838,'Policy Characteristics'!$C:$C,0)))</f>
        <v>Industry</v>
      </c>
      <c r="B838" s="152" t="str">
        <f>IF(ISBLANK(INDEX('Policy Characteristics'!B:B,MATCH($C838,'Policy Characteristics'!$C:$C,0))),"",INDEX('Policy Characteristics'!B:B,MATCH($C838,'Policy Characteristics'!$C:$C,0)))</f>
        <v>Hydrogen Combustion</v>
      </c>
      <c r="C838" s="144" t="str">
        <f t="shared" si="38"/>
        <v>Fraction of Eligible Industrial Energy Use Shifted to Hydrogen</v>
      </c>
      <c r="D838" s="6" t="s">
        <v>1961</v>
      </c>
      <c r="E838" s="1" t="s">
        <v>2347</v>
      </c>
      <c r="F838" t="s">
        <v>1925</v>
      </c>
      <c r="G838" s="45" t="s">
        <v>2354</v>
      </c>
      <c r="H838" s="43">
        <v>2076</v>
      </c>
      <c r="I838" t="s">
        <v>43</v>
      </c>
      <c r="J838" s="145" t="str">
        <f>IF(ISBLANK(INDEX('Policy Characteristics'!D:D,MATCH($C838,'Policy Characteristics'!$C:$C,0))),"",INDEX('Policy Characteristics'!D:D,MATCH($C838,'Policy Characteristics'!$C:$C,0)))</f>
        <v>Hydrogen Combustion</v>
      </c>
      <c r="K838" s="144" t="str">
        <f>IF(ISBLANK(INDEX('Policy Characteristics'!E:E,MATCH($C838,'Policy Characteristics'!$C:$C,0))),"",INDEX('Policy Characteristics'!E:E,MATCH($C838,'Policy Characteristics'!$C:$C,0)))</f>
        <v>indst shift to hydrogen</v>
      </c>
      <c r="L838" s="151">
        <f>IF(ISBLANK(INDEX('Policy Characteristics'!F:F,MATCH($C838,'Policy Characteristics'!$C:$C,0))),"",INDEX('Policy Characteristics'!F:F,MATCH($C838,'Policy Characteristics'!$C:$C,0)))</f>
        <v>0</v>
      </c>
      <c r="M838" s="151">
        <f>IF(ISBLANK(INDEX('Policy Characteristics'!G:G,MATCH($C838,'Policy Characteristics'!$C:$C,0))),"",INDEX('Policy Characteristics'!G:G,MATCH($C838,'Policy Characteristics'!$C:$C,0)))</f>
        <v>1</v>
      </c>
      <c r="N838" s="151">
        <f>IF(ISBLANK(INDEX('Policy Characteristics'!H:H,MATCH($C838,'Policy Characteristics'!$C:$C,0))),"",INDEX('Policy Characteristics'!H:H,MATCH($C838,'Policy Characteristics'!$C:$C,0)))</f>
        <v>0.01</v>
      </c>
      <c r="O838" s="144" t="str">
        <f>IF(ISBLANK(INDEX('Policy Characteristics'!I:I,MATCH($C838,'Policy Characteristics'!$C:$C,0))),"",INDEX('Policy Characteristics'!I:I,MATCH($C838,'Policy Characteristics'!$C:$C,0)))</f>
        <v>% of fuel shifted</v>
      </c>
      <c r="P838" s="144"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44" t="str">
        <f>IF(ISBLANK(INDEX('Policy Characteristics'!K:K,MATCH($C838,'Policy Characteristics'!$C:$C,0))),"",INDEX('Policy Characteristics'!K:K,MATCH($C838,'Policy Characteristics'!$C:$C,0)))</f>
        <v>industry-ag-main.html#fuel-switching</v>
      </c>
      <c r="R838" s="144" t="str">
        <f>IF(ISBLANK(INDEX('Policy Characteristics'!L:L,MATCH($C838,'Policy Characteristics'!$C:$C,0))),"",INDEX('Policy Characteristics'!L:L,MATCH($C838,'Policy Characteristics'!$C:$C,0)))</f>
        <v>industry-elec-and-hydrogen.html</v>
      </c>
    </row>
    <row r="839" spans="1:18" s="2" customFormat="1" x14ac:dyDescent="0.25">
      <c r="A839" s="144" t="str">
        <f>IF(ISBLANK(INDEX('Policy Characteristics'!A:A,MATCH($C839,'Policy Characteristics'!$C:$C,0))),"",INDEX('Policy Characteristics'!A:A,MATCH($C839,'Policy Characteristics'!$C:$C,0)))</f>
        <v>Industry</v>
      </c>
      <c r="B839" s="152" t="str">
        <f>IF(ISBLANK(INDEX('Policy Characteristics'!B:B,MATCH($C839,'Policy Characteristics'!$C:$C,0))),"",INDEX('Policy Characteristics'!B:B,MATCH($C839,'Policy Characteristics'!$C:$C,0)))</f>
        <v>Hydrogen Combustion</v>
      </c>
      <c r="C839" s="144" t="str">
        <f t="shared" si="38"/>
        <v>Fraction of Eligible Industrial Energy Use Shifted to Hydrogen</v>
      </c>
      <c r="D839" s="6" t="s">
        <v>1961</v>
      </c>
      <c r="E839" s="1" t="s">
        <v>2348</v>
      </c>
      <c r="F839" t="s">
        <v>1925</v>
      </c>
      <c r="G839" s="45" t="s">
        <v>2355</v>
      </c>
      <c r="H839" s="43">
        <v>2077</v>
      </c>
      <c r="I839" t="s">
        <v>44</v>
      </c>
      <c r="J839" s="145" t="str">
        <f>IF(ISBLANK(INDEX('Policy Characteristics'!D:D,MATCH($C839,'Policy Characteristics'!$C:$C,0))),"",INDEX('Policy Characteristics'!D:D,MATCH($C839,'Policy Characteristics'!$C:$C,0)))</f>
        <v>Hydrogen Combustion</v>
      </c>
      <c r="K839" s="144" t="str">
        <f>IF(ISBLANK(INDEX('Policy Characteristics'!E:E,MATCH($C839,'Policy Characteristics'!$C:$C,0))),"",INDEX('Policy Characteristics'!E:E,MATCH($C839,'Policy Characteristics'!$C:$C,0)))</f>
        <v>indst shift to hydrogen</v>
      </c>
      <c r="L839" s="151">
        <f>IF(ISBLANK(INDEX('Policy Characteristics'!F:F,MATCH($C839,'Policy Characteristics'!$C:$C,0))),"",INDEX('Policy Characteristics'!F:F,MATCH($C839,'Policy Characteristics'!$C:$C,0)))</f>
        <v>0</v>
      </c>
      <c r="M839" s="151">
        <f>IF(ISBLANK(INDEX('Policy Characteristics'!G:G,MATCH($C839,'Policy Characteristics'!$C:$C,0))),"",INDEX('Policy Characteristics'!G:G,MATCH($C839,'Policy Characteristics'!$C:$C,0)))</f>
        <v>1</v>
      </c>
      <c r="N839" s="151">
        <f>IF(ISBLANK(INDEX('Policy Characteristics'!H:H,MATCH($C839,'Policy Characteristics'!$C:$C,0))),"",INDEX('Policy Characteristics'!H:H,MATCH($C839,'Policy Characteristics'!$C:$C,0)))</f>
        <v>0.01</v>
      </c>
      <c r="O839" s="144" t="str">
        <f>IF(ISBLANK(INDEX('Policy Characteristics'!I:I,MATCH($C839,'Policy Characteristics'!$C:$C,0))),"",INDEX('Policy Characteristics'!I:I,MATCH($C839,'Policy Characteristics'!$C:$C,0)))</f>
        <v>% of fuel shifted</v>
      </c>
      <c r="P839" s="144"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44" t="str">
        <f>IF(ISBLANK(INDEX('Policy Characteristics'!K:K,MATCH($C839,'Policy Characteristics'!$C:$C,0))),"",INDEX('Policy Characteristics'!K:K,MATCH($C839,'Policy Characteristics'!$C:$C,0)))</f>
        <v>industry-ag-main.html#fuel-switching</v>
      </c>
      <c r="R839" s="144" t="str">
        <f>IF(ISBLANK(INDEX('Policy Characteristics'!L:L,MATCH($C839,'Policy Characteristics'!$C:$C,0))),"",INDEX('Policy Characteristics'!L:L,MATCH($C839,'Policy Characteristics'!$C:$C,0)))</f>
        <v>industry-elec-and-hydrogen.html</v>
      </c>
    </row>
    <row r="840" spans="1:18" s="2" customFormat="1" x14ac:dyDescent="0.25">
      <c r="A840" s="144" t="str">
        <f>IF(ISBLANK(INDEX('Policy Characteristics'!A:A,MATCH($C840,'Policy Characteristics'!$C:$C,0))),"",INDEX('Policy Characteristics'!A:A,MATCH($C840,'Policy Characteristics'!$C:$C,0)))</f>
        <v>Industry</v>
      </c>
      <c r="B840" s="152" t="str">
        <f>IF(ISBLANK(INDEX('Policy Characteristics'!B:B,MATCH($C840,'Policy Characteristics'!$C:$C,0))),"",INDEX('Policy Characteristics'!B:B,MATCH($C840,'Policy Characteristics'!$C:$C,0)))</f>
        <v>Hydrogen Combustion</v>
      </c>
      <c r="C840" s="144" t="str">
        <f t="shared" si="38"/>
        <v>Fraction of Eligible Industrial Energy Use Shifted to Hydrogen</v>
      </c>
      <c r="D840" s="6" t="s">
        <v>1961</v>
      </c>
      <c r="E840" s="1" t="s">
        <v>2349</v>
      </c>
      <c r="F840" t="s">
        <v>1925</v>
      </c>
      <c r="G840" s="45" t="s">
        <v>2356</v>
      </c>
      <c r="H840" s="43">
        <v>2078</v>
      </c>
      <c r="I840" t="s">
        <v>44</v>
      </c>
      <c r="J840" s="145" t="str">
        <f>IF(ISBLANK(INDEX('Policy Characteristics'!D:D,MATCH($C840,'Policy Characteristics'!$C:$C,0))),"",INDEX('Policy Characteristics'!D:D,MATCH($C840,'Policy Characteristics'!$C:$C,0)))</f>
        <v>Hydrogen Combustion</v>
      </c>
      <c r="K840" s="144" t="str">
        <f>IF(ISBLANK(INDEX('Policy Characteristics'!E:E,MATCH($C840,'Policy Characteristics'!$C:$C,0))),"",INDEX('Policy Characteristics'!E:E,MATCH($C840,'Policy Characteristics'!$C:$C,0)))</f>
        <v>indst shift to hydrogen</v>
      </c>
      <c r="L840" s="151">
        <f>IF(ISBLANK(INDEX('Policy Characteristics'!F:F,MATCH($C840,'Policy Characteristics'!$C:$C,0))),"",INDEX('Policy Characteristics'!F:F,MATCH($C840,'Policy Characteristics'!$C:$C,0)))</f>
        <v>0</v>
      </c>
      <c r="M840" s="151">
        <f>IF(ISBLANK(INDEX('Policy Characteristics'!G:G,MATCH($C840,'Policy Characteristics'!$C:$C,0))),"",INDEX('Policy Characteristics'!G:G,MATCH($C840,'Policy Characteristics'!$C:$C,0)))</f>
        <v>1</v>
      </c>
      <c r="N840" s="151">
        <f>IF(ISBLANK(INDEX('Policy Characteristics'!H:H,MATCH($C840,'Policy Characteristics'!$C:$C,0))),"",INDEX('Policy Characteristics'!H:H,MATCH($C840,'Policy Characteristics'!$C:$C,0)))</f>
        <v>0.01</v>
      </c>
      <c r="O840" s="144" t="str">
        <f>IF(ISBLANK(INDEX('Policy Characteristics'!I:I,MATCH($C840,'Policy Characteristics'!$C:$C,0))),"",INDEX('Policy Characteristics'!I:I,MATCH($C840,'Policy Characteristics'!$C:$C,0)))</f>
        <v>% of fuel shifted</v>
      </c>
      <c r="P840" s="144"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44" t="str">
        <f>IF(ISBLANK(INDEX('Policy Characteristics'!K:K,MATCH($C840,'Policy Characteristics'!$C:$C,0))),"",INDEX('Policy Characteristics'!K:K,MATCH($C840,'Policy Characteristics'!$C:$C,0)))</f>
        <v>industry-ag-main.html#fuel-switching</v>
      </c>
      <c r="R840" s="144" t="str">
        <f>IF(ISBLANK(INDEX('Policy Characteristics'!L:L,MATCH($C840,'Policy Characteristics'!$C:$C,0))),"",INDEX('Policy Characteristics'!L:L,MATCH($C840,'Policy Characteristics'!$C:$C,0)))</f>
        <v>industry-elec-and-hydrogen.html</v>
      </c>
    </row>
    <row r="841" spans="1:18" s="2" customFormat="1" x14ac:dyDescent="0.25">
      <c r="A841" s="144" t="str">
        <f>IF(ISBLANK(INDEX('Policy Characteristics'!A:A,MATCH($C841,'Policy Characteristics'!$C:$C,0))),"",INDEX('Policy Characteristics'!A:A,MATCH($C841,'Policy Characteristics'!$C:$C,0)))</f>
        <v>Industry</v>
      </c>
      <c r="B841" s="152" t="str">
        <f>IF(ISBLANK(INDEX('Policy Characteristics'!B:B,MATCH($C841,'Policy Characteristics'!$C:$C,0))),"",INDEX('Policy Characteristics'!B:B,MATCH($C841,'Policy Characteristics'!$C:$C,0)))</f>
        <v>Hydrogen Combustion</v>
      </c>
      <c r="C841" s="144" t="str">
        <f t="shared" si="38"/>
        <v>Fraction of Eligible Industrial Energy Use Shifted to Hydrogen</v>
      </c>
      <c r="D841" s="6" t="s">
        <v>1961</v>
      </c>
      <c r="E841" s="1" t="s">
        <v>2350</v>
      </c>
      <c r="F841" t="s">
        <v>1925</v>
      </c>
      <c r="G841" s="45" t="s">
        <v>2357</v>
      </c>
      <c r="H841" s="43">
        <v>2079</v>
      </c>
      <c r="I841" t="s">
        <v>43</v>
      </c>
      <c r="J841" s="145" t="str">
        <f>IF(ISBLANK(INDEX('Policy Characteristics'!D:D,MATCH($C841,'Policy Characteristics'!$C:$C,0))),"",INDEX('Policy Characteristics'!D:D,MATCH($C841,'Policy Characteristics'!$C:$C,0)))</f>
        <v>Hydrogen Combustion</v>
      </c>
      <c r="K841" s="144" t="str">
        <f>IF(ISBLANK(INDEX('Policy Characteristics'!E:E,MATCH($C841,'Policy Characteristics'!$C:$C,0))),"",INDEX('Policy Characteristics'!E:E,MATCH($C841,'Policy Characteristics'!$C:$C,0)))</f>
        <v>indst shift to hydrogen</v>
      </c>
      <c r="L841" s="151">
        <f>IF(ISBLANK(INDEX('Policy Characteristics'!F:F,MATCH($C841,'Policy Characteristics'!$C:$C,0))),"",INDEX('Policy Characteristics'!F:F,MATCH($C841,'Policy Characteristics'!$C:$C,0)))</f>
        <v>0</v>
      </c>
      <c r="M841" s="151">
        <f>IF(ISBLANK(INDEX('Policy Characteristics'!G:G,MATCH($C841,'Policy Characteristics'!$C:$C,0))),"",INDEX('Policy Characteristics'!G:G,MATCH($C841,'Policy Characteristics'!$C:$C,0)))</f>
        <v>1</v>
      </c>
      <c r="N841" s="151">
        <f>IF(ISBLANK(INDEX('Policy Characteristics'!H:H,MATCH($C841,'Policy Characteristics'!$C:$C,0))),"",INDEX('Policy Characteristics'!H:H,MATCH($C841,'Policy Characteristics'!$C:$C,0)))</f>
        <v>0.01</v>
      </c>
      <c r="O841" s="144" t="str">
        <f>IF(ISBLANK(INDEX('Policy Characteristics'!I:I,MATCH($C841,'Policy Characteristics'!$C:$C,0))),"",INDEX('Policy Characteristics'!I:I,MATCH($C841,'Policy Characteristics'!$C:$C,0)))</f>
        <v>% of fuel shifted</v>
      </c>
      <c r="P841" s="144"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44" t="str">
        <f>IF(ISBLANK(INDEX('Policy Characteristics'!K:K,MATCH($C841,'Policy Characteristics'!$C:$C,0))),"",INDEX('Policy Characteristics'!K:K,MATCH($C841,'Policy Characteristics'!$C:$C,0)))</f>
        <v>industry-ag-main.html#fuel-switching</v>
      </c>
      <c r="R841" s="144" t="str">
        <f>IF(ISBLANK(INDEX('Policy Characteristics'!L:L,MATCH($C841,'Policy Characteristics'!$C:$C,0))),"",INDEX('Policy Characteristics'!L:L,MATCH($C841,'Policy Characteristics'!$C:$C,0)))</f>
        <v>industry-elec-and-hydrogen.html</v>
      </c>
    </row>
    <row r="842" spans="1:18" s="2" customFormat="1" x14ac:dyDescent="0.25">
      <c r="A842" s="144" t="str">
        <f>IF(ISBLANK(INDEX('Policy Characteristics'!A:A,MATCH($C842,'Policy Characteristics'!$C:$C,0))),"",INDEX('Policy Characteristics'!A:A,MATCH($C842,'Policy Characteristics'!$C:$C,0)))</f>
        <v>Industry</v>
      </c>
      <c r="B842" s="152" t="str">
        <f>IF(ISBLANK(INDEX('Policy Characteristics'!B:B,MATCH($C842,'Policy Characteristics'!$C:$C,0))),"",INDEX('Policy Characteristics'!B:B,MATCH($C842,'Policy Characteristics'!$C:$C,0)))</f>
        <v>Hydrogen Combustion</v>
      </c>
      <c r="C842" s="144" t="str">
        <f t="shared" si="38"/>
        <v>Fraction of Eligible Industrial Energy Use Shifted to Hydrogen</v>
      </c>
      <c r="D842" s="6" t="s">
        <v>1961</v>
      </c>
      <c r="E842" s="1" t="s">
        <v>2351</v>
      </c>
      <c r="F842" t="s">
        <v>1925</v>
      </c>
      <c r="G842" s="45" t="s">
        <v>2358</v>
      </c>
      <c r="H842" s="43">
        <v>2080</v>
      </c>
      <c r="I842" t="s">
        <v>44</v>
      </c>
      <c r="J842" s="145" t="str">
        <f>IF(ISBLANK(INDEX('Policy Characteristics'!D:D,MATCH($C842,'Policy Characteristics'!$C:$C,0))),"",INDEX('Policy Characteristics'!D:D,MATCH($C842,'Policy Characteristics'!$C:$C,0)))</f>
        <v>Hydrogen Combustion</v>
      </c>
      <c r="K842" s="144" t="str">
        <f>IF(ISBLANK(INDEX('Policy Characteristics'!E:E,MATCH($C842,'Policy Characteristics'!$C:$C,0))),"",INDEX('Policy Characteristics'!E:E,MATCH($C842,'Policy Characteristics'!$C:$C,0)))</f>
        <v>indst shift to hydrogen</v>
      </c>
      <c r="L842" s="151">
        <f>IF(ISBLANK(INDEX('Policy Characteristics'!F:F,MATCH($C842,'Policy Characteristics'!$C:$C,0))),"",INDEX('Policy Characteristics'!F:F,MATCH($C842,'Policy Characteristics'!$C:$C,0)))</f>
        <v>0</v>
      </c>
      <c r="M842" s="151">
        <f>IF(ISBLANK(INDEX('Policy Characteristics'!G:G,MATCH($C842,'Policy Characteristics'!$C:$C,0))),"",INDEX('Policy Characteristics'!G:G,MATCH($C842,'Policy Characteristics'!$C:$C,0)))</f>
        <v>1</v>
      </c>
      <c r="N842" s="151">
        <f>IF(ISBLANK(INDEX('Policy Characteristics'!H:H,MATCH($C842,'Policy Characteristics'!$C:$C,0))),"",INDEX('Policy Characteristics'!H:H,MATCH($C842,'Policy Characteristics'!$C:$C,0)))</f>
        <v>0.01</v>
      </c>
      <c r="O842" s="144" t="str">
        <f>IF(ISBLANK(INDEX('Policy Characteristics'!I:I,MATCH($C842,'Policy Characteristics'!$C:$C,0))),"",INDEX('Policy Characteristics'!I:I,MATCH($C842,'Policy Characteristics'!$C:$C,0)))</f>
        <v>% of fuel shifted</v>
      </c>
      <c r="P842" s="144"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44" t="str">
        <f>IF(ISBLANK(INDEX('Policy Characteristics'!K:K,MATCH($C842,'Policy Characteristics'!$C:$C,0))),"",INDEX('Policy Characteristics'!K:K,MATCH($C842,'Policy Characteristics'!$C:$C,0)))</f>
        <v>industry-ag-main.html#fuel-switching</v>
      </c>
      <c r="R842" s="144" t="str">
        <f>IF(ISBLANK(INDEX('Policy Characteristics'!L:L,MATCH($C842,'Policy Characteristics'!$C:$C,0))),"",INDEX('Policy Characteristics'!L:L,MATCH($C842,'Policy Characteristics'!$C:$C,0)))</f>
        <v>industry-elec-and-hydrogen.html</v>
      </c>
    </row>
    <row r="843" spans="1:18" s="2" customFormat="1" x14ac:dyDescent="0.25">
      <c r="A843" s="144" t="str">
        <f>IF(ISBLANK(INDEX('Policy Characteristics'!A:A,MATCH($C843,'Policy Characteristics'!$C:$C,0))),"",INDEX('Policy Characteristics'!A:A,MATCH($C843,'Policy Characteristics'!$C:$C,0)))</f>
        <v>Industry</v>
      </c>
      <c r="B843" s="152" t="str">
        <f>IF(ISBLANK(INDEX('Policy Characteristics'!B:B,MATCH($C843,'Policy Characteristics'!$C:$C,0))),"",INDEX('Policy Characteristics'!B:B,MATCH($C843,'Policy Characteristics'!$C:$C,0)))</f>
        <v>Hydrogen Combustion</v>
      </c>
      <c r="C843" s="144" t="str">
        <f t="shared" si="38"/>
        <v>Fraction of Eligible Industrial Energy Use Shifted to Hydrogen</v>
      </c>
      <c r="D843" s="6" t="s">
        <v>1961</v>
      </c>
      <c r="E843" s="1" t="s">
        <v>2501</v>
      </c>
      <c r="F843" t="s">
        <v>1925</v>
      </c>
      <c r="G843" s="45" t="s">
        <v>2501</v>
      </c>
      <c r="H843" s="43">
        <v>2081</v>
      </c>
      <c r="I843" t="s">
        <v>44</v>
      </c>
      <c r="J843" s="145" t="str">
        <f>IF(ISBLANK(INDEX('Policy Characteristics'!D:D,MATCH($C843,'Policy Characteristics'!$C:$C,0))),"",INDEX('Policy Characteristics'!D:D,MATCH($C843,'Policy Characteristics'!$C:$C,0)))</f>
        <v>Hydrogen Combustion</v>
      </c>
      <c r="K843" s="144" t="str">
        <f>IF(ISBLANK(INDEX('Policy Characteristics'!E:E,MATCH($C843,'Policy Characteristics'!$C:$C,0))),"",INDEX('Policy Characteristics'!E:E,MATCH($C843,'Policy Characteristics'!$C:$C,0)))</f>
        <v>indst shift to hydrogen</v>
      </c>
      <c r="L843" s="151">
        <f>IF(ISBLANK(INDEX('Policy Characteristics'!F:F,MATCH($C843,'Policy Characteristics'!$C:$C,0))),"",INDEX('Policy Characteristics'!F:F,MATCH($C843,'Policy Characteristics'!$C:$C,0)))</f>
        <v>0</v>
      </c>
      <c r="M843" s="151">
        <f>IF(ISBLANK(INDEX('Policy Characteristics'!G:G,MATCH($C843,'Policy Characteristics'!$C:$C,0))),"",INDEX('Policy Characteristics'!G:G,MATCH($C843,'Policy Characteristics'!$C:$C,0)))</f>
        <v>1</v>
      </c>
      <c r="N843" s="151">
        <f>IF(ISBLANK(INDEX('Policy Characteristics'!H:H,MATCH($C843,'Policy Characteristics'!$C:$C,0))),"",INDEX('Policy Characteristics'!H:H,MATCH($C843,'Policy Characteristics'!$C:$C,0)))</f>
        <v>0.01</v>
      </c>
      <c r="O843" s="144" t="str">
        <f>IF(ISBLANK(INDEX('Policy Characteristics'!I:I,MATCH($C843,'Policy Characteristics'!$C:$C,0))),"",INDEX('Policy Characteristics'!I:I,MATCH($C843,'Policy Characteristics'!$C:$C,0)))</f>
        <v>% of fuel shifted</v>
      </c>
      <c r="P843" s="144"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44" t="str">
        <f>IF(ISBLANK(INDEX('Policy Characteristics'!K:K,MATCH($C843,'Policy Characteristics'!$C:$C,0))),"",INDEX('Policy Characteristics'!K:K,MATCH($C843,'Policy Characteristics'!$C:$C,0)))</f>
        <v>industry-ag-main.html#fuel-switching</v>
      </c>
      <c r="R843" s="144" t="str">
        <f>IF(ISBLANK(INDEX('Policy Characteristics'!L:L,MATCH($C843,'Policy Characteristics'!$C:$C,0))),"",INDEX('Policy Characteristics'!L:L,MATCH($C843,'Policy Characteristics'!$C:$C,0)))</f>
        <v>industry-elec-and-hydrogen.html</v>
      </c>
    </row>
    <row r="844" spans="1:18" s="2" customFormat="1" x14ac:dyDescent="0.25">
      <c r="A844" s="144" t="str">
        <f>IF(ISBLANK(INDEX('Policy Characteristics'!A:A,MATCH($C844,'Policy Characteristics'!$C:$C,0))),"",INDEX('Policy Characteristics'!A:A,MATCH($C844,'Policy Characteristics'!$C:$C,0)))</f>
        <v>Industry</v>
      </c>
      <c r="B844" s="152" t="str">
        <f>IF(ISBLANK(INDEX('Policy Characteristics'!B:B,MATCH($C844,'Policy Characteristics'!$C:$C,0))),"",INDEX('Policy Characteristics'!B:B,MATCH($C844,'Policy Characteristics'!$C:$C,0)))</f>
        <v>Hydrogen Combustion</v>
      </c>
      <c r="C844" s="144" t="str">
        <f t="shared" si="38"/>
        <v>Fraction of Eligible Industrial Energy Use Shifted to Hydrogen</v>
      </c>
      <c r="D844" s="6" t="s">
        <v>1962</v>
      </c>
      <c r="E844" s="1" t="s">
        <v>2345</v>
      </c>
      <c r="F844" t="s">
        <v>1926</v>
      </c>
      <c r="G844" s="45" t="s">
        <v>2352</v>
      </c>
      <c r="H844" s="43">
        <v>2082</v>
      </c>
      <c r="I844" t="s">
        <v>43</v>
      </c>
      <c r="J844" s="145" t="str">
        <f>IF(ISBLANK(INDEX('Policy Characteristics'!D:D,MATCH($C844,'Policy Characteristics'!$C:$C,0))),"",INDEX('Policy Characteristics'!D:D,MATCH($C844,'Policy Characteristics'!$C:$C,0)))</f>
        <v>Hydrogen Combustion</v>
      </c>
      <c r="K844" s="144" t="str">
        <f>IF(ISBLANK(INDEX('Policy Characteristics'!E:E,MATCH($C844,'Policy Characteristics'!$C:$C,0))),"",INDEX('Policy Characteristics'!E:E,MATCH($C844,'Policy Characteristics'!$C:$C,0)))</f>
        <v>indst shift to hydrogen</v>
      </c>
      <c r="L844" s="151">
        <f>IF(ISBLANK(INDEX('Policy Characteristics'!F:F,MATCH($C844,'Policy Characteristics'!$C:$C,0))),"",INDEX('Policy Characteristics'!F:F,MATCH($C844,'Policy Characteristics'!$C:$C,0)))</f>
        <v>0</v>
      </c>
      <c r="M844" s="151">
        <f>IF(ISBLANK(INDEX('Policy Characteristics'!G:G,MATCH($C844,'Policy Characteristics'!$C:$C,0))),"",INDEX('Policy Characteristics'!G:G,MATCH($C844,'Policy Characteristics'!$C:$C,0)))</f>
        <v>1</v>
      </c>
      <c r="N844" s="151">
        <f>IF(ISBLANK(INDEX('Policy Characteristics'!H:H,MATCH($C844,'Policy Characteristics'!$C:$C,0))),"",INDEX('Policy Characteristics'!H:H,MATCH($C844,'Policy Characteristics'!$C:$C,0)))</f>
        <v>0.01</v>
      </c>
      <c r="O844" s="144" t="str">
        <f>IF(ISBLANK(INDEX('Policy Characteristics'!I:I,MATCH($C844,'Policy Characteristics'!$C:$C,0))),"",INDEX('Policy Characteristics'!I:I,MATCH($C844,'Policy Characteristics'!$C:$C,0)))</f>
        <v>% of fuel shifted</v>
      </c>
      <c r="P844" s="144"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44" t="str">
        <f>IF(ISBLANK(INDEX('Policy Characteristics'!K:K,MATCH($C844,'Policy Characteristics'!$C:$C,0))),"",INDEX('Policy Characteristics'!K:K,MATCH($C844,'Policy Characteristics'!$C:$C,0)))</f>
        <v>industry-ag-main.html#fuel-switching</v>
      </c>
      <c r="R844" s="144" t="str">
        <f>IF(ISBLANK(INDEX('Policy Characteristics'!L:L,MATCH($C844,'Policy Characteristics'!$C:$C,0))),"",INDEX('Policy Characteristics'!L:L,MATCH($C844,'Policy Characteristics'!$C:$C,0)))</f>
        <v>industry-elec-and-hydrogen.html</v>
      </c>
    </row>
    <row r="845" spans="1:18" s="2" customFormat="1" x14ac:dyDescent="0.25">
      <c r="A845" s="144" t="str">
        <f>IF(ISBLANK(INDEX('Policy Characteristics'!A:A,MATCH($C845,'Policy Characteristics'!$C:$C,0))),"",INDEX('Policy Characteristics'!A:A,MATCH($C845,'Policy Characteristics'!$C:$C,0)))</f>
        <v>Industry</v>
      </c>
      <c r="B845" s="152" t="str">
        <f>IF(ISBLANK(INDEX('Policy Characteristics'!B:B,MATCH($C845,'Policy Characteristics'!$C:$C,0))),"",INDEX('Policy Characteristics'!B:B,MATCH($C845,'Policy Characteristics'!$C:$C,0)))</f>
        <v>Hydrogen Combustion</v>
      </c>
      <c r="C845" s="144" t="str">
        <f t="shared" si="38"/>
        <v>Fraction of Eligible Industrial Energy Use Shifted to Hydrogen</v>
      </c>
      <c r="D845" s="6" t="s">
        <v>1962</v>
      </c>
      <c r="E845" s="1" t="s">
        <v>2346</v>
      </c>
      <c r="F845" t="s">
        <v>1926</v>
      </c>
      <c r="G845" s="45" t="s">
        <v>2353</v>
      </c>
      <c r="H845" s="43">
        <v>2083</v>
      </c>
      <c r="I845" t="s">
        <v>43</v>
      </c>
      <c r="J845" s="145" t="str">
        <f>IF(ISBLANK(INDEX('Policy Characteristics'!D:D,MATCH($C845,'Policy Characteristics'!$C:$C,0))),"",INDEX('Policy Characteristics'!D:D,MATCH($C845,'Policy Characteristics'!$C:$C,0)))</f>
        <v>Hydrogen Combustion</v>
      </c>
      <c r="K845" s="144" t="str">
        <f>IF(ISBLANK(INDEX('Policy Characteristics'!E:E,MATCH($C845,'Policy Characteristics'!$C:$C,0))),"",INDEX('Policy Characteristics'!E:E,MATCH($C845,'Policy Characteristics'!$C:$C,0)))</f>
        <v>indst shift to hydrogen</v>
      </c>
      <c r="L845" s="151">
        <f>IF(ISBLANK(INDEX('Policy Characteristics'!F:F,MATCH($C845,'Policy Characteristics'!$C:$C,0))),"",INDEX('Policy Characteristics'!F:F,MATCH($C845,'Policy Characteristics'!$C:$C,0)))</f>
        <v>0</v>
      </c>
      <c r="M845" s="151">
        <f>IF(ISBLANK(INDEX('Policy Characteristics'!G:G,MATCH($C845,'Policy Characteristics'!$C:$C,0))),"",INDEX('Policy Characteristics'!G:G,MATCH($C845,'Policy Characteristics'!$C:$C,0)))</f>
        <v>1</v>
      </c>
      <c r="N845" s="151">
        <f>IF(ISBLANK(INDEX('Policy Characteristics'!H:H,MATCH($C845,'Policy Characteristics'!$C:$C,0))),"",INDEX('Policy Characteristics'!H:H,MATCH($C845,'Policy Characteristics'!$C:$C,0)))</f>
        <v>0.01</v>
      </c>
      <c r="O845" s="144" t="str">
        <f>IF(ISBLANK(INDEX('Policy Characteristics'!I:I,MATCH($C845,'Policy Characteristics'!$C:$C,0))),"",INDEX('Policy Characteristics'!I:I,MATCH($C845,'Policy Characteristics'!$C:$C,0)))</f>
        <v>% of fuel shifted</v>
      </c>
      <c r="P845" s="144"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44" t="str">
        <f>IF(ISBLANK(INDEX('Policy Characteristics'!K:K,MATCH($C845,'Policy Characteristics'!$C:$C,0))),"",INDEX('Policy Characteristics'!K:K,MATCH($C845,'Policy Characteristics'!$C:$C,0)))</f>
        <v>industry-ag-main.html#fuel-switching</v>
      </c>
      <c r="R845" s="144" t="str">
        <f>IF(ISBLANK(INDEX('Policy Characteristics'!L:L,MATCH($C845,'Policy Characteristics'!$C:$C,0))),"",INDEX('Policy Characteristics'!L:L,MATCH($C845,'Policy Characteristics'!$C:$C,0)))</f>
        <v>industry-elec-and-hydrogen.html</v>
      </c>
    </row>
    <row r="846" spans="1:18" s="2" customFormat="1" x14ac:dyDescent="0.25">
      <c r="A846" s="144" t="str">
        <f>IF(ISBLANK(INDEX('Policy Characteristics'!A:A,MATCH($C846,'Policy Characteristics'!$C:$C,0))),"",INDEX('Policy Characteristics'!A:A,MATCH($C846,'Policy Characteristics'!$C:$C,0)))</f>
        <v>Industry</v>
      </c>
      <c r="B846" s="152" t="str">
        <f>IF(ISBLANK(INDEX('Policy Characteristics'!B:B,MATCH($C846,'Policy Characteristics'!$C:$C,0))),"",INDEX('Policy Characteristics'!B:B,MATCH($C846,'Policy Characteristics'!$C:$C,0)))</f>
        <v>Hydrogen Combustion</v>
      </c>
      <c r="C846" s="144" t="str">
        <f t="shared" si="38"/>
        <v>Fraction of Eligible Industrial Energy Use Shifted to Hydrogen</v>
      </c>
      <c r="D846" s="6" t="s">
        <v>1962</v>
      </c>
      <c r="E846" s="1" t="s">
        <v>2347</v>
      </c>
      <c r="F846" t="s">
        <v>1926</v>
      </c>
      <c r="G846" s="45" t="s">
        <v>2354</v>
      </c>
      <c r="H846" s="43">
        <v>2084</v>
      </c>
      <c r="I846" t="s">
        <v>43</v>
      </c>
      <c r="J846" s="145" t="str">
        <f>IF(ISBLANK(INDEX('Policy Characteristics'!D:D,MATCH($C846,'Policy Characteristics'!$C:$C,0))),"",INDEX('Policy Characteristics'!D:D,MATCH($C846,'Policy Characteristics'!$C:$C,0)))</f>
        <v>Hydrogen Combustion</v>
      </c>
      <c r="K846" s="144" t="str">
        <f>IF(ISBLANK(INDEX('Policy Characteristics'!E:E,MATCH($C846,'Policy Characteristics'!$C:$C,0))),"",INDEX('Policy Characteristics'!E:E,MATCH($C846,'Policy Characteristics'!$C:$C,0)))</f>
        <v>indst shift to hydrogen</v>
      </c>
      <c r="L846" s="151">
        <f>IF(ISBLANK(INDEX('Policy Characteristics'!F:F,MATCH($C846,'Policy Characteristics'!$C:$C,0))),"",INDEX('Policy Characteristics'!F:F,MATCH($C846,'Policy Characteristics'!$C:$C,0)))</f>
        <v>0</v>
      </c>
      <c r="M846" s="151">
        <f>IF(ISBLANK(INDEX('Policy Characteristics'!G:G,MATCH($C846,'Policy Characteristics'!$C:$C,0))),"",INDEX('Policy Characteristics'!G:G,MATCH($C846,'Policy Characteristics'!$C:$C,0)))</f>
        <v>1</v>
      </c>
      <c r="N846" s="151">
        <f>IF(ISBLANK(INDEX('Policy Characteristics'!H:H,MATCH($C846,'Policy Characteristics'!$C:$C,0))),"",INDEX('Policy Characteristics'!H:H,MATCH($C846,'Policy Characteristics'!$C:$C,0)))</f>
        <v>0.01</v>
      </c>
      <c r="O846" s="144" t="str">
        <f>IF(ISBLANK(INDEX('Policy Characteristics'!I:I,MATCH($C846,'Policy Characteristics'!$C:$C,0))),"",INDEX('Policy Characteristics'!I:I,MATCH($C846,'Policy Characteristics'!$C:$C,0)))</f>
        <v>% of fuel shifted</v>
      </c>
      <c r="P846" s="144"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44" t="str">
        <f>IF(ISBLANK(INDEX('Policy Characteristics'!K:K,MATCH($C846,'Policy Characteristics'!$C:$C,0))),"",INDEX('Policy Characteristics'!K:K,MATCH($C846,'Policy Characteristics'!$C:$C,0)))</f>
        <v>industry-ag-main.html#fuel-switching</v>
      </c>
      <c r="R846" s="144" t="str">
        <f>IF(ISBLANK(INDEX('Policy Characteristics'!L:L,MATCH($C846,'Policy Characteristics'!$C:$C,0))),"",INDEX('Policy Characteristics'!L:L,MATCH($C846,'Policy Characteristics'!$C:$C,0)))</f>
        <v>industry-elec-and-hydrogen.html</v>
      </c>
    </row>
    <row r="847" spans="1:18" s="2" customFormat="1" x14ac:dyDescent="0.25">
      <c r="A847" s="144" t="str">
        <f>IF(ISBLANK(INDEX('Policy Characteristics'!A:A,MATCH($C847,'Policy Characteristics'!$C:$C,0))),"",INDEX('Policy Characteristics'!A:A,MATCH($C847,'Policy Characteristics'!$C:$C,0)))</f>
        <v>Industry</v>
      </c>
      <c r="B847" s="152" t="str">
        <f>IF(ISBLANK(INDEX('Policy Characteristics'!B:B,MATCH($C847,'Policy Characteristics'!$C:$C,0))),"",INDEX('Policy Characteristics'!B:B,MATCH($C847,'Policy Characteristics'!$C:$C,0)))</f>
        <v>Hydrogen Combustion</v>
      </c>
      <c r="C847" s="144" t="str">
        <f t="shared" si="38"/>
        <v>Fraction of Eligible Industrial Energy Use Shifted to Hydrogen</v>
      </c>
      <c r="D847" s="6" t="s">
        <v>1962</v>
      </c>
      <c r="E847" s="1" t="s">
        <v>2348</v>
      </c>
      <c r="F847" t="s">
        <v>1926</v>
      </c>
      <c r="G847" s="45" t="s">
        <v>2355</v>
      </c>
      <c r="H847" s="43">
        <v>2085</v>
      </c>
      <c r="I847" t="s">
        <v>44</v>
      </c>
      <c r="J847" s="145" t="str">
        <f>IF(ISBLANK(INDEX('Policy Characteristics'!D:D,MATCH($C847,'Policy Characteristics'!$C:$C,0))),"",INDEX('Policy Characteristics'!D:D,MATCH($C847,'Policy Characteristics'!$C:$C,0)))</f>
        <v>Hydrogen Combustion</v>
      </c>
      <c r="K847" s="144" t="str">
        <f>IF(ISBLANK(INDEX('Policy Characteristics'!E:E,MATCH($C847,'Policy Characteristics'!$C:$C,0))),"",INDEX('Policy Characteristics'!E:E,MATCH($C847,'Policy Characteristics'!$C:$C,0)))</f>
        <v>indst shift to hydrogen</v>
      </c>
      <c r="L847" s="151">
        <f>IF(ISBLANK(INDEX('Policy Characteristics'!F:F,MATCH($C847,'Policy Characteristics'!$C:$C,0))),"",INDEX('Policy Characteristics'!F:F,MATCH($C847,'Policy Characteristics'!$C:$C,0)))</f>
        <v>0</v>
      </c>
      <c r="M847" s="151">
        <f>IF(ISBLANK(INDEX('Policy Characteristics'!G:G,MATCH($C847,'Policy Characteristics'!$C:$C,0))),"",INDEX('Policy Characteristics'!G:G,MATCH($C847,'Policy Characteristics'!$C:$C,0)))</f>
        <v>1</v>
      </c>
      <c r="N847" s="151">
        <f>IF(ISBLANK(INDEX('Policy Characteristics'!H:H,MATCH($C847,'Policy Characteristics'!$C:$C,0))),"",INDEX('Policy Characteristics'!H:H,MATCH($C847,'Policy Characteristics'!$C:$C,0)))</f>
        <v>0.01</v>
      </c>
      <c r="O847" s="144" t="str">
        <f>IF(ISBLANK(INDEX('Policy Characteristics'!I:I,MATCH($C847,'Policy Characteristics'!$C:$C,0))),"",INDEX('Policy Characteristics'!I:I,MATCH($C847,'Policy Characteristics'!$C:$C,0)))</f>
        <v>% of fuel shifted</v>
      </c>
      <c r="P847" s="144"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44" t="str">
        <f>IF(ISBLANK(INDEX('Policy Characteristics'!K:K,MATCH($C847,'Policy Characteristics'!$C:$C,0))),"",INDEX('Policy Characteristics'!K:K,MATCH($C847,'Policy Characteristics'!$C:$C,0)))</f>
        <v>industry-ag-main.html#fuel-switching</v>
      </c>
      <c r="R847" s="144" t="str">
        <f>IF(ISBLANK(INDEX('Policy Characteristics'!L:L,MATCH($C847,'Policy Characteristics'!$C:$C,0))),"",INDEX('Policy Characteristics'!L:L,MATCH($C847,'Policy Characteristics'!$C:$C,0)))</f>
        <v>industry-elec-and-hydrogen.html</v>
      </c>
    </row>
    <row r="848" spans="1:18" s="2" customFormat="1" x14ac:dyDescent="0.25">
      <c r="A848" s="144" t="str">
        <f>IF(ISBLANK(INDEX('Policy Characteristics'!A:A,MATCH($C848,'Policy Characteristics'!$C:$C,0))),"",INDEX('Policy Characteristics'!A:A,MATCH($C848,'Policy Characteristics'!$C:$C,0)))</f>
        <v>Industry</v>
      </c>
      <c r="B848" s="152" t="str">
        <f>IF(ISBLANK(INDEX('Policy Characteristics'!B:B,MATCH($C848,'Policy Characteristics'!$C:$C,0))),"",INDEX('Policy Characteristics'!B:B,MATCH($C848,'Policy Characteristics'!$C:$C,0)))</f>
        <v>Hydrogen Combustion</v>
      </c>
      <c r="C848" s="144" t="str">
        <f t="shared" si="38"/>
        <v>Fraction of Eligible Industrial Energy Use Shifted to Hydrogen</v>
      </c>
      <c r="D848" s="6" t="s">
        <v>1962</v>
      </c>
      <c r="E848" s="1" t="s">
        <v>2349</v>
      </c>
      <c r="F848" t="s">
        <v>1926</v>
      </c>
      <c r="G848" s="45" t="s">
        <v>2356</v>
      </c>
      <c r="H848" s="43">
        <v>2086</v>
      </c>
      <c r="I848" t="s">
        <v>44</v>
      </c>
      <c r="J848" s="145" t="str">
        <f>IF(ISBLANK(INDEX('Policy Characteristics'!D:D,MATCH($C848,'Policy Characteristics'!$C:$C,0))),"",INDEX('Policy Characteristics'!D:D,MATCH($C848,'Policy Characteristics'!$C:$C,0)))</f>
        <v>Hydrogen Combustion</v>
      </c>
      <c r="K848" s="144" t="str">
        <f>IF(ISBLANK(INDEX('Policy Characteristics'!E:E,MATCH($C848,'Policy Characteristics'!$C:$C,0))),"",INDEX('Policy Characteristics'!E:E,MATCH($C848,'Policy Characteristics'!$C:$C,0)))</f>
        <v>indst shift to hydrogen</v>
      </c>
      <c r="L848" s="151">
        <f>IF(ISBLANK(INDEX('Policy Characteristics'!F:F,MATCH($C848,'Policy Characteristics'!$C:$C,0))),"",INDEX('Policy Characteristics'!F:F,MATCH($C848,'Policy Characteristics'!$C:$C,0)))</f>
        <v>0</v>
      </c>
      <c r="M848" s="151">
        <f>IF(ISBLANK(INDEX('Policy Characteristics'!G:G,MATCH($C848,'Policy Characteristics'!$C:$C,0))),"",INDEX('Policy Characteristics'!G:G,MATCH($C848,'Policy Characteristics'!$C:$C,0)))</f>
        <v>1</v>
      </c>
      <c r="N848" s="151">
        <f>IF(ISBLANK(INDEX('Policy Characteristics'!H:H,MATCH($C848,'Policy Characteristics'!$C:$C,0))),"",INDEX('Policy Characteristics'!H:H,MATCH($C848,'Policy Characteristics'!$C:$C,0)))</f>
        <v>0.01</v>
      </c>
      <c r="O848" s="144" t="str">
        <f>IF(ISBLANK(INDEX('Policy Characteristics'!I:I,MATCH($C848,'Policy Characteristics'!$C:$C,0))),"",INDEX('Policy Characteristics'!I:I,MATCH($C848,'Policy Characteristics'!$C:$C,0)))</f>
        <v>% of fuel shifted</v>
      </c>
      <c r="P848" s="144"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44" t="str">
        <f>IF(ISBLANK(INDEX('Policy Characteristics'!K:K,MATCH($C848,'Policy Characteristics'!$C:$C,0))),"",INDEX('Policy Characteristics'!K:K,MATCH($C848,'Policy Characteristics'!$C:$C,0)))</f>
        <v>industry-ag-main.html#fuel-switching</v>
      </c>
      <c r="R848" s="144" t="str">
        <f>IF(ISBLANK(INDEX('Policy Characteristics'!L:L,MATCH($C848,'Policy Characteristics'!$C:$C,0))),"",INDEX('Policy Characteristics'!L:L,MATCH($C848,'Policy Characteristics'!$C:$C,0)))</f>
        <v>industry-elec-and-hydrogen.html</v>
      </c>
    </row>
    <row r="849" spans="1:18" s="2" customFormat="1" x14ac:dyDescent="0.25">
      <c r="A849" s="144" t="str">
        <f>IF(ISBLANK(INDEX('Policy Characteristics'!A:A,MATCH($C849,'Policy Characteristics'!$C:$C,0))),"",INDEX('Policy Characteristics'!A:A,MATCH($C849,'Policy Characteristics'!$C:$C,0)))</f>
        <v>Industry</v>
      </c>
      <c r="B849" s="152" t="str">
        <f>IF(ISBLANK(INDEX('Policy Characteristics'!B:B,MATCH($C849,'Policy Characteristics'!$C:$C,0))),"",INDEX('Policy Characteristics'!B:B,MATCH($C849,'Policy Characteristics'!$C:$C,0)))</f>
        <v>Hydrogen Combustion</v>
      </c>
      <c r="C849" s="144" t="str">
        <f t="shared" si="38"/>
        <v>Fraction of Eligible Industrial Energy Use Shifted to Hydrogen</v>
      </c>
      <c r="D849" s="6" t="s">
        <v>1962</v>
      </c>
      <c r="E849" s="1" t="s">
        <v>2350</v>
      </c>
      <c r="F849" t="s">
        <v>1926</v>
      </c>
      <c r="G849" s="45" t="s">
        <v>2357</v>
      </c>
      <c r="H849" s="43">
        <v>2087</v>
      </c>
      <c r="I849" t="s">
        <v>43</v>
      </c>
      <c r="J849" s="145" t="str">
        <f>IF(ISBLANK(INDEX('Policy Characteristics'!D:D,MATCH($C849,'Policy Characteristics'!$C:$C,0))),"",INDEX('Policy Characteristics'!D:D,MATCH($C849,'Policy Characteristics'!$C:$C,0)))</f>
        <v>Hydrogen Combustion</v>
      </c>
      <c r="K849" s="144" t="str">
        <f>IF(ISBLANK(INDEX('Policy Characteristics'!E:E,MATCH($C849,'Policy Characteristics'!$C:$C,0))),"",INDEX('Policy Characteristics'!E:E,MATCH($C849,'Policy Characteristics'!$C:$C,0)))</f>
        <v>indst shift to hydrogen</v>
      </c>
      <c r="L849" s="151">
        <f>IF(ISBLANK(INDEX('Policy Characteristics'!F:F,MATCH($C849,'Policy Characteristics'!$C:$C,0))),"",INDEX('Policy Characteristics'!F:F,MATCH($C849,'Policy Characteristics'!$C:$C,0)))</f>
        <v>0</v>
      </c>
      <c r="M849" s="151">
        <f>IF(ISBLANK(INDEX('Policy Characteristics'!G:G,MATCH($C849,'Policy Characteristics'!$C:$C,0))),"",INDEX('Policy Characteristics'!G:G,MATCH($C849,'Policy Characteristics'!$C:$C,0)))</f>
        <v>1</v>
      </c>
      <c r="N849" s="151">
        <f>IF(ISBLANK(INDEX('Policy Characteristics'!H:H,MATCH($C849,'Policy Characteristics'!$C:$C,0))),"",INDEX('Policy Characteristics'!H:H,MATCH($C849,'Policy Characteristics'!$C:$C,0)))</f>
        <v>0.01</v>
      </c>
      <c r="O849" s="144" t="str">
        <f>IF(ISBLANK(INDEX('Policy Characteristics'!I:I,MATCH($C849,'Policy Characteristics'!$C:$C,0))),"",INDEX('Policy Characteristics'!I:I,MATCH($C849,'Policy Characteristics'!$C:$C,0)))</f>
        <v>% of fuel shifted</v>
      </c>
      <c r="P849" s="144"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44" t="str">
        <f>IF(ISBLANK(INDEX('Policy Characteristics'!K:K,MATCH($C849,'Policy Characteristics'!$C:$C,0))),"",INDEX('Policy Characteristics'!K:K,MATCH($C849,'Policy Characteristics'!$C:$C,0)))</f>
        <v>industry-ag-main.html#fuel-switching</v>
      </c>
      <c r="R849" s="144" t="str">
        <f>IF(ISBLANK(INDEX('Policy Characteristics'!L:L,MATCH($C849,'Policy Characteristics'!$C:$C,0))),"",INDEX('Policy Characteristics'!L:L,MATCH($C849,'Policy Characteristics'!$C:$C,0)))</f>
        <v>industry-elec-and-hydrogen.html</v>
      </c>
    </row>
    <row r="850" spans="1:18" s="2" customFormat="1" x14ac:dyDescent="0.25">
      <c r="A850" s="144" t="str">
        <f>IF(ISBLANK(INDEX('Policy Characteristics'!A:A,MATCH($C850,'Policy Characteristics'!$C:$C,0))),"",INDEX('Policy Characteristics'!A:A,MATCH($C850,'Policy Characteristics'!$C:$C,0)))</f>
        <v>Industry</v>
      </c>
      <c r="B850" s="152" t="str">
        <f>IF(ISBLANK(INDEX('Policy Characteristics'!B:B,MATCH($C850,'Policy Characteristics'!$C:$C,0))),"",INDEX('Policy Characteristics'!B:B,MATCH($C850,'Policy Characteristics'!$C:$C,0)))</f>
        <v>Hydrogen Combustion</v>
      </c>
      <c r="C850" s="144" t="str">
        <f t="shared" si="38"/>
        <v>Fraction of Eligible Industrial Energy Use Shifted to Hydrogen</v>
      </c>
      <c r="D850" s="6" t="s">
        <v>1962</v>
      </c>
      <c r="E850" s="1" t="s">
        <v>2351</v>
      </c>
      <c r="F850" t="s">
        <v>1926</v>
      </c>
      <c r="G850" s="45" t="s">
        <v>2358</v>
      </c>
      <c r="H850" s="43">
        <v>2088</v>
      </c>
      <c r="I850" t="s">
        <v>44</v>
      </c>
      <c r="J850" s="145" t="str">
        <f>IF(ISBLANK(INDEX('Policy Characteristics'!D:D,MATCH($C850,'Policy Characteristics'!$C:$C,0))),"",INDEX('Policy Characteristics'!D:D,MATCH($C850,'Policy Characteristics'!$C:$C,0)))</f>
        <v>Hydrogen Combustion</v>
      </c>
      <c r="K850" s="144" t="str">
        <f>IF(ISBLANK(INDEX('Policy Characteristics'!E:E,MATCH($C850,'Policy Characteristics'!$C:$C,0))),"",INDEX('Policy Characteristics'!E:E,MATCH($C850,'Policy Characteristics'!$C:$C,0)))</f>
        <v>indst shift to hydrogen</v>
      </c>
      <c r="L850" s="151">
        <f>IF(ISBLANK(INDEX('Policy Characteristics'!F:F,MATCH($C850,'Policy Characteristics'!$C:$C,0))),"",INDEX('Policy Characteristics'!F:F,MATCH($C850,'Policy Characteristics'!$C:$C,0)))</f>
        <v>0</v>
      </c>
      <c r="M850" s="151">
        <f>IF(ISBLANK(INDEX('Policy Characteristics'!G:G,MATCH($C850,'Policy Characteristics'!$C:$C,0))),"",INDEX('Policy Characteristics'!G:G,MATCH($C850,'Policy Characteristics'!$C:$C,0)))</f>
        <v>1</v>
      </c>
      <c r="N850" s="151">
        <f>IF(ISBLANK(INDEX('Policy Characteristics'!H:H,MATCH($C850,'Policy Characteristics'!$C:$C,0))),"",INDEX('Policy Characteristics'!H:H,MATCH($C850,'Policy Characteristics'!$C:$C,0)))</f>
        <v>0.01</v>
      </c>
      <c r="O850" s="144" t="str">
        <f>IF(ISBLANK(INDEX('Policy Characteristics'!I:I,MATCH($C850,'Policy Characteristics'!$C:$C,0))),"",INDEX('Policy Characteristics'!I:I,MATCH($C850,'Policy Characteristics'!$C:$C,0)))</f>
        <v>% of fuel shifted</v>
      </c>
      <c r="P850" s="144"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44" t="str">
        <f>IF(ISBLANK(INDEX('Policy Characteristics'!K:K,MATCH($C850,'Policy Characteristics'!$C:$C,0))),"",INDEX('Policy Characteristics'!K:K,MATCH($C850,'Policy Characteristics'!$C:$C,0)))</f>
        <v>industry-ag-main.html#fuel-switching</v>
      </c>
      <c r="R850" s="144" t="str">
        <f>IF(ISBLANK(INDEX('Policy Characteristics'!L:L,MATCH($C850,'Policy Characteristics'!$C:$C,0))),"",INDEX('Policy Characteristics'!L:L,MATCH($C850,'Policy Characteristics'!$C:$C,0)))</f>
        <v>industry-elec-and-hydrogen.html</v>
      </c>
    </row>
    <row r="851" spans="1:18" s="2" customFormat="1" x14ac:dyDescent="0.25">
      <c r="A851" s="144" t="str">
        <f>IF(ISBLANK(INDEX('Policy Characteristics'!A:A,MATCH($C851,'Policy Characteristics'!$C:$C,0))),"",INDEX('Policy Characteristics'!A:A,MATCH($C851,'Policy Characteristics'!$C:$C,0)))</f>
        <v>Industry</v>
      </c>
      <c r="B851" s="152" t="str">
        <f>IF(ISBLANK(INDEX('Policy Characteristics'!B:B,MATCH($C851,'Policy Characteristics'!$C:$C,0))),"",INDEX('Policy Characteristics'!B:B,MATCH($C851,'Policy Characteristics'!$C:$C,0)))</f>
        <v>Hydrogen Combustion</v>
      </c>
      <c r="C851" s="144" t="str">
        <f t="shared" si="38"/>
        <v>Fraction of Eligible Industrial Energy Use Shifted to Hydrogen</v>
      </c>
      <c r="D851" s="6" t="s">
        <v>1962</v>
      </c>
      <c r="E851" s="1" t="s">
        <v>2501</v>
      </c>
      <c r="F851" t="s">
        <v>1926</v>
      </c>
      <c r="G851" s="45" t="s">
        <v>2501</v>
      </c>
      <c r="H851" s="43">
        <v>2089</v>
      </c>
      <c r="I851" t="s">
        <v>43</v>
      </c>
      <c r="J851" s="145" t="str">
        <f>IF(ISBLANK(INDEX('Policy Characteristics'!D:D,MATCH($C851,'Policy Characteristics'!$C:$C,0))),"",INDEX('Policy Characteristics'!D:D,MATCH($C851,'Policy Characteristics'!$C:$C,0)))</f>
        <v>Hydrogen Combustion</v>
      </c>
      <c r="K851" s="144" t="str">
        <f>IF(ISBLANK(INDEX('Policy Characteristics'!E:E,MATCH($C851,'Policy Characteristics'!$C:$C,0))),"",INDEX('Policy Characteristics'!E:E,MATCH($C851,'Policy Characteristics'!$C:$C,0)))</f>
        <v>indst shift to hydrogen</v>
      </c>
      <c r="L851" s="151">
        <f>IF(ISBLANK(INDEX('Policy Characteristics'!F:F,MATCH($C851,'Policy Characteristics'!$C:$C,0))),"",INDEX('Policy Characteristics'!F:F,MATCH($C851,'Policy Characteristics'!$C:$C,0)))</f>
        <v>0</v>
      </c>
      <c r="M851" s="151">
        <f>IF(ISBLANK(INDEX('Policy Characteristics'!G:G,MATCH($C851,'Policy Characteristics'!$C:$C,0))),"",INDEX('Policy Characteristics'!G:G,MATCH($C851,'Policy Characteristics'!$C:$C,0)))</f>
        <v>1</v>
      </c>
      <c r="N851" s="151">
        <f>IF(ISBLANK(INDEX('Policy Characteristics'!H:H,MATCH($C851,'Policy Characteristics'!$C:$C,0))),"",INDEX('Policy Characteristics'!H:H,MATCH($C851,'Policy Characteristics'!$C:$C,0)))</f>
        <v>0.01</v>
      </c>
      <c r="O851" s="144" t="str">
        <f>IF(ISBLANK(INDEX('Policy Characteristics'!I:I,MATCH($C851,'Policy Characteristics'!$C:$C,0))),"",INDEX('Policy Characteristics'!I:I,MATCH($C851,'Policy Characteristics'!$C:$C,0)))</f>
        <v>% of fuel shifted</v>
      </c>
      <c r="P851" s="144"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44" t="str">
        <f>IF(ISBLANK(INDEX('Policy Characteristics'!K:K,MATCH($C851,'Policy Characteristics'!$C:$C,0))),"",INDEX('Policy Characteristics'!K:K,MATCH($C851,'Policy Characteristics'!$C:$C,0)))</f>
        <v>industry-ag-main.html#fuel-switching</v>
      </c>
      <c r="R851" s="144" t="str">
        <f>IF(ISBLANK(INDEX('Policy Characteristics'!L:L,MATCH($C851,'Policy Characteristics'!$C:$C,0))),"",INDEX('Policy Characteristics'!L:L,MATCH($C851,'Policy Characteristics'!$C:$C,0)))</f>
        <v>industry-elec-and-hydrogen.html</v>
      </c>
    </row>
    <row r="852" spans="1:18" s="2" customFormat="1" x14ac:dyDescent="0.25">
      <c r="A852" s="144" t="str">
        <f>IF(ISBLANK(INDEX('Policy Characteristics'!A:A,MATCH($C852,'Policy Characteristics'!$C:$C,0))),"",INDEX('Policy Characteristics'!A:A,MATCH($C852,'Policy Characteristics'!$C:$C,0)))</f>
        <v>Industry</v>
      </c>
      <c r="B852" s="152" t="str">
        <f>IF(ISBLANK(INDEX('Policy Characteristics'!B:B,MATCH($C852,'Policy Characteristics'!$C:$C,0))),"",INDEX('Policy Characteristics'!B:B,MATCH($C852,'Policy Characteristics'!$C:$C,0)))</f>
        <v>Hydrogen Combustion</v>
      </c>
      <c r="C852" s="144" t="str">
        <f t="shared" si="38"/>
        <v>Fraction of Eligible Industrial Energy Use Shifted to Hydrogen</v>
      </c>
      <c r="D852" s="6" t="s">
        <v>1963</v>
      </c>
      <c r="E852" s="1" t="s">
        <v>2345</v>
      </c>
      <c r="F852" t="s">
        <v>1927</v>
      </c>
      <c r="G852" s="45" t="s">
        <v>2352</v>
      </c>
      <c r="H852" s="43">
        <v>2090</v>
      </c>
      <c r="I852" t="s">
        <v>43</v>
      </c>
      <c r="J852" s="145" t="str">
        <f>IF(ISBLANK(INDEX('Policy Characteristics'!D:D,MATCH($C852,'Policy Characteristics'!$C:$C,0))),"",INDEX('Policy Characteristics'!D:D,MATCH($C852,'Policy Characteristics'!$C:$C,0)))</f>
        <v>Hydrogen Combustion</v>
      </c>
      <c r="K852" s="144" t="str">
        <f>IF(ISBLANK(INDEX('Policy Characteristics'!E:E,MATCH($C852,'Policy Characteristics'!$C:$C,0))),"",INDEX('Policy Characteristics'!E:E,MATCH($C852,'Policy Characteristics'!$C:$C,0)))</f>
        <v>indst shift to hydrogen</v>
      </c>
      <c r="L852" s="151">
        <f>IF(ISBLANK(INDEX('Policy Characteristics'!F:F,MATCH($C852,'Policy Characteristics'!$C:$C,0))),"",INDEX('Policy Characteristics'!F:F,MATCH($C852,'Policy Characteristics'!$C:$C,0)))</f>
        <v>0</v>
      </c>
      <c r="M852" s="151">
        <f>IF(ISBLANK(INDEX('Policy Characteristics'!G:G,MATCH($C852,'Policy Characteristics'!$C:$C,0))),"",INDEX('Policy Characteristics'!G:G,MATCH($C852,'Policy Characteristics'!$C:$C,0)))</f>
        <v>1</v>
      </c>
      <c r="N852" s="151">
        <f>IF(ISBLANK(INDEX('Policy Characteristics'!H:H,MATCH($C852,'Policy Characteristics'!$C:$C,0))),"",INDEX('Policy Characteristics'!H:H,MATCH($C852,'Policy Characteristics'!$C:$C,0)))</f>
        <v>0.01</v>
      </c>
      <c r="O852" s="144" t="str">
        <f>IF(ISBLANK(INDEX('Policy Characteristics'!I:I,MATCH($C852,'Policy Characteristics'!$C:$C,0))),"",INDEX('Policy Characteristics'!I:I,MATCH($C852,'Policy Characteristics'!$C:$C,0)))</f>
        <v>% of fuel shifted</v>
      </c>
      <c r="P852" s="144"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44" t="str">
        <f>IF(ISBLANK(INDEX('Policy Characteristics'!K:K,MATCH($C852,'Policy Characteristics'!$C:$C,0))),"",INDEX('Policy Characteristics'!K:K,MATCH($C852,'Policy Characteristics'!$C:$C,0)))</f>
        <v>industry-ag-main.html#fuel-switching</v>
      </c>
      <c r="R852" s="144" t="str">
        <f>IF(ISBLANK(INDEX('Policy Characteristics'!L:L,MATCH($C852,'Policy Characteristics'!$C:$C,0))),"",INDEX('Policy Characteristics'!L:L,MATCH($C852,'Policy Characteristics'!$C:$C,0)))</f>
        <v>industry-elec-and-hydrogen.html</v>
      </c>
    </row>
    <row r="853" spans="1:18" s="2" customFormat="1" x14ac:dyDescent="0.25">
      <c r="A853" s="144" t="str">
        <f>IF(ISBLANK(INDEX('Policy Characteristics'!A:A,MATCH($C853,'Policy Characteristics'!$C:$C,0))),"",INDEX('Policy Characteristics'!A:A,MATCH($C853,'Policy Characteristics'!$C:$C,0)))</f>
        <v>Industry</v>
      </c>
      <c r="B853" s="152" t="str">
        <f>IF(ISBLANK(INDEX('Policy Characteristics'!B:B,MATCH($C853,'Policy Characteristics'!$C:$C,0))),"",INDEX('Policy Characteristics'!B:B,MATCH($C853,'Policy Characteristics'!$C:$C,0)))</f>
        <v>Hydrogen Combustion</v>
      </c>
      <c r="C853" s="144" t="str">
        <f t="shared" si="38"/>
        <v>Fraction of Eligible Industrial Energy Use Shifted to Hydrogen</v>
      </c>
      <c r="D853" s="6" t="s">
        <v>1963</v>
      </c>
      <c r="E853" s="1" t="s">
        <v>2346</v>
      </c>
      <c r="F853" t="s">
        <v>1927</v>
      </c>
      <c r="G853" s="45" t="s">
        <v>2353</v>
      </c>
      <c r="H853" s="43">
        <v>2091</v>
      </c>
      <c r="I853" t="s">
        <v>43</v>
      </c>
      <c r="J853" s="145" t="str">
        <f>IF(ISBLANK(INDEX('Policy Characteristics'!D:D,MATCH($C853,'Policy Characteristics'!$C:$C,0))),"",INDEX('Policy Characteristics'!D:D,MATCH($C853,'Policy Characteristics'!$C:$C,0)))</f>
        <v>Hydrogen Combustion</v>
      </c>
      <c r="K853" s="144" t="str">
        <f>IF(ISBLANK(INDEX('Policy Characteristics'!E:E,MATCH($C853,'Policy Characteristics'!$C:$C,0))),"",INDEX('Policy Characteristics'!E:E,MATCH($C853,'Policy Characteristics'!$C:$C,0)))</f>
        <v>indst shift to hydrogen</v>
      </c>
      <c r="L853" s="151">
        <f>IF(ISBLANK(INDEX('Policy Characteristics'!F:F,MATCH($C853,'Policy Characteristics'!$C:$C,0))),"",INDEX('Policy Characteristics'!F:F,MATCH($C853,'Policy Characteristics'!$C:$C,0)))</f>
        <v>0</v>
      </c>
      <c r="M853" s="151">
        <f>IF(ISBLANK(INDEX('Policy Characteristics'!G:G,MATCH($C853,'Policy Characteristics'!$C:$C,0))),"",INDEX('Policy Characteristics'!G:G,MATCH($C853,'Policy Characteristics'!$C:$C,0)))</f>
        <v>1</v>
      </c>
      <c r="N853" s="151">
        <f>IF(ISBLANK(INDEX('Policy Characteristics'!H:H,MATCH($C853,'Policy Characteristics'!$C:$C,0))),"",INDEX('Policy Characteristics'!H:H,MATCH($C853,'Policy Characteristics'!$C:$C,0)))</f>
        <v>0.01</v>
      </c>
      <c r="O853" s="144" t="str">
        <f>IF(ISBLANK(INDEX('Policy Characteristics'!I:I,MATCH($C853,'Policy Characteristics'!$C:$C,0))),"",INDEX('Policy Characteristics'!I:I,MATCH($C853,'Policy Characteristics'!$C:$C,0)))</f>
        <v>% of fuel shifted</v>
      </c>
      <c r="P853" s="144"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44" t="str">
        <f>IF(ISBLANK(INDEX('Policy Characteristics'!K:K,MATCH($C853,'Policy Characteristics'!$C:$C,0))),"",INDEX('Policy Characteristics'!K:K,MATCH($C853,'Policy Characteristics'!$C:$C,0)))</f>
        <v>industry-ag-main.html#fuel-switching</v>
      </c>
      <c r="R853" s="144" t="str">
        <f>IF(ISBLANK(INDEX('Policy Characteristics'!L:L,MATCH($C853,'Policy Characteristics'!$C:$C,0))),"",INDEX('Policy Characteristics'!L:L,MATCH($C853,'Policy Characteristics'!$C:$C,0)))</f>
        <v>industry-elec-and-hydrogen.html</v>
      </c>
    </row>
    <row r="854" spans="1:18" s="2" customFormat="1" x14ac:dyDescent="0.25">
      <c r="A854" s="144" t="str">
        <f>IF(ISBLANK(INDEX('Policy Characteristics'!A:A,MATCH($C854,'Policy Characteristics'!$C:$C,0))),"",INDEX('Policy Characteristics'!A:A,MATCH($C854,'Policy Characteristics'!$C:$C,0)))</f>
        <v>Industry</v>
      </c>
      <c r="B854" s="152" t="str">
        <f>IF(ISBLANK(INDEX('Policy Characteristics'!B:B,MATCH($C854,'Policy Characteristics'!$C:$C,0))),"",INDEX('Policy Characteristics'!B:B,MATCH($C854,'Policy Characteristics'!$C:$C,0)))</f>
        <v>Hydrogen Combustion</v>
      </c>
      <c r="C854" s="144" t="str">
        <f t="shared" si="38"/>
        <v>Fraction of Eligible Industrial Energy Use Shifted to Hydrogen</v>
      </c>
      <c r="D854" s="6" t="s">
        <v>1963</v>
      </c>
      <c r="E854" s="1" t="s">
        <v>2347</v>
      </c>
      <c r="F854" t="s">
        <v>1927</v>
      </c>
      <c r="G854" s="45" t="s">
        <v>2354</v>
      </c>
      <c r="H854" s="43">
        <v>2092</v>
      </c>
      <c r="I854" t="s">
        <v>43</v>
      </c>
      <c r="J854" s="145" t="str">
        <f>IF(ISBLANK(INDEX('Policy Characteristics'!D:D,MATCH($C854,'Policy Characteristics'!$C:$C,0))),"",INDEX('Policy Characteristics'!D:D,MATCH($C854,'Policy Characteristics'!$C:$C,0)))</f>
        <v>Hydrogen Combustion</v>
      </c>
      <c r="K854" s="144" t="str">
        <f>IF(ISBLANK(INDEX('Policy Characteristics'!E:E,MATCH($C854,'Policy Characteristics'!$C:$C,0))),"",INDEX('Policy Characteristics'!E:E,MATCH($C854,'Policy Characteristics'!$C:$C,0)))</f>
        <v>indst shift to hydrogen</v>
      </c>
      <c r="L854" s="151">
        <f>IF(ISBLANK(INDEX('Policy Characteristics'!F:F,MATCH($C854,'Policy Characteristics'!$C:$C,0))),"",INDEX('Policy Characteristics'!F:F,MATCH($C854,'Policy Characteristics'!$C:$C,0)))</f>
        <v>0</v>
      </c>
      <c r="M854" s="151">
        <f>IF(ISBLANK(INDEX('Policy Characteristics'!G:G,MATCH($C854,'Policy Characteristics'!$C:$C,0))),"",INDEX('Policy Characteristics'!G:G,MATCH($C854,'Policy Characteristics'!$C:$C,0)))</f>
        <v>1</v>
      </c>
      <c r="N854" s="151">
        <f>IF(ISBLANK(INDEX('Policy Characteristics'!H:H,MATCH($C854,'Policy Characteristics'!$C:$C,0))),"",INDEX('Policy Characteristics'!H:H,MATCH($C854,'Policy Characteristics'!$C:$C,0)))</f>
        <v>0.01</v>
      </c>
      <c r="O854" s="144" t="str">
        <f>IF(ISBLANK(INDEX('Policy Characteristics'!I:I,MATCH($C854,'Policy Characteristics'!$C:$C,0))),"",INDEX('Policy Characteristics'!I:I,MATCH($C854,'Policy Characteristics'!$C:$C,0)))</f>
        <v>% of fuel shifted</v>
      </c>
      <c r="P854" s="144"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44" t="str">
        <f>IF(ISBLANK(INDEX('Policy Characteristics'!K:K,MATCH($C854,'Policy Characteristics'!$C:$C,0))),"",INDEX('Policy Characteristics'!K:K,MATCH($C854,'Policy Characteristics'!$C:$C,0)))</f>
        <v>industry-ag-main.html#fuel-switching</v>
      </c>
      <c r="R854" s="144" t="str">
        <f>IF(ISBLANK(INDEX('Policy Characteristics'!L:L,MATCH($C854,'Policy Characteristics'!$C:$C,0))),"",INDEX('Policy Characteristics'!L:L,MATCH($C854,'Policy Characteristics'!$C:$C,0)))</f>
        <v>industry-elec-and-hydrogen.html</v>
      </c>
    </row>
    <row r="855" spans="1:18" s="2" customFormat="1" x14ac:dyDescent="0.25">
      <c r="A855" s="144" t="str">
        <f>IF(ISBLANK(INDEX('Policy Characteristics'!A:A,MATCH($C855,'Policy Characteristics'!$C:$C,0))),"",INDEX('Policy Characteristics'!A:A,MATCH($C855,'Policy Characteristics'!$C:$C,0)))</f>
        <v>Industry</v>
      </c>
      <c r="B855" s="152" t="str">
        <f>IF(ISBLANK(INDEX('Policy Characteristics'!B:B,MATCH($C855,'Policy Characteristics'!$C:$C,0))),"",INDEX('Policy Characteristics'!B:B,MATCH($C855,'Policy Characteristics'!$C:$C,0)))</f>
        <v>Hydrogen Combustion</v>
      </c>
      <c r="C855" s="144" t="str">
        <f t="shared" si="38"/>
        <v>Fraction of Eligible Industrial Energy Use Shifted to Hydrogen</v>
      </c>
      <c r="D855" s="6" t="s">
        <v>1963</v>
      </c>
      <c r="E855" s="1" t="s">
        <v>2348</v>
      </c>
      <c r="F855" t="s">
        <v>1927</v>
      </c>
      <c r="G855" s="45" t="s">
        <v>2355</v>
      </c>
      <c r="H855" s="43">
        <v>2093</v>
      </c>
      <c r="I855" t="s">
        <v>43</v>
      </c>
      <c r="J855" s="145" t="str">
        <f>IF(ISBLANK(INDEX('Policy Characteristics'!D:D,MATCH($C855,'Policy Characteristics'!$C:$C,0))),"",INDEX('Policy Characteristics'!D:D,MATCH($C855,'Policy Characteristics'!$C:$C,0)))</f>
        <v>Hydrogen Combustion</v>
      </c>
      <c r="K855" s="144" t="str">
        <f>IF(ISBLANK(INDEX('Policy Characteristics'!E:E,MATCH($C855,'Policy Characteristics'!$C:$C,0))),"",INDEX('Policy Characteristics'!E:E,MATCH($C855,'Policy Characteristics'!$C:$C,0)))</f>
        <v>indst shift to hydrogen</v>
      </c>
      <c r="L855" s="151">
        <f>IF(ISBLANK(INDEX('Policy Characteristics'!F:F,MATCH($C855,'Policy Characteristics'!$C:$C,0))),"",INDEX('Policy Characteristics'!F:F,MATCH($C855,'Policy Characteristics'!$C:$C,0)))</f>
        <v>0</v>
      </c>
      <c r="M855" s="151">
        <f>IF(ISBLANK(INDEX('Policy Characteristics'!G:G,MATCH($C855,'Policy Characteristics'!$C:$C,0))),"",INDEX('Policy Characteristics'!G:G,MATCH($C855,'Policy Characteristics'!$C:$C,0)))</f>
        <v>1</v>
      </c>
      <c r="N855" s="151">
        <f>IF(ISBLANK(INDEX('Policy Characteristics'!H:H,MATCH($C855,'Policy Characteristics'!$C:$C,0))),"",INDEX('Policy Characteristics'!H:H,MATCH($C855,'Policy Characteristics'!$C:$C,0)))</f>
        <v>0.01</v>
      </c>
      <c r="O855" s="144" t="str">
        <f>IF(ISBLANK(INDEX('Policy Characteristics'!I:I,MATCH($C855,'Policy Characteristics'!$C:$C,0))),"",INDEX('Policy Characteristics'!I:I,MATCH($C855,'Policy Characteristics'!$C:$C,0)))</f>
        <v>% of fuel shifted</v>
      </c>
      <c r="P855" s="144"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44" t="str">
        <f>IF(ISBLANK(INDEX('Policy Characteristics'!K:K,MATCH($C855,'Policy Characteristics'!$C:$C,0))),"",INDEX('Policy Characteristics'!K:K,MATCH($C855,'Policy Characteristics'!$C:$C,0)))</f>
        <v>industry-ag-main.html#fuel-switching</v>
      </c>
      <c r="R855" s="144" t="str">
        <f>IF(ISBLANK(INDEX('Policy Characteristics'!L:L,MATCH($C855,'Policy Characteristics'!$C:$C,0))),"",INDEX('Policy Characteristics'!L:L,MATCH($C855,'Policy Characteristics'!$C:$C,0)))</f>
        <v>industry-elec-and-hydrogen.html</v>
      </c>
    </row>
    <row r="856" spans="1:18" s="2" customFormat="1" x14ac:dyDescent="0.25">
      <c r="A856" s="144" t="str">
        <f>IF(ISBLANK(INDEX('Policy Characteristics'!A:A,MATCH($C856,'Policy Characteristics'!$C:$C,0))),"",INDEX('Policy Characteristics'!A:A,MATCH($C856,'Policy Characteristics'!$C:$C,0)))</f>
        <v>Industry</v>
      </c>
      <c r="B856" s="152" t="str">
        <f>IF(ISBLANK(INDEX('Policy Characteristics'!B:B,MATCH($C856,'Policy Characteristics'!$C:$C,0))),"",INDEX('Policy Characteristics'!B:B,MATCH($C856,'Policy Characteristics'!$C:$C,0)))</f>
        <v>Hydrogen Combustion</v>
      </c>
      <c r="C856" s="144" t="str">
        <f t="shared" si="38"/>
        <v>Fraction of Eligible Industrial Energy Use Shifted to Hydrogen</v>
      </c>
      <c r="D856" s="6" t="s">
        <v>1963</v>
      </c>
      <c r="E856" s="1" t="s">
        <v>2349</v>
      </c>
      <c r="F856" t="s">
        <v>1927</v>
      </c>
      <c r="G856" s="45" t="s">
        <v>2356</v>
      </c>
      <c r="H856" s="43">
        <v>2094</v>
      </c>
      <c r="I856" t="s">
        <v>44</v>
      </c>
      <c r="J856" s="145" t="str">
        <f>IF(ISBLANK(INDEX('Policy Characteristics'!D:D,MATCH($C856,'Policy Characteristics'!$C:$C,0))),"",INDEX('Policy Characteristics'!D:D,MATCH($C856,'Policy Characteristics'!$C:$C,0)))</f>
        <v>Hydrogen Combustion</v>
      </c>
      <c r="K856" s="144" t="str">
        <f>IF(ISBLANK(INDEX('Policy Characteristics'!E:E,MATCH($C856,'Policy Characteristics'!$C:$C,0))),"",INDEX('Policy Characteristics'!E:E,MATCH($C856,'Policy Characteristics'!$C:$C,0)))</f>
        <v>indst shift to hydrogen</v>
      </c>
      <c r="L856" s="151">
        <f>IF(ISBLANK(INDEX('Policy Characteristics'!F:F,MATCH($C856,'Policy Characteristics'!$C:$C,0))),"",INDEX('Policy Characteristics'!F:F,MATCH($C856,'Policy Characteristics'!$C:$C,0)))</f>
        <v>0</v>
      </c>
      <c r="M856" s="151">
        <f>IF(ISBLANK(INDEX('Policy Characteristics'!G:G,MATCH($C856,'Policy Characteristics'!$C:$C,0))),"",INDEX('Policy Characteristics'!G:G,MATCH($C856,'Policy Characteristics'!$C:$C,0)))</f>
        <v>1</v>
      </c>
      <c r="N856" s="151">
        <f>IF(ISBLANK(INDEX('Policy Characteristics'!H:H,MATCH($C856,'Policy Characteristics'!$C:$C,0))),"",INDEX('Policy Characteristics'!H:H,MATCH($C856,'Policy Characteristics'!$C:$C,0)))</f>
        <v>0.01</v>
      </c>
      <c r="O856" s="144" t="str">
        <f>IF(ISBLANK(INDEX('Policy Characteristics'!I:I,MATCH($C856,'Policy Characteristics'!$C:$C,0))),"",INDEX('Policy Characteristics'!I:I,MATCH($C856,'Policy Characteristics'!$C:$C,0)))</f>
        <v>% of fuel shifted</v>
      </c>
      <c r="P856" s="144"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44" t="str">
        <f>IF(ISBLANK(INDEX('Policy Characteristics'!K:K,MATCH($C856,'Policy Characteristics'!$C:$C,0))),"",INDEX('Policy Characteristics'!K:K,MATCH($C856,'Policy Characteristics'!$C:$C,0)))</f>
        <v>industry-ag-main.html#fuel-switching</v>
      </c>
      <c r="R856" s="144" t="str">
        <f>IF(ISBLANK(INDEX('Policy Characteristics'!L:L,MATCH($C856,'Policy Characteristics'!$C:$C,0))),"",INDEX('Policy Characteristics'!L:L,MATCH($C856,'Policy Characteristics'!$C:$C,0)))</f>
        <v>industry-elec-and-hydrogen.html</v>
      </c>
    </row>
    <row r="857" spans="1:18" s="2" customFormat="1" x14ac:dyDescent="0.25">
      <c r="A857" s="144" t="str">
        <f>IF(ISBLANK(INDEX('Policy Characteristics'!A:A,MATCH($C857,'Policy Characteristics'!$C:$C,0))),"",INDEX('Policy Characteristics'!A:A,MATCH($C857,'Policy Characteristics'!$C:$C,0)))</f>
        <v>Industry</v>
      </c>
      <c r="B857" s="152" t="str">
        <f>IF(ISBLANK(INDEX('Policy Characteristics'!B:B,MATCH($C857,'Policy Characteristics'!$C:$C,0))),"",INDEX('Policy Characteristics'!B:B,MATCH($C857,'Policy Characteristics'!$C:$C,0)))</f>
        <v>Hydrogen Combustion</v>
      </c>
      <c r="C857" s="144" t="str">
        <f t="shared" si="38"/>
        <v>Fraction of Eligible Industrial Energy Use Shifted to Hydrogen</v>
      </c>
      <c r="D857" s="6" t="s">
        <v>1963</v>
      </c>
      <c r="E857" s="1" t="s">
        <v>2350</v>
      </c>
      <c r="F857" t="s">
        <v>1927</v>
      </c>
      <c r="G857" s="45" t="s">
        <v>2357</v>
      </c>
      <c r="H857" s="43">
        <v>2095</v>
      </c>
      <c r="I857" t="s">
        <v>43</v>
      </c>
      <c r="J857" s="145" t="str">
        <f>IF(ISBLANK(INDEX('Policy Characteristics'!D:D,MATCH($C857,'Policy Characteristics'!$C:$C,0))),"",INDEX('Policy Characteristics'!D:D,MATCH($C857,'Policy Characteristics'!$C:$C,0)))</f>
        <v>Hydrogen Combustion</v>
      </c>
      <c r="K857" s="144" t="str">
        <f>IF(ISBLANK(INDEX('Policy Characteristics'!E:E,MATCH($C857,'Policy Characteristics'!$C:$C,0))),"",INDEX('Policy Characteristics'!E:E,MATCH($C857,'Policy Characteristics'!$C:$C,0)))</f>
        <v>indst shift to hydrogen</v>
      </c>
      <c r="L857" s="151">
        <f>IF(ISBLANK(INDEX('Policy Characteristics'!F:F,MATCH($C857,'Policy Characteristics'!$C:$C,0))),"",INDEX('Policy Characteristics'!F:F,MATCH($C857,'Policy Characteristics'!$C:$C,0)))</f>
        <v>0</v>
      </c>
      <c r="M857" s="151">
        <f>IF(ISBLANK(INDEX('Policy Characteristics'!G:G,MATCH($C857,'Policy Characteristics'!$C:$C,0))),"",INDEX('Policy Characteristics'!G:G,MATCH($C857,'Policy Characteristics'!$C:$C,0)))</f>
        <v>1</v>
      </c>
      <c r="N857" s="151">
        <f>IF(ISBLANK(INDEX('Policy Characteristics'!H:H,MATCH($C857,'Policy Characteristics'!$C:$C,0))),"",INDEX('Policy Characteristics'!H:H,MATCH($C857,'Policy Characteristics'!$C:$C,0)))</f>
        <v>0.01</v>
      </c>
      <c r="O857" s="144" t="str">
        <f>IF(ISBLANK(INDEX('Policy Characteristics'!I:I,MATCH($C857,'Policy Characteristics'!$C:$C,0))),"",INDEX('Policy Characteristics'!I:I,MATCH($C857,'Policy Characteristics'!$C:$C,0)))</f>
        <v>% of fuel shifted</v>
      </c>
      <c r="P857" s="144"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44" t="str">
        <f>IF(ISBLANK(INDEX('Policy Characteristics'!K:K,MATCH($C857,'Policy Characteristics'!$C:$C,0))),"",INDEX('Policy Characteristics'!K:K,MATCH($C857,'Policy Characteristics'!$C:$C,0)))</f>
        <v>industry-ag-main.html#fuel-switching</v>
      </c>
      <c r="R857" s="144" t="str">
        <f>IF(ISBLANK(INDEX('Policy Characteristics'!L:L,MATCH($C857,'Policy Characteristics'!$C:$C,0))),"",INDEX('Policy Characteristics'!L:L,MATCH($C857,'Policy Characteristics'!$C:$C,0)))</f>
        <v>industry-elec-and-hydrogen.html</v>
      </c>
    </row>
    <row r="858" spans="1:18" s="2" customFormat="1" x14ac:dyDescent="0.25">
      <c r="A858" s="144" t="str">
        <f>IF(ISBLANK(INDEX('Policy Characteristics'!A:A,MATCH($C858,'Policy Characteristics'!$C:$C,0))),"",INDEX('Policy Characteristics'!A:A,MATCH($C858,'Policy Characteristics'!$C:$C,0)))</f>
        <v>Industry</v>
      </c>
      <c r="B858" s="152" t="str">
        <f>IF(ISBLANK(INDEX('Policy Characteristics'!B:B,MATCH($C858,'Policy Characteristics'!$C:$C,0))),"",INDEX('Policy Characteristics'!B:B,MATCH($C858,'Policy Characteristics'!$C:$C,0)))</f>
        <v>Hydrogen Combustion</v>
      </c>
      <c r="C858" s="144" t="str">
        <f t="shared" si="38"/>
        <v>Fraction of Eligible Industrial Energy Use Shifted to Hydrogen</v>
      </c>
      <c r="D858" s="6" t="s">
        <v>1963</v>
      </c>
      <c r="E858" s="1" t="s">
        <v>2351</v>
      </c>
      <c r="F858" t="s">
        <v>1927</v>
      </c>
      <c r="G858" s="45" t="s">
        <v>2358</v>
      </c>
      <c r="H858" s="43">
        <v>2096</v>
      </c>
      <c r="I858" t="s">
        <v>44</v>
      </c>
      <c r="J858" s="145" t="str">
        <f>IF(ISBLANK(INDEX('Policy Characteristics'!D:D,MATCH($C858,'Policy Characteristics'!$C:$C,0))),"",INDEX('Policy Characteristics'!D:D,MATCH($C858,'Policy Characteristics'!$C:$C,0)))</f>
        <v>Hydrogen Combustion</v>
      </c>
      <c r="K858" s="144" t="str">
        <f>IF(ISBLANK(INDEX('Policy Characteristics'!E:E,MATCH($C858,'Policy Characteristics'!$C:$C,0))),"",INDEX('Policy Characteristics'!E:E,MATCH($C858,'Policy Characteristics'!$C:$C,0)))</f>
        <v>indst shift to hydrogen</v>
      </c>
      <c r="L858" s="151">
        <f>IF(ISBLANK(INDEX('Policy Characteristics'!F:F,MATCH($C858,'Policy Characteristics'!$C:$C,0))),"",INDEX('Policy Characteristics'!F:F,MATCH($C858,'Policy Characteristics'!$C:$C,0)))</f>
        <v>0</v>
      </c>
      <c r="M858" s="151">
        <f>IF(ISBLANK(INDEX('Policy Characteristics'!G:G,MATCH($C858,'Policy Characteristics'!$C:$C,0))),"",INDEX('Policy Characteristics'!G:G,MATCH($C858,'Policy Characteristics'!$C:$C,0)))</f>
        <v>1</v>
      </c>
      <c r="N858" s="151">
        <f>IF(ISBLANK(INDEX('Policy Characteristics'!H:H,MATCH($C858,'Policy Characteristics'!$C:$C,0))),"",INDEX('Policy Characteristics'!H:H,MATCH($C858,'Policy Characteristics'!$C:$C,0)))</f>
        <v>0.01</v>
      </c>
      <c r="O858" s="144" t="str">
        <f>IF(ISBLANK(INDEX('Policy Characteristics'!I:I,MATCH($C858,'Policy Characteristics'!$C:$C,0))),"",INDEX('Policy Characteristics'!I:I,MATCH($C858,'Policy Characteristics'!$C:$C,0)))</f>
        <v>% of fuel shifted</v>
      </c>
      <c r="P858" s="144"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44" t="str">
        <f>IF(ISBLANK(INDEX('Policy Characteristics'!K:K,MATCH($C858,'Policy Characteristics'!$C:$C,0))),"",INDEX('Policy Characteristics'!K:K,MATCH($C858,'Policy Characteristics'!$C:$C,0)))</f>
        <v>industry-ag-main.html#fuel-switching</v>
      </c>
      <c r="R858" s="144" t="str">
        <f>IF(ISBLANK(INDEX('Policy Characteristics'!L:L,MATCH($C858,'Policy Characteristics'!$C:$C,0))),"",INDEX('Policy Characteristics'!L:L,MATCH($C858,'Policy Characteristics'!$C:$C,0)))</f>
        <v>industry-elec-and-hydrogen.html</v>
      </c>
    </row>
    <row r="859" spans="1:18" s="2" customFormat="1" x14ac:dyDescent="0.25">
      <c r="A859" s="144" t="str">
        <f>IF(ISBLANK(INDEX('Policy Characteristics'!A:A,MATCH($C859,'Policy Characteristics'!$C:$C,0))),"",INDEX('Policy Characteristics'!A:A,MATCH($C859,'Policy Characteristics'!$C:$C,0)))</f>
        <v>Industry</v>
      </c>
      <c r="B859" s="152" t="str">
        <f>IF(ISBLANK(INDEX('Policy Characteristics'!B:B,MATCH($C859,'Policy Characteristics'!$C:$C,0))),"",INDEX('Policy Characteristics'!B:B,MATCH($C859,'Policy Characteristics'!$C:$C,0)))</f>
        <v>Hydrogen Combustion</v>
      </c>
      <c r="C859" s="144" t="str">
        <f t="shared" si="38"/>
        <v>Fraction of Eligible Industrial Energy Use Shifted to Hydrogen</v>
      </c>
      <c r="D859" s="6" t="s">
        <v>1963</v>
      </c>
      <c r="E859" s="1" t="s">
        <v>2501</v>
      </c>
      <c r="F859" t="s">
        <v>1927</v>
      </c>
      <c r="G859" s="45" t="s">
        <v>2501</v>
      </c>
      <c r="H859" s="43">
        <v>2097</v>
      </c>
      <c r="I859" t="s">
        <v>43</v>
      </c>
      <c r="J859" s="145" t="str">
        <f>IF(ISBLANK(INDEX('Policy Characteristics'!D:D,MATCH($C859,'Policy Characteristics'!$C:$C,0))),"",INDEX('Policy Characteristics'!D:D,MATCH($C859,'Policy Characteristics'!$C:$C,0)))</f>
        <v>Hydrogen Combustion</v>
      </c>
      <c r="K859" s="144" t="str">
        <f>IF(ISBLANK(INDEX('Policy Characteristics'!E:E,MATCH($C859,'Policy Characteristics'!$C:$C,0))),"",INDEX('Policy Characteristics'!E:E,MATCH($C859,'Policy Characteristics'!$C:$C,0)))</f>
        <v>indst shift to hydrogen</v>
      </c>
      <c r="L859" s="151">
        <f>IF(ISBLANK(INDEX('Policy Characteristics'!F:F,MATCH($C859,'Policy Characteristics'!$C:$C,0))),"",INDEX('Policy Characteristics'!F:F,MATCH($C859,'Policy Characteristics'!$C:$C,0)))</f>
        <v>0</v>
      </c>
      <c r="M859" s="151">
        <f>IF(ISBLANK(INDEX('Policy Characteristics'!G:G,MATCH($C859,'Policy Characteristics'!$C:$C,0))),"",INDEX('Policy Characteristics'!G:G,MATCH($C859,'Policy Characteristics'!$C:$C,0)))</f>
        <v>1</v>
      </c>
      <c r="N859" s="151">
        <f>IF(ISBLANK(INDEX('Policy Characteristics'!H:H,MATCH($C859,'Policy Characteristics'!$C:$C,0))),"",INDEX('Policy Characteristics'!H:H,MATCH($C859,'Policy Characteristics'!$C:$C,0)))</f>
        <v>0.01</v>
      </c>
      <c r="O859" s="144" t="str">
        <f>IF(ISBLANK(INDEX('Policy Characteristics'!I:I,MATCH($C859,'Policy Characteristics'!$C:$C,0))),"",INDEX('Policy Characteristics'!I:I,MATCH($C859,'Policy Characteristics'!$C:$C,0)))</f>
        <v>% of fuel shifted</v>
      </c>
      <c r="P859" s="144"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44" t="str">
        <f>IF(ISBLANK(INDEX('Policy Characteristics'!K:K,MATCH($C859,'Policy Characteristics'!$C:$C,0))),"",INDEX('Policy Characteristics'!K:K,MATCH($C859,'Policy Characteristics'!$C:$C,0)))</f>
        <v>industry-ag-main.html#fuel-switching</v>
      </c>
      <c r="R859" s="144" t="str">
        <f>IF(ISBLANK(INDEX('Policy Characteristics'!L:L,MATCH($C859,'Policy Characteristics'!$C:$C,0))),"",INDEX('Policy Characteristics'!L:L,MATCH($C859,'Policy Characteristics'!$C:$C,0)))</f>
        <v>industry-elec-and-hydrogen.html</v>
      </c>
    </row>
    <row r="860" spans="1:18" s="2" customFormat="1" x14ac:dyDescent="0.25">
      <c r="A860" s="144" t="str">
        <f>IF(ISBLANK(INDEX('Policy Characteristics'!A:A,MATCH($C860,'Policy Characteristics'!$C:$C,0))),"",INDEX('Policy Characteristics'!A:A,MATCH($C860,'Policy Characteristics'!$C:$C,0)))</f>
        <v>Industry</v>
      </c>
      <c r="B860" s="152" t="str">
        <f>IF(ISBLANK(INDEX('Policy Characteristics'!B:B,MATCH($C860,'Policy Characteristics'!$C:$C,0))),"",INDEX('Policy Characteristics'!B:B,MATCH($C860,'Policy Characteristics'!$C:$C,0)))</f>
        <v>Hydrogen Combustion</v>
      </c>
      <c r="C860" s="144" t="str">
        <f t="shared" si="38"/>
        <v>Fraction of Eligible Industrial Energy Use Shifted to Hydrogen</v>
      </c>
      <c r="D860" s="6" t="s">
        <v>1964</v>
      </c>
      <c r="E860" s="1" t="s">
        <v>2345</v>
      </c>
      <c r="F860" t="s">
        <v>1928</v>
      </c>
      <c r="G860" s="45" t="s">
        <v>2352</v>
      </c>
      <c r="H860" s="43">
        <v>2098</v>
      </c>
      <c r="I860" t="s">
        <v>43</v>
      </c>
      <c r="J860" s="145" t="str">
        <f>IF(ISBLANK(INDEX('Policy Characteristics'!D:D,MATCH($C860,'Policy Characteristics'!$C:$C,0))),"",INDEX('Policy Characteristics'!D:D,MATCH($C860,'Policy Characteristics'!$C:$C,0)))</f>
        <v>Hydrogen Combustion</v>
      </c>
      <c r="K860" s="144" t="str">
        <f>IF(ISBLANK(INDEX('Policy Characteristics'!E:E,MATCH($C860,'Policy Characteristics'!$C:$C,0))),"",INDEX('Policy Characteristics'!E:E,MATCH($C860,'Policy Characteristics'!$C:$C,0)))</f>
        <v>indst shift to hydrogen</v>
      </c>
      <c r="L860" s="151">
        <f>IF(ISBLANK(INDEX('Policy Characteristics'!F:F,MATCH($C860,'Policy Characteristics'!$C:$C,0))),"",INDEX('Policy Characteristics'!F:F,MATCH($C860,'Policy Characteristics'!$C:$C,0)))</f>
        <v>0</v>
      </c>
      <c r="M860" s="151">
        <f>IF(ISBLANK(INDEX('Policy Characteristics'!G:G,MATCH($C860,'Policy Characteristics'!$C:$C,0))),"",INDEX('Policy Characteristics'!G:G,MATCH($C860,'Policy Characteristics'!$C:$C,0)))</f>
        <v>1</v>
      </c>
      <c r="N860" s="151">
        <f>IF(ISBLANK(INDEX('Policy Characteristics'!H:H,MATCH($C860,'Policy Characteristics'!$C:$C,0))),"",INDEX('Policy Characteristics'!H:H,MATCH($C860,'Policy Characteristics'!$C:$C,0)))</f>
        <v>0.01</v>
      </c>
      <c r="O860" s="144" t="str">
        <f>IF(ISBLANK(INDEX('Policy Characteristics'!I:I,MATCH($C860,'Policy Characteristics'!$C:$C,0))),"",INDEX('Policy Characteristics'!I:I,MATCH($C860,'Policy Characteristics'!$C:$C,0)))</f>
        <v>% of fuel shifted</v>
      </c>
      <c r="P860" s="144"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44" t="str">
        <f>IF(ISBLANK(INDEX('Policy Characteristics'!K:K,MATCH($C860,'Policy Characteristics'!$C:$C,0))),"",INDEX('Policy Characteristics'!K:K,MATCH($C860,'Policy Characteristics'!$C:$C,0)))</f>
        <v>industry-ag-main.html#fuel-switching</v>
      </c>
      <c r="R860" s="144" t="str">
        <f>IF(ISBLANK(INDEX('Policy Characteristics'!L:L,MATCH($C860,'Policy Characteristics'!$C:$C,0))),"",INDEX('Policy Characteristics'!L:L,MATCH($C860,'Policy Characteristics'!$C:$C,0)))</f>
        <v>industry-elec-and-hydrogen.html</v>
      </c>
    </row>
    <row r="861" spans="1:18" s="2" customFormat="1" x14ac:dyDescent="0.25">
      <c r="A861" s="144" t="str">
        <f>IF(ISBLANK(INDEX('Policy Characteristics'!A:A,MATCH($C861,'Policy Characteristics'!$C:$C,0))),"",INDEX('Policy Characteristics'!A:A,MATCH($C861,'Policy Characteristics'!$C:$C,0)))</f>
        <v>Industry</v>
      </c>
      <c r="B861" s="152" t="str">
        <f>IF(ISBLANK(INDEX('Policy Characteristics'!B:B,MATCH($C861,'Policy Characteristics'!$C:$C,0))),"",INDEX('Policy Characteristics'!B:B,MATCH($C861,'Policy Characteristics'!$C:$C,0)))</f>
        <v>Hydrogen Combustion</v>
      </c>
      <c r="C861" s="144" t="str">
        <f t="shared" si="38"/>
        <v>Fraction of Eligible Industrial Energy Use Shifted to Hydrogen</v>
      </c>
      <c r="D861" s="6" t="s">
        <v>1964</v>
      </c>
      <c r="E861" s="1" t="s">
        <v>2346</v>
      </c>
      <c r="F861" t="s">
        <v>1928</v>
      </c>
      <c r="G861" s="45" t="s">
        <v>2353</v>
      </c>
      <c r="H861" s="43">
        <v>2099</v>
      </c>
      <c r="I861" t="s">
        <v>43</v>
      </c>
      <c r="J861" s="145" t="str">
        <f>IF(ISBLANK(INDEX('Policy Characteristics'!D:D,MATCH($C861,'Policy Characteristics'!$C:$C,0))),"",INDEX('Policy Characteristics'!D:D,MATCH($C861,'Policy Characteristics'!$C:$C,0)))</f>
        <v>Hydrogen Combustion</v>
      </c>
      <c r="K861" s="144" t="str">
        <f>IF(ISBLANK(INDEX('Policy Characteristics'!E:E,MATCH($C861,'Policy Characteristics'!$C:$C,0))),"",INDEX('Policy Characteristics'!E:E,MATCH($C861,'Policy Characteristics'!$C:$C,0)))</f>
        <v>indst shift to hydrogen</v>
      </c>
      <c r="L861" s="151">
        <f>IF(ISBLANK(INDEX('Policy Characteristics'!F:F,MATCH($C861,'Policy Characteristics'!$C:$C,0))),"",INDEX('Policy Characteristics'!F:F,MATCH($C861,'Policy Characteristics'!$C:$C,0)))</f>
        <v>0</v>
      </c>
      <c r="M861" s="151">
        <f>IF(ISBLANK(INDEX('Policy Characteristics'!G:G,MATCH($C861,'Policy Characteristics'!$C:$C,0))),"",INDEX('Policy Characteristics'!G:G,MATCH($C861,'Policy Characteristics'!$C:$C,0)))</f>
        <v>1</v>
      </c>
      <c r="N861" s="151">
        <f>IF(ISBLANK(INDEX('Policy Characteristics'!H:H,MATCH($C861,'Policy Characteristics'!$C:$C,0))),"",INDEX('Policy Characteristics'!H:H,MATCH($C861,'Policy Characteristics'!$C:$C,0)))</f>
        <v>0.01</v>
      </c>
      <c r="O861" s="144" t="str">
        <f>IF(ISBLANK(INDEX('Policy Characteristics'!I:I,MATCH($C861,'Policy Characteristics'!$C:$C,0))),"",INDEX('Policy Characteristics'!I:I,MATCH($C861,'Policy Characteristics'!$C:$C,0)))</f>
        <v>% of fuel shifted</v>
      </c>
      <c r="P861" s="144"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44" t="str">
        <f>IF(ISBLANK(INDEX('Policy Characteristics'!K:K,MATCH($C861,'Policy Characteristics'!$C:$C,0))),"",INDEX('Policy Characteristics'!K:K,MATCH($C861,'Policy Characteristics'!$C:$C,0)))</f>
        <v>industry-ag-main.html#fuel-switching</v>
      </c>
      <c r="R861" s="144" t="str">
        <f>IF(ISBLANK(INDEX('Policy Characteristics'!L:L,MATCH($C861,'Policy Characteristics'!$C:$C,0))),"",INDEX('Policy Characteristics'!L:L,MATCH($C861,'Policy Characteristics'!$C:$C,0)))</f>
        <v>industry-elec-and-hydrogen.html</v>
      </c>
    </row>
    <row r="862" spans="1:18" s="2" customFormat="1" x14ac:dyDescent="0.25">
      <c r="A862" s="144" t="str">
        <f>IF(ISBLANK(INDEX('Policy Characteristics'!A:A,MATCH($C862,'Policy Characteristics'!$C:$C,0))),"",INDEX('Policy Characteristics'!A:A,MATCH($C862,'Policy Characteristics'!$C:$C,0)))</f>
        <v>Industry</v>
      </c>
      <c r="B862" s="152" t="str">
        <f>IF(ISBLANK(INDEX('Policy Characteristics'!B:B,MATCH($C862,'Policy Characteristics'!$C:$C,0))),"",INDEX('Policy Characteristics'!B:B,MATCH($C862,'Policy Characteristics'!$C:$C,0)))</f>
        <v>Hydrogen Combustion</v>
      </c>
      <c r="C862" s="144" t="str">
        <f t="shared" ref="C862:C925" si="39">C$796</f>
        <v>Fraction of Eligible Industrial Energy Use Shifted to Hydrogen</v>
      </c>
      <c r="D862" s="6" t="s">
        <v>1964</v>
      </c>
      <c r="E862" s="1" t="s">
        <v>2347</v>
      </c>
      <c r="F862" t="s">
        <v>1928</v>
      </c>
      <c r="G862" s="45" t="s">
        <v>2354</v>
      </c>
      <c r="H862" s="43">
        <v>2100</v>
      </c>
      <c r="I862" t="s">
        <v>43</v>
      </c>
      <c r="J862" s="145" t="str">
        <f>IF(ISBLANK(INDEX('Policy Characteristics'!D:D,MATCH($C862,'Policy Characteristics'!$C:$C,0))),"",INDEX('Policy Characteristics'!D:D,MATCH($C862,'Policy Characteristics'!$C:$C,0)))</f>
        <v>Hydrogen Combustion</v>
      </c>
      <c r="K862" s="144" t="str">
        <f>IF(ISBLANK(INDEX('Policy Characteristics'!E:E,MATCH($C862,'Policy Characteristics'!$C:$C,0))),"",INDEX('Policy Characteristics'!E:E,MATCH($C862,'Policy Characteristics'!$C:$C,0)))</f>
        <v>indst shift to hydrogen</v>
      </c>
      <c r="L862" s="151">
        <f>IF(ISBLANK(INDEX('Policy Characteristics'!F:F,MATCH($C862,'Policy Characteristics'!$C:$C,0))),"",INDEX('Policy Characteristics'!F:F,MATCH($C862,'Policy Characteristics'!$C:$C,0)))</f>
        <v>0</v>
      </c>
      <c r="M862" s="151">
        <f>IF(ISBLANK(INDEX('Policy Characteristics'!G:G,MATCH($C862,'Policy Characteristics'!$C:$C,0))),"",INDEX('Policy Characteristics'!G:G,MATCH($C862,'Policy Characteristics'!$C:$C,0)))</f>
        <v>1</v>
      </c>
      <c r="N862" s="151">
        <f>IF(ISBLANK(INDEX('Policy Characteristics'!H:H,MATCH($C862,'Policy Characteristics'!$C:$C,0))),"",INDEX('Policy Characteristics'!H:H,MATCH($C862,'Policy Characteristics'!$C:$C,0)))</f>
        <v>0.01</v>
      </c>
      <c r="O862" s="144" t="str">
        <f>IF(ISBLANK(INDEX('Policy Characteristics'!I:I,MATCH($C862,'Policy Characteristics'!$C:$C,0))),"",INDEX('Policy Characteristics'!I:I,MATCH($C862,'Policy Characteristics'!$C:$C,0)))</f>
        <v>% of fuel shifted</v>
      </c>
      <c r="P862" s="144"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44" t="str">
        <f>IF(ISBLANK(INDEX('Policy Characteristics'!K:K,MATCH($C862,'Policy Characteristics'!$C:$C,0))),"",INDEX('Policy Characteristics'!K:K,MATCH($C862,'Policy Characteristics'!$C:$C,0)))</f>
        <v>industry-ag-main.html#fuel-switching</v>
      </c>
      <c r="R862" s="144" t="str">
        <f>IF(ISBLANK(INDEX('Policy Characteristics'!L:L,MATCH($C862,'Policy Characteristics'!$C:$C,0))),"",INDEX('Policy Characteristics'!L:L,MATCH($C862,'Policy Characteristics'!$C:$C,0)))</f>
        <v>industry-elec-and-hydrogen.html</v>
      </c>
    </row>
    <row r="863" spans="1:18" s="2" customFormat="1" x14ac:dyDescent="0.25">
      <c r="A863" s="144" t="str">
        <f>IF(ISBLANK(INDEX('Policy Characteristics'!A:A,MATCH($C863,'Policy Characteristics'!$C:$C,0))),"",INDEX('Policy Characteristics'!A:A,MATCH($C863,'Policy Characteristics'!$C:$C,0)))</f>
        <v>Industry</v>
      </c>
      <c r="B863" s="152" t="str">
        <f>IF(ISBLANK(INDEX('Policy Characteristics'!B:B,MATCH($C863,'Policy Characteristics'!$C:$C,0))),"",INDEX('Policy Characteristics'!B:B,MATCH($C863,'Policy Characteristics'!$C:$C,0)))</f>
        <v>Hydrogen Combustion</v>
      </c>
      <c r="C863" s="144" t="str">
        <f t="shared" si="39"/>
        <v>Fraction of Eligible Industrial Energy Use Shifted to Hydrogen</v>
      </c>
      <c r="D863" s="6" t="s">
        <v>1964</v>
      </c>
      <c r="E863" s="1" t="s">
        <v>2348</v>
      </c>
      <c r="F863" t="s">
        <v>1928</v>
      </c>
      <c r="G863" s="45" t="s">
        <v>2355</v>
      </c>
      <c r="H863" s="43">
        <v>2101</v>
      </c>
      <c r="I863" t="s">
        <v>43</v>
      </c>
      <c r="J863" s="145" t="str">
        <f>IF(ISBLANK(INDEX('Policy Characteristics'!D:D,MATCH($C863,'Policy Characteristics'!$C:$C,0))),"",INDEX('Policy Characteristics'!D:D,MATCH($C863,'Policy Characteristics'!$C:$C,0)))</f>
        <v>Hydrogen Combustion</v>
      </c>
      <c r="K863" s="144" t="str">
        <f>IF(ISBLANK(INDEX('Policy Characteristics'!E:E,MATCH($C863,'Policy Characteristics'!$C:$C,0))),"",INDEX('Policy Characteristics'!E:E,MATCH($C863,'Policy Characteristics'!$C:$C,0)))</f>
        <v>indst shift to hydrogen</v>
      </c>
      <c r="L863" s="151">
        <f>IF(ISBLANK(INDEX('Policy Characteristics'!F:F,MATCH($C863,'Policy Characteristics'!$C:$C,0))),"",INDEX('Policy Characteristics'!F:F,MATCH($C863,'Policy Characteristics'!$C:$C,0)))</f>
        <v>0</v>
      </c>
      <c r="M863" s="151">
        <f>IF(ISBLANK(INDEX('Policy Characteristics'!G:G,MATCH($C863,'Policy Characteristics'!$C:$C,0))),"",INDEX('Policy Characteristics'!G:G,MATCH($C863,'Policy Characteristics'!$C:$C,0)))</f>
        <v>1</v>
      </c>
      <c r="N863" s="151">
        <f>IF(ISBLANK(INDEX('Policy Characteristics'!H:H,MATCH($C863,'Policy Characteristics'!$C:$C,0))),"",INDEX('Policy Characteristics'!H:H,MATCH($C863,'Policy Characteristics'!$C:$C,0)))</f>
        <v>0.01</v>
      </c>
      <c r="O863" s="144" t="str">
        <f>IF(ISBLANK(INDEX('Policy Characteristics'!I:I,MATCH($C863,'Policy Characteristics'!$C:$C,0))),"",INDEX('Policy Characteristics'!I:I,MATCH($C863,'Policy Characteristics'!$C:$C,0)))</f>
        <v>% of fuel shifted</v>
      </c>
      <c r="P863" s="144"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44" t="str">
        <f>IF(ISBLANK(INDEX('Policy Characteristics'!K:K,MATCH($C863,'Policy Characteristics'!$C:$C,0))),"",INDEX('Policy Characteristics'!K:K,MATCH($C863,'Policy Characteristics'!$C:$C,0)))</f>
        <v>industry-ag-main.html#fuel-switching</v>
      </c>
      <c r="R863" s="144" t="str">
        <f>IF(ISBLANK(INDEX('Policy Characteristics'!L:L,MATCH($C863,'Policy Characteristics'!$C:$C,0))),"",INDEX('Policy Characteristics'!L:L,MATCH($C863,'Policy Characteristics'!$C:$C,0)))</f>
        <v>industry-elec-and-hydrogen.html</v>
      </c>
    </row>
    <row r="864" spans="1:18" s="2" customFormat="1" x14ac:dyDescent="0.25">
      <c r="A864" s="144" t="str">
        <f>IF(ISBLANK(INDEX('Policy Characteristics'!A:A,MATCH($C864,'Policy Characteristics'!$C:$C,0))),"",INDEX('Policy Characteristics'!A:A,MATCH($C864,'Policy Characteristics'!$C:$C,0)))</f>
        <v>Industry</v>
      </c>
      <c r="B864" s="152" t="str">
        <f>IF(ISBLANK(INDEX('Policy Characteristics'!B:B,MATCH($C864,'Policy Characteristics'!$C:$C,0))),"",INDEX('Policy Characteristics'!B:B,MATCH($C864,'Policy Characteristics'!$C:$C,0)))</f>
        <v>Hydrogen Combustion</v>
      </c>
      <c r="C864" s="144" t="str">
        <f t="shared" si="39"/>
        <v>Fraction of Eligible Industrial Energy Use Shifted to Hydrogen</v>
      </c>
      <c r="D864" s="6" t="s">
        <v>1964</v>
      </c>
      <c r="E864" s="1" t="s">
        <v>2349</v>
      </c>
      <c r="F864" t="s">
        <v>1928</v>
      </c>
      <c r="G864" s="45" t="s">
        <v>2356</v>
      </c>
      <c r="H864" s="43">
        <v>2102</v>
      </c>
      <c r="I864" t="s">
        <v>43</v>
      </c>
      <c r="J864" s="145" t="str">
        <f>IF(ISBLANK(INDEX('Policy Characteristics'!D:D,MATCH($C864,'Policy Characteristics'!$C:$C,0))),"",INDEX('Policy Characteristics'!D:D,MATCH($C864,'Policy Characteristics'!$C:$C,0)))</f>
        <v>Hydrogen Combustion</v>
      </c>
      <c r="K864" s="144" t="str">
        <f>IF(ISBLANK(INDEX('Policy Characteristics'!E:E,MATCH($C864,'Policy Characteristics'!$C:$C,0))),"",INDEX('Policy Characteristics'!E:E,MATCH($C864,'Policy Characteristics'!$C:$C,0)))</f>
        <v>indst shift to hydrogen</v>
      </c>
      <c r="L864" s="151">
        <f>IF(ISBLANK(INDEX('Policy Characteristics'!F:F,MATCH($C864,'Policy Characteristics'!$C:$C,0))),"",INDEX('Policy Characteristics'!F:F,MATCH($C864,'Policy Characteristics'!$C:$C,0)))</f>
        <v>0</v>
      </c>
      <c r="M864" s="151">
        <f>IF(ISBLANK(INDEX('Policy Characteristics'!G:G,MATCH($C864,'Policy Characteristics'!$C:$C,0))),"",INDEX('Policy Characteristics'!G:G,MATCH($C864,'Policy Characteristics'!$C:$C,0)))</f>
        <v>1</v>
      </c>
      <c r="N864" s="151">
        <f>IF(ISBLANK(INDEX('Policy Characteristics'!H:H,MATCH($C864,'Policy Characteristics'!$C:$C,0))),"",INDEX('Policy Characteristics'!H:H,MATCH($C864,'Policy Characteristics'!$C:$C,0)))</f>
        <v>0.01</v>
      </c>
      <c r="O864" s="144" t="str">
        <f>IF(ISBLANK(INDEX('Policy Characteristics'!I:I,MATCH($C864,'Policy Characteristics'!$C:$C,0))),"",INDEX('Policy Characteristics'!I:I,MATCH($C864,'Policy Characteristics'!$C:$C,0)))</f>
        <v>% of fuel shifted</v>
      </c>
      <c r="P864" s="144"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44" t="str">
        <f>IF(ISBLANK(INDEX('Policy Characteristics'!K:K,MATCH($C864,'Policy Characteristics'!$C:$C,0))),"",INDEX('Policy Characteristics'!K:K,MATCH($C864,'Policy Characteristics'!$C:$C,0)))</f>
        <v>industry-ag-main.html#fuel-switching</v>
      </c>
      <c r="R864" s="144" t="str">
        <f>IF(ISBLANK(INDEX('Policy Characteristics'!L:L,MATCH($C864,'Policy Characteristics'!$C:$C,0))),"",INDEX('Policy Characteristics'!L:L,MATCH($C864,'Policy Characteristics'!$C:$C,0)))</f>
        <v>industry-elec-and-hydrogen.html</v>
      </c>
    </row>
    <row r="865" spans="1:18" s="2" customFormat="1" x14ac:dyDescent="0.25">
      <c r="A865" s="144" t="str">
        <f>IF(ISBLANK(INDEX('Policy Characteristics'!A:A,MATCH($C865,'Policy Characteristics'!$C:$C,0))),"",INDEX('Policy Characteristics'!A:A,MATCH($C865,'Policy Characteristics'!$C:$C,0)))</f>
        <v>Industry</v>
      </c>
      <c r="B865" s="152" t="str">
        <f>IF(ISBLANK(INDEX('Policy Characteristics'!B:B,MATCH($C865,'Policy Characteristics'!$C:$C,0))),"",INDEX('Policy Characteristics'!B:B,MATCH($C865,'Policy Characteristics'!$C:$C,0)))</f>
        <v>Hydrogen Combustion</v>
      </c>
      <c r="C865" s="144" t="str">
        <f t="shared" si="39"/>
        <v>Fraction of Eligible Industrial Energy Use Shifted to Hydrogen</v>
      </c>
      <c r="D865" s="6" t="s">
        <v>1964</v>
      </c>
      <c r="E865" s="1" t="s">
        <v>2350</v>
      </c>
      <c r="F865" t="s">
        <v>1928</v>
      </c>
      <c r="G865" s="45" t="s">
        <v>2357</v>
      </c>
      <c r="H865" s="43">
        <v>2103</v>
      </c>
      <c r="I865" t="s">
        <v>43</v>
      </c>
      <c r="J865" s="145" t="str">
        <f>IF(ISBLANK(INDEX('Policy Characteristics'!D:D,MATCH($C865,'Policy Characteristics'!$C:$C,0))),"",INDEX('Policy Characteristics'!D:D,MATCH($C865,'Policy Characteristics'!$C:$C,0)))</f>
        <v>Hydrogen Combustion</v>
      </c>
      <c r="K865" s="144" t="str">
        <f>IF(ISBLANK(INDEX('Policy Characteristics'!E:E,MATCH($C865,'Policy Characteristics'!$C:$C,0))),"",INDEX('Policy Characteristics'!E:E,MATCH($C865,'Policy Characteristics'!$C:$C,0)))</f>
        <v>indst shift to hydrogen</v>
      </c>
      <c r="L865" s="151">
        <f>IF(ISBLANK(INDEX('Policy Characteristics'!F:F,MATCH($C865,'Policy Characteristics'!$C:$C,0))),"",INDEX('Policy Characteristics'!F:F,MATCH($C865,'Policy Characteristics'!$C:$C,0)))</f>
        <v>0</v>
      </c>
      <c r="M865" s="151">
        <f>IF(ISBLANK(INDEX('Policy Characteristics'!G:G,MATCH($C865,'Policy Characteristics'!$C:$C,0))),"",INDEX('Policy Characteristics'!G:G,MATCH($C865,'Policy Characteristics'!$C:$C,0)))</f>
        <v>1</v>
      </c>
      <c r="N865" s="151">
        <f>IF(ISBLANK(INDEX('Policy Characteristics'!H:H,MATCH($C865,'Policy Characteristics'!$C:$C,0))),"",INDEX('Policy Characteristics'!H:H,MATCH($C865,'Policy Characteristics'!$C:$C,0)))</f>
        <v>0.01</v>
      </c>
      <c r="O865" s="144" t="str">
        <f>IF(ISBLANK(INDEX('Policy Characteristics'!I:I,MATCH($C865,'Policy Characteristics'!$C:$C,0))),"",INDEX('Policy Characteristics'!I:I,MATCH($C865,'Policy Characteristics'!$C:$C,0)))</f>
        <v>% of fuel shifted</v>
      </c>
      <c r="P865" s="144"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44" t="str">
        <f>IF(ISBLANK(INDEX('Policy Characteristics'!K:K,MATCH($C865,'Policy Characteristics'!$C:$C,0))),"",INDEX('Policy Characteristics'!K:K,MATCH($C865,'Policy Characteristics'!$C:$C,0)))</f>
        <v>industry-ag-main.html#fuel-switching</v>
      </c>
      <c r="R865" s="144" t="str">
        <f>IF(ISBLANK(INDEX('Policy Characteristics'!L:L,MATCH($C865,'Policy Characteristics'!$C:$C,0))),"",INDEX('Policy Characteristics'!L:L,MATCH($C865,'Policy Characteristics'!$C:$C,0)))</f>
        <v>industry-elec-and-hydrogen.html</v>
      </c>
    </row>
    <row r="866" spans="1:18" s="2" customFormat="1" x14ac:dyDescent="0.25">
      <c r="A866" s="144" t="str">
        <f>IF(ISBLANK(INDEX('Policy Characteristics'!A:A,MATCH($C866,'Policy Characteristics'!$C:$C,0))),"",INDEX('Policy Characteristics'!A:A,MATCH($C866,'Policy Characteristics'!$C:$C,0)))</f>
        <v>Industry</v>
      </c>
      <c r="B866" s="152" t="str">
        <f>IF(ISBLANK(INDEX('Policy Characteristics'!B:B,MATCH($C866,'Policy Characteristics'!$C:$C,0))),"",INDEX('Policy Characteristics'!B:B,MATCH($C866,'Policy Characteristics'!$C:$C,0)))</f>
        <v>Hydrogen Combustion</v>
      </c>
      <c r="C866" s="144" t="str">
        <f t="shared" si="39"/>
        <v>Fraction of Eligible Industrial Energy Use Shifted to Hydrogen</v>
      </c>
      <c r="D866" s="6" t="s">
        <v>1964</v>
      </c>
      <c r="E866" s="1" t="s">
        <v>2351</v>
      </c>
      <c r="F866" t="s">
        <v>1928</v>
      </c>
      <c r="G866" s="45" t="s">
        <v>2358</v>
      </c>
      <c r="H866" s="43">
        <v>2104</v>
      </c>
      <c r="I866" t="s">
        <v>44</v>
      </c>
      <c r="J866" s="145" t="str">
        <f>IF(ISBLANK(INDEX('Policy Characteristics'!D:D,MATCH($C866,'Policy Characteristics'!$C:$C,0))),"",INDEX('Policy Characteristics'!D:D,MATCH($C866,'Policy Characteristics'!$C:$C,0)))</f>
        <v>Hydrogen Combustion</v>
      </c>
      <c r="K866" s="144" t="str">
        <f>IF(ISBLANK(INDEX('Policy Characteristics'!E:E,MATCH($C866,'Policy Characteristics'!$C:$C,0))),"",INDEX('Policy Characteristics'!E:E,MATCH($C866,'Policy Characteristics'!$C:$C,0)))</f>
        <v>indst shift to hydrogen</v>
      </c>
      <c r="L866" s="151">
        <f>IF(ISBLANK(INDEX('Policy Characteristics'!F:F,MATCH($C866,'Policy Characteristics'!$C:$C,0))),"",INDEX('Policy Characteristics'!F:F,MATCH($C866,'Policy Characteristics'!$C:$C,0)))</f>
        <v>0</v>
      </c>
      <c r="M866" s="151">
        <f>IF(ISBLANK(INDEX('Policy Characteristics'!G:G,MATCH($C866,'Policy Characteristics'!$C:$C,0))),"",INDEX('Policy Characteristics'!G:G,MATCH($C866,'Policy Characteristics'!$C:$C,0)))</f>
        <v>1</v>
      </c>
      <c r="N866" s="151">
        <f>IF(ISBLANK(INDEX('Policy Characteristics'!H:H,MATCH($C866,'Policy Characteristics'!$C:$C,0))),"",INDEX('Policy Characteristics'!H:H,MATCH($C866,'Policy Characteristics'!$C:$C,0)))</f>
        <v>0.01</v>
      </c>
      <c r="O866" s="144" t="str">
        <f>IF(ISBLANK(INDEX('Policy Characteristics'!I:I,MATCH($C866,'Policy Characteristics'!$C:$C,0))),"",INDEX('Policy Characteristics'!I:I,MATCH($C866,'Policy Characteristics'!$C:$C,0)))</f>
        <v>% of fuel shifted</v>
      </c>
      <c r="P866" s="144"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44" t="str">
        <f>IF(ISBLANK(INDEX('Policy Characteristics'!K:K,MATCH($C866,'Policy Characteristics'!$C:$C,0))),"",INDEX('Policy Characteristics'!K:K,MATCH($C866,'Policy Characteristics'!$C:$C,0)))</f>
        <v>industry-ag-main.html#fuel-switching</v>
      </c>
      <c r="R866" s="144" t="str">
        <f>IF(ISBLANK(INDEX('Policy Characteristics'!L:L,MATCH($C866,'Policy Characteristics'!$C:$C,0))),"",INDEX('Policy Characteristics'!L:L,MATCH($C866,'Policy Characteristics'!$C:$C,0)))</f>
        <v>industry-elec-and-hydrogen.html</v>
      </c>
    </row>
    <row r="867" spans="1:18" s="2" customFormat="1" x14ac:dyDescent="0.25">
      <c r="A867" s="144" t="str">
        <f>IF(ISBLANK(INDEX('Policy Characteristics'!A:A,MATCH($C867,'Policy Characteristics'!$C:$C,0))),"",INDEX('Policy Characteristics'!A:A,MATCH($C867,'Policy Characteristics'!$C:$C,0)))</f>
        <v>Industry</v>
      </c>
      <c r="B867" s="152" t="str">
        <f>IF(ISBLANK(INDEX('Policy Characteristics'!B:B,MATCH($C867,'Policy Characteristics'!$C:$C,0))),"",INDEX('Policy Characteristics'!B:B,MATCH($C867,'Policy Characteristics'!$C:$C,0)))</f>
        <v>Hydrogen Combustion</v>
      </c>
      <c r="C867" s="144" t="str">
        <f t="shared" si="39"/>
        <v>Fraction of Eligible Industrial Energy Use Shifted to Hydrogen</v>
      </c>
      <c r="D867" s="6" t="s">
        <v>1964</v>
      </c>
      <c r="E867" s="1" t="s">
        <v>2501</v>
      </c>
      <c r="F867" t="s">
        <v>1928</v>
      </c>
      <c r="G867" s="45" t="s">
        <v>2501</v>
      </c>
      <c r="H867" s="43">
        <v>2105</v>
      </c>
      <c r="I867" t="s">
        <v>43</v>
      </c>
      <c r="J867" s="145" t="str">
        <f>IF(ISBLANK(INDEX('Policy Characteristics'!D:D,MATCH($C867,'Policy Characteristics'!$C:$C,0))),"",INDEX('Policy Characteristics'!D:D,MATCH($C867,'Policy Characteristics'!$C:$C,0)))</f>
        <v>Hydrogen Combustion</v>
      </c>
      <c r="K867" s="144" t="str">
        <f>IF(ISBLANK(INDEX('Policy Characteristics'!E:E,MATCH($C867,'Policy Characteristics'!$C:$C,0))),"",INDEX('Policy Characteristics'!E:E,MATCH($C867,'Policy Characteristics'!$C:$C,0)))</f>
        <v>indst shift to hydrogen</v>
      </c>
      <c r="L867" s="151">
        <f>IF(ISBLANK(INDEX('Policy Characteristics'!F:F,MATCH($C867,'Policy Characteristics'!$C:$C,0))),"",INDEX('Policy Characteristics'!F:F,MATCH($C867,'Policy Characteristics'!$C:$C,0)))</f>
        <v>0</v>
      </c>
      <c r="M867" s="151">
        <f>IF(ISBLANK(INDEX('Policy Characteristics'!G:G,MATCH($C867,'Policy Characteristics'!$C:$C,0))),"",INDEX('Policy Characteristics'!G:G,MATCH($C867,'Policy Characteristics'!$C:$C,0)))</f>
        <v>1</v>
      </c>
      <c r="N867" s="151">
        <f>IF(ISBLANK(INDEX('Policy Characteristics'!H:H,MATCH($C867,'Policy Characteristics'!$C:$C,0))),"",INDEX('Policy Characteristics'!H:H,MATCH($C867,'Policy Characteristics'!$C:$C,0)))</f>
        <v>0.01</v>
      </c>
      <c r="O867" s="144" t="str">
        <f>IF(ISBLANK(INDEX('Policy Characteristics'!I:I,MATCH($C867,'Policy Characteristics'!$C:$C,0))),"",INDEX('Policy Characteristics'!I:I,MATCH($C867,'Policy Characteristics'!$C:$C,0)))</f>
        <v>% of fuel shifted</v>
      </c>
      <c r="P867" s="144"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44" t="str">
        <f>IF(ISBLANK(INDEX('Policy Characteristics'!K:K,MATCH($C867,'Policy Characteristics'!$C:$C,0))),"",INDEX('Policy Characteristics'!K:K,MATCH($C867,'Policy Characteristics'!$C:$C,0)))</f>
        <v>industry-ag-main.html#fuel-switching</v>
      </c>
      <c r="R867" s="144" t="str">
        <f>IF(ISBLANK(INDEX('Policy Characteristics'!L:L,MATCH($C867,'Policy Characteristics'!$C:$C,0))),"",INDEX('Policy Characteristics'!L:L,MATCH($C867,'Policy Characteristics'!$C:$C,0)))</f>
        <v>industry-elec-and-hydrogen.html</v>
      </c>
    </row>
    <row r="868" spans="1:18" s="2" customFormat="1" x14ac:dyDescent="0.25">
      <c r="A868" s="144" t="str">
        <f>IF(ISBLANK(INDEX('Policy Characteristics'!A:A,MATCH($C868,'Policy Characteristics'!$C:$C,0))),"",INDEX('Policy Characteristics'!A:A,MATCH($C868,'Policy Characteristics'!$C:$C,0)))</f>
        <v>Industry</v>
      </c>
      <c r="B868" s="152" t="str">
        <f>IF(ISBLANK(INDEX('Policy Characteristics'!B:B,MATCH($C868,'Policy Characteristics'!$C:$C,0))),"",INDEX('Policy Characteristics'!B:B,MATCH($C868,'Policy Characteristics'!$C:$C,0)))</f>
        <v>Hydrogen Combustion</v>
      </c>
      <c r="C868" s="144" t="str">
        <f t="shared" si="39"/>
        <v>Fraction of Eligible Industrial Energy Use Shifted to Hydrogen</v>
      </c>
      <c r="D868" s="6" t="s">
        <v>1965</v>
      </c>
      <c r="E868" s="1" t="s">
        <v>2345</v>
      </c>
      <c r="F868" t="s">
        <v>1471</v>
      </c>
      <c r="G868" s="45" t="s">
        <v>2352</v>
      </c>
      <c r="H868" s="43">
        <v>2106</v>
      </c>
      <c r="I868" t="s">
        <v>43</v>
      </c>
      <c r="J868" s="145" t="str">
        <f>IF(ISBLANK(INDEX('Policy Characteristics'!D:D,MATCH($C868,'Policy Characteristics'!$C:$C,0))),"",INDEX('Policy Characteristics'!D:D,MATCH($C868,'Policy Characteristics'!$C:$C,0)))</f>
        <v>Hydrogen Combustion</v>
      </c>
      <c r="K868" s="144" t="str">
        <f>IF(ISBLANK(INDEX('Policy Characteristics'!E:E,MATCH($C868,'Policy Characteristics'!$C:$C,0))),"",INDEX('Policy Characteristics'!E:E,MATCH($C868,'Policy Characteristics'!$C:$C,0)))</f>
        <v>indst shift to hydrogen</v>
      </c>
      <c r="L868" s="151">
        <f>IF(ISBLANK(INDEX('Policy Characteristics'!F:F,MATCH($C868,'Policy Characteristics'!$C:$C,0))),"",INDEX('Policy Characteristics'!F:F,MATCH($C868,'Policy Characteristics'!$C:$C,0)))</f>
        <v>0</v>
      </c>
      <c r="M868" s="151">
        <f>IF(ISBLANK(INDEX('Policy Characteristics'!G:G,MATCH($C868,'Policy Characteristics'!$C:$C,0))),"",INDEX('Policy Characteristics'!G:G,MATCH($C868,'Policy Characteristics'!$C:$C,0)))</f>
        <v>1</v>
      </c>
      <c r="N868" s="151">
        <f>IF(ISBLANK(INDEX('Policy Characteristics'!H:H,MATCH($C868,'Policy Characteristics'!$C:$C,0))),"",INDEX('Policy Characteristics'!H:H,MATCH($C868,'Policy Characteristics'!$C:$C,0)))</f>
        <v>0.01</v>
      </c>
      <c r="O868" s="144" t="str">
        <f>IF(ISBLANK(INDEX('Policy Characteristics'!I:I,MATCH($C868,'Policy Characteristics'!$C:$C,0))),"",INDEX('Policy Characteristics'!I:I,MATCH($C868,'Policy Characteristics'!$C:$C,0)))</f>
        <v>% of fuel shifted</v>
      </c>
      <c r="P868" s="144"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44" t="str">
        <f>IF(ISBLANK(INDEX('Policy Characteristics'!K:K,MATCH($C868,'Policy Characteristics'!$C:$C,0))),"",INDEX('Policy Characteristics'!K:K,MATCH($C868,'Policy Characteristics'!$C:$C,0)))</f>
        <v>industry-ag-main.html#fuel-switching</v>
      </c>
      <c r="R868" s="144" t="str">
        <f>IF(ISBLANK(INDEX('Policy Characteristics'!L:L,MATCH($C868,'Policy Characteristics'!$C:$C,0))),"",INDEX('Policy Characteristics'!L:L,MATCH($C868,'Policy Characteristics'!$C:$C,0)))</f>
        <v>industry-elec-and-hydrogen.html</v>
      </c>
    </row>
    <row r="869" spans="1:18" s="2" customFormat="1" x14ac:dyDescent="0.25">
      <c r="A869" s="144" t="str">
        <f>IF(ISBLANK(INDEX('Policy Characteristics'!A:A,MATCH($C869,'Policy Characteristics'!$C:$C,0))),"",INDEX('Policy Characteristics'!A:A,MATCH($C869,'Policy Characteristics'!$C:$C,0)))</f>
        <v>Industry</v>
      </c>
      <c r="B869" s="152" t="str">
        <f>IF(ISBLANK(INDEX('Policy Characteristics'!B:B,MATCH($C869,'Policy Characteristics'!$C:$C,0))),"",INDEX('Policy Characteristics'!B:B,MATCH($C869,'Policy Characteristics'!$C:$C,0)))</f>
        <v>Hydrogen Combustion</v>
      </c>
      <c r="C869" s="144" t="str">
        <f t="shared" si="39"/>
        <v>Fraction of Eligible Industrial Energy Use Shifted to Hydrogen</v>
      </c>
      <c r="D869" s="6" t="s">
        <v>1965</v>
      </c>
      <c r="E869" s="1" t="s">
        <v>2346</v>
      </c>
      <c r="F869" t="s">
        <v>1471</v>
      </c>
      <c r="G869" s="45" t="s">
        <v>2353</v>
      </c>
      <c r="H869" s="43">
        <v>2107</v>
      </c>
      <c r="I869" t="s">
        <v>43</v>
      </c>
      <c r="J869" s="145" t="str">
        <f>IF(ISBLANK(INDEX('Policy Characteristics'!D:D,MATCH($C869,'Policy Characteristics'!$C:$C,0))),"",INDEX('Policy Characteristics'!D:D,MATCH($C869,'Policy Characteristics'!$C:$C,0)))</f>
        <v>Hydrogen Combustion</v>
      </c>
      <c r="K869" s="144" t="str">
        <f>IF(ISBLANK(INDEX('Policy Characteristics'!E:E,MATCH($C869,'Policy Characteristics'!$C:$C,0))),"",INDEX('Policy Characteristics'!E:E,MATCH($C869,'Policy Characteristics'!$C:$C,0)))</f>
        <v>indst shift to hydrogen</v>
      </c>
      <c r="L869" s="151">
        <f>IF(ISBLANK(INDEX('Policy Characteristics'!F:F,MATCH($C869,'Policy Characteristics'!$C:$C,0))),"",INDEX('Policy Characteristics'!F:F,MATCH($C869,'Policy Characteristics'!$C:$C,0)))</f>
        <v>0</v>
      </c>
      <c r="M869" s="151">
        <f>IF(ISBLANK(INDEX('Policy Characteristics'!G:G,MATCH($C869,'Policy Characteristics'!$C:$C,0))),"",INDEX('Policy Characteristics'!G:G,MATCH($C869,'Policy Characteristics'!$C:$C,0)))</f>
        <v>1</v>
      </c>
      <c r="N869" s="151">
        <f>IF(ISBLANK(INDEX('Policy Characteristics'!H:H,MATCH($C869,'Policy Characteristics'!$C:$C,0))),"",INDEX('Policy Characteristics'!H:H,MATCH($C869,'Policy Characteristics'!$C:$C,0)))</f>
        <v>0.01</v>
      </c>
      <c r="O869" s="144" t="str">
        <f>IF(ISBLANK(INDEX('Policy Characteristics'!I:I,MATCH($C869,'Policy Characteristics'!$C:$C,0))),"",INDEX('Policy Characteristics'!I:I,MATCH($C869,'Policy Characteristics'!$C:$C,0)))</f>
        <v>% of fuel shifted</v>
      </c>
      <c r="P869" s="144"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44" t="str">
        <f>IF(ISBLANK(INDEX('Policy Characteristics'!K:K,MATCH($C869,'Policy Characteristics'!$C:$C,0))),"",INDEX('Policy Characteristics'!K:K,MATCH($C869,'Policy Characteristics'!$C:$C,0)))</f>
        <v>industry-ag-main.html#fuel-switching</v>
      </c>
      <c r="R869" s="144" t="str">
        <f>IF(ISBLANK(INDEX('Policy Characteristics'!L:L,MATCH($C869,'Policy Characteristics'!$C:$C,0))),"",INDEX('Policy Characteristics'!L:L,MATCH($C869,'Policy Characteristics'!$C:$C,0)))</f>
        <v>industry-elec-and-hydrogen.html</v>
      </c>
    </row>
    <row r="870" spans="1:18" s="2" customFormat="1" x14ac:dyDescent="0.25">
      <c r="A870" s="144" t="str">
        <f>IF(ISBLANK(INDEX('Policy Characteristics'!A:A,MATCH($C870,'Policy Characteristics'!$C:$C,0))),"",INDEX('Policy Characteristics'!A:A,MATCH($C870,'Policy Characteristics'!$C:$C,0)))</f>
        <v>Industry</v>
      </c>
      <c r="B870" s="152" t="str">
        <f>IF(ISBLANK(INDEX('Policy Characteristics'!B:B,MATCH($C870,'Policy Characteristics'!$C:$C,0))),"",INDEX('Policy Characteristics'!B:B,MATCH($C870,'Policy Characteristics'!$C:$C,0)))</f>
        <v>Hydrogen Combustion</v>
      </c>
      <c r="C870" s="144" t="str">
        <f t="shared" si="39"/>
        <v>Fraction of Eligible Industrial Energy Use Shifted to Hydrogen</v>
      </c>
      <c r="D870" s="6" t="s">
        <v>1965</v>
      </c>
      <c r="E870" s="1" t="s">
        <v>2347</v>
      </c>
      <c r="F870" t="s">
        <v>1471</v>
      </c>
      <c r="G870" s="45" t="s">
        <v>2354</v>
      </c>
      <c r="H870" s="43">
        <v>2108</v>
      </c>
      <c r="I870" t="s">
        <v>43</v>
      </c>
      <c r="J870" s="145" t="str">
        <f>IF(ISBLANK(INDEX('Policy Characteristics'!D:D,MATCH($C870,'Policy Characteristics'!$C:$C,0))),"",INDEX('Policy Characteristics'!D:D,MATCH($C870,'Policy Characteristics'!$C:$C,0)))</f>
        <v>Hydrogen Combustion</v>
      </c>
      <c r="K870" s="144" t="str">
        <f>IF(ISBLANK(INDEX('Policy Characteristics'!E:E,MATCH($C870,'Policy Characteristics'!$C:$C,0))),"",INDEX('Policy Characteristics'!E:E,MATCH($C870,'Policy Characteristics'!$C:$C,0)))</f>
        <v>indst shift to hydrogen</v>
      </c>
      <c r="L870" s="151">
        <f>IF(ISBLANK(INDEX('Policy Characteristics'!F:F,MATCH($C870,'Policy Characteristics'!$C:$C,0))),"",INDEX('Policy Characteristics'!F:F,MATCH($C870,'Policy Characteristics'!$C:$C,0)))</f>
        <v>0</v>
      </c>
      <c r="M870" s="151">
        <f>IF(ISBLANK(INDEX('Policy Characteristics'!G:G,MATCH($C870,'Policy Characteristics'!$C:$C,0))),"",INDEX('Policy Characteristics'!G:G,MATCH($C870,'Policy Characteristics'!$C:$C,0)))</f>
        <v>1</v>
      </c>
      <c r="N870" s="151">
        <f>IF(ISBLANK(INDEX('Policy Characteristics'!H:H,MATCH($C870,'Policy Characteristics'!$C:$C,0))),"",INDEX('Policy Characteristics'!H:H,MATCH($C870,'Policy Characteristics'!$C:$C,0)))</f>
        <v>0.01</v>
      </c>
      <c r="O870" s="144" t="str">
        <f>IF(ISBLANK(INDEX('Policy Characteristics'!I:I,MATCH($C870,'Policy Characteristics'!$C:$C,0))),"",INDEX('Policy Characteristics'!I:I,MATCH($C870,'Policy Characteristics'!$C:$C,0)))</f>
        <v>% of fuel shifted</v>
      </c>
      <c r="P870" s="144"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44" t="str">
        <f>IF(ISBLANK(INDEX('Policy Characteristics'!K:K,MATCH($C870,'Policy Characteristics'!$C:$C,0))),"",INDEX('Policy Characteristics'!K:K,MATCH($C870,'Policy Characteristics'!$C:$C,0)))</f>
        <v>industry-ag-main.html#fuel-switching</v>
      </c>
      <c r="R870" s="144" t="str">
        <f>IF(ISBLANK(INDEX('Policy Characteristics'!L:L,MATCH($C870,'Policy Characteristics'!$C:$C,0))),"",INDEX('Policy Characteristics'!L:L,MATCH($C870,'Policy Characteristics'!$C:$C,0)))</f>
        <v>industry-elec-and-hydrogen.html</v>
      </c>
    </row>
    <row r="871" spans="1:18" s="2" customFormat="1" x14ac:dyDescent="0.25">
      <c r="A871" s="144" t="str">
        <f>IF(ISBLANK(INDEX('Policy Characteristics'!A:A,MATCH($C871,'Policy Characteristics'!$C:$C,0))),"",INDEX('Policy Characteristics'!A:A,MATCH($C871,'Policy Characteristics'!$C:$C,0)))</f>
        <v>Industry</v>
      </c>
      <c r="B871" s="152" t="str">
        <f>IF(ISBLANK(INDEX('Policy Characteristics'!B:B,MATCH($C871,'Policy Characteristics'!$C:$C,0))),"",INDEX('Policy Characteristics'!B:B,MATCH($C871,'Policy Characteristics'!$C:$C,0)))</f>
        <v>Hydrogen Combustion</v>
      </c>
      <c r="C871" s="144" t="str">
        <f t="shared" si="39"/>
        <v>Fraction of Eligible Industrial Energy Use Shifted to Hydrogen</v>
      </c>
      <c r="D871" s="6" t="s">
        <v>1965</v>
      </c>
      <c r="E871" s="1" t="s">
        <v>2348</v>
      </c>
      <c r="F871" t="s">
        <v>1471</v>
      </c>
      <c r="G871" s="45" t="s">
        <v>2355</v>
      </c>
      <c r="H871" s="43">
        <v>2109</v>
      </c>
      <c r="I871" t="s">
        <v>43</v>
      </c>
      <c r="J871" s="145" t="str">
        <f>IF(ISBLANK(INDEX('Policy Characteristics'!D:D,MATCH($C871,'Policy Characteristics'!$C:$C,0))),"",INDEX('Policy Characteristics'!D:D,MATCH($C871,'Policy Characteristics'!$C:$C,0)))</f>
        <v>Hydrogen Combustion</v>
      </c>
      <c r="K871" s="144" t="str">
        <f>IF(ISBLANK(INDEX('Policy Characteristics'!E:E,MATCH($C871,'Policy Characteristics'!$C:$C,0))),"",INDEX('Policy Characteristics'!E:E,MATCH($C871,'Policy Characteristics'!$C:$C,0)))</f>
        <v>indst shift to hydrogen</v>
      </c>
      <c r="L871" s="151">
        <f>IF(ISBLANK(INDEX('Policy Characteristics'!F:F,MATCH($C871,'Policy Characteristics'!$C:$C,0))),"",INDEX('Policy Characteristics'!F:F,MATCH($C871,'Policy Characteristics'!$C:$C,0)))</f>
        <v>0</v>
      </c>
      <c r="M871" s="151">
        <f>IF(ISBLANK(INDEX('Policy Characteristics'!G:G,MATCH($C871,'Policy Characteristics'!$C:$C,0))),"",INDEX('Policy Characteristics'!G:G,MATCH($C871,'Policy Characteristics'!$C:$C,0)))</f>
        <v>1</v>
      </c>
      <c r="N871" s="151">
        <f>IF(ISBLANK(INDEX('Policy Characteristics'!H:H,MATCH($C871,'Policy Characteristics'!$C:$C,0))),"",INDEX('Policy Characteristics'!H:H,MATCH($C871,'Policy Characteristics'!$C:$C,0)))</f>
        <v>0.01</v>
      </c>
      <c r="O871" s="144" t="str">
        <f>IF(ISBLANK(INDEX('Policy Characteristics'!I:I,MATCH($C871,'Policy Characteristics'!$C:$C,0))),"",INDEX('Policy Characteristics'!I:I,MATCH($C871,'Policy Characteristics'!$C:$C,0)))</f>
        <v>% of fuel shifted</v>
      </c>
      <c r="P871" s="144"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44" t="str">
        <f>IF(ISBLANK(INDEX('Policy Characteristics'!K:K,MATCH($C871,'Policy Characteristics'!$C:$C,0))),"",INDEX('Policy Characteristics'!K:K,MATCH($C871,'Policy Characteristics'!$C:$C,0)))</f>
        <v>industry-ag-main.html#fuel-switching</v>
      </c>
      <c r="R871" s="144" t="str">
        <f>IF(ISBLANK(INDEX('Policy Characteristics'!L:L,MATCH($C871,'Policy Characteristics'!$C:$C,0))),"",INDEX('Policy Characteristics'!L:L,MATCH($C871,'Policy Characteristics'!$C:$C,0)))</f>
        <v>industry-elec-and-hydrogen.html</v>
      </c>
    </row>
    <row r="872" spans="1:18" s="2" customFormat="1" x14ac:dyDescent="0.25">
      <c r="A872" s="144" t="str">
        <f>IF(ISBLANK(INDEX('Policy Characteristics'!A:A,MATCH($C872,'Policy Characteristics'!$C:$C,0))),"",INDEX('Policy Characteristics'!A:A,MATCH($C872,'Policy Characteristics'!$C:$C,0)))</f>
        <v>Industry</v>
      </c>
      <c r="B872" s="152" t="str">
        <f>IF(ISBLANK(INDEX('Policy Characteristics'!B:B,MATCH($C872,'Policy Characteristics'!$C:$C,0))),"",INDEX('Policy Characteristics'!B:B,MATCH($C872,'Policy Characteristics'!$C:$C,0)))</f>
        <v>Hydrogen Combustion</v>
      </c>
      <c r="C872" s="144" t="str">
        <f t="shared" si="39"/>
        <v>Fraction of Eligible Industrial Energy Use Shifted to Hydrogen</v>
      </c>
      <c r="D872" s="6" t="s">
        <v>1965</v>
      </c>
      <c r="E872" s="1" t="s">
        <v>2349</v>
      </c>
      <c r="F872" t="s">
        <v>1471</v>
      </c>
      <c r="G872" s="45" t="s">
        <v>2356</v>
      </c>
      <c r="H872" s="43">
        <v>2110</v>
      </c>
      <c r="I872" t="s">
        <v>43</v>
      </c>
      <c r="J872" s="145" t="str">
        <f>IF(ISBLANK(INDEX('Policy Characteristics'!D:D,MATCH($C872,'Policy Characteristics'!$C:$C,0))),"",INDEX('Policy Characteristics'!D:D,MATCH($C872,'Policy Characteristics'!$C:$C,0)))</f>
        <v>Hydrogen Combustion</v>
      </c>
      <c r="K872" s="144" t="str">
        <f>IF(ISBLANK(INDEX('Policy Characteristics'!E:E,MATCH($C872,'Policy Characteristics'!$C:$C,0))),"",INDEX('Policy Characteristics'!E:E,MATCH($C872,'Policy Characteristics'!$C:$C,0)))</f>
        <v>indst shift to hydrogen</v>
      </c>
      <c r="L872" s="151">
        <f>IF(ISBLANK(INDEX('Policy Characteristics'!F:F,MATCH($C872,'Policy Characteristics'!$C:$C,0))),"",INDEX('Policy Characteristics'!F:F,MATCH($C872,'Policy Characteristics'!$C:$C,0)))</f>
        <v>0</v>
      </c>
      <c r="M872" s="151">
        <f>IF(ISBLANK(INDEX('Policy Characteristics'!G:G,MATCH($C872,'Policy Characteristics'!$C:$C,0))),"",INDEX('Policy Characteristics'!G:G,MATCH($C872,'Policy Characteristics'!$C:$C,0)))</f>
        <v>1</v>
      </c>
      <c r="N872" s="151">
        <f>IF(ISBLANK(INDEX('Policy Characteristics'!H:H,MATCH($C872,'Policy Characteristics'!$C:$C,0))),"",INDEX('Policy Characteristics'!H:H,MATCH($C872,'Policy Characteristics'!$C:$C,0)))</f>
        <v>0.01</v>
      </c>
      <c r="O872" s="144" t="str">
        <f>IF(ISBLANK(INDEX('Policy Characteristics'!I:I,MATCH($C872,'Policy Characteristics'!$C:$C,0))),"",INDEX('Policy Characteristics'!I:I,MATCH($C872,'Policy Characteristics'!$C:$C,0)))</f>
        <v>% of fuel shifted</v>
      </c>
      <c r="P872" s="144"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44" t="str">
        <f>IF(ISBLANK(INDEX('Policy Characteristics'!K:K,MATCH($C872,'Policy Characteristics'!$C:$C,0))),"",INDEX('Policy Characteristics'!K:K,MATCH($C872,'Policy Characteristics'!$C:$C,0)))</f>
        <v>industry-ag-main.html#fuel-switching</v>
      </c>
      <c r="R872" s="144" t="str">
        <f>IF(ISBLANK(INDEX('Policy Characteristics'!L:L,MATCH($C872,'Policy Characteristics'!$C:$C,0))),"",INDEX('Policy Characteristics'!L:L,MATCH($C872,'Policy Characteristics'!$C:$C,0)))</f>
        <v>industry-elec-and-hydrogen.html</v>
      </c>
    </row>
    <row r="873" spans="1:18" s="2" customFormat="1" x14ac:dyDescent="0.25">
      <c r="A873" s="144" t="str">
        <f>IF(ISBLANK(INDEX('Policy Characteristics'!A:A,MATCH($C873,'Policy Characteristics'!$C:$C,0))),"",INDEX('Policy Characteristics'!A:A,MATCH($C873,'Policy Characteristics'!$C:$C,0)))</f>
        <v>Industry</v>
      </c>
      <c r="B873" s="152" t="str">
        <f>IF(ISBLANK(INDEX('Policy Characteristics'!B:B,MATCH($C873,'Policy Characteristics'!$C:$C,0))),"",INDEX('Policy Characteristics'!B:B,MATCH($C873,'Policy Characteristics'!$C:$C,0)))</f>
        <v>Hydrogen Combustion</v>
      </c>
      <c r="C873" s="144" t="str">
        <f t="shared" si="39"/>
        <v>Fraction of Eligible Industrial Energy Use Shifted to Hydrogen</v>
      </c>
      <c r="D873" s="6" t="s">
        <v>1965</v>
      </c>
      <c r="E873" s="1" t="s">
        <v>2350</v>
      </c>
      <c r="F873" t="s">
        <v>1471</v>
      </c>
      <c r="G873" s="45" t="s">
        <v>2357</v>
      </c>
      <c r="H873" s="43">
        <v>2111</v>
      </c>
      <c r="I873" t="s">
        <v>43</v>
      </c>
      <c r="J873" s="145" t="str">
        <f>IF(ISBLANK(INDEX('Policy Characteristics'!D:D,MATCH($C873,'Policy Characteristics'!$C:$C,0))),"",INDEX('Policy Characteristics'!D:D,MATCH($C873,'Policy Characteristics'!$C:$C,0)))</f>
        <v>Hydrogen Combustion</v>
      </c>
      <c r="K873" s="144" t="str">
        <f>IF(ISBLANK(INDEX('Policy Characteristics'!E:E,MATCH($C873,'Policy Characteristics'!$C:$C,0))),"",INDEX('Policy Characteristics'!E:E,MATCH($C873,'Policy Characteristics'!$C:$C,0)))</f>
        <v>indst shift to hydrogen</v>
      </c>
      <c r="L873" s="151">
        <f>IF(ISBLANK(INDEX('Policy Characteristics'!F:F,MATCH($C873,'Policy Characteristics'!$C:$C,0))),"",INDEX('Policy Characteristics'!F:F,MATCH($C873,'Policy Characteristics'!$C:$C,0)))</f>
        <v>0</v>
      </c>
      <c r="M873" s="151">
        <f>IF(ISBLANK(INDEX('Policy Characteristics'!G:G,MATCH($C873,'Policy Characteristics'!$C:$C,0))),"",INDEX('Policy Characteristics'!G:G,MATCH($C873,'Policy Characteristics'!$C:$C,0)))</f>
        <v>1</v>
      </c>
      <c r="N873" s="151">
        <f>IF(ISBLANK(INDEX('Policy Characteristics'!H:H,MATCH($C873,'Policy Characteristics'!$C:$C,0))),"",INDEX('Policy Characteristics'!H:H,MATCH($C873,'Policy Characteristics'!$C:$C,0)))</f>
        <v>0.01</v>
      </c>
      <c r="O873" s="144" t="str">
        <f>IF(ISBLANK(INDEX('Policy Characteristics'!I:I,MATCH($C873,'Policy Characteristics'!$C:$C,0))),"",INDEX('Policy Characteristics'!I:I,MATCH($C873,'Policy Characteristics'!$C:$C,0)))</f>
        <v>% of fuel shifted</v>
      </c>
      <c r="P873" s="144"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44" t="str">
        <f>IF(ISBLANK(INDEX('Policy Characteristics'!K:K,MATCH($C873,'Policy Characteristics'!$C:$C,0))),"",INDEX('Policy Characteristics'!K:K,MATCH($C873,'Policy Characteristics'!$C:$C,0)))</f>
        <v>industry-ag-main.html#fuel-switching</v>
      </c>
      <c r="R873" s="144" t="str">
        <f>IF(ISBLANK(INDEX('Policy Characteristics'!L:L,MATCH($C873,'Policy Characteristics'!$C:$C,0))),"",INDEX('Policy Characteristics'!L:L,MATCH($C873,'Policy Characteristics'!$C:$C,0)))</f>
        <v>industry-elec-and-hydrogen.html</v>
      </c>
    </row>
    <row r="874" spans="1:18" s="2" customFormat="1" x14ac:dyDescent="0.25">
      <c r="A874" s="144" t="str">
        <f>IF(ISBLANK(INDEX('Policy Characteristics'!A:A,MATCH($C874,'Policy Characteristics'!$C:$C,0))),"",INDEX('Policy Characteristics'!A:A,MATCH($C874,'Policy Characteristics'!$C:$C,0)))</f>
        <v>Industry</v>
      </c>
      <c r="B874" s="152" t="str">
        <f>IF(ISBLANK(INDEX('Policy Characteristics'!B:B,MATCH($C874,'Policy Characteristics'!$C:$C,0))),"",INDEX('Policy Characteristics'!B:B,MATCH($C874,'Policy Characteristics'!$C:$C,0)))</f>
        <v>Hydrogen Combustion</v>
      </c>
      <c r="C874" s="144" t="str">
        <f t="shared" si="39"/>
        <v>Fraction of Eligible Industrial Energy Use Shifted to Hydrogen</v>
      </c>
      <c r="D874" s="6" t="s">
        <v>1965</v>
      </c>
      <c r="E874" s="1" t="s">
        <v>2351</v>
      </c>
      <c r="F874" t="s">
        <v>1471</v>
      </c>
      <c r="G874" s="45" t="s">
        <v>2358</v>
      </c>
      <c r="H874" s="43">
        <v>2112</v>
      </c>
      <c r="I874" t="s">
        <v>44</v>
      </c>
      <c r="J874" s="145" t="str">
        <f>IF(ISBLANK(INDEX('Policy Characteristics'!D:D,MATCH($C874,'Policy Characteristics'!$C:$C,0))),"",INDEX('Policy Characteristics'!D:D,MATCH($C874,'Policy Characteristics'!$C:$C,0)))</f>
        <v>Hydrogen Combustion</v>
      </c>
      <c r="K874" s="144" t="str">
        <f>IF(ISBLANK(INDEX('Policy Characteristics'!E:E,MATCH($C874,'Policy Characteristics'!$C:$C,0))),"",INDEX('Policy Characteristics'!E:E,MATCH($C874,'Policy Characteristics'!$C:$C,0)))</f>
        <v>indst shift to hydrogen</v>
      </c>
      <c r="L874" s="151">
        <f>IF(ISBLANK(INDEX('Policy Characteristics'!F:F,MATCH($C874,'Policy Characteristics'!$C:$C,0))),"",INDEX('Policy Characteristics'!F:F,MATCH($C874,'Policy Characteristics'!$C:$C,0)))</f>
        <v>0</v>
      </c>
      <c r="M874" s="151">
        <f>IF(ISBLANK(INDEX('Policy Characteristics'!G:G,MATCH($C874,'Policy Characteristics'!$C:$C,0))),"",INDEX('Policy Characteristics'!G:G,MATCH($C874,'Policy Characteristics'!$C:$C,0)))</f>
        <v>1</v>
      </c>
      <c r="N874" s="151">
        <f>IF(ISBLANK(INDEX('Policy Characteristics'!H:H,MATCH($C874,'Policy Characteristics'!$C:$C,0))),"",INDEX('Policy Characteristics'!H:H,MATCH($C874,'Policy Characteristics'!$C:$C,0)))</f>
        <v>0.01</v>
      </c>
      <c r="O874" s="144" t="str">
        <f>IF(ISBLANK(INDEX('Policy Characteristics'!I:I,MATCH($C874,'Policy Characteristics'!$C:$C,0))),"",INDEX('Policy Characteristics'!I:I,MATCH($C874,'Policy Characteristics'!$C:$C,0)))</f>
        <v>% of fuel shifted</v>
      </c>
      <c r="P874" s="144"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44" t="str">
        <f>IF(ISBLANK(INDEX('Policy Characteristics'!K:K,MATCH($C874,'Policy Characteristics'!$C:$C,0))),"",INDEX('Policy Characteristics'!K:K,MATCH($C874,'Policy Characteristics'!$C:$C,0)))</f>
        <v>industry-ag-main.html#fuel-switching</v>
      </c>
      <c r="R874" s="144" t="str">
        <f>IF(ISBLANK(INDEX('Policy Characteristics'!L:L,MATCH($C874,'Policy Characteristics'!$C:$C,0))),"",INDEX('Policy Characteristics'!L:L,MATCH($C874,'Policy Characteristics'!$C:$C,0)))</f>
        <v>industry-elec-and-hydrogen.html</v>
      </c>
    </row>
    <row r="875" spans="1:18" s="2" customFormat="1" x14ac:dyDescent="0.25">
      <c r="A875" s="144" t="str">
        <f>IF(ISBLANK(INDEX('Policy Characteristics'!A:A,MATCH($C875,'Policy Characteristics'!$C:$C,0))),"",INDEX('Policy Characteristics'!A:A,MATCH($C875,'Policy Characteristics'!$C:$C,0)))</f>
        <v>Industry</v>
      </c>
      <c r="B875" s="152" t="str">
        <f>IF(ISBLANK(INDEX('Policy Characteristics'!B:B,MATCH($C875,'Policy Characteristics'!$C:$C,0))),"",INDEX('Policy Characteristics'!B:B,MATCH($C875,'Policy Characteristics'!$C:$C,0)))</f>
        <v>Hydrogen Combustion</v>
      </c>
      <c r="C875" s="144" t="str">
        <f t="shared" si="39"/>
        <v>Fraction of Eligible Industrial Energy Use Shifted to Hydrogen</v>
      </c>
      <c r="D875" s="6" t="s">
        <v>1965</v>
      </c>
      <c r="E875" s="1" t="s">
        <v>2501</v>
      </c>
      <c r="F875" t="s">
        <v>1471</v>
      </c>
      <c r="G875" s="45" t="s">
        <v>2501</v>
      </c>
      <c r="H875" s="43">
        <v>2113</v>
      </c>
      <c r="I875" t="s">
        <v>43</v>
      </c>
      <c r="J875" s="145" t="str">
        <f>IF(ISBLANK(INDEX('Policy Characteristics'!D:D,MATCH($C875,'Policy Characteristics'!$C:$C,0))),"",INDEX('Policy Characteristics'!D:D,MATCH($C875,'Policy Characteristics'!$C:$C,0)))</f>
        <v>Hydrogen Combustion</v>
      </c>
      <c r="K875" s="144" t="str">
        <f>IF(ISBLANK(INDEX('Policy Characteristics'!E:E,MATCH($C875,'Policy Characteristics'!$C:$C,0))),"",INDEX('Policy Characteristics'!E:E,MATCH($C875,'Policy Characteristics'!$C:$C,0)))</f>
        <v>indst shift to hydrogen</v>
      </c>
      <c r="L875" s="151">
        <f>IF(ISBLANK(INDEX('Policy Characteristics'!F:F,MATCH($C875,'Policy Characteristics'!$C:$C,0))),"",INDEX('Policy Characteristics'!F:F,MATCH($C875,'Policy Characteristics'!$C:$C,0)))</f>
        <v>0</v>
      </c>
      <c r="M875" s="151">
        <f>IF(ISBLANK(INDEX('Policy Characteristics'!G:G,MATCH($C875,'Policy Characteristics'!$C:$C,0))),"",INDEX('Policy Characteristics'!G:G,MATCH($C875,'Policy Characteristics'!$C:$C,0)))</f>
        <v>1</v>
      </c>
      <c r="N875" s="151">
        <f>IF(ISBLANK(INDEX('Policy Characteristics'!H:H,MATCH($C875,'Policy Characteristics'!$C:$C,0))),"",INDEX('Policy Characteristics'!H:H,MATCH($C875,'Policy Characteristics'!$C:$C,0)))</f>
        <v>0.01</v>
      </c>
      <c r="O875" s="144" t="str">
        <f>IF(ISBLANK(INDEX('Policy Characteristics'!I:I,MATCH($C875,'Policy Characteristics'!$C:$C,0))),"",INDEX('Policy Characteristics'!I:I,MATCH($C875,'Policy Characteristics'!$C:$C,0)))</f>
        <v>% of fuel shifted</v>
      </c>
      <c r="P875" s="144"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44" t="str">
        <f>IF(ISBLANK(INDEX('Policy Characteristics'!K:K,MATCH($C875,'Policy Characteristics'!$C:$C,0))),"",INDEX('Policy Characteristics'!K:K,MATCH($C875,'Policy Characteristics'!$C:$C,0)))</f>
        <v>industry-ag-main.html#fuel-switching</v>
      </c>
      <c r="R875" s="144" t="str">
        <f>IF(ISBLANK(INDEX('Policy Characteristics'!L:L,MATCH($C875,'Policy Characteristics'!$C:$C,0))),"",INDEX('Policy Characteristics'!L:L,MATCH($C875,'Policy Characteristics'!$C:$C,0)))</f>
        <v>industry-elec-and-hydrogen.html</v>
      </c>
    </row>
    <row r="876" spans="1:18" s="2" customFormat="1" x14ac:dyDescent="0.25">
      <c r="A876" s="144" t="str">
        <f>IF(ISBLANK(INDEX('Policy Characteristics'!A:A,MATCH($C876,'Policy Characteristics'!$C:$C,0))),"",INDEX('Policy Characteristics'!A:A,MATCH($C876,'Policy Characteristics'!$C:$C,0)))</f>
        <v>Industry</v>
      </c>
      <c r="B876" s="152" t="str">
        <f>IF(ISBLANK(INDEX('Policy Characteristics'!B:B,MATCH($C876,'Policy Characteristics'!$C:$C,0))),"",INDEX('Policy Characteristics'!B:B,MATCH($C876,'Policy Characteristics'!$C:$C,0)))</f>
        <v>Hydrogen Combustion</v>
      </c>
      <c r="C876" s="144" t="str">
        <f t="shared" si="39"/>
        <v>Fraction of Eligible Industrial Energy Use Shifted to Hydrogen</v>
      </c>
      <c r="D876" s="6" t="s">
        <v>1966</v>
      </c>
      <c r="E876" s="1" t="s">
        <v>2345</v>
      </c>
      <c r="F876" t="s">
        <v>1929</v>
      </c>
      <c r="G876" s="45" t="s">
        <v>2352</v>
      </c>
      <c r="H876" s="43">
        <v>2114</v>
      </c>
      <c r="I876" t="s">
        <v>43</v>
      </c>
      <c r="J876" s="145" t="str">
        <f>IF(ISBLANK(INDEX('Policy Characteristics'!D:D,MATCH($C876,'Policy Characteristics'!$C:$C,0))),"",INDEX('Policy Characteristics'!D:D,MATCH($C876,'Policy Characteristics'!$C:$C,0)))</f>
        <v>Hydrogen Combustion</v>
      </c>
      <c r="K876" s="144" t="str">
        <f>IF(ISBLANK(INDEX('Policy Characteristics'!E:E,MATCH($C876,'Policy Characteristics'!$C:$C,0))),"",INDEX('Policy Characteristics'!E:E,MATCH($C876,'Policy Characteristics'!$C:$C,0)))</f>
        <v>indst shift to hydrogen</v>
      </c>
      <c r="L876" s="151">
        <f>IF(ISBLANK(INDEX('Policy Characteristics'!F:F,MATCH($C876,'Policy Characteristics'!$C:$C,0))),"",INDEX('Policy Characteristics'!F:F,MATCH($C876,'Policy Characteristics'!$C:$C,0)))</f>
        <v>0</v>
      </c>
      <c r="M876" s="151">
        <f>IF(ISBLANK(INDEX('Policy Characteristics'!G:G,MATCH($C876,'Policy Characteristics'!$C:$C,0))),"",INDEX('Policy Characteristics'!G:G,MATCH($C876,'Policy Characteristics'!$C:$C,0)))</f>
        <v>1</v>
      </c>
      <c r="N876" s="151">
        <f>IF(ISBLANK(INDEX('Policy Characteristics'!H:H,MATCH($C876,'Policy Characteristics'!$C:$C,0))),"",INDEX('Policy Characteristics'!H:H,MATCH($C876,'Policy Characteristics'!$C:$C,0)))</f>
        <v>0.01</v>
      </c>
      <c r="O876" s="144" t="str">
        <f>IF(ISBLANK(INDEX('Policy Characteristics'!I:I,MATCH($C876,'Policy Characteristics'!$C:$C,0))),"",INDEX('Policy Characteristics'!I:I,MATCH($C876,'Policy Characteristics'!$C:$C,0)))</f>
        <v>% of fuel shifted</v>
      </c>
      <c r="P876" s="144"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44" t="str">
        <f>IF(ISBLANK(INDEX('Policy Characteristics'!K:K,MATCH($C876,'Policy Characteristics'!$C:$C,0))),"",INDEX('Policy Characteristics'!K:K,MATCH($C876,'Policy Characteristics'!$C:$C,0)))</f>
        <v>industry-ag-main.html#fuel-switching</v>
      </c>
      <c r="R876" s="144" t="str">
        <f>IF(ISBLANK(INDEX('Policy Characteristics'!L:L,MATCH($C876,'Policy Characteristics'!$C:$C,0))),"",INDEX('Policy Characteristics'!L:L,MATCH($C876,'Policy Characteristics'!$C:$C,0)))</f>
        <v>industry-elec-and-hydrogen.html</v>
      </c>
    </row>
    <row r="877" spans="1:18" s="2" customFormat="1" x14ac:dyDescent="0.25">
      <c r="A877" s="144" t="str">
        <f>IF(ISBLANK(INDEX('Policy Characteristics'!A:A,MATCH($C877,'Policy Characteristics'!$C:$C,0))),"",INDEX('Policy Characteristics'!A:A,MATCH($C877,'Policy Characteristics'!$C:$C,0)))</f>
        <v>Industry</v>
      </c>
      <c r="B877" s="152" t="str">
        <f>IF(ISBLANK(INDEX('Policy Characteristics'!B:B,MATCH($C877,'Policy Characteristics'!$C:$C,0))),"",INDEX('Policy Characteristics'!B:B,MATCH($C877,'Policy Characteristics'!$C:$C,0)))</f>
        <v>Hydrogen Combustion</v>
      </c>
      <c r="C877" s="144" t="str">
        <f t="shared" si="39"/>
        <v>Fraction of Eligible Industrial Energy Use Shifted to Hydrogen</v>
      </c>
      <c r="D877" s="6" t="s">
        <v>1966</v>
      </c>
      <c r="E877" s="1" t="s">
        <v>2346</v>
      </c>
      <c r="F877" t="s">
        <v>1929</v>
      </c>
      <c r="G877" s="45" t="s">
        <v>2353</v>
      </c>
      <c r="H877" s="43">
        <v>2115</v>
      </c>
      <c r="I877" t="s">
        <v>43</v>
      </c>
      <c r="J877" s="145" t="str">
        <f>IF(ISBLANK(INDEX('Policy Characteristics'!D:D,MATCH($C877,'Policy Characteristics'!$C:$C,0))),"",INDEX('Policy Characteristics'!D:D,MATCH($C877,'Policy Characteristics'!$C:$C,0)))</f>
        <v>Hydrogen Combustion</v>
      </c>
      <c r="K877" s="144" t="str">
        <f>IF(ISBLANK(INDEX('Policy Characteristics'!E:E,MATCH($C877,'Policy Characteristics'!$C:$C,0))),"",INDEX('Policy Characteristics'!E:E,MATCH($C877,'Policy Characteristics'!$C:$C,0)))</f>
        <v>indst shift to hydrogen</v>
      </c>
      <c r="L877" s="151">
        <f>IF(ISBLANK(INDEX('Policy Characteristics'!F:F,MATCH($C877,'Policy Characteristics'!$C:$C,0))),"",INDEX('Policy Characteristics'!F:F,MATCH($C877,'Policy Characteristics'!$C:$C,0)))</f>
        <v>0</v>
      </c>
      <c r="M877" s="151">
        <f>IF(ISBLANK(INDEX('Policy Characteristics'!G:G,MATCH($C877,'Policy Characteristics'!$C:$C,0))),"",INDEX('Policy Characteristics'!G:G,MATCH($C877,'Policy Characteristics'!$C:$C,0)))</f>
        <v>1</v>
      </c>
      <c r="N877" s="151">
        <f>IF(ISBLANK(INDEX('Policy Characteristics'!H:H,MATCH($C877,'Policy Characteristics'!$C:$C,0))),"",INDEX('Policy Characteristics'!H:H,MATCH($C877,'Policy Characteristics'!$C:$C,0)))</f>
        <v>0.01</v>
      </c>
      <c r="O877" s="144" t="str">
        <f>IF(ISBLANK(INDEX('Policy Characteristics'!I:I,MATCH($C877,'Policy Characteristics'!$C:$C,0))),"",INDEX('Policy Characteristics'!I:I,MATCH($C877,'Policy Characteristics'!$C:$C,0)))</f>
        <v>% of fuel shifted</v>
      </c>
      <c r="P877" s="144"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44" t="str">
        <f>IF(ISBLANK(INDEX('Policy Characteristics'!K:K,MATCH($C877,'Policy Characteristics'!$C:$C,0))),"",INDEX('Policy Characteristics'!K:K,MATCH($C877,'Policy Characteristics'!$C:$C,0)))</f>
        <v>industry-ag-main.html#fuel-switching</v>
      </c>
      <c r="R877" s="144" t="str">
        <f>IF(ISBLANK(INDEX('Policy Characteristics'!L:L,MATCH($C877,'Policy Characteristics'!$C:$C,0))),"",INDEX('Policy Characteristics'!L:L,MATCH($C877,'Policy Characteristics'!$C:$C,0)))</f>
        <v>industry-elec-and-hydrogen.html</v>
      </c>
    </row>
    <row r="878" spans="1:18" s="2" customFormat="1" x14ac:dyDescent="0.25">
      <c r="A878" s="144" t="str">
        <f>IF(ISBLANK(INDEX('Policy Characteristics'!A:A,MATCH($C878,'Policy Characteristics'!$C:$C,0))),"",INDEX('Policy Characteristics'!A:A,MATCH($C878,'Policy Characteristics'!$C:$C,0)))</f>
        <v>Industry</v>
      </c>
      <c r="B878" s="152" t="str">
        <f>IF(ISBLANK(INDEX('Policy Characteristics'!B:B,MATCH($C878,'Policy Characteristics'!$C:$C,0))),"",INDEX('Policy Characteristics'!B:B,MATCH($C878,'Policy Characteristics'!$C:$C,0)))</f>
        <v>Hydrogen Combustion</v>
      </c>
      <c r="C878" s="144" t="str">
        <f t="shared" si="39"/>
        <v>Fraction of Eligible Industrial Energy Use Shifted to Hydrogen</v>
      </c>
      <c r="D878" s="6" t="s">
        <v>1966</v>
      </c>
      <c r="E878" s="1" t="s">
        <v>2347</v>
      </c>
      <c r="F878" t="s">
        <v>1929</v>
      </c>
      <c r="G878" s="45" t="s">
        <v>2354</v>
      </c>
      <c r="H878" s="43">
        <v>2116</v>
      </c>
      <c r="I878" t="s">
        <v>43</v>
      </c>
      <c r="J878" s="145" t="str">
        <f>IF(ISBLANK(INDEX('Policy Characteristics'!D:D,MATCH($C878,'Policy Characteristics'!$C:$C,0))),"",INDEX('Policy Characteristics'!D:D,MATCH($C878,'Policy Characteristics'!$C:$C,0)))</f>
        <v>Hydrogen Combustion</v>
      </c>
      <c r="K878" s="144" t="str">
        <f>IF(ISBLANK(INDEX('Policy Characteristics'!E:E,MATCH($C878,'Policy Characteristics'!$C:$C,0))),"",INDEX('Policy Characteristics'!E:E,MATCH($C878,'Policy Characteristics'!$C:$C,0)))</f>
        <v>indst shift to hydrogen</v>
      </c>
      <c r="L878" s="151">
        <f>IF(ISBLANK(INDEX('Policy Characteristics'!F:F,MATCH($C878,'Policy Characteristics'!$C:$C,0))),"",INDEX('Policy Characteristics'!F:F,MATCH($C878,'Policy Characteristics'!$C:$C,0)))</f>
        <v>0</v>
      </c>
      <c r="M878" s="151">
        <f>IF(ISBLANK(INDEX('Policy Characteristics'!G:G,MATCH($C878,'Policy Characteristics'!$C:$C,0))),"",INDEX('Policy Characteristics'!G:G,MATCH($C878,'Policy Characteristics'!$C:$C,0)))</f>
        <v>1</v>
      </c>
      <c r="N878" s="151">
        <f>IF(ISBLANK(INDEX('Policy Characteristics'!H:H,MATCH($C878,'Policy Characteristics'!$C:$C,0))),"",INDEX('Policy Characteristics'!H:H,MATCH($C878,'Policy Characteristics'!$C:$C,0)))</f>
        <v>0.01</v>
      </c>
      <c r="O878" s="144" t="str">
        <f>IF(ISBLANK(INDEX('Policy Characteristics'!I:I,MATCH($C878,'Policy Characteristics'!$C:$C,0))),"",INDEX('Policy Characteristics'!I:I,MATCH($C878,'Policy Characteristics'!$C:$C,0)))</f>
        <v>% of fuel shifted</v>
      </c>
      <c r="P878" s="144"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44" t="str">
        <f>IF(ISBLANK(INDEX('Policy Characteristics'!K:K,MATCH($C878,'Policy Characteristics'!$C:$C,0))),"",INDEX('Policy Characteristics'!K:K,MATCH($C878,'Policy Characteristics'!$C:$C,0)))</f>
        <v>industry-ag-main.html#fuel-switching</v>
      </c>
      <c r="R878" s="144" t="str">
        <f>IF(ISBLANK(INDEX('Policy Characteristics'!L:L,MATCH($C878,'Policy Characteristics'!$C:$C,0))),"",INDEX('Policy Characteristics'!L:L,MATCH($C878,'Policy Characteristics'!$C:$C,0)))</f>
        <v>industry-elec-and-hydrogen.html</v>
      </c>
    </row>
    <row r="879" spans="1:18" s="2" customFormat="1" x14ac:dyDescent="0.25">
      <c r="A879" s="144" t="str">
        <f>IF(ISBLANK(INDEX('Policy Characteristics'!A:A,MATCH($C879,'Policy Characteristics'!$C:$C,0))),"",INDEX('Policy Characteristics'!A:A,MATCH($C879,'Policy Characteristics'!$C:$C,0)))</f>
        <v>Industry</v>
      </c>
      <c r="B879" s="152" t="str">
        <f>IF(ISBLANK(INDEX('Policy Characteristics'!B:B,MATCH($C879,'Policy Characteristics'!$C:$C,0))),"",INDEX('Policy Characteristics'!B:B,MATCH($C879,'Policy Characteristics'!$C:$C,0)))</f>
        <v>Hydrogen Combustion</v>
      </c>
      <c r="C879" s="144" t="str">
        <f t="shared" si="39"/>
        <v>Fraction of Eligible Industrial Energy Use Shifted to Hydrogen</v>
      </c>
      <c r="D879" s="6" t="s">
        <v>1966</v>
      </c>
      <c r="E879" s="1" t="s">
        <v>2348</v>
      </c>
      <c r="F879" t="s">
        <v>1929</v>
      </c>
      <c r="G879" s="45" t="s">
        <v>2355</v>
      </c>
      <c r="H879" s="43">
        <v>2117</v>
      </c>
      <c r="I879" t="s">
        <v>43</v>
      </c>
      <c r="J879" s="145" t="str">
        <f>IF(ISBLANK(INDEX('Policy Characteristics'!D:D,MATCH($C879,'Policy Characteristics'!$C:$C,0))),"",INDEX('Policy Characteristics'!D:D,MATCH($C879,'Policy Characteristics'!$C:$C,0)))</f>
        <v>Hydrogen Combustion</v>
      </c>
      <c r="K879" s="144" t="str">
        <f>IF(ISBLANK(INDEX('Policy Characteristics'!E:E,MATCH($C879,'Policy Characteristics'!$C:$C,0))),"",INDEX('Policy Characteristics'!E:E,MATCH($C879,'Policy Characteristics'!$C:$C,0)))</f>
        <v>indst shift to hydrogen</v>
      </c>
      <c r="L879" s="151">
        <f>IF(ISBLANK(INDEX('Policy Characteristics'!F:F,MATCH($C879,'Policy Characteristics'!$C:$C,0))),"",INDEX('Policy Characteristics'!F:F,MATCH($C879,'Policy Characteristics'!$C:$C,0)))</f>
        <v>0</v>
      </c>
      <c r="M879" s="151">
        <f>IF(ISBLANK(INDEX('Policy Characteristics'!G:G,MATCH($C879,'Policy Characteristics'!$C:$C,0))),"",INDEX('Policy Characteristics'!G:G,MATCH($C879,'Policy Characteristics'!$C:$C,0)))</f>
        <v>1</v>
      </c>
      <c r="N879" s="151">
        <f>IF(ISBLANK(INDEX('Policy Characteristics'!H:H,MATCH($C879,'Policy Characteristics'!$C:$C,0))),"",INDEX('Policy Characteristics'!H:H,MATCH($C879,'Policy Characteristics'!$C:$C,0)))</f>
        <v>0.01</v>
      </c>
      <c r="O879" s="144" t="str">
        <f>IF(ISBLANK(INDEX('Policy Characteristics'!I:I,MATCH($C879,'Policy Characteristics'!$C:$C,0))),"",INDEX('Policy Characteristics'!I:I,MATCH($C879,'Policy Characteristics'!$C:$C,0)))</f>
        <v>% of fuel shifted</v>
      </c>
      <c r="P879" s="144"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44" t="str">
        <f>IF(ISBLANK(INDEX('Policy Characteristics'!K:K,MATCH($C879,'Policy Characteristics'!$C:$C,0))),"",INDEX('Policy Characteristics'!K:K,MATCH($C879,'Policy Characteristics'!$C:$C,0)))</f>
        <v>industry-ag-main.html#fuel-switching</v>
      </c>
      <c r="R879" s="144" t="str">
        <f>IF(ISBLANK(INDEX('Policy Characteristics'!L:L,MATCH($C879,'Policy Characteristics'!$C:$C,0))),"",INDEX('Policy Characteristics'!L:L,MATCH($C879,'Policy Characteristics'!$C:$C,0)))</f>
        <v>industry-elec-and-hydrogen.html</v>
      </c>
    </row>
    <row r="880" spans="1:18" s="2" customFormat="1" x14ac:dyDescent="0.25">
      <c r="A880" s="144" t="str">
        <f>IF(ISBLANK(INDEX('Policy Characteristics'!A:A,MATCH($C880,'Policy Characteristics'!$C:$C,0))),"",INDEX('Policy Characteristics'!A:A,MATCH($C880,'Policy Characteristics'!$C:$C,0)))</f>
        <v>Industry</v>
      </c>
      <c r="B880" s="152" t="str">
        <f>IF(ISBLANK(INDEX('Policy Characteristics'!B:B,MATCH($C880,'Policy Characteristics'!$C:$C,0))),"",INDEX('Policy Characteristics'!B:B,MATCH($C880,'Policy Characteristics'!$C:$C,0)))</f>
        <v>Hydrogen Combustion</v>
      </c>
      <c r="C880" s="144" t="str">
        <f t="shared" si="39"/>
        <v>Fraction of Eligible Industrial Energy Use Shifted to Hydrogen</v>
      </c>
      <c r="D880" s="6" t="s">
        <v>1966</v>
      </c>
      <c r="E880" s="1" t="s">
        <v>2349</v>
      </c>
      <c r="F880" t="s">
        <v>1929</v>
      </c>
      <c r="G880" s="45" t="s">
        <v>2356</v>
      </c>
      <c r="H880" s="43">
        <v>2118</v>
      </c>
      <c r="I880" t="s">
        <v>44</v>
      </c>
      <c r="J880" s="145" t="str">
        <f>IF(ISBLANK(INDEX('Policy Characteristics'!D:D,MATCH($C880,'Policy Characteristics'!$C:$C,0))),"",INDEX('Policy Characteristics'!D:D,MATCH($C880,'Policy Characteristics'!$C:$C,0)))</f>
        <v>Hydrogen Combustion</v>
      </c>
      <c r="K880" s="144" t="str">
        <f>IF(ISBLANK(INDEX('Policy Characteristics'!E:E,MATCH($C880,'Policy Characteristics'!$C:$C,0))),"",INDEX('Policy Characteristics'!E:E,MATCH($C880,'Policy Characteristics'!$C:$C,0)))</f>
        <v>indst shift to hydrogen</v>
      </c>
      <c r="L880" s="151">
        <f>IF(ISBLANK(INDEX('Policy Characteristics'!F:F,MATCH($C880,'Policy Characteristics'!$C:$C,0))),"",INDEX('Policy Characteristics'!F:F,MATCH($C880,'Policy Characteristics'!$C:$C,0)))</f>
        <v>0</v>
      </c>
      <c r="M880" s="151">
        <f>IF(ISBLANK(INDEX('Policy Characteristics'!G:G,MATCH($C880,'Policy Characteristics'!$C:$C,0))),"",INDEX('Policy Characteristics'!G:G,MATCH($C880,'Policy Characteristics'!$C:$C,0)))</f>
        <v>1</v>
      </c>
      <c r="N880" s="151">
        <f>IF(ISBLANK(INDEX('Policy Characteristics'!H:H,MATCH($C880,'Policy Characteristics'!$C:$C,0))),"",INDEX('Policy Characteristics'!H:H,MATCH($C880,'Policy Characteristics'!$C:$C,0)))</f>
        <v>0.01</v>
      </c>
      <c r="O880" s="144" t="str">
        <f>IF(ISBLANK(INDEX('Policy Characteristics'!I:I,MATCH($C880,'Policy Characteristics'!$C:$C,0))),"",INDEX('Policy Characteristics'!I:I,MATCH($C880,'Policy Characteristics'!$C:$C,0)))</f>
        <v>% of fuel shifted</v>
      </c>
      <c r="P880" s="144"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44" t="str">
        <f>IF(ISBLANK(INDEX('Policy Characteristics'!K:K,MATCH($C880,'Policy Characteristics'!$C:$C,0))),"",INDEX('Policy Characteristics'!K:K,MATCH($C880,'Policy Characteristics'!$C:$C,0)))</f>
        <v>industry-ag-main.html#fuel-switching</v>
      </c>
      <c r="R880" s="144" t="str">
        <f>IF(ISBLANK(INDEX('Policy Characteristics'!L:L,MATCH($C880,'Policy Characteristics'!$C:$C,0))),"",INDEX('Policy Characteristics'!L:L,MATCH($C880,'Policy Characteristics'!$C:$C,0)))</f>
        <v>industry-elec-and-hydrogen.html</v>
      </c>
    </row>
    <row r="881" spans="1:18" s="2" customFormat="1" x14ac:dyDescent="0.25">
      <c r="A881" s="144" t="str">
        <f>IF(ISBLANK(INDEX('Policy Characteristics'!A:A,MATCH($C881,'Policy Characteristics'!$C:$C,0))),"",INDEX('Policy Characteristics'!A:A,MATCH($C881,'Policy Characteristics'!$C:$C,0)))</f>
        <v>Industry</v>
      </c>
      <c r="B881" s="152" t="str">
        <f>IF(ISBLANK(INDEX('Policy Characteristics'!B:B,MATCH($C881,'Policy Characteristics'!$C:$C,0))),"",INDEX('Policy Characteristics'!B:B,MATCH($C881,'Policy Characteristics'!$C:$C,0)))</f>
        <v>Hydrogen Combustion</v>
      </c>
      <c r="C881" s="144" t="str">
        <f t="shared" si="39"/>
        <v>Fraction of Eligible Industrial Energy Use Shifted to Hydrogen</v>
      </c>
      <c r="D881" s="6" t="s">
        <v>1966</v>
      </c>
      <c r="E881" s="1" t="s">
        <v>2350</v>
      </c>
      <c r="F881" t="s">
        <v>1929</v>
      </c>
      <c r="G881" s="45" t="s">
        <v>2357</v>
      </c>
      <c r="H881" s="43">
        <v>2119</v>
      </c>
      <c r="I881" t="s">
        <v>44</v>
      </c>
      <c r="J881" s="145" t="str">
        <f>IF(ISBLANK(INDEX('Policy Characteristics'!D:D,MATCH($C881,'Policy Characteristics'!$C:$C,0))),"",INDEX('Policy Characteristics'!D:D,MATCH($C881,'Policy Characteristics'!$C:$C,0)))</f>
        <v>Hydrogen Combustion</v>
      </c>
      <c r="K881" s="144" t="str">
        <f>IF(ISBLANK(INDEX('Policy Characteristics'!E:E,MATCH($C881,'Policy Characteristics'!$C:$C,0))),"",INDEX('Policy Characteristics'!E:E,MATCH($C881,'Policy Characteristics'!$C:$C,0)))</f>
        <v>indst shift to hydrogen</v>
      </c>
      <c r="L881" s="151">
        <f>IF(ISBLANK(INDEX('Policy Characteristics'!F:F,MATCH($C881,'Policy Characteristics'!$C:$C,0))),"",INDEX('Policy Characteristics'!F:F,MATCH($C881,'Policy Characteristics'!$C:$C,0)))</f>
        <v>0</v>
      </c>
      <c r="M881" s="151">
        <f>IF(ISBLANK(INDEX('Policy Characteristics'!G:G,MATCH($C881,'Policy Characteristics'!$C:$C,0))),"",INDEX('Policy Characteristics'!G:G,MATCH($C881,'Policy Characteristics'!$C:$C,0)))</f>
        <v>1</v>
      </c>
      <c r="N881" s="151">
        <f>IF(ISBLANK(INDEX('Policy Characteristics'!H:H,MATCH($C881,'Policy Characteristics'!$C:$C,0))),"",INDEX('Policy Characteristics'!H:H,MATCH($C881,'Policy Characteristics'!$C:$C,0)))</f>
        <v>0.01</v>
      </c>
      <c r="O881" s="144" t="str">
        <f>IF(ISBLANK(INDEX('Policy Characteristics'!I:I,MATCH($C881,'Policy Characteristics'!$C:$C,0))),"",INDEX('Policy Characteristics'!I:I,MATCH($C881,'Policy Characteristics'!$C:$C,0)))</f>
        <v>% of fuel shifted</v>
      </c>
      <c r="P881" s="144"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44" t="str">
        <f>IF(ISBLANK(INDEX('Policy Characteristics'!K:K,MATCH($C881,'Policy Characteristics'!$C:$C,0))),"",INDEX('Policy Characteristics'!K:K,MATCH($C881,'Policy Characteristics'!$C:$C,0)))</f>
        <v>industry-ag-main.html#fuel-switching</v>
      </c>
      <c r="R881" s="144" t="str">
        <f>IF(ISBLANK(INDEX('Policy Characteristics'!L:L,MATCH($C881,'Policy Characteristics'!$C:$C,0))),"",INDEX('Policy Characteristics'!L:L,MATCH($C881,'Policy Characteristics'!$C:$C,0)))</f>
        <v>industry-elec-and-hydrogen.html</v>
      </c>
    </row>
    <row r="882" spans="1:18" s="2" customFormat="1" x14ac:dyDescent="0.25">
      <c r="A882" s="144" t="str">
        <f>IF(ISBLANK(INDEX('Policy Characteristics'!A:A,MATCH($C882,'Policy Characteristics'!$C:$C,0))),"",INDEX('Policy Characteristics'!A:A,MATCH($C882,'Policy Characteristics'!$C:$C,0)))</f>
        <v>Industry</v>
      </c>
      <c r="B882" s="152" t="str">
        <f>IF(ISBLANK(INDEX('Policy Characteristics'!B:B,MATCH($C882,'Policy Characteristics'!$C:$C,0))),"",INDEX('Policy Characteristics'!B:B,MATCH($C882,'Policy Characteristics'!$C:$C,0)))</f>
        <v>Hydrogen Combustion</v>
      </c>
      <c r="C882" s="144" t="str">
        <f t="shared" si="39"/>
        <v>Fraction of Eligible Industrial Energy Use Shifted to Hydrogen</v>
      </c>
      <c r="D882" s="6" t="s">
        <v>1966</v>
      </c>
      <c r="E882" s="1" t="s">
        <v>2351</v>
      </c>
      <c r="F882" t="s">
        <v>1929</v>
      </c>
      <c r="G882" s="45" t="s">
        <v>2358</v>
      </c>
      <c r="H882" s="43">
        <v>2120</v>
      </c>
      <c r="I882" t="s">
        <v>44</v>
      </c>
      <c r="J882" s="145" t="str">
        <f>IF(ISBLANK(INDEX('Policy Characteristics'!D:D,MATCH($C882,'Policy Characteristics'!$C:$C,0))),"",INDEX('Policy Characteristics'!D:D,MATCH($C882,'Policy Characteristics'!$C:$C,0)))</f>
        <v>Hydrogen Combustion</v>
      </c>
      <c r="K882" s="144" t="str">
        <f>IF(ISBLANK(INDEX('Policy Characteristics'!E:E,MATCH($C882,'Policy Characteristics'!$C:$C,0))),"",INDEX('Policy Characteristics'!E:E,MATCH($C882,'Policy Characteristics'!$C:$C,0)))</f>
        <v>indst shift to hydrogen</v>
      </c>
      <c r="L882" s="151">
        <f>IF(ISBLANK(INDEX('Policy Characteristics'!F:F,MATCH($C882,'Policy Characteristics'!$C:$C,0))),"",INDEX('Policy Characteristics'!F:F,MATCH($C882,'Policy Characteristics'!$C:$C,0)))</f>
        <v>0</v>
      </c>
      <c r="M882" s="151">
        <f>IF(ISBLANK(INDEX('Policy Characteristics'!G:G,MATCH($C882,'Policy Characteristics'!$C:$C,0))),"",INDEX('Policy Characteristics'!G:G,MATCH($C882,'Policy Characteristics'!$C:$C,0)))</f>
        <v>1</v>
      </c>
      <c r="N882" s="151">
        <f>IF(ISBLANK(INDEX('Policy Characteristics'!H:H,MATCH($C882,'Policy Characteristics'!$C:$C,0))),"",INDEX('Policy Characteristics'!H:H,MATCH($C882,'Policy Characteristics'!$C:$C,0)))</f>
        <v>0.01</v>
      </c>
      <c r="O882" s="144" t="str">
        <f>IF(ISBLANK(INDEX('Policy Characteristics'!I:I,MATCH($C882,'Policy Characteristics'!$C:$C,0))),"",INDEX('Policy Characteristics'!I:I,MATCH($C882,'Policy Characteristics'!$C:$C,0)))</f>
        <v>% of fuel shifted</v>
      </c>
      <c r="P882" s="144"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44" t="str">
        <f>IF(ISBLANK(INDEX('Policy Characteristics'!K:K,MATCH($C882,'Policy Characteristics'!$C:$C,0))),"",INDEX('Policy Characteristics'!K:K,MATCH($C882,'Policy Characteristics'!$C:$C,0)))</f>
        <v>industry-ag-main.html#fuel-switching</v>
      </c>
      <c r="R882" s="144" t="str">
        <f>IF(ISBLANK(INDEX('Policy Characteristics'!L:L,MATCH($C882,'Policy Characteristics'!$C:$C,0))),"",INDEX('Policy Characteristics'!L:L,MATCH($C882,'Policy Characteristics'!$C:$C,0)))</f>
        <v>industry-elec-and-hydrogen.html</v>
      </c>
    </row>
    <row r="883" spans="1:18" s="2" customFormat="1" x14ac:dyDescent="0.25">
      <c r="A883" s="144" t="str">
        <f>IF(ISBLANK(INDEX('Policy Characteristics'!A:A,MATCH($C883,'Policy Characteristics'!$C:$C,0))),"",INDEX('Policy Characteristics'!A:A,MATCH($C883,'Policy Characteristics'!$C:$C,0)))</f>
        <v>Industry</v>
      </c>
      <c r="B883" s="152" t="str">
        <f>IF(ISBLANK(INDEX('Policy Characteristics'!B:B,MATCH($C883,'Policy Characteristics'!$C:$C,0))),"",INDEX('Policy Characteristics'!B:B,MATCH($C883,'Policy Characteristics'!$C:$C,0)))</f>
        <v>Hydrogen Combustion</v>
      </c>
      <c r="C883" s="144" t="str">
        <f t="shared" si="39"/>
        <v>Fraction of Eligible Industrial Energy Use Shifted to Hydrogen</v>
      </c>
      <c r="D883" s="6" t="s">
        <v>1966</v>
      </c>
      <c r="E883" s="1" t="s">
        <v>2501</v>
      </c>
      <c r="F883" t="s">
        <v>1929</v>
      </c>
      <c r="G883" s="45" t="s">
        <v>2501</v>
      </c>
      <c r="H883" s="43">
        <v>2121</v>
      </c>
      <c r="I883" t="s">
        <v>44</v>
      </c>
      <c r="J883" s="145" t="str">
        <f>IF(ISBLANK(INDEX('Policy Characteristics'!D:D,MATCH($C883,'Policy Characteristics'!$C:$C,0))),"",INDEX('Policy Characteristics'!D:D,MATCH($C883,'Policy Characteristics'!$C:$C,0)))</f>
        <v>Hydrogen Combustion</v>
      </c>
      <c r="K883" s="144" t="str">
        <f>IF(ISBLANK(INDEX('Policy Characteristics'!E:E,MATCH($C883,'Policy Characteristics'!$C:$C,0))),"",INDEX('Policy Characteristics'!E:E,MATCH($C883,'Policy Characteristics'!$C:$C,0)))</f>
        <v>indst shift to hydrogen</v>
      </c>
      <c r="L883" s="151">
        <f>IF(ISBLANK(INDEX('Policy Characteristics'!F:F,MATCH($C883,'Policy Characteristics'!$C:$C,0))),"",INDEX('Policy Characteristics'!F:F,MATCH($C883,'Policy Characteristics'!$C:$C,0)))</f>
        <v>0</v>
      </c>
      <c r="M883" s="151">
        <f>IF(ISBLANK(INDEX('Policy Characteristics'!G:G,MATCH($C883,'Policy Characteristics'!$C:$C,0))),"",INDEX('Policy Characteristics'!G:G,MATCH($C883,'Policy Characteristics'!$C:$C,0)))</f>
        <v>1</v>
      </c>
      <c r="N883" s="151">
        <f>IF(ISBLANK(INDEX('Policy Characteristics'!H:H,MATCH($C883,'Policy Characteristics'!$C:$C,0))),"",INDEX('Policy Characteristics'!H:H,MATCH($C883,'Policy Characteristics'!$C:$C,0)))</f>
        <v>0.01</v>
      </c>
      <c r="O883" s="144" t="str">
        <f>IF(ISBLANK(INDEX('Policy Characteristics'!I:I,MATCH($C883,'Policy Characteristics'!$C:$C,0))),"",INDEX('Policy Characteristics'!I:I,MATCH($C883,'Policy Characteristics'!$C:$C,0)))</f>
        <v>% of fuel shifted</v>
      </c>
      <c r="P883" s="144"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44" t="str">
        <f>IF(ISBLANK(INDEX('Policy Characteristics'!K:K,MATCH($C883,'Policy Characteristics'!$C:$C,0))),"",INDEX('Policy Characteristics'!K:K,MATCH($C883,'Policy Characteristics'!$C:$C,0)))</f>
        <v>industry-ag-main.html#fuel-switching</v>
      </c>
      <c r="R883" s="144" t="str">
        <f>IF(ISBLANK(INDEX('Policy Characteristics'!L:L,MATCH($C883,'Policy Characteristics'!$C:$C,0))),"",INDEX('Policy Characteristics'!L:L,MATCH($C883,'Policy Characteristics'!$C:$C,0)))</f>
        <v>industry-elec-and-hydrogen.html</v>
      </c>
    </row>
    <row r="884" spans="1:18" s="2" customFormat="1" x14ac:dyDescent="0.25">
      <c r="A884" s="144" t="str">
        <f>IF(ISBLANK(INDEX('Policy Characteristics'!A:A,MATCH($C884,'Policy Characteristics'!$C:$C,0))),"",INDEX('Policy Characteristics'!A:A,MATCH($C884,'Policy Characteristics'!$C:$C,0)))</f>
        <v>Industry</v>
      </c>
      <c r="B884" s="152" t="str">
        <f>IF(ISBLANK(INDEX('Policy Characteristics'!B:B,MATCH($C884,'Policy Characteristics'!$C:$C,0))),"",INDEX('Policy Characteristics'!B:B,MATCH($C884,'Policy Characteristics'!$C:$C,0)))</f>
        <v>Hydrogen Combustion</v>
      </c>
      <c r="C884" s="144" t="str">
        <f t="shared" si="39"/>
        <v>Fraction of Eligible Industrial Energy Use Shifted to Hydrogen</v>
      </c>
      <c r="D884" s="6" t="s">
        <v>1967</v>
      </c>
      <c r="E884" s="1" t="s">
        <v>2345</v>
      </c>
      <c r="F884" t="s">
        <v>1930</v>
      </c>
      <c r="G884" s="45" t="s">
        <v>2352</v>
      </c>
      <c r="H884" s="43">
        <v>2122</v>
      </c>
      <c r="I884" t="s">
        <v>44</v>
      </c>
      <c r="J884" s="145" t="str">
        <f>IF(ISBLANK(INDEX('Policy Characteristics'!D:D,MATCH($C884,'Policy Characteristics'!$C:$C,0))),"",INDEX('Policy Characteristics'!D:D,MATCH($C884,'Policy Characteristics'!$C:$C,0)))</f>
        <v>Hydrogen Combustion</v>
      </c>
      <c r="K884" s="144" t="str">
        <f>IF(ISBLANK(INDEX('Policy Characteristics'!E:E,MATCH($C884,'Policy Characteristics'!$C:$C,0))),"",INDEX('Policy Characteristics'!E:E,MATCH($C884,'Policy Characteristics'!$C:$C,0)))</f>
        <v>indst shift to hydrogen</v>
      </c>
      <c r="L884" s="151">
        <f>IF(ISBLANK(INDEX('Policy Characteristics'!F:F,MATCH($C884,'Policy Characteristics'!$C:$C,0))),"",INDEX('Policy Characteristics'!F:F,MATCH($C884,'Policy Characteristics'!$C:$C,0)))</f>
        <v>0</v>
      </c>
      <c r="M884" s="151">
        <f>IF(ISBLANK(INDEX('Policy Characteristics'!G:G,MATCH($C884,'Policy Characteristics'!$C:$C,0))),"",INDEX('Policy Characteristics'!G:G,MATCH($C884,'Policy Characteristics'!$C:$C,0)))</f>
        <v>1</v>
      </c>
      <c r="N884" s="151">
        <f>IF(ISBLANK(INDEX('Policy Characteristics'!H:H,MATCH($C884,'Policy Characteristics'!$C:$C,0))),"",INDEX('Policy Characteristics'!H:H,MATCH($C884,'Policy Characteristics'!$C:$C,0)))</f>
        <v>0.01</v>
      </c>
      <c r="O884" s="144" t="str">
        <f>IF(ISBLANK(INDEX('Policy Characteristics'!I:I,MATCH($C884,'Policy Characteristics'!$C:$C,0))),"",INDEX('Policy Characteristics'!I:I,MATCH($C884,'Policy Characteristics'!$C:$C,0)))</f>
        <v>% of fuel shifted</v>
      </c>
      <c r="P884" s="144"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44" t="str">
        <f>IF(ISBLANK(INDEX('Policy Characteristics'!K:K,MATCH($C884,'Policy Characteristics'!$C:$C,0))),"",INDEX('Policy Characteristics'!K:K,MATCH($C884,'Policy Characteristics'!$C:$C,0)))</f>
        <v>industry-ag-main.html#fuel-switching</v>
      </c>
      <c r="R884" s="144" t="str">
        <f>IF(ISBLANK(INDEX('Policy Characteristics'!L:L,MATCH($C884,'Policy Characteristics'!$C:$C,0))),"",INDEX('Policy Characteristics'!L:L,MATCH($C884,'Policy Characteristics'!$C:$C,0)))</f>
        <v>industry-elec-and-hydrogen.html</v>
      </c>
    </row>
    <row r="885" spans="1:18" s="2" customFormat="1" x14ac:dyDescent="0.25">
      <c r="A885" s="144" t="str">
        <f>IF(ISBLANK(INDEX('Policy Characteristics'!A:A,MATCH($C885,'Policy Characteristics'!$C:$C,0))),"",INDEX('Policy Characteristics'!A:A,MATCH($C885,'Policy Characteristics'!$C:$C,0)))</f>
        <v>Industry</v>
      </c>
      <c r="B885" s="152" t="str">
        <f>IF(ISBLANK(INDEX('Policy Characteristics'!B:B,MATCH($C885,'Policy Characteristics'!$C:$C,0))),"",INDEX('Policy Characteristics'!B:B,MATCH($C885,'Policy Characteristics'!$C:$C,0)))</f>
        <v>Hydrogen Combustion</v>
      </c>
      <c r="C885" s="144" t="str">
        <f t="shared" si="39"/>
        <v>Fraction of Eligible Industrial Energy Use Shifted to Hydrogen</v>
      </c>
      <c r="D885" s="6" t="s">
        <v>1967</v>
      </c>
      <c r="E885" s="1" t="s">
        <v>2346</v>
      </c>
      <c r="F885" t="s">
        <v>1930</v>
      </c>
      <c r="G885" s="45" t="s">
        <v>2353</v>
      </c>
      <c r="H885" s="43">
        <v>2123</v>
      </c>
      <c r="I885" t="s">
        <v>44</v>
      </c>
      <c r="J885" s="145" t="str">
        <f>IF(ISBLANK(INDEX('Policy Characteristics'!D:D,MATCH($C885,'Policy Characteristics'!$C:$C,0))),"",INDEX('Policy Characteristics'!D:D,MATCH($C885,'Policy Characteristics'!$C:$C,0)))</f>
        <v>Hydrogen Combustion</v>
      </c>
      <c r="K885" s="144" t="str">
        <f>IF(ISBLANK(INDEX('Policy Characteristics'!E:E,MATCH($C885,'Policy Characteristics'!$C:$C,0))),"",INDEX('Policy Characteristics'!E:E,MATCH($C885,'Policy Characteristics'!$C:$C,0)))</f>
        <v>indst shift to hydrogen</v>
      </c>
      <c r="L885" s="151">
        <f>IF(ISBLANK(INDEX('Policy Characteristics'!F:F,MATCH($C885,'Policy Characteristics'!$C:$C,0))),"",INDEX('Policy Characteristics'!F:F,MATCH($C885,'Policy Characteristics'!$C:$C,0)))</f>
        <v>0</v>
      </c>
      <c r="M885" s="151">
        <f>IF(ISBLANK(INDEX('Policy Characteristics'!G:G,MATCH($C885,'Policy Characteristics'!$C:$C,0))),"",INDEX('Policy Characteristics'!G:G,MATCH($C885,'Policy Characteristics'!$C:$C,0)))</f>
        <v>1</v>
      </c>
      <c r="N885" s="151">
        <f>IF(ISBLANK(INDEX('Policy Characteristics'!H:H,MATCH($C885,'Policy Characteristics'!$C:$C,0))),"",INDEX('Policy Characteristics'!H:H,MATCH($C885,'Policy Characteristics'!$C:$C,0)))</f>
        <v>0.01</v>
      </c>
      <c r="O885" s="144" t="str">
        <f>IF(ISBLANK(INDEX('Policy Characteristics'!I:I,MATCH($C885,'Policy Characteristics'!$C:$C,0))),"",INDEX('Policy Characteristics'!I:I,MATCH($C885,'Policy Characteristics'!$C:$C,0)))</f>
        <v>% of fuel shifted</v>
      </c>
      <c r="P885" s="144"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44" t="str">
        <f>IF(ISBLANK(INDEX('Policy Characteristics'!K:K,MATCH($C885,'Policy Characteristics'!$C:$C,0))),"",INDEX('Policy Characteristics'!K:K,MATCH($C885,'Policy Characteristics'!$C:$C,0)))</f>
        <v>industry-ag-main.html#fuel-switching</v>
      </c>
      <c r="R885" s="144" t="str">
        <f>IF(ISBLANK(INDEX('Policy Characteristics'!L:L,MATCH($C885,'Policy Characteristics'!$C:$C,0))),"",INDEX('Policy Characteristics'!L:L,MATCH($C885,'Policy Characteristics'!$C:$C,0)))</f>
        <v>industry-elec-and-hydrogen.html</v>
      </c>
    </row>
    <row r="886" spans="1:18" s="2" customFormat="1" x14ac:dyDescent="0.25">
      <c r="A886" s="144" t="str">
        <f>IF(ISBLANK(INDEX('Policy Characteristics'!A:A,MATCH($C886,'Policy Characteristics'!$C:$C,0))),"",INDEX('Policy Characteristics'!A:A,MATCH($C886,'Policy Characteristics'!$C:$C,0)))</f>
        <v>Industry</v>
      </c>
      <c r="B886" s="152" t="str">
        <f>IF(ISBLANK(INDEX('Policy Characteristics'!B:B,MATCH($C886,'Policy Characteristics'!$C:$C,0))),"",INDEX('Policy Characteristics'!B:B,MATCH($C886,'Policy Characteristics'!$C:$C,0)))</f>
        <v>Hydrogen Combustion</v>
      </c>
      <c r="C886" s="144" t="str">
        <f t="shared" si="39"/>
        <v>Fraction of Eligible Industrial Energy Use Shifted to Hydrogen</v>
      </c>
      <c r="D886" s="6" t="s">
        <v>1967</v>
      </c>
      <c r="E886" s="1" t="s">
        <v>2347</v>
      </c>
      <c r="F886" t="s">
        <v>1930</v>
      </c>
      <c r="G886" s="45" t="s">
        <v>2354</v>
      </c>
      <c r="H886" s="43">
        <v>2124</v>
      </c>
      <c r="I886" t="s">
        <v>44</v>
      </c>
      <c r="J886" s="145" t="str">
        <f>IF(ISBLANK(INDEX('Policy Characteristics'!D:D,MATCH($C886,'Policy Characteristics'!$C:$C,0))),"",INDEX('Policy Characteristics'!D:D,MATCH($C886,'Policy Characteristics'!$C:$C,0)))</f>
        <v>Hydrogen Combustion</v>
      </c>
      <c r="K886" s="144" t="str">
        <f>IF(ISBLANK(INDEX('Policy Characteristics'!E:E,MATCH($C886,'Policy Characteristics'!$C:$C,0))),"",INDEX('Policy Characteristics'!E:E,MATCH($C886,'Policy Characteristics'!$C:$C,0)))</f>
        <v>indst shift to hydrogen</v>
      </c>
      <c r="L886" s="151">
        <f>IF(ISBLANK(INDEX('Policy Characteristics'!F:F,MATCH($C886,'Policy Characteristics'!$C:$C,0))),"",INDEX('Policy Characteristics'!F:F,MATCH($C886,'Policy Characteristics'!$C:$C,0)))</f>
        <v>0</v>
      </c>
      <c r="M886" s="151">
        <f>IF(ISBLANK(INDEX('Policy Characteristics'!G:G,MATCH($C886,'Policy Characteristics'!$C:$C,0))),"",INDEX('Policy Characteristics'!G:G,MATCH($C886,'Policy Characteristics'!$C:$C,0)))</f>
        <v>1</v>
      </c>
      <c r="N886" s="151">
        <f>IF(ISBLANK(INDEX('Policy Characteristics'!H:H,MATCH($C886,'Policy Characteristics'!$C:$C,0))),"",INDEX('Policy Characteristics'!H:H,MATCH($C886,'Policy Characteristics'!$C:$C,0)))</f>
        <v>0.01</v>
      </c>
      <c r="O886" s="144" t="str">
        <f>IF(ISBLANK(INDEX('Policy Characteristics'!I:I,MATCH($C886,'Policy Characteristics'!$C:$C,0))),"",INDEX('Policy Characteristics'!I:I,MATCH($C886,'Policy Characteristics'!$C:$C,0)))</f>
        <v>% of fuel shifted</v>
      </c>
      <c r="P886" s="144"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44" t="str">
        <f>IF(ISBLANK(INDEX('Policy Characteristics'!K:K,MATCH($C886,'Policy Characteristics'!$C:$C,0))),"",INDEX('Policy Characteristics'!K:K,MATCH($C886,'Policy Characteristics'!$C:$C,0)))</f>
        <v>industry-ag-main.html#fuel-switching</v>
      </c>
      <c r="R886" s="144" t="str">
        <f>IF(ISBLANK(INDEX('Policy Characteristics'!L:L,MATCH($C886,'Policy Characteristics'!$C:$C,0))),"",INDEX('Policy Characteristics'!L:L,MATCH($C886,'Policy Characteristics'!$C:$C,0)))</f>
        <v>industry-elec-and-hydrogen.html</v>
      </c>
    </row>
    <row r="887" spans="1:18" s="2" customFormat="1" x14ac:dyDescent="0.25">
      <c r="A887" s="144" t="str">
        <f>IF(ISBLANK(INDEX('Policy Characteristics'!A:A,MATCH($C887,'Policy Characteristics'!$C:$C,0))),"",INDEX('Policy Characteristics'!A:A,MATCH($C887,'Policy Characteristics'!$C:$C,0)))</f>
        <v>Industry</v>
      </c>
      <c r="B887" s="152" t="str">
        <f>IF(ISBLANK(INDEX('Policy Characteristics'!B:B,MATCH($C887,'Policy Characteristics'!$C:$C,0))),"",INDEX('Policy Characteristics'!B:B,MATCH($C887,'Policy Characteristics'!$C:$C,0)))</f>
        <v>Hydrogen Combustion</v>
      </c>
      <c r="C887" s="144" t="str">
        <f t="shared" si="39"/>
        <v>Fraction of Eligible Industrial Energy Use Shifted to Hydrogen</v>
      </c>
      <c r="D887" s="6" t="s">
        <v>1967</v>
      </c>
      <c r="E887" s="1" t="s">
        <v>2348</v>
      </c>
      <c r="F887" t="s">
        <v>1930</v>
      </c>
      <c r="G887" s="45" t="s">
        <v>2355</v>
      </c>
      <c r="H887" s="43">
        <v>2125</v>
      </c>
      <c r="I887" t="s">
        <v>43</v>
      </c>
      <c r="J887" s="145" t="str">
        <f>IF(ISBLANK(INDEX('Policy Characteristics'!D:D,MATCH($C887,'Policy Characteristics'!$C:$C,0))),"",INDEX('Policy Characteristics'!D:D,MATCH($C887,'Policy Characteristics'!$C:$C,0)))</f>
        <v>Hydrogen Combustion</v>
      </c>
      <c r="K887" s="144" t="str">
        <f>IF(ISBLANK(INDEX('Policy Characteristics'!E:E,MATCH($C887,'Policy Characteristics'!$C:$C,0))),"",INDEX('Policy Characteristics'!E:E,MATCH($C887,'Policy Characteristics'!$C:$C,0)))</f>
        <v>indst shift to hydrogen</v>
      </c>
      <c r="L887" s="151">
        <f>IF(ISBLANK(INDEX('Policy Characteristics'!F:F,MATCH($C887,'Policy Characteristics'!$C:$C,0))),"",INDEX('Policy Characteristics'!F:F,MATCH($C887,'Policy Characteristics'!$C:$C,0)))</f>
        <v>0</v>
      </c>
      <c r="M887" s="151">
        <f>IF(ISBLANK(INDEX('Policy Characteristics'!G:G,MATCH($C887,'Policy Characteristics'!$C:$C,0))),"",INDEX('Policy Characteristics'!G:G,MATCH($C887,'Policy Characteristics'!$C:$C,0)))</f>
        <v>1</v>
      </c>
      <c r="N887" s="151">
        <f>IF(ISBLANK(INDEX('Policy Characteristics'!H:H,MATCH($C887,'Policy Characteristics'!$C:$C,0))),"",INDEX('Policy Characteristics'!H:H,MATCH($C887,'Policy Characteristics'!$C:$C,0)))</f>
        <v>0.01</v>
      </c>
      <c r="O887" s="144" t="str">
        <f>IF(ISBLANK(INDEX('Policy Characteristics'!I:I,MATCH($C887,'Policy Characteristics'!$C:$C,0))),"",INDEX('Policy Characteristics'!I:I,MATCH($C887,'Policy Characteristics'!$C:$C,0)))</f>
        <v>% of fuel shifted</v>
      </c>
      <c r="P887" s="144"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44" t="str">
        <f>IF(ISBLANK(INDEX('Policy Characteristics'!K:K,MATCH($C887,'Policy Characteristics'!$C:$C,0))),"",INDEX('Policy Characteristics'!K:K,MATCH($C887,'Policy Characteristics'!$C:$C,0)))</f>
        <v>industry-ag-main.html#fuel-switching</v>
      </c>
      <c r="R887" s="144" t="str">
        <f>IF(ISBLANK(INDEX('Policy Characteristics'!L:L,MATCH($C887,'Policy Characteristics'!$C:$C,0))),"",INDEX('Policy Characteristics'!L:L,MATCH($C887,'Policy Characteristics'!$C:$C,0)))</f>
        <v>industry-elec-and-hydrogen.html</v>
      </c>
    </row>
    <row r="888" spans="1:18" s="2" customFormat="1" x14ac:dyDescent="0.25">
      <c r="A888" s="144" t="str">
        <f>IF(ISBLANK(INDEX('Policy Characteristics'!A:A,MATCH($C888,'Policy Characteristics'!$C:$C,0))),"",INDEX('Policy Characteristics'!A:A,MATCH($C888,'Policy Characteristics'!$C:$C,0)))</f>
        <v>Industry</v>
      </c>
      <c r="B888" s="152" t="str">
        <f>IF(ISBLANK(INDEX('Policy Characteristics'!B:B,MATCH($C888,'Policy Characteristics'!$C:$C,0))),"",INDEX('Policy Characteristics'!B:B,MATCH($C888,'Policy Characteristics'!$C:$C,0)))</f>
        <v>Hydrogen Combustion</v>
      </c>
      <c r="C888" s="144" t="str">
        <f t="shared" si="39"/>
        <v>Fraction of Eligible Industrial Energy Use Shifted to Hydrogen</v>
      </c>
      <c r="D888" s="6" t="s">
        <v>1967</v>
      </c>
      <c r="E888" s="1" t="s">
        <v>2349</v>
      </c>
      <c r="F888" t="s">
        <v>1930</v>
      </c>
      <c r="G888" s="45" t="s">
        <v>2356</v>
      </c>
      <c r="H888" s="43">
        <v>2126</v>
      </c>
      <c r="I888" t="s">
        <v>44</v>
      </c>
      <c r="J888" s="145" t="str">
        <f>IF(ISBLANK(INDEX('Policy Characteristics'!D:D,MATCH($C888,'Policy Characteristics'!$C:$C,0))),"",INDEX('Policy Characteristics'!D:D,MATCH($C888,'Policy Characteristics'!$C:$C,0)))</f>
        <v>Hydrogen Combustion</v>
      </c>
      <c r="K888" s="144" t="str">
        <f>IF(ISBLANK(INDEX('Policy Characteristics'!E:E,MATCH($C888,'Policy Characteristics'!$C:$C,0))),"",INDEX('Policy Characteristics'!E:E,MATCH($C888,'Policy Characteristics'!$C:$C,0)))</f>
        <v>indst shift to hydrogen</v>
      </c>
      <c r="L888" s="151">
        <f>IF(ISBLANK(INDEX('Policy Characteristics'!F:F,MATCH($C888,'Policy Characteristics'!$C:$C,0))),"",INDEX('Policy Characteristics'!F:F,MATCH($C888,'Policy Characteristics'!$C:$C,0)))</f>
        <v>0</v>
      </c>
      <c r="M888" s="151">
        <f>IF(ISBLANK(INDEX('Policy Characteristics'!G:G,MATCH($C888,'Policy Characteristics'!$C:$C,0))),"",INDEX('Policy Characteristics'!G:G,MATCH($C888,'Policy Characteristics'!$C:$C,0)))</f>
        <v>1</v>
      </c>
      <c r="N888" s="151">
        <f>IF(ISBLANK(INDEX('Policy Characteristics'!H:H,MATCH($C888,'Policy Characteristics'!$C:$C,0))),"",INDEX('Policy Characteristics'!H:H,MATCH($C888,'Policy Characteristics'!$C:$C,0)))</f>
        <v>0.01</v>
      </c>
      <c r="O888" s="144" t="str">
        <f>IF(ISBLANK(INDEX('Policy Characteristics'!I:I,MATCH($C888,'Policy Characteristics'!$C:$C,0))),"",INDEX('Policy Characteristics'!I:I,MATCH($C888,'Policy Characteristics'!$C:$C,0)))</f>
        <v>% of fuel shifted</v>
      </c>
      <c r="P888" s="144"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44" t="str">
        <f>IF(ISBLANK(INDEX('Policy Characteristics'!K:K,MATCH($C888,'Policy Characteristics'!$C:$C,0))),"",INDEX('Policy Characteristics'!K:K,MATCH($C888,'Policy Characteristics'!$C:$C,0)))</f>
        <v>industry-ag-main.html#fuel-switching</v>
      </c>
      <c r="R888" s="144" t="str">
        <f>IF(ISBLANK(INDEX('Policy Characteristics'!L:L,MATCH($C888,'Policy Characteristics'!$C:$C,0))),"",INDEX('Policy Characteristics'!L:L,MATCH($C888,'Policy Characteristics'!$C:$C,0)))</f>
        <v>industry-elec-and-hydrogen.html</v>
      </c>
    </row>
    <row r="889" spans="1:18" s="2" customFormat="1" x14ac:dyDescent="0.25">
      <c r="A889" s="144" t="str">
        <f>IF(ISBLANK(INDEX('Policy Characteristics'!A:A,MATCH($C889,'Policy Characteristics'!$C:$C,0))),"",INDEX('Policy Characteristics'!A:A,MATCH($C889,'Policy Characteristics'!$C:$C,0)))</f>
        <v>Industry</v>
      </c>
      <c r="B889" s="152" t="str">
        <f>IF(ISBLANK(INDEX('Policy Characteristics'!B:B,MATCH($C889,'Policy Characteristics'!$C:$C,0))),"",INDEX('Policy Characteristics'!B:B,MATCH($C889,'Policy Characteristics'!$C:$C,0)))</f>
        <v>Hydrogen Combustion</v>
      </c>
      <c r="C889" s="144" t="str">
        <f t="shared" si="39"/>
        <v>Fraction of Eligible Industrial Energy Use Shifted to Hydrogen</v>
      </c>
      <c r="D889" s="6" t="s">
        <v>1967</v>
      </c>
      <c r="E889" s="1" t="s">
        <v>2350</v>
      </c>
      <c r="F889" t="s">
        <v>1930</v>
      </c>
      <c r="G889" s="45" t="s">
        <v>2357</v>
      </c>
      <c r="H889" s="43">
        <v>2127</v>
      </c>
      <c r="I889" t="s">
        <v>43</v>
      </c>
      <c r="J889" s="145" t="str">
        <f>IF(ISBLANK(INDEX('Policy Characteristics'!D:D,MATCH($C889,'Policy Characteristics'!$C:$C,0))),"",INDEX('Policy Characteristics'!D:D,MATCH($C889,'Policy Characteristics'!$C:$C,0)))</f>
        <v>Hydrogen Combustion</v>
      </c>
      <c r="K889" s="144" t="str">
        <f>IF(ISBLANK(INDEX('Policy Characteristics'!E:E,MATCH($C889,'Policy Characteristics'!$C:$C,0))),"",INDEX('Policy Characteristics'!E:E,MATCH($C889,'Policy Characteristics'!$C:$C,0)))</f>
        <v>indst shift to hydrogen</v>
      </c>
      <c r="L889" s="151">
        <f>IF(ISBLANK(INDEX('Policy Characteristics'!F:F,MATCH($C889,'Policy Characteristics'!$C:$C,0))),"",INDEX('Policy Characteristics'!F:F,MATCH($C889,'Policy Characteristics'!$C:$C,0)))</f>
        <v>0</v>
      </c>
      <c r="M889" s="151">
        <f>IF(ISBLANK(INDEX('Policy Characteristics'!G:G,MATCH($C889,'Policy Characteristics'!$C:$C,0))),"",INDEX('Policy Characteristics'!G:G,MATCH($C889,'Policy Characteristics'!$C:$C,0)))</f>
        <v>1</v>
      </c>
      <c r="N889" s="151">
        <f>IF(ISBLANK(INDEX('Policy Characteristics'!H:H,MATCH($C889,'Policy Characteristics'!$C:$C,0))),"",INDEX('Policy Characteristics'!H:H,MATCH($C889,'Policy Characteristics'!$C:$C,0)))</f>
        <v>0.01</v>
      </c>
      <c r="O889" s="144" t="str">
        <f>IF(ISBLANK(INDEX('Policy Characteristics'!I:I,MATCH($C889,'Policy Characteristics'!$C:$C,0))),"",INDEX('Policy Characteristics'!I:I,MATCH($C889,'Policy Characteristics'!$C:$C,0)))</f>
        <v>% of fuel shifted</v>
      </c>
      <c r="P889" s="144"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44" t="str">
        <f>IF(ISBLANK(INDEX('Policy Characteristics'!K:K,MATCH($C889,'Policy Characteristics'!$C:$C,0))),"",INDEX('Policy Characteristics'!K:K,MATCH($C889,'Policy Characteristics'!$C:$C,0)))</f>
        <v>industry-ag-main.html#fuel-switching</v>
      </c>
      <c r="R889" s="144" t="str">
        <f>IF(ISBLANK(INDEX('Policy Characteristics'!L:L,MATCH($C889,'Policy Characteristics'!$C:$C,0))),"",INDEX('Policy Characteristics'!L:L,MATCH($C889,'Policy Characteristics'!$C:$C,0)))</f>
        <v>industry-elec-and-hydrogen.html</v>
      </c>
    </row>
    <row r="890" spans="1:18" s="2" customFormat="1" x14ac:dyDescent="0.25">
      <c r="A890" s="144" t="str">
        <f>IF(ISBLANK(INDEX('Policy Characteristics'!A:A,MATCH($C890,'Policy Characteristics'!$C:$C,0))),"",INDEX('Policy Characteristics'!A:A,MATCH($C890,'Policy Characteristics'!$C:$C,0)))</f>
        <v>Industry</v>
      </c>
      <c r="B890" s="152" t="str">
        <f>IF(ISBLANK(INDEX('Policy Characteristics'!B:B,MATCH($C890,'Policy Characteristics'!$C:$C,0))),"",INDEX('Policy Characteristics'!B:B,MATCH($C890,'Policy Characteristics'!$C:$C,0)))</f>
        <v>Hydrogen Combustion</v>
      </c>
      <c r="C890" s="144" t="str">
        <f t="shared" si="39"/>
        <v>Fraction of Eligible Industrial Energy Use Shifted to Hydrogen</v>
      </c>
      <c r="D890" s="6" t="s">
        <v>1967</v>
      </c>
      <c r="E890" s="1" t="s">
        <v>2351</v>
      </c>
      <c r="F890" t="s">
        <v>1930</v>
      </c>
      <c r="G890" s="45" t="s">
        <v>2358</v>
      </c>
      <c r="H890" s="43">
        <v>2128</v>
      </c>
      <c r="I890" t="s">
        <v>44</v>
      </c>
      <c r="J890" s="145" t="str">
        <f>IF(ISBLANK(INDEX('Policy Characteristics'!D:D,MATCH($C890,'Policy Characteristics'!$C:$C,0))),"",INDEX('Policy Characteristics'!D:D,MATCH($C890,'Policy Characteristics'!$C:$C,0)))</f>
        <v>Hydrogen Combustion</v>
      </c>
      <c r="K890" s="144" t="str">
        <f>IF(ISBLANK(INDEX('Policy Characteristics'!E:E,MATCH($C890,'Policy Characteristics'!$C:$C,0))),"",INDEX('Policy Characteristics'!E:E,MATCH($C890,'Policy Characteristics'!$C:$C,0)))</f>
        <v>indst shift to hydrogen</v>
      </c>
      <c r="L890" s="151">
        <f>IF(ISBLANK(INDEX('Policy Characteristics'!F:F,MATCH($C890,'Policy Characteristics'!$C:$C,0))),"",INDEX('Policy Characteristics'!F:F,MATCH($C890,'Policy Characteristics'!$C:$C,0)))</f>
        <v>0</v>
      </c>
      <c r="M890" s="151">
        <f>IF(ISBLANK(INDEX('Policy Characteristics'!G:G,MATCH($C890,'Policy Characteristics'!$C:$C,0))),"",INDEX('Policy Characteristics'!G:G,MATCH($C890,'Policy Characteristics'!$C:$C,0)))</f>
        <v>1</v>
      </c>
      <c r="N890" s="151">
        <f>IF(ISBLANK(INDEX('Policy Characteristics'!H:H,MATCH($C890,'Policy Characteristics'!$C:$C,0))),"",INDEX('Policy Characteristics'!H:H,MATCH($C890,'Policy Characteristics'!$C:$C,0)))</f>
        <v>0.01</v>
      </c>
      <c r="O890" s="144" t="str">
        <f>IF(ISBLANK(INDEX('Policy Characteristics'!I:I,MATCH($C890,'Policy Characteristics'!$C:$C,0))),"",INDEX('Policy Characteristics'!I:I,MATCH($C890,'Policy Characteristics'!$C:$C,0)))</f>
        <v>% of fuel shifted</v>
      </c>
      <c r="P890" s="144"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44" t="str">
        <f>IF(ISBLANK(INDEX('Policy Characteristics'!K:K,MATCH($C890,'Policy Characteristics'!$C:$C,0))),"",INDEX('Policy Characteristics'!K:K,MATCH($C890,'Policy Characteristics'!$C:$C,0)))</f>
        <v>industry-ag-main.html#fuel-switching</v>
      </c>
      <c r="R890" s="144" t="str">
        <f>IF(ISBLANK(INDEX('Policy Characteristics'!L:L,MATCH($C890,'Policy Characteristics'!$C:$C,0))),"",INDEX('Policy Characteristics'!L:L,MATCH($C890,'Policy Characteristics'!$C:$C,0)))</f>
        <v>industry-elec-and-hydrogen.html</v>
      </c>
    </row>
    <row r="891" spans="1:18" s="2" customFormat="1" x14ac:dyDescent="0.25">
      <c r="A891" s="144" t="str">
        <f>IF(ISBLANK(INDEX('Policy Characteristics'!A:A,MATCH($C891,'Policy Characteristics'!$C:$C,0))),"",INDEX('Policy Characteristics'!A:A,MATCH($C891,'Policy Characteristics'!$C:$C,0)))</f>
        <v>Industry</v>
      </c>
      <c r="B891" s="152" t="str">
        <f>IF(ISBLANK(INDEX('Policy Characteristics'!B:B,MATCH($C891,'Policy Characteristics'!$C:$C,0))),"",INDEX('Policy Characteristics'!B:B,MATCH($C891,'Policy Characteristics'!$C:$C,0)))</f>
        <v>Hydrogen Combustion</v>
      </c>
      <c r="C891" s="144" t="str">
        <f t="shared" si="39"/>
        <v>Fraction of Eligible Industrial Energy Use Shifted to Hydrogen</v>
      </c>
      <c r="D891" s="6" t="s">
        <v>1967</v>
      </c>
      <c r="E891" s="1" t="s">
        <v>2501</v>
      </c>
      <c r="F891" t="s">
        <v>1930</v>
      </c>
      <c r="G891" s="45" t="s">
        <v>2501</v>
      </c>
      <c r="H891" s="43">
        <v>2129</v>
      </c>
      <c r="I891" t="s">
        <v>44</v>
      </c>
      <c r="J891" s="145" t="str">
        <f>IF(ISBLANK(INDEX('Policy Characteristics'!D:D,MATCH($C891,'Policy Characteristics'!$C:$C,0))),"",INDEX('Policy Characteristics'!D:D,MATCH($C891,'Policy Characteristics'!$C:$C,0)))</f>
        <v>Hydrogen Combustion</v>
      </c>
      <c r="K891" s="144" t="str">
        <f>IF(ISBLANK(INDEX('Policy Characteristics'!E:E,MATCH($C891,'Policy Characteristics'!$C:$C,0))),"",INDEX('Policy Characteristics'!E:E,MATCH($C891,'Policy Characteristics'!$C:$C,0)))</f>
        <v>indst shift to hydrogen</v>
      </c>
      <c r="L891" s="151">
        <f>IF(ISBLANK(INDEX('Policy Characteristics'!F:F,MATCH($C891,'Policy Characteristics'!$C:$C,0))),"",INDEX('Policy Characteristics'!F:F,MATCH($C891,'Policy Characteristics'!$C:$C,0)))</f>
        <v>0</v>
      </c>
      <c r="M891" s="151">
        <f>IF(ISBLANK(INDEX('Policy Characteristics'!G:G,MATCH($C891,'Policy Characteristics'!$C:$C,0))),"",INDEX('Policy Characteristics'!G:G,MATCH($C891,'Policy Characteristics'!$C:$C,0)))</f>
        <v>1</v>
      </c>
      <c r="N891" s="151">
        <f>IF(ISBLANK(INDEX('Policy Characteristics'!H:H,MATCH($C891,'Policy Characteristics'!$C:$C,0))),"",INDEX('Policy Characteristics'!H:H,MATCH($C891,'Policy Characteristics'!$C:$C,0)))</f>
        <v>0.01</v>
      </c>
      <c r="O891" s="144" t="str">
        <f>IF(ISBLANK(INDEX('Policy Characteristics'!I:I,MATCH($C891,'Policy Characteristics'!$C:$C,0))),"",INDEX('Policy Characteristics'!I:I,MATCH($C891,'Policy Characteristics'!$C:$C,0)))</f>
        <v>% of fuel shifted</v>
      </c>
      <c r="P891" s="144"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44" t="str">
        <f>IF(ISBLANK(INDEX('Policy Characteristics'!K:K,MATCH($C891,'Policy Characteristics'!$C:$C,0))),"",INDEX('Policy Characteristics'!K:K,MATCH($C891,'Policy Characteristics'!$C:$C,0)))</f>
        <v>industry-ag-main.html#fuel-switching</v>
      </c>
      <c r="R891" s="144" t="str">
        <f>IF(ISBLANK(INDEX('Policy Characteristics'!L:L,MATCH($C891,'Policy Characteristics'!$C:$C,0))),"",INDEX('Policy Characteristics'!L:L,MATCH($C891,'Policy Characteristics'!$C:$C,0)))</f>
        <v>industry-elec-and-hydrogen.html</v>
      </c>
    </row>
    <row r="892" spans="1:18" s="2" customFormat="1" x14ac:dyDescent="0.25">
      <c r="A892" s="144" t="str">
        <f>IF(ISBLANK(INDEX('Policy Characteristics'!A:A,MATCH($C892,'Policy Characteristics'!$C:$C,0))),"",INDEX('Policy Characteristics'!A:A,MATCH($C892,'Policy Characteristics'!$C:$C,0)))</f>
        <v>Industry</v>
      </c>
      <c r="B892" s="152" t="str">
        <f>IF(ISBLANK(INDEX('Policy Characteristics'!B:B,MATCH($C892,'Policy Characteristics'!$C:$C,0))),"",INDEX('Policy Characteristics'!B:B,MATCH($C892,'Policy Characteristics'!$C:$C,0)))</f>
        <v>Hydrogen Combustion</v>
      </c>
      <c r="C892" s="144" t="str">
        <f t="shared" si="39"/>
        <v>Fraction of Eligible Industrial Energy Use Shifted to Hydrogen</v>
      </c>
      <c r="D892" s="6" t="s">
        <v>1968</v>
      </c>
      <c r="E892" s="1" t="s">
        <v>2345</v>
      </c>
      <c r="F892" t="s">
        <v>1931</v>
      </c>
      <c r="G892" s="45" t="s">
        <v>2352</v>
      </c>
      <c r="H892" s="43">
        <v>2130</v>
      </c>
      <c r="I892" t="s">
        <v>43</v>
      </c>
      <c r="J892" s="145" t="str">
        <f>IF(ISBLANK(INDEX('Policy Characteristics'!D:D,MATCH($C892,'Policy Characteristics'!$C:$C,0))),"",INDEX('Policy Characteristics'!D:D,MATCH($C892,'Policy Characteristics'!$C:$C,0)))</f>
        <v>Hydrogen Combustion</v>
      </c>
      <c r="K892" s="144" t="str">
        <f>IF(ISBLANK(INDEX('Policy Characteristics'!E:E,MATCH($C892,'Policy Characteristics'!$C:$C,0))),"",INDEX('Policy Characteristics'!E:E,MATCH($C892,'Policy Characteristics'!$C:$C,0)))</f>
        <v>indst shift to hydrogen</v>
      </c>
      <c r="L892" s="151">
        <f>IF(ISBLANK(INDEX('Policy Characteristics'!F:F,MATCH($C892,'Policy Characteristics'!$C:$C,0))),"",INDEX('Policy Characteristics'!F:F,MATCH($C892,'Policy Characteristics'!$C:$C,0)))</f>
        <v>0</v>
      </c>
      <c r="M892" s="151">
        <f>IF(ISBLANK(INDEX('Policy Characteristics'!G:G,MATCH($C892,'Policy Characteristics'!$C:$C,0))),"",INDEX('Policy Characteristics'!G:G,MATCH($C892,'Policy Characteristics'!$C:$C,0)))</f>
        <v>1</v>
      </c>
      <c r="N892" s="151">
        <f>IF(ISBLANK(INDEX('Policy Characteristics'!H:H,MATCH($C892,'Policy Characteristics'!$C:$C,0))),"",INDEX('Policy Characteristics'!H:H,MATCH($C892,'Policy Characteristics'!$C:$C,0)))</f>
        <v>0.01</v>
      </c>
      <c r="O892" s="144" t="str">
        <f>IF(ISBLANK(INDEX('Policy Characteristics'!I:I,MATCH($C892,'Policy Characteristics'!$C:$C,0))),"",INDEX('Policy Characteristics'!I:I,MATCH($C892,'Policy Characteristics'!$C:$C,0)))</f>
        <v>% of fuel shifted</v>
      </c>
      <c r="P892" s="144"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44" t="str">
        <f>IF(ISBLANK(INDEX('Policy Characteristics'!K:K,MATCH($C892,'Policy Characteristics'!$C:$C,0))),"",INDEX('Policy Characteristics'!K:K,MATCH($C892,'Policy Characteristics'!$C:$C,0)))</f>
        <v>industry-ag-main.html#fuel-switching</v>
      </c>
      <c r="R892" s="144" t="str">
        <f>IF(ISBLANK(INDEX('Policy Characteristics'!L:L,MATCH($C892,'Policy Characteristics'!$C:$C,0))),"",INDEX('Policy Characteristics'!L:L,MATCH($C892,'Policy Characteristics'!$C:$C,0)))</f>
        <v>industry-elec-and-hydrogen.html</v>
      </c>
    </row>
    <row r="893" spans="1:18" s="2" customFormat="1" x14ac:dyDescent="0.25">
      <c r="A893" s="144" t="str">
        <f>IF(ISBLANK(INDEX('Policy Characteristics'!A:A,MATCH($C893,'Policy Characteristics'!$C:$C,0))),"",INDEX('Policy Characteristics'!A:A,MATCH($C893,'Policy Characteristics'!$C:$C,0)))</f>
        <v>Industry</v>
      </c>
      <c r="B893" s="152" t="str">
        <f>IF(ISBLANK(INDEX('Policy Characteristics'!B:B,MATCH($C893,'Policy Characteristics'!$C:$C,0))),"",INDEX('Policy Characteristics'!B:B,MATCH($C893,'Policy Characteristics'!$C:$C,0)))</f>
        <v>Hydrogen Combustion</v>
      </c>
      <c r="C893" s="144" t="str">
        <f t="shared" si="39"/>
        <v>Fraction of Eligible Industrial Energy Use Shifted to Hydrogen</v>
      </c>
      <c r="D893" s="6" t="s">
        <v>1968</v>
      </c>
      <c r="E893" s="1" t="s">
        <v>2346</v>
      </c>
      <c r="F893" t="s">
        <v>1931</v>
      </c>
      <c r="G893" s="45" t="s">
        <v>2353</v>
      </c>
      <c r="H893" s="43">
        <v>2131</v>
      </c>
      <c r="I893" t="s">
        <v>43</v>
      </c>
      <c r="J893" s="145" t="str">
        <f>IF(ISBLANK(INDEX('Policy Characteristics'!D:D,MATCH($C893,'Policy Characteristics'!$C:$C,0))),"",INDEX('Policy Characteristics'!D:D,MATCH($C893,'Policy Characteristics'!$C:$C,0)))</f>
        <v>Hydrogen Combustion</v>
      </c>
      <c r="K893" s="144" t="str">
        <f>IF(ISBLANK(INDEX('Policy Characteristics'!E:E,MATCH($C893,'Policy Characteristics'!$C:$C,0))),"",INDEX('Policy Characteristics'!E:E,MATCH($C893,'Policy Characteristics'!$C:$C,0)))</f>
        <v>indst shift to hydrogen</v>
      </c>
      <c r="L893" s="151">
        <f>IF(ISBLANK(INDEX('Policy Characteristics'!F:F,MATCH($C893,'Policy Characteristics'!$C:$C,0))),"",INDEX('Policy Characteristics'!F:F,MATCH($C893,'Policy Characteristics'!$C:$C,0)))</f>
        <v>0</v>
      </c>
      <c r="M893" s="151">
        <f>IF(ISBLANK(INDEX('Policy Characteristics'!G:G,MATCH($C893,'Policy Characteristics'!$C:$C,0))),"",INDEX('Policy Characteristics'!G:G,MATCH($C893,'Policy Characteristics'!$C:$C,0)))</f>
        <v>1</v>
      </c>
      <c r="N893" s="151">
        <f>IF(ISBLANK(INDEX('Policy Characteristics'!H:H,MATCH($C893,'Policy Characteristics'!$C:$C,0))),"",INDEX('Policy Characteristics'!H:H,MATCH($C893,'Policy Characteristics'!$C:$C,0)))</f>
        <v>0.01</v>
      </c>
      <c r="O893" s="144" t="str">
        <f>IF(ISBLANK(INDEX('Policy Characteristics'!I:I,MATCH($C893,'Policy Characteristics'!$C:$C,0))),"",INDEX('Policy Characteristics'!I:I,MATCH($C893,'Policy Characteristics'!$C:$C,0)))</f>
        <v>% of fuel shifted</v>
      </c>
      <c r="P893" s="144"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44" t="str">
        <f>IF(ISBLANK(INDEX('Policy Characteristics'!K:K,MATCH($C893,'Policy Characteristics'!$C:$C,0))),"",INDEX('Policy Characteristics'!K:K,MATCH($C893,'Policy Characteristics'!$C:$C,0)))</f>
        <v>industry-ag-main.html#fuel-switching</v>
      </c>
      <c r="R893" s="144" t="str">
        <f>IF(ISBLANK(INDEX('Policy Characteristics'!L:L,MATCH($C893,'Policy Characteristics'!$C:$C,0))),"",INDEX('Policy Characteristics'!L:L,MATCH($C893,'Policy Characteristics'!$C:$C,0)))</f>
        <v>industry-elec-and-hydrogen.html</v>
      </c>
    </row>
    <row r="894" spans="1:18" s="2" customFormat="1" x14ac:dyDescent="0.25">
      <c r="A894" s="144" t="str">
        <f>IF(ISBLANK(INDEX('Policy Characteristics'!A:A,MATCH($C894,'Policy Characteristics'!$C:$C,0))),"",INDEX('Policy Characteristics'!A:A,MATCH($C894,'Policy Characteristics'!$C:$C,0)))</f>
        <v>Industry</v>
      </c>
      <c r="B894" s="152" t="str">
        <f>IF(ISBLANK(INDEX('Policy Characteristics'!B:B,MATCH($C894,'Policy Characteristics'!$C:$C,0))),"",INDEX('Policy Characteristics'!B:B,MATCH($C894,'Policy Characteristics'!$C:$C,0)))</f>
        <v>Hydrogen Combustion</v>
      </c>
      <c r="C894" s="144" t="str">
        <f t="shared" si="39"/>
        <v>Fraction of Eligible Industrial Energy Use Shifted to Hydrogen</v>
      </c>
      <c r="D894" s="6" t="s">
        <v>1968</v>
      </c>
      <c r="E894" s="1" t="s">
        <v>2347</v>
      </c>
      <c r="F894" t="s">
        <v>1931</v>
      </c>
      <c r="G894" s="45" t="s">
        <v>2354</v>
      </c>
      <c r="H894" s="43">
        <v>2132</v>
      </c>
      <c r="I894" t="s">
        <v>44</v>
      </c>
      <c r="J894" s="145" t="str">
        <f>IF(ISBLANK(INDEX('Policy Characteristics'!D:D,MATCH($C894,'Policy Characteristics'!$C:$C,0))),"",INDEX('Policy Characteristics'!D:D,MATCH($C894,'Policy Characteristics'!$C:$C,0)))</f>
        <v>Hydrogen Combustion</v>
      </c>
      <c r="K894" s="144" t="str">
        <f>IF(ISBLANK(INDEX('Policy Characteristics'!E:E,MATCH($C894,'Policy Characteristics'!$C:$C,0))),"",INDEX('Policy Characteristics'!E:E,MATCH($C894,'Policy Characteristics'!$C:$C,0)))</f>
        <v>indst shift to hydrogen</v>
      </c>
      <c r="L894" s="151">
        <f>IF(ISBLANK(INDEX('Policy Characteristics'!F:F,MATCH($C894,'Policy Characteristics'!$C:$C,0))),"",INDEX('Policy Characteristics'!F:F,MATCH($C894,'Policy Characteristics'!$C:$C,0)))</f>
        <v>0</v>
      </c>
      <c r="M894" s="151">
        <f>IF(ISBLANK(INDEX('Policy Characteristics'!G:G,MATCH($C894,'Policy Characteristics'!$C:$C,0))),"",INDEX('Policy Characteristics'!G:G,MATCH($C894,'Policy Characteristics'!$C:$C,0)))</f>
        <v>1</v>
      </c>
      <c r="N894" s="151">
        <f>IF(ISBLANK(INDEX('Policy Characteristics'!H:H,MATCH($C894,'Policy Characteristics'!$C:$C,0))),"",INDEX('Policy Characteristics'!H:H,MATCH($C894,'Policy Characteristics'!$C:$C,0)))</f>
        <v>0.01</v>
      </c>
      <c r="O894" s="144" t="str">
        <f>IF(ISBLANK(INDEX('Policy Characteristics'!I:I,MATCH($C894,'Policy Characteristics'!$C:$C,0))),"",INDEX('Policy Characteristics'!I:I,MATCH($C894,'Policy Characteristics'!$C:$C,0)))</f>
        <v>% of fuel shifted</v>
      </c>
      <c r="P894" s="144"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44" t="str">
        <f>IF(ISBLANK(INDEX('Policy Characteristics'!K:K,MATCH($C894,'Policy Characteristics'!$C:$C,0))),"",INDEX('Policy Characteristics'!K:K,MATCH($C894,'Policy Characteristics'!$C:$C,0)))</f>
        <v>industry-ag-main.html#fuel-switching</v>
      </c>
      <c r="R894" s="144" t="str">
        <f>IF(ISBLANK(INDEX('Policy Characteristics'!L:L,MATCH($C894,'Policy Characteristics'!$C:$C,0))),"",INDEX('Policy Characteristics'!L:L,MATCH($C894,'Policy Characteristics'!$C:$C,0)))</f>
        <v>industry-elec-and-hydrogen.html</v>
      </c>
    </row>
    <row r="895" spans="1:18" s="2" customFormat="1" x14ac:dyDescent="0.25">
      <c r="A895" s="144" t="str">
        <f>IF(ISBLANK(INDEX('Policy Characteristics'!A:A,MATCH($C895,'Policy Characteristics'!$C:$C,0))),"",INDEX('Policy Characteristics'!A:A,MATCH($C895,'Policy Characteristics'!$C:$C,0)))</f>
        <v>Industry</v>
      </c>
      <c r="B895" s="152" t="str">
        <f>IF(ISBLANK(INDEX('Policy Characteristics'!B:B,MATCH($C895,'Policy Characteristics'!$C:$C,0))),"",INDEX('Policy Characteristics'!B:B,MATCH($C895,'Policy Characteristics'!$C:$C,0)))</f>
        <v>Hydrogen Combustion</v>
      </c>
      <c r="C895" s="144" t="str">
        <f t="shared" si="39"/>
        <v>Fraction of Eligible Industrial Energy Use Shifted to Hydrogen</v>
      </c>
      <c r="D895" s="6" t="s">
        <v>1968</v>
      </c>
      <c r="E895" s="1" t="s">
        <v>2348</v>
      </c>
      <c r="F895" t="s">
        <v>1931</v>
      </c>
      <c r="G895" s="45" t="s">
        <v>2355</v>
      </c>
      <c r="H895" s="43">
        <v>2133</v>
      </c>
      <c r="I895" t="s">
        <v>43</v>
      </c>
      <c r="J895" s="145" t="str">
        <f>IF(ISBLANK(INDEX('Policy Characteristics'!D:D,MATCH($C895,'Policy Characteristics'!$C:$C,0))),"",INDEX('Policy Characteristics'!D:D,MATCH($C895,'Policy Characteristics'!$C:$C,0)))</f>
        <v>Hydrogen Combustion</v>
      </c>
      <c r="K895" s="144" t="str">
        <f>IF(ISBLANK(INDEX('Policy Characteristics'!E:E,MATCH($C895,'Policy Characteristics'!$C:$C,0))),"",INDEX('Policy Characteristics'!E:E,MATCH($C895,'Policy Characteristics'!$C:$C,0)))</f>
        <v>indst shift to hydrogen</v>
      </c>
      <c r="L895" s="151">
        <f>IF(ISBLANK(INDEX('Policy Characteristics'!F:F,MATCH($C895,'Policy Characteristics'!$C:$C,0))),"",INDEX('Policy Characteristics'!F:F,MATCH($C895,'Policy Characteristics'!$C:$C,0)))</f>
        <v>0</v>
      </c>
      <c r="M895" s="151">
        <f>IF(ISBLANK(INDEX('Policy Characteristics'!G:G,MATCH($C895,'Policy Characteristics'!$C:$C,0))),"",INDEX('Policy Characteristics'!G:G,MATCH($C895,'Policy Characteristics'!$C:$C,0)))</f>
        <v>1</v>
      </c>
      <c r="N895" s="151">
        <f>IF(ISBLANK(INDEX('Policy Characteristics'!H:H,MATCH($C895,'Policy Characteristics'!$C:$C,0))),"",INDEX('Policy Characteristics'!H:H,MATCH($C895,'Policy Characteristics'!$C:$C,0)))</f>
        <v>0.01</v>
      </c>
      <c r="O895" s="144" t="str">
        <f>IF(ISBLANK(INDEX('Policy Characteristics'!I:I,MATCH($C895,'Policy Characteristics'!$C:$C,0))),"",INDEX('Policy Characteristics'!I:I,MATCH($C895,'Policy Characteristics'!$C:$C,0)))</f>
        <v>% of fuel shifted</v>
      </c>
      <c r="P895" s="144"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44" t="str">
        <f>IF(ISBLANK(INDEX('Policy Characteristics'!K:K,MATCH($C895,'Policy Characteristics'!$C:$C,0))),"",INDEX('Policy Characteristics'!K:K,MATCH($C895,'Policy Characteristics'!$C:$C,0)))</f>
        <v>industry-ag-main.html#fuel-switching</v>
      </c>
      <c r="R895" s="144" t="str">
        <f>IF(ISBLANK(INDEX('Policy Characteristics'!L:L,MATCH($C895,'Policy Characteristics'!$C:$C,0))),"",INDEX('Policy Characteristics'!L:L,MATCH($C895,'Policy Characteristics'!$C:$C,0)))</f>
        <v>industry-elec-and-hydrogen.html</v>
      </c>
    </row>
    <row r="896" spans="1:18" s="2" customFormat="1" x14ac:dyDescent="0.25">
      <c r="A896" s="144" t="str">
        <f>IF(ISBLANK(INDEX('Policy Characteristics'!A:A,MATCH($C896,'Policy Characteristics'!$C:$C,0))),"",INDEX('Policy Characteristics'!A:A,MATCH($C896,'Policy Characteristics'!$C:$C,0)))</f>
        <v>Industry</v>
      </c>
      <c r="B896" s="152" t="str">
        <f>IF(ISBLANK(INDEX('Policy Characteristics'!B:B,MATCH($C896,'Policy Characteristics'!$C:$C,0))),"",INDEX('Policy Characteristics'!B:B,MATCH($C896,'Policy Characteristics'!$C:$C,0)))</f>
        <v>Hydrogen Combustion</v>
      </c>
      <c r="C896" s="144" t="str">
        <f t="shared" si="39"/>
        <v>Fraction of Eligible Industrial Energy Use Shifted to Hydrogen</v>
      </c>
      <c r="D896" s="6" t="s">
        <v>1968</v>
      </c>
      <c r="E896" s="1" t="s">
        <v>2349</v>
      </c>
      <c r="F896" t="s">
        <v>1931</v>
      </c>
      <c r="G896" s="45" t="s">
        <v>2356</v>
      </c>
      <c r="H896" s="43">
        <v>2134</v>
      </c>
      <c r="I896" t="s">
        <v>43</v>
      </c>
      <c r="J896" s="145" t="str">
        <f>IF(ISBLANK(INDEX('Policy Characteristics'!D:D,MATCH($C896,'Policy Characteristics'!$C:$C,0))),"",INDEX('Policy Characteristics'!D:D,MATCH($C896,'Policy Characteristics'!$C:$C,0)))</f>
        <v>Hydrogen Combustion</v>
      </c>
      <c r="K896" s="144" t="str">
        <f>IF(ISBLANK(INDEX('Policy Characteristics'!E:E,MATCH($C896,'Policy Characteristics'!$C:$C,0))),"",INDEX('Policy Characteristics'!E:E,MATCH($C896,'Policy Characteristics'!$C:$C,0)))</f>
        <v>indst shift to hydrogen</v>
      </c>
      <c r="L896" s="151">
        <f>IF(ISBLANK(INDEX('Policy Characteristics'!F:F,MATCH($C896,'Policy Characteristics'!$C:$C,0))),"",INDEX('Policy Characteristics'!F:F,MATCH($C896,'Policy Characteristics'!$C:$C,0)))</f>
        <v>0</v>
      </c>
      <c r="M896" s="151">
        <f>IF(ISBLANK(INDEX('Policy Characteristics'!G:G,MATCH($C896,'Policy Characteristics'!$C:$C,0))),"",INDEX('Policy Characteristics'!G:G,MATCH($C896,'Policy Characteristics'!$C:$C,0)))</f>
        <v>1</v>
      </c>
      <c r="N896" s="151">
        <f>IF(ISBLANK(INDEX('Policy Characteristics'!H:H,MATCH($C896,'Policy Characteristics'!$C:$C,0))),"",INDEX('Policy Characteristics'!H:H,MATCH($C896,'Policy Characteristics'!$C:$C,0)))</f>
        <v>0.01</v>
      </c>
      <c r="O896" s="144" t="str">
        <f>IF(ISBLANK(INDEX('Policy Characteristics'!I:I,MATCH($C896,'Policy Characteristics'!$C:$C,0))),"",INDEX('Policy Characteristics'!I:I,MATCH($C896,'Policy Characteristics'!$C:$C,0)))</f>
        <v>% of fuel shifted</v>
      </c>
      <c r="P896" s="144"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44" t="str">
        <f>IF(ISBLANK(INDEX('Policy Characteristics'!K:K,MATCH($C896,'Policy Characteristics'!$C:$C,0))),"",INDEX('Policy Characteristics'!K:K,MATCH($C896,'Policy Characteristics'!$C:$C,0)))</f>
        <v>industry-ag-main.html#fuel-switching</v>
      </c>
      <c r="R896" s="144" t="str">
        <f>IF(ISBLANK(INDEX('Policy Characteristics'!L:L,MATCH($C896,'Policy Characteristics'!$C:$C,0))),"",INDEX('Policy Characteristics'!L:L,MATCH($C896,'Policy Characteristics'!$C:$C,0)))</f>
        <v>industry-elec-and-hydrogen.html</v>
      </c>
    </row>
    <row r="897" spans="1:18" s="2" customFormat="1" x14ac:dyDescent="0.25">
      <c r="A897" s="144" t="str">
        <f>IF(ISBLANK(INDEX('Policy Characteristics'!A:A,MATCH($C897,'Policy Characteristics'!$C:$C,0))),"",INDEX('Policy Characteristics'!A:A,MATCH($C897,'Policy Characteristics'!$C:$C,0)))</f>
        <v>Industry</v>
      </c>
      <c r="B897" s="152" t="str">
        <f>IF(ISBLANK(INDEX('Policy Characteristics'!B:B,MATCH($C897,'Policy Characteristics'!$C:$C,0))),"",INDEX('Policy Characteristics'!B:B,MATCH($C897,'Policy Characteristics'!$C:$C,0)))</f>
        <v>Hydrogen Combustion</v>
      </c>
      <c r="C897" s="144" t="str">
        <f t="shared" si="39"/>
        <v>Fraction of Eligible Industrial Energy Use Shifted to Hydrogen</v>
      </c>
      <c r="D897" s="6" t="s">
        <v>1968</v>
      </c>
      <c r="E897" s="1" t="s">
        <v>2350</v>
      </c>
      <c r="F897" t="s">
        <v>1931</v>
      </c>
      <c r="G897" s="45" t="s">
        <v>2357</v>
      </c>
      <c r="H897" s="43">
        <v>2135</v>
      </c>
      <c r="I897" t="s">
        <v>43</v>
      </c>
      <c r="J897" s="145" t="str">
        <f>IF(ISBLANK(INDEX('Policy Characteristics'!D:D,MATCH($C897,'Policy Characteristics'!$C:$C,0))),"",INDEX('Policy Characteristics'!D:D,MATCH($C897,'Policy Characteristics'!$C:$C,0)))</f>
        <v>Hydrogen Combustion</v>
      </c>
      <c r="K897" s="144" t="str">
        <f>IF(ISBLANK(INDEX('Policy Characteristics'!E:E,MATCH($C897,'Policy Characteristics'!$C:$C,0))),"",INDEX('Policy Characteristics'!E:E,MATCH($C897,'Policy Characteristics'!$C:$C,0)))</f>
        <v>indst shift to hydrogen</v>
      </c>
      <c r="L897" s="151">
        <f>IF(ISBLANK(INDEX('Policy Characteristics'!F:F,MATCH($C897,'Policy Characteristics'!$C:$C,0))),"",INDEX('Policy Characteristics'!F:F,MATCH($C897,'Policy Characteristics'!$C:$C,0)))</f>
        <v>0</v>
      </c>
      <c r="M897" s="151">
        <f>IF(ISBLANK(INDEX('Policy Characteristics'!G:G,MATCH($C897,'Policy Characteristics'!$C:$C,0))),"",INDEX('Policy Characteristics'!G:G,MATCH($C897,'Policy Characteristics'!$C:$C,0)))</f>
        <v>1</v>
      </c>
      <c r="N897" s="151">
        <f>IF(ISBLANK(INDEX('Policy Characteristics'!H:H,MATCH($C897,'Policy Characteristics'!$C:$C,0))),"",INDEX('Policy Characteristics'!H:H,MATCH($C897,'Policy Characteristics'!$C:$C,0)))</f>
        <v>0.01</v>
      </c>
      <c r="O897" s="144" t="str">
        <f>IF(ISBLANK(INDEX('Policy Characteristics'!I:I,MATCH($C897,'Policy Characteristics'!$C:$C,0))),"",INDEX('Policy Characteristics'!I:I,MATCH($C897,'Policy Characteristics'!$C:$C,0)))</f>
        <v>% of fuel shifted</v>
      </c>
      <c r="P897" s="144"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44" t="str">
        <f>IF(ISBLANK(INDEX('Policy Characteristics'!K:K,MATCH($C897,'Policy Characteristics'!$C:$C,0))),"",INDEX('Policy Characteristics'!K:K,MATCH($C897,'Policy Characteristics'!$C:$C,0)))</f>
        <v>industry-ag-main.html#fuel-switching</v>
      </c>
      <c r="R897" s="144" t="str">
        <f>IF(ISBLANK(INDEX('Policy Characteristics'!L:L,MATCH($C897,'Policy Characteristics'!$C:$C,0))),"",INDEX('Policy Characteristics'!L:L,MATCH($C897,'Policy Characteristics'!$C:$C,0)))</f>
        <v>industry-elec-and-hydrogen.html</v>
      </c>
    </row>
    <row r="898" spans="1:18" s="2" customFormat="1" x14ac:dyDescent="0.25">
      <c r="A898" s="144" t="str">
        <f>IF(ISBLANK(INDEX('Policy Characteristics'!A:A,MATCH($C898,'Policy Characteristics'!$C:$C,0))),"",INDEX('Policy Characteristics'!A:A,MATCH($C898,'Policy Characteristics'!$C:$C,0)))</f>
        <v>Industry</v>
      </c>
      <c r="B898" s="152" t="str">
        <f>IF(ISBLANK(INDEX('Policy Characteristics'!B:B,MATCH($C898,'Policy Characteristics'!$C:$C,0))),"",INDEX('Policy Characteristics'!B:B,MATCH($C898,'Policy Characteristics'!$C:$C,0)))</f>
        <v>Hydrogen Combustion</v>
      </c>
      <c r="C898" s="144" t="str">
        <f t="shared" si="39"/>
        <v>Fraction of Eligible Industrial Energy Use Shifted to Hydrogen</v>
      </c>
      <c r="D898" s="6" t="s">
        <v>1968</v>
      </c>
      <c r="E898" s="1" t="s">
        <v>2351</v>
      </c>
      <c r="F898" t="s">
        <v>1931</v>
      </c>
      <c r="G898" s="45" t="s">
        <v>2358</v>
      </c>
      <c r="H898" s="43">
        <v>2136</v>
      </c>
      <c r="I898" t="s">
        <v>44</v>
      </c>
      <c r="J898" s="145" t="str">
        <f>IF(ISBLANK(INDEX('Policy Characteristics'!D:D,MATCH($C898,'Policy Characteristics'!$C:$C,0))),"",INDEX('Policy Characteristics'!D:D,MATCH($C898,'Policy Characteristics'!$C:$C,0)))</f>
        <v>Hydrogen Combustion</v>
      </c>
      <c r="K898" s="144" t="str">
        <f>IF(ISBLANK(INDEX('Policy Characteristics'!E:E,MATCH($C898,'Policy Characteristics'!$C:$C,0))),"",INDEX('Policy Characteristics'!E:E,MATCH($C898,'Policy Characteristics'!$C:$C,0)))</f>
        <v>indst shift to hydrogen</v>
      </c>
      <c r="L898" s="151">
        <f>IF(ISBLANK(INDEX('Policy Characteristics'!F:F,MATCH($C898,'Policy Characteristics'!$C:$C,0))),"",INDEX('Policy Characteristics'!F:F,MATCH($C898,'Policy Characteristics'!$C:$C,0)))</f>
        <v>0</v>
      </c>
      <c r="M898" s="151">
        <f>IF(ISBLANK(INDEX('Policy Characteristics'!G:G,MATCH($C898,'Policy Characteristics'!$C:$C,0))),"",INDEX('Policy Characteristics'!G:G,MATCH($C898,'Policy Characteristics'!$C:$C,0)))</f>
        <v>1</v>
      </c>
      <c r="N898" s="151">
        <f>IF(ISBLANK(INDEX('Policy Characteristics'!H:H,MATCH($C898,'Policy Characteristics'!$C:$C,0))),"",INDEX('Policy Characteristics'!H:H,MATCH($C898,'Policy Characteristics'!$C:$C,0)))</f>
        <v>0.01</v>
      </c>
      <c r="O898" s="144" t="str">
        <f>IF(ISBLANK(INDEX('Policy Characteristics'!I:I,MATCH($C898,'Policy Characteristics'!$C:$C,0))),"",INDEX('Policy Characteristics'!I:I,MATCH($C898,'Policy Characteristics'!$C:$C,0)))</f>
        <v>% of fuel shifted</v>
      </c>
      <c r="P898" s="144"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44" t="str">
        <f>IF(ISBLANK(INDEX('Policy Characteristics'!K:K,MATCH($C898,'Policy Characteristics'!$C:$C,0))),"",INDEX('Policy Characteristics'!K:K,MATCH($C898,'Policy Characteristics'!$C:$C,0)))</f>
        <v>industry-ag-main.html#fuel-switching</v>
      </c>
      <c r="R898" s="144" t="str">
        <f>IF(ISBLANK(INDEX('Policy Characteristics'!L:L,MATCH($C898,'Policy Characteristics'!$C:$C,0))),"",INDEX('Policy Characteristics'!L:L,MATCH($C898,'Policy Characteristics'!$C:$C,0)))</f>
        <v>industry-elec-and-hydrogen.html</v>
      </c>
    </row>
    <row r="899" spans="1:18" s="2" customFormat="1" x14ac:dyDescent="0.25">
      <c r="A899" s="144" t="str">
        <f>IF(ISBLANK(INDEX('Policy Characteristics'!A:A,MATCH($C899,'Policy Characteristics'!$C:$C,0))),"",INDEX('Policy Characteristics'!A:A,MATCH($C899,'Policy Characteristics'!$C:$C,0)))</f>
        <v>Industry</v>
      </c>
      <c r="B899" s="152" t="str">
        <f>IF(ISBLANK(INDEX('Policy Characteristics'!B:B,MATCH($C899,'Policy Characteristics'!$C:$C,0))),"",INDEX('Policy Characteristics'!B:B,MATCH($C899,'Policy Characteristics'!$C:$C,0)))</f>
        <v>Hydrogen Combustion</v>
      </c>
      <c r="C899" s="144" t="str">
        <f t="shared" si="39"/>
        <v>Fraction of Eligible Industrial Energy Use Shifted to Hydrogen</v>
      </c>
      <c r="D899" s="6" t="s">
        <v>1968</v>
      </c>
      <c r="E899" s="1" t="s">
        <v>2501</v>
      </c>
      <c r="F899" t="s">
        <v>1931</v>
      </c>
      <c r="G899" s="45" t="s">
        <v>2501</v>
      </c>
      <c r="H899" s="43">
        <v>2137</v>
      </c>
      <c r="I899" t="s">
        <v>44</v>
      </c>
      <c r="J899" s="145" t="str">
        <f>IF(ISBLANK(INDEX('Policy Characteristics'!D:D,MATCH($C899,'Policy Characteristics'!$C:$C,0))),"",INDEX('Policy Characteristics'!D:D,MATCH($C899,'Policy Characteristics'!$C:$C,0)))</f>
        <v>Hydrogen Combustion</v>
      </c>
      <c r="K899" s="144" t="str">
        <f>IF(ISBLANK(INDEX('Policy Characteristics'!E:E,MATCH($C899,'Policy Characteristics'!$C:$C,0))),"",INDEX('Policy Characteristics'!E:E,MATCH($C899,'Policy Characteristics'!$C:$C,0)))</f>
        <v>indst shift to hydrogen</v>
      </c>
      <c r="L899" s="151">
        <f>IF(ISBLANK(INDEX('Policy Characteristics'!F:F,MATCH($C899,'Policy Characteristics'!$C:$C,0))),"",INDEX('Policy Characteristics'!F:F,MATCH($C899,'Policy Characteristics'!$C:$C,0)))</f>
        <v>0</v>
      </c>
      <c r="M899" s="151">
        <f>IF(ISBLANK(INDEX('Policy Characteristics'!G:G,MATCH($C899,'Policy Characteristics'!$C:$C,0))),"",INDEX('Policy Characteristics'!G:G,MATCH($C899,'Policy Characteristics'!$C:$C,0)))</f>
        <v>1</v>
      </c>
      <c r="N899" s="151">
        <f>IF(ISBLANK(INDEX('Policy Characteristics'!H:H,MATCH($C899,'Policy Characteristics'!$C:$C,0))),"",INDEX('Policy Characteristics'!H:H,MATCH($C899,'Policy Characteristics'!$C:$C,0)))</f>
        <v>0.01</v>
      </c>
      <c r="O899" s="144" t="str">
        <f>IF(ISBLANK(INDEX('Policy Characteristics'!I:I,MATCH($C899,'Policy Characteristics'!$C:$C,0))),"",INDEX('Policy Characteristics'!I:I,MATCH($C899,'Policy Characteristics'!$C:$C,0)))</f>
        <v>% of fuel shifted</v>
      </c>
      <c r="P899" s="144"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44" t="str">
        <f>IF(ISBLANK(INDEX('Policy Characteristics'!K:K,MATCH($C899,'Policy Characteristics'!$C:$C,0))),"",INDEX('Policy Characteristics'!K:K,MATCH($C899,'Policy Characteristics'!$C:$C,0)))</f>
        <v>industry-ag-main.html#fuel-switching</v>
      </c>
      <c r="R899" s="144" t="str">
        <f>IF(ISBLANK(INDEX('Policy Characteristics'!L:L,MATCH($C899,'Policy Characteristics'!$C:$C,0))),"",INDEX('Policy Characteristics'!L:L,MATCH($C899,'Policy Characteristics'!$C:$C,0)))</f>
        <v>industry-elec-and-hydrogen.html</v>
      </c>
    </row>
    <row r="900" spans="1:18" s="2" customFormat="1" x14ac:dyDescent="0.25">
      <c r="A900" s="144" t="str">
        <f>IF(ISBLANK(INDEX('Policy Characteristics'!A:A,MATCH($C900,'Policy Characteristics'!$C:$C,0))),"",INDEX('Policy Characteristics'!A:A,MATCH($C900,'Policy Characteristics'!$C:$C,0)))</f>
        <v>Industry</v>
      </c>
      <c r="B900" s="152" t="str">
        <f>IF(ISBLANK(INDEX('Policy Characteristics'!B:B,MATCH($C900,'Policy Characteristics'!$C:$C,0))),"",INDEX('Policy Characteristics'!B:B,MATCH($C900,'Policy Characteristics'!$C:$C,0)))</f>
        <v>Hydrogen Combustion</v>
      </c>
      <c r="C900" s="144" t="str">
        <f t="shared" si="39"/>
        <v>Fraction of Eligible Industrial Energy Use Shifted to Hydrogen</v>
      </c>
      <c r="D900" s="6" t="s">
        <v>1969</v>
      </c>
      <c r="E900" s="1" t="s">
        <v>2345</v>
      </c>
      <c r="F900" t="s">
        <v>1472</v>
      </c>
      <c r="G900" s="45" t="s">
        <v>2352</v>
      </c>
      <c r="H900" s="43">
        <v>2138</v>
      </c>
      <c r="I900" t="s">
        <v>43</v>
      </c>
      <c r="J900" s="145" t="str">
        <f>IF(ISBLANK(INDEX('Policy Characteristics'!D:D,MATCH($C900,'Policy Characteristics'!$C:$C,0))),"",INDEX('Policy Characteristics'!D:D,MATCH($C900,'Policy Characteristics'!$C:$C,0)))</f>
        <v>Hydrogen Combustion</v>
      </c>
      <c r="K900" s="144" t="str">
        <f>IF(ISBLANK(INDEX('Policy Characteristics'!E:E,MATCH($C900,'Policy Characteristics'!$C:$C,0))),"",INDEX('Policy Characteristics'!E:E,MATCH($C900,'Policy Characteristics'!$C:$C,0)))</f>
        <v>indst shift to hydrogen</v>
      </c>
      <c r="L900" s="151">
        <f>IF(ISBLANK(INDEX('Policy Characteristics'!F:F,MATCH($C900,'Policy Characteristics'!$C:$C,0))),"",INDEX('Policy Characteristics'!F:F,MATCH($C900,'Policy Characteristics'!$C:$C,0)))</f>
        <v>0</v>
      </c>
      <c r="M900" s="151">
        <f>IF(ISBLANK(INDEX('Policy Characteristics'!G:G,MATCH($C900,'Policy Characteristics'!$C:$C,0))),"",INDEX('Policy Characteristics'!G:G,MATCH($C900,'Policy Characteristics'!$C:$C,0)))</f>
        <v>1</v>
      </c>
      <c r="N900" s="151">
        <f>IF(ISBLANK(INDEX('Policy Characteristics'!H:H,MATCH($C900,'Policy Characteristics'!$C:$C,0))),"",INDEX('Policy Characteristics'!H:H,MATCH($C900,'Policy Characteristics'!$C:$C,0)))</f>
        <v>0.01</v>
      </c>
      <c r="O900" s="144" t="str">
        <f>IF(ISBLANK(INDEX('Policy Characteristics'!I:I,MATCH($C900,'Policy Characteristics'!$C:$C,0))),"",INDEX('Policy Characteristics'!I:I,MATCH($C900,'Policy Characteristics'!$C:$C,0)))</f>
        <v>% of fuel shifted</v>
      </c>
      <c r="P900" s="144"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44" t="str">
        <f>IF(ISBLANK(INDEX('Policy Characteristics'!K:K,MATCH($C900,'Policy Characteristics'!$C:$C,0))),"",INDEX('Policy Characteristics'!K:K,MATCH($C900,'Policy Characteristics'!$C:$C,0)))</f>
        <v>industry-ag-main.html#fuel-switching</v>
      </c>
      <c r="R900" s="144" t="str">
        <f>IF(ISBLANK(INDEX('Policy Characteristics'!L:L,MATCH($C900,'Policy Characteristics'!$C:$C,0))),"",INDEX('Policy Characteristics'!L:L,MATCH($C900,'Policy Characteristics'!$C:$C,0)))</f>
        <v>industry-elec-and-hydrogen.html</v>
      </c>
    </row>
    <row r="901" spans="1:18" s="2" customFormat="1" x14ac:dyDescent="0.25">
      <c r="A901" s="144" t="str">
        <f>IF(ISBLANK(INDEX('Policy Characteristics'!A:A,MATCH($C901,'Policy Characteristics'!$C:$C,0))),"",INDEX('Policy Characteristics'!A:A,MATCH($C901,'Policy Characteristics'!$C:$C,0)))</f>
        <v>Industry</v>
      </c>
      <c r="B901" s="152" t="str">
        <f>IF(ISBLANK(INDEX('Policy Characteristics'!B:B,MATCH($C901,'Policy Characteristics'!$C:$C,0))),"",INDEX('Policy Characteristics'!B:B,MATCH($C901,'Policy Characteristics'!$C:$C,0)))</f>
        <v>Hydrogen Combustion</v>
      </c>
      <c r="C901" s="144" t="str">
        <f t="shared" si="39"/>
        <v>Fraction of Eligible Industrial Energy Use Shifted to Hydrogen</v>
      </c>
      <c r="D901" s="6" t="s">
        <v>1969</v>
      </c>
      <c r="E901" s="1" t="s">
        <v>2346</v>
      </c>
      <c r="F901" t="s">
        <v>1472</v>
      </c>
      <c r="G901" s="45" t="s">
        <v>2353</v>
      </c>
      <c r="H901" s="43">
        <v>2139</v>
      </c>
      <c r="I901" t="s">
        <v>43</v>
      </c>
      <c r="J901" s="145" t="str">
        <f>IF(ISBLANK(INDEX('Policy Characteristics'!D:D,MATCH($C901,'Policy Characteristics'!$C:$C,0))),"",INDEX('Policy Characteristics'!D:D,MATCH($C901,'Policy Characteristics'!$C:$C,0)))</f>
        <v>Hydrogen Combustion</v>
      </c>
      <c r="K901" s="144" t="str">
        <f>IF(ISBLANK(INDEX('Policy Characteristics'!E:E,MATCH($C901,'Policy Characteristics'!$C:$C,0))),"",INDEX('Policy Characteristics'!E:E,MATCH($C901,'Policy Characteristics'!$C:$C,0)))</f>
        <v>indst shift to hydrogen</v>
      </c>
      <c r="L901" s="151">
        <f>IF(ISBLANK(INDEX('Policy Characteristics'!F:F,MATCH($C901,'Policy Characteristics'!$C:$C,0))),"",INDEX('Policy Characteristics'!F:F,MATCH($C901,'Policy Characteristics'!$C:$C,0)))</f>
        <v>0</v>
      </c>
      <c r="M901" s="151">
        <f>IF(ISBLANK(INDEX('Policy Characteristics'!G:G,MATCH($C901,'Policy Characteristics'!$C:$C,0))),"",INDEX('Policy Characteristics'!G:G,MATCH($C901,'Policy Characteristics'!$C:$C,0)))</f>
        <v>1</v>
      </c>
      <c r="N901" s="151">
        <f>IF(ISBLANK(INDEX('Policy Characteristics'!H:H,MATCH($C901,'Policy Characteristics'!$C:$C,0))),"",INDEX('Policy Characteristics'!H:H,MATCH($C901,'Policy Characteristics'!$C:$C,0)))</f>
        <v>0.01</v>
      </c>
      <c r="O901" s="144" t="str">
        <f>IF(ISBLANK(INDEX('Policy Characteristics'!I:I,MATCH($C901,'Policy Characteristics'!$C:$C,0))),"",INDEX('Policy Characteristics'!I:I,MATCH($C901,'Policy Characteristics'!$C:$C,0)))</f>
        <v>% of fuel shifted</v>
      </c>
      <c r="P901" s="144"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44" t="str">
        <f>IF(ISBLANK(INDEX('Policy Characteristics'!K:K,MATCH($C901,'Policy Characteristics'!$C:$C,0))),"",INDEX('Policy Characteristics'!K:K,MATCH($C901,'Policy Characteristics'!$C:$C,0)))</f>
        <v>industry-ag-main.html#fuel-switching</v>
      </c>
      <c r="R901" s="144" t="str">
        <f>IF(ISBLANK(INDEX('Policy Characteristics'!L:L,MATCH($C901,'Policy Characteristics'!$C:$C,0))),"",INDEX('Policy Characteristics'!L:L,MATCH($C901,'Policy Characteristics'!$C:$C,0)))</f>
        <v>industry-elec-and-hydrogen.html</v>
      </c>
    </row>
    <row r="902" spans="1:18" s="2" customFormat="1" x14ac:dyDescent="0.25">
      <c r="A902" s="144" t="str">
        <f>IF(ISBLANK(INDEX('Policy Characteristics'!A:A,MATCH($C902,'Policy Characteristics'!$C:$C,0))),"",INDEX('Policy Characteristics'!A:A,MATCH($C902,'Policy Characteristics'!$C:$C,0)))</f>
        <v>Industry</v>
      </c>
      <c r="B902" s="152" t="str">
        <f>IF(ISBLANK(INDEX('Policy Characteristics'!B:B,MATCH($C902,'Policy Characteristics'!$C:$C,0))),"",INDEX('Policy Characteristics'!B:B,MATCH($C902,'Policy Characteristics'!$C:$C,0)))</f>
        <v>Hydrogen Combustion</v>
      </c>
      <c r="C902" s="144" t="str">
        <f t="shared" si="39"/>
        <v>Fraction of Eligible Industrial Energy Use Shifted to Hydrogen</v>
      </c>
      <c r="D902" s="6" t="s">
        <v>1969</v>
      </c>
      <c r="E902" s="1" t="s">
        <v>2347</v>
      </c>
      <c r="F902" t="s">
        <v>1472</v>
      </c>
      <c r="G902" s="45" t="s">
        <v>2354</v>
      </c>
      <c r="H902" s="43">
        <v>2140</v>
      </c>
      <c r="I902" t="s">
        <v>43</v>
      </c>
      <c r="J902" s="145" t="str">
        <f>IF(ISBLANK(INDEX('Policy Characteristics'!D:D,MATCH($C902,'Policy Characteristics'!$C:$C,0))),"",INDEX('Policy Characteristics'!D:D,MATCH($C902,'Policy Characteristics'!$C:$C,0)))</f>
        <v>Hydrogen Combustion</v>
      </c>
      <c r="K902" s="144" t="str">
        <f>IF(ISBLANK(INDEX('Policy Characteristics'!E:E,MATCH($C902,'Policy Characteristics'!$C:$C,0))),"",INDEX('Policy Characteristics'!E:E,MATCH($C902,'Policy Characteristics'!$C:$C,0)))</f>
        <v>indst shift to hydrogen</v>
      </c>
      <c r="L902" s="151">
        <f>IF(ISBLANK(INDEX('Policy Characteristics'!F:F,MATCH($C902,'Policy Characteristics'!$C:$C,0))),"",INDEX('Policy Characteristics'!F:F,MATCH($C902,'Policy Characteristics'!$C:$C,0)))</f>
        <v>0</v>
      </c>
      <c r="M902" s="151">
        <f>IF(ISBLANK(INDEX('Policy Characteristics'!G:G,MATCH($C902,'Policy Characteristics'!$C:$C,0))),"",INDEX('Policy Characteristics'!G:G,MATCH($C902,'Policy Characteristics'!$C:$C,0)))</f>
        <v>1</v>
      </c>
      <c r="N902" s="151">
        <f>IF(ISBLANK(INDEX('Policy Characteristics'!H:H,MATCH($C902,'Policy Characteristics'!$C:$C,0))),"",INDEX('Policy Characteristics'!H:H,MATCH($C902,'Policy Characteristics'!$C:$C,0)))</f>
        <v>0.01</v>
      </c>
      <c r="O902" s="144" t="str">
        <f>IF(ISBLANK(INDEX('Policy Characteristics'!I:I,MATCH($C902,'Policy Characteristics'!$C:$C,0))),"",INDEX('Policy Characteristics'!I:I,MATCH($C902,'Policy Characteristics'!$C:$C,0)))</f>
        <v>% of fuel shifted</v>
      </c>
      <c r="P902" s="144"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44" t="str">
        <f>IF(ISBLANK(INDEX('Policy Characteristics'!K:K,MATCH($C902,'Policy Characteristics'!$C:$C,0))),"",INDEX('Policy Characteristics'!K:K,MATCH($C902,'Policy Characteristics'!$C:$C,0)))</f>
        <v>industry-ag-main.html#fuel-switching</v>
      </c>
      <c r="R902" s="144" t="str">
        <f>IF(ISBLANK(INDEX('Policy Characteristics'!L:L,MATCH($C902,'Policy Characteristics'!$C:$C,0))),"",INDEX('Policy Characteristics'!L:L,MATCH($C902,'Policy Characteristics'!$C:$C,0)))</f>
        <v>industry-elec-and-hydrogen.html</v>
      </c>
    </row>
    <row r="903" spans="1:18" s="2" customFormat="1" x14ac:dyDescent="0.25">
      <c r="A903" s="144" t="str">
        <f>IF(ISBLANK(INDEX('Policy Characteristics'!A:A,MATCH($C903,'Policy Characteristics'!$C:$C,0))),"",INDEX('Policy Characteristics'!A:A,MATCH($C903,'Policy Characteristics'!$C:$C,0)))</f>
        <v>Industry</v>
      </c>
      <c r="B903" s="152" t="str">
        <f>IF(ISBLANK(INDEX('Policy Characteristics'!B:B,MATCH($C903,'Policy Characteristics'!$C:$C,0))),"",INDEX('Policy Characteristics'!B:B,MATCH($C903,'Policy Characteristics'!$C:$C,0)))</f>
        <v>Hydrogen Combustion</v>
      </c>
      <c r="C903" s="144" t="str">
        <f t="shared" si="39"/>
        <v>Fraction of Eligible Industrial Energy Use Shifted to Hydrogen</v>
      </c>
      <c r="D903" s="6" t="s">
        <v>1969</v>
      </c>
      <c r="E903" s="1" t="s">
        <v>2348</v>
      </c>
      <c r="F903" t="s">
        <v>1472</v>
      </c>
      <c r="G903" s="45" t="s">
        <v>2355</v>
      </c>
      <c r="H903" s="43">
        <v>2141</v>
      </c>
      <c r="I903" t="s">
        <v>43</v>
      </c>
      <c r="J903" s="145" t="str">
        <f>IF(ISBLANK(INDEX('Policy Characteristics'!D:D,MATCH($C903,'Policy Characteristics'!$C:$C,0))),"",INDEX('Policy Characteristics'!D:D,MATCH($C903,'Policy Characteristics'!$C:$C,0)))</f>
        <v>Hydrogen Combustion</v>
      </c>
      <c r="K903" s="144" t="str">
        <f>IF(ISBLANK(INDEX('Policy Characteristics'!E:E,MATCH($C903,'Policy Characteristics'!$C:$C,0))),"",INDEX('Policy Characteristics'!E:E,MATCH($C903,'Policy Characteristics'!$C:$C,0)))</f>
        <v>indst shift to hydrogen</v>
      </c>
      <c r="L903" s="151">
        <f>IF(ISBLANK(INDEX('Policy Characteristics'!F:F,MATCH($C903,'Policy Characteristics'!$C:$C,0))),"",INDEX('Policy Characteristics'!F:F,MATCH($C903,'Policy Characteristics'!$C:$C,0)))</f>
        <v>0</v>
      </c>
      <c r="M903" s="151">
        <f>IF(ISBLANK(INDEX('Policy Characteristics'!G:G,MATCH($C903,'Policy Characteristics'!$C:$C,0))),"",INDEX('Policy Characteristics'!G:G,MATCH($C903,'Policy Characteristics'!$C:$C,0)))</f>
        <v>1</v>
      </c>
      <c r="N903" s="151">
        <f>IF(ISBLANK(INDEX('Policy Characteristics'!H:H,MATCH($C903,'Policy Characteristics'!$C:$C,0))),"",INDEX('Policy Characteristics'!H:H,MATCH($C903,'Policy Characteristics'!$C:$C,0)))</f>
        <v>0.01</v>
      </c>
      <c r="O903" s="144" t="str">
        <f>IF(ISBLANK(INDEX('Policy Characteristics'!I:I,MATCH($C903,'Policy Characteristics'!$C:$C,0))),"",INDEX('Policy Characteristics'!I:I,MATCH($C903,'Policy Characteristics'!$C:$C,0)))</f>
        <v>% of fuel shifted</v>
      </c>
      <c r="P903" s="144"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44" t="str">
        <f>IF(ISBLANK(INDEX('Policy Characteristics'!K:K,MATCH($C903,'Policy Characteristics'!$C:$C,0))),"",INDEX('Policy Characteristics'!K:K,MATCH($C903,'Policy Characteristics'!$C:$C,0)))</f>
        <v>industry-ag-main.html#fuel-switching</v>
      </c>
      <c r="R903" s="144" t="str">
        <f>IF(ISBLANK(INDEX('Policy Characteristics'!L:L,MATCH($C903,'Policy Characteristics'!$C:$C,0))),"",INDEX('Policy Characteristics'!L:L,MATCH($C903,'Policy Characteristics'!$C:$C,0)))</f>
        <v>industry-elec-and-hydrogen.html</v>
      </c>
    </row>
    <row r="904" spans="1:18" s="2" customFormat="1" x14ac:dyDescent="0.25">
      <c r="A904" s="144" t="str">
        <f>IF(ISBLANK(INDEX('Policy Characteristics'!A:A,MATCH($C904,'Policy Characteristics'!$C:$C,0))),"",INDEX('Policy Characteristics'!A:A,MATCH($C904,'Policy Characteristics'!$C:$C,0)))</f>
        <v>Industry</v>
      </c>
      <c r="B904" s="152" t="str">
        <f>IF(ISBLANK(INDEX('Policy Characteristics'!B:B,MATCH($C904,'Policy Characteristics'!$C:$C,0))),"",INDEX('Policy Characteristics'!B:B,MATCH($C904,'Policy Characteristics'!$C:$C,0)))</f>
        <v>Hydrogen Combustion</v>
      </c>
      <c r="C904" s="144" t="str">
        <f t="shared" si="39"/>
        <v>Fraction of Eligible Industrial Energy Use Shifted to Hydrogen</v>
      </c>
      <c r="D904" s="6" t="s">
        <v>1969</v>
      </c>
      <c r="E904" s="1" t="s">
        <v>2349</v>
      </c>
      <c r="F904" t="s">
        <v>1472</v>
      </c>
      <c r="G904" s="45" t="s">
        <v>2356</v>
      </c>
      <c r="H904" s="43">
        <v>2142</v>
      </c>
      <c r="I904" t="s">
        <v>43</v>
      </c>
      <c r="J904" s="145" t="str">
        <f>IF(ISBLANK(INDEX('Policy Characteristics'!D:D,MATCH($C904,'Policy Characteristics'!$C:$C,0))),"",INDEX('Policy Characteristics'!D:D,MATCH($C904,'Policy Characteristics'!$C:$C,0)))</f>
        <v>Hydrogen Combustion</v>
      </c>
      <c r="K904" s="144" t="str">
        <f>IF(ISBLANK(INDEX('Policy Characteristics'!E:E,MATCH($C904,'Policy Characteristics'!$C:$C,0))),"",INDEX('Policy Characteristics'!E:E,MATCH($C904,'Policy Characteristics'!$C:$C,0)))</f>
        <v>indst shift to hydrogen</v>
      </c>
      <c r="L904" s="151">
        <f>IF(ISBLANK(INDEX('Policy Characteristics'!F:F,MATCH($C904,'Policy Characteristics'!$C:$C,0))),"",INDEX('Policy Characteristics'!F:F,MATCH($C904,'Policy Characteristics'!$C:$C,0)))</f>
        <v>0</v>
      </c>
      <c r="M904" s="151">
        <f>IF(ISBLANK(INDEX('Policy Characteristics'!G:G,MATCH($C904,'Policy Characteristics'!$C:$C,0))),"",INDEX('Policy Characteristics'!G:G,MATCH($C904,'Policy Characteristics'!$C:$C,0)))</f>
        <v>1</v>
      </c>
      <c r="N904" s="151">
        <f>IF(ISBLANK(INDEX('Policy Characteristics'!H:H,MATCH($C904,'Policy Characteristics'!$C:$C,0))),"",INDEX('Policy Characteristics'!H:H,MATCH($C904,'Policy Characteristics'!$C:$C,0)))</f>
        <v>0.01</v>
      </c>
      <c r="O904" s="144" t="str">
        <f>IF(ISBLANK(INDEX('Policy Characteristics'!I:I,MATCH($C904,'Policy Characteristics'!$C:$C,0))),"",INDEX('Policy Characteristics'!I:I,MATCH($C904,'Policy Characteristics'!$C:$C,0)))</f>
        <v>% of fuel shifted</v>
      </c>
      <c r="P904" s="144"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44" t="str">
        <f>IF(ISBLANK(INDEX('Policy Characteristics'!K:K,MATCH($C904,'Policy Characteristics'!$C:$C,0))),"",INDEX('Policy Characteristics'!K:K,MATCH($C904,'Policy Characteristics'!$C:$C,0)))</f>
        <v>industry-ag-main.html#fuel-switching</v>
      </c>
      <c r="R904" s="144" t="str">
        <f>IF(ISBLANK(INDEX('Policy Characteristics'!L:L,MATCH($C904,'Policy Characteristics'!$C:$C,0))),"",INDEX('Policy Characteristics'!L:L,MATCH($C904,'Policy Characteristics'!$C:$C,0)))</f>
        <v>industry-elec-and-hydrogen.html</v>
      </c>
    </row>
    <row r="905" spans="1:18" s="2" customFormat="1" x14ac:dyDescent="0.25">
      <c r="A905" s="144" t="str">
        <f>IF(ISBLANK(INDEX('Policy Characteristics'!A:A,MATCH($C905,'Policy Characteristics'!$C:$C,0))),"",INDEX('Policy Characteristics'!A:A,MATCH($C905,'Policy Characteristics'!$C:$C,0)))</f>
        <v>Industry</v>
      </c>
      <c r="B905" s="152" t="str">
        <f>IF(ISBLANK(INDEX('Policy Characteristics'!B:B,MATCH($C905,'Policy Characteristics'!$C:$C,0))),"",INDEX('Policy Characteristics'!B:B,MATCH($C905,'Policy Characteristics'!$C:$C,0)))</f>
        <v>Hydrogen Combustion</v>
      </c>
      <c r="C905" s="144" t="str">
        <f t="shared" si="39"/>
        <v>Fraction of Eligible Industrial Energy Use Shifted to Hydrogen</v>
      </c>
      <c r="D905" s="6" t="s">
        <v>1969</v>
      </c>
      <c r="E905" s="1" t="s">
        <v>2350</v>
      </c>
      <c r="F905" t="s">
        <v>1472</v>
      </c>
      <c r="G905" s="45" t="s">
        <v>2357</v>
      </c>
      <c r="H905" s="43">
        <v>2143</v>
      </c>
      <c r="I905" t="s">
        <v>43</v>
      </c>
      <c r="J905" s="145" t="str">
        <f>IF(ISBLANK(INDEX('Policy Characteristics'!D:D,MATCH($C905,'Policy Characteristics'!$C:$C,0))),"",INDEX('Policy Characteristics'!D:D,MATCH($C905,'Policy Characteristics'!$C:$C,0)))</f>
        <v>Hydrogen Combustion</v>
      </c>
      <c r="K905" s="144" t="str">
        <f>IF(ISBLANK(INDEX('Policy Characteristics'!E:E,MATCH($C905,'Policy Characteristics'!$C:$C,0))),"",INDEX('Policy Characteristics'!E:E,MATCH($C905,'Policy Characteristics'!$C:$C,0)))</f>
        <v>indst shift to hydrogen</v>
      </c>
      <c r="L905" s="151">
        <f>IF(ISBLANK(INDEX('Policy Characteristics'!F:F,MATCH($C905,'Policy Characteristics'!$C:$C,0))),"",INDEX('Policy Characteristics'!F:F,MATCH($C905,'Policy Characteristics'!$C:$C,0)))</f>
        <v>0</v>
      </c>
      <c r="M905" s="151">
        <f>IF(ISBLANK(INDEX('Policy Characteristics'!G:G,MATCH($C905,'Policy Characteristics'!$C:$C,0))),"",INDEX('Policy Characteristics'!G:G,MATCH($C905,'Policy Characteristics'!$C:$C,0)))</f>
        <v>1</v>
      </c>
      <c r="N905" s="151">
        <f>IF(ISBLANK(INDEX('Policy Characteristics'!H:H,MATCH($C905,'Policy Characteristics'!$C:$C,0))),"",INDEX('Policy Characteristics'!H:H,MATCH($C905,'Policy Characteristics'!$C:$C,0)))</f>
        <v>0.01</v>
      </c>
      <c r="O905" s="144" t="str">
        <f>IF(ISBLANK(INDEX('Policy Characteristics'!I:I,MATCH($C905,'Policy Characteristics'!$C:$C,0))),"",INDEX('Policy Characteristics'!I:I,MATCH($C905,'Policy Characteristics'!$C:$C,0)))</f>
        <v>% of fuel shifted</v>
      </c>
      <c r="P905" s="144"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44" t="str">
        <f>IF(ISBLANK(INDEX('Policy Characteristics'!K:K,MATCH($C905,'Policy Characteristics'!$C:$C,0))),"",INDEX('Policy Characteristics'!K:K,MATCH($C905,'Policy Characteristics'!$C:$C,0)))</f>
        <v>industry-ag-main.html#fuel-switching</v>
      </c>
      <c r="R905" s="144" t="str">
        <f>IF(ISBLANK(INDEX('Policy Characteristics'!L:L,MATCH($C905,'Policy Characteristics'!$C:$C,0))),"",INDEX('Policy Characteristics'!L:L,MATCH($C905,'Policy Characteristics'!$C:$C,0)))</f>
        <v>industry-elec-and-hydrogen.html</v>
      </c>
    </row>
    <row r="906" spans="1:18" s="2" customFormat="1" x14ac:dyDescent="0.25">
      <c r="A906" s="144" t="str">
        <f>IF(ISBLANK(INDEX('Policy Characteristics'!A:A,MATCH($C906,'Policy Characteristics'!$C:$C,0))),"",INDEX('Policy Characteristics'!A:A,MATCH($C906,'Policy Characteristics'!$C:$C,0)))</f>
        <v>Industry</v>
      </c>
      <c r="B906" s="152" t="str">
        <f>IF(ISBLANK(INDEX('Policy Characteristics'!B:B,MATCH($C906,'Policy Characteristics'!$C:$C,0))),"",INDEX('Policy Characteristics'!B:B,MATCH($C906,'Policy Characteristics'!$C:$C,0)))</f>
        <v>Hydrogen Combustion</v>
      </c>
      <c r="C906" s="144" t="str">
        <f t="shared" si="39"/>
        <v>Fraction of Eligible Industrial Energy Use Shifted to Hydrogen</v>
      </c>
      <c r="D906" s="6" t="s">
        <v>1969</v>
      </c>
      <c r="E906" s="1" t="s">
        <v>2351</v>
      </c>
      <c r="F906" t="s">
        <v>1472</v>
      </c>
      <c r="G906" s="45" t="s">
        <v>2358</v>
      </c>
      <c r="H906" s="43">
        <v>2144</v>
      </c>
      <c r="I906" t="s">
        <v>44</v>
      </c>
      <c r="J906" s="145" t="str">
        <f>IF(ISBLANK(INDEX('Policy Characteristics'!D:D,MATCH($C906,'Policy Characteristics'!$C:$C,0))),"",INDEX('Policy Characteristics'!D:D,MATCH($C906,'Policy Characteristics'!$C:$C,0)))</f>
        <v>Hydrogen Combustion</v>
      </c>
      <c r="K906" s="144" t="str">
        <f>IF(ISBLANK(INDEX('Policy Characteristics'!E:E,MATCH($C906,'Policy Characteristics'!$C:$C,0))),"",INDEX('Policy Characteristics'!E:E,MATCH($C906,'Policy Characteristics'!$C:$C,0)))</f>
        <v>indst shift to hydrogen</v>
      </c>
      <c r="L906" s="151">
        <f>IF(ISBLANK(INDEX('Policy Characteristics'!F:F,MATCH($C906,'Policy Characteristics'!$C:$C,0))),"",INDEX('Policy Characteristics'!F:F,MATCH($C906,'Policy Characteristics'!$C:$C,0)))</f>
        <v>0</v>
      </c>
      <c r="M906" s="151">
        <f>IF(ISBLANK(INDEX('Policy Characteristics'!G:G,MATCH($C906,'Policy Characteristics'!$C:$C,0))),"",INDEX('Policy Characteristics'!G:G,MATCH($C906,'Policy Characteristics'!$C:$C,0)))</f>
        <v>1</v>
      </c>
      <c r="N906" s="151">
        <f>IF(ISBLANK(INDEX('Policy Characteristics'!H:H,MATCH($C906,'Policy Characteristics'!$C:$C,0))),"",INDEX('Policy Characteristics'!H:H,MATCH($C906,'Policy Characteristics'!$C:$C,0)))</f>
        <v>0.01</v>
      </c>
      <c r="O906" s="144" t="str">
        <f>IF(ISBLANK(INDEX('Policy Characteristics'!I:I,MATCH($C906,'Policy Characteristics'!$C:$C,0))),"",INDEX('Policy Characteristics'!I:I,MATCH($C906,'Policy Characteristics'!$C:$C,0)))</f>
        <v>% of fuel shifted</v>
      </c>
      <c r="P906" s="144"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44" t="str">
        <f>IF(ISBLANK(INDEX('Policy Characteristics'!K:K,MATCH($C906,'Policy Characteristics'!$C:$C,0))),"",INDEX('Policy Characteristics'!K:K,MATCH($C906,'Policy Characteristics'!$C:$C,0)))</f>
        <v>industry-ag-main.html#fuel-switching</v>
      </c>
      <c r="R906" s="144" t="str">
        <f>IF(ISBLANK(INDEX('Policy Characteristics'!L:L,MATCH($C906,'Policy Characteristics'!$C:$C,0))),"",INDEX('Policy Characteristics'!L:L,MATCH($C906,'Policy Characteristics'!$C:$C,0)))</f>
        <v>industry-elec-and-hydrogen.html</v>
      </c>
    </row>
    <row r="907" spans="1:18" s="2" customFormat="1" x14ac:dyDescent="0.25">
      <c r="A907" s="144" t="str">
        <f>IF(ISBLANK(INDEX('Policy Characteristics'!A:A,MATCH($C907,'Policy Characteristics'!$C:$C,0))),"",INDEX('Policy Characteristics'!A:A,MATCH($C907,'Policy Characteristics'!$C:$C,0)))</f>
        <v>Industry</v>
      </c>
      <c r="B907" s="152" t="str">
        <f>IF(ISBLANK(INDEX('Policy Characteristics'!B:B,MATCH($C907,'Policy Characteristics'!$C:$C,0))),"",INDEX('Policy Characteristics'!B:B,MATCH($C907,'Policy Characteristics'!$C:$C,0)))</f>
        <v>Hydrogen Combustion</v>
      </c>
      <c r="C907" s="144" t="str">
        <f t="shared" si="39"/>
        <v>Fraction of Eligible Industrial Energy Use Shifted to Hydrogen</v>
      </c>
      <c r="D907" s="6" t="s">
        <v>1969</v>
      </c>
      <c r="E907" s="1" t="s">
        <v>2501</v>
      </c>
      <c r="F907" t="s">
        <v>1472</v>
      </c>
      <c r="G907" s="45" t="s">
        <v>2501</v>
      </c>
      <c r="H907" s="43">
        <v>2145</v>
      </c>
      <c r="I907" t="s">
        <v>43</v>
      </c>
      <c r="J907" s="145" t="str">
        <f>IF(ISBLANK(INDEX('Policy Characteristics'!D:D,MATCH($C907,'Policy Characteristics'!$C:$C,0))),"",INDEX('Policy Characteristics'!D:D,MATCH($C907,'Policy Characteristics'!$C:$C,0)))</f>
        <v>Hydrogen Combustion</v>
      </c>
      <c r="K907" s="144" t="str">
        <f>IF(ISBLANK(INDEX('Policy Characteristics'!E:E,MATCH($C907,'Policy Characteristics'!$C:$C,0))),"",INDEX('Policy Characteristics'!E:E,MATCH($C907,'Policy Characteristics'!$C:$C,0)))</f>
        <v>indst shift to hydrogen</v>
      </c>
      <c r="L907" s="151">
        <f>IF(ISBLANK(INDEX('Policy Characteristics'!F:F,MATCH($C907,'Policy Characteristics'!$C:$C,0))),"",INDEX('Policy Characteristics'!F:F,MATCH($C907,'Policy Characteristics'!$C:$C,0)))</f>
        <v>0</v>
      </c>
      <c r="M907" s="151">
        <f>IF(ISBLANK(INDEX('Policy Characteristics'!G:G,MATCH($C907,'Policy Characteristics'!$C:$C,0))),"",INDEX('Policy Characteristics'!G:G,MATCH($C907,'Policy Characteristics'!$C:$C,0)))</f>
        <v>1</v>
      </c>
      <c r="N907" s="151">
        <f>IF(ISBLANK(INDEX('Policy Characteristics'!H:H,MATCH($C907,'Policy Characteristics'!$C:$C,0))),"",INDEX('Policy Characteristics'!H:H,MATCH($C907,'Policy Characteristics'!$C:$C,0)))</f>
        <v>0.01</v>
      </c>
      <c r="O907" s="144" t="str">
        <f>IF(ISBLANK(INDEX('Policy Characteristics'!I:I,MATCH($C907,'Policy Characteristics'!$C:$C,0))),"",INDEX('Policy Characteristics'!I:I,MATCH($C907,'Policy Characteristics'!$C:$C,0)))</f>
        <v>% of fuel shifted</v>
      </c>
      <c r="P907" s="144"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44" t="str">
        <f>IF(ISBLANK(INDEX('Policy Characteristics'!K:K,MATCH($C907,'Policy Characteristics'!$C:$C,0))),"",INDEX('Policy Characteristics'!K:K,MATCH($C907,'Policy Characteristics'!$C:$C,0)))</f>
        <v>industry-ag-main.html#fuel-switching</v>
      </c>
      <c r="R907" s="144" t="str">
        <f>IF(ISBLANK(INDEX('Policy Characteristics'!L:L,MATCH($C907,'Policy Characteristics'!$C:$C,0))),"",INDEX('Policy Characteristics'!L:L,MATCH($C907,'Policy Characteristics'!$C:$C,0)))</f>
        <v>industry-elec-and-hydrogen.html</v>
      </c>
    </row>
    <row r="908" spans="1:18" s="2" customFormat="1" x14ac:dyDescent="0.25">
      <c r="A908" s="144" t="str">
        <f>IF(ISBLANK(INDEX('Policy Characteristics'!A:A,MATCH($C908,'Policy Characteristics'!$C:$C,0))),"",INDEX('Policy Characteristics'!A:A,MATCH($C908,'Policy Characteristics'!$C:$C,0)))</f>
        <v>Industry</v>
      </c>
      <c r="B908" s="152" t="str">
        <f>IF(ISBLANK(INDEX('Policy Characteristics'!B:B,MATCH($C908,'Policy Characteristics'!$C:$C,0))),"",INDEX('Policy Characteristics'!B:B,MATCH($C908,'Policy Characteristics'!$C:$C,0)))</f>
        <v>Hydrogen Combustion</v>
      </c>
      <c r="C908" s="144" t="str">
        <f t="shared" si="39"/>
        <v>Fraction of Eligible Industrial Energy Use Shifted to Hydrogen</v>
      </c>
      <c r="D908" s="6" t="s">
        <v>1970</v>
      </c>
      <c r="E908" s="1" t="s">
        <v>2345</v>
      </c>
      <c r="F908" t="s">
        <v>1932</v>
      </c>
      <c r="G908" s="45" t="s">
        <v>2352</v>
      </c>
      <c r="H908" s="43">
        <v>2146</v>
      </c>
      <c r="I908" t="s">
        <v>43</v>
      </c>
      <c r="J908" s="145" t="str">
        <f>IF(ISBLANK(INDEX('Policy Characteristics'!D:D,MATCH($C908,'Policy Characteristics'!$C:$C,0))),"",INDEX('Policy Characteristics'!D:D,MATCH($C908,'Policy Characteristics'!$C:$C,0)))</f>
        <v>Hydrogen Combustion</v>
      </c>
      <c r="K908" s="144" t="str">
        <f>IF(ISBLANK(INDEX('Policy Characteristics'!E:E,MATCH($C908,'Policy Characteristics'!$C:$C,0))),"",INDEX('Policy Characteristics'!E:E,MATCH($C908,'Policy Characteristics'!$C:$C,0)))</f>
        <v>indst shift to hydrogen</v>
      </c>
      <c r="L908" s="151">
        <f>IF(ISBLANK(INDEX('Policy Characteristics'!F:F,MATCH($C908,'Policy Characteristics'!$C:$C,0))),"",INDEX('Policy Characteristics'!F:F,MATCH($C908,'Policy Characteristics'!$C:$C,0)))</f>
        <v>0</v>
      </c>
      <c r="M908" s="151">
        <f>IF(ISBLANK(INDEX('Policy Characteristics'!G:G,MATCH($C908,'Policy Characteristics'!$C:$C,0))),"",INDEX('Policy Characteristics'!G:G,MATCH($C908,'Policy Characteristics'!$C:$C,0)))</f>
        <v>1</v>
      </c>
      <c r="N908" s="151">
        <f>IF(ISBLANK(INDEX('Policy Characteristics'!H:H,MATCH($C908,'Policy Characteristics'!$C:$C,0))),"",INDEX('Policy Characteristics'!H:H,MATCH($C908,'Policy Characteristics'!$C:$C,0)))</f>
        <v>0.01</v>
      </c>
      <c r="O908" s="144" t="str">
        <f>IF(ISBLANK(INDEX('Policy Characteristics'!I:I,MATCH($C908,'Policy Characteristics'!$C:$C,0))),"",INDEX('Policy Characteristics'!I:I,MATCH($C908,'Policy Characteristics'!$C:$C,0)))</f>
        <v>% of fuel shifted</v>
      </c>
      <c r="P908" s="144"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44" t="str">
        <f>IF(ISBLANK(INDEX('Policy Characteristics'!K:K,MATCH($C908,'Policy Characteristics'!$C:$C,0))),"",INDEX('Policy Characteristics'!K:K,MATCH($C908,'Policy Characteristics'!$C:$C,0)))</f>
        <v>industry-ag-main.html#fuel-switching</v>
      </c>
      <c r="R908" s="144" t="str">
        <f>IF(ISBLANK(INDEX('Policy Characteristics'!L:L,MATCH($C908,'Policy Characteristics'!$C:$C,0))),"",INDEX('Policy Characteristics'!L:L,MATCH($C908,'Policy Characteristics'!$C:$C,0)))</f>
        <v>industry-elec-and-hydrogen.html</v>
      </c>
    </row>
    <row r="909" spans="1:18" s="2" customFormat="1" x14ac:dyDescent="0.25">
      <c r="A909" s="144" t="str">
        <f>IF(ISBLANK(INDEX('Policy Characteristics'!A:A,MATCH($C909,'Policy Characteristics'!$C:$C,0))),"",INDEX('Policy Characteristics'!A:A,MATCH($C909,'Policy Characteristics'!$C:$C,0)))</f>
        <v>Industry</v>
      </c>
      <c r="B909" s="152" t="str">
        <f>IF(ISBLANK(INDEX('Policy Characteristics'!B:B,MATCH($C909,'Policy Characteristics'!$C:$C,0))),"",INDEX('Policy Characteristics'!B:B,MATCH($C909,'Policy Characteristics'!$C:$C,0)))</f>
        <v>Hydrogen Combustion</v>
      </c>
      <c r="C909" s="144" t="str">
        <f t="shared" si="39"/>
        <v>Fraction of Eligible Industrial Energy Use Shifted to Hydrogen</v>
      </c>
      <c r="D909" s="6" t="s">
        <v>1970</v>
      </c>
      <c r="E909" s="1" t="s">
        <v>2346</v>
      </c>
      <c r="F909" t="s">
        <v>1932</v>
      </c>
      <c r="G909" s="45" t="s">
        <v>2353</v>
      </c>
      <c r="H909" s="43">
        <v>2147</v>
      </c>
      <c r="I909" t="s">
        <v>43</v>
      </c>
      <c r="J909" s="145" t="str">
        <f>IF(ISBLANK(INDEX('Policy Characteristics'!D:D,MATCH($C909,'Policy Characteristics'!$C:$C,0))),"",INDEX('Policy Characteristics'!D:D,MATCH($C909,'Policy Characteristics'!$C:$C,0)))</f>
        <v>Hydrogen Combustion</v>
      </c>
      <c r="K909" s="144" t="str">
        <f>IF(ISBLANK(INDEX('Policy Characteristics'!E:E,MATCH($C909,'Policy Characteristics'!$C:$C,0))),"",INDEX('Policy Characteristics'!E:E,MATCH($C909,'Policy Characteristics'!$C:$C,0)))</f>
        <v>indst shift to hydrogen</v>
      </c>
      <c r="L909" s="151">
        <f>IF(ISBLANK(INDEX('Policy Characteristics'!F:F,MATCH($C909,'Policy Characteristics'!$C:$C,0))),"",INDEX('Policy Characteristics'!F:F,MATCH($C909,'Policy Characteristics'!$C:$C,0)))</f>
        <v>0</v>
      </c>
      <c r="M909" s="151">
        <f>IF(ISBLANK(INDEX('Policy Characteristics'!G:G,MATCH($C909,'Policy Characteristics'!$C:$C,0))),"",INDEX('Policy Characteristics'!G:G,MATCH($C909,'Policy Characteristics'!$C:$C,0)))</f>
        <v>1</v>
      </c>
      <c r="N909" s="151">
        <f>IF(ISBLANK(INDEX('Policy Characteristics'!H:H,MATCH($C909,'Policy Characteristics'!$C:$C,0))),"",INDEX('Policy Characteristics'!H:H,MATCH($C909,'Policy Characteristics'!$C:$C,0)))</f>
        <v>0.01</v>
      </c>
      <c r="O909" s="144" t="str">
        <f>IF(ISBLANK(INDEX('Policy Characteristics'!I:I,MATCH($C909,'Policy Characteristics'!$C:$C,0))),"",INDEX('Policy Characteristics'!I:I,MATCH($C909,'Policy Characteristics'!$C:$C,0)))</f>
        <v>% of fuel shifted</v>
      </c>
      <c r="P909" s="144"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44" t="str">
        <f>IF(ISBLANK(INDEX('Policy Characteristics'!K:K,MATCH($C909,'Policy Characteristics'!$C:$C,0))),"",INDEX('Policy Characteristics'!K:K,MATCH($C909,'Policy Characteristics'!$C:$C,0)))</f>
        <v>industry-ag-main.html#fuel-switching</v>
      </c>
      <c r="R909" s="144" t="str">
        <f>IF(ISBLANK(INDEX('Policy Characteristics'!L:L,MATCH($C909,'Policy Characteristics'!$C:$C,0))),"",INDEX('Policy Characteristics'!L:L,MATCH($C909,'Policy Characteristics'!$C:$C,0)))</f>
        <v>industry-elec-and-hydrogen.html</v>
      </c>
    </row>
    <row r="910" spans="1:18" s="2" customFormat="1" x14ac:dyDescent="0.25">
      <c r="A910" s="144" t="str">
        <f>IF(ISBLANK(INDEX('Policy Characteristics'!A:A,MATCH($C910,'Policy Characteristics'!$C:$C,0))),"",INDEX('Policy Characteristics'!A:A,MATCH($C910,'Policy Characteristics'!$C:$C,0)))</f>
        <v>Industry</v>
      </c>
      <c r="B910" s="152" t="str">
        <f>IF(ISBLANK(INDEX('Policy Characteristics'!B:B,MATCH($C910,'Policy Characteristics'!$C:$C,0))),"",INDEX('Policy Characteristics'!B:B,MATCH($C910,'Policy Characteristics'!$C:$C,0)))</f>
        <v>Hydrogen Combustion</v>
      </c>
      <c r="C910" s="144" t="str">
        <f t="shared" si="39"/>
        <v>Fraction of Eligible Industrial Energy Use Shifted to Hydrogen</v>
      </c>
      <c r="D910" s="6" t="s">
        <v>1970</v>
      </c>
      <c r="E910" s="1" t="s">
        <v>2347</v>
      </c>
      <c r="F910" t="s">
        <v>1932</v>
      </c>
      <c r="G910" s="45" t="s">
        <v>2354</v>
      </c>
      <c r="H910" s="43">
        <v>2148</v>
      </c>
      <c r="I910" t="s">
        <v>43</v>
      </c>
      <c r="J910" s="145" t="str">
        <f>IF(ISBLANK(INDEX('Policy Characteristics'!D:D,MATCH($C910,'Policy Characteristics'!$C:$C,0))),"",INDEX('Policy Characteristics'!D:D,MATCH($C910,'Policy Characteristics'!$C:$C,0)))</f>
        <v>Hydrogen Combustion</v>
      </c>
      <c r="K910" s="144" t="str">
        <f>IF(ISBLANK(INDEX('Policy Characteristics'!E:E,MATCH($C910,'Policy Characteristics'!$C:$C,0))),"",INDEX('Policy Characteristics'!E:E,MATCH($C910,'Policy Characteristics'!$C:$C,0)))</f>
        <v>indst shift to hydrogen</v>
      </c>
      <c r="L910" s="151">
        <f>IF(ISBLANK(INDEX('Policy Characteristics'!F:F,MATCH($C910,'Policy Characteristics'!$C:$C,0))),"",INDEX('Policy Characteristics'!F:F,MATCH($C910,'Policy Characteristics'!$C:$C,0)))</f>
        <v>0</v>
      </c>
      <c r="M910" s="151">
        <f>IF(ISBLANK(INDEX('Policy Characteristics'!G:G,MATCH($C910,'Policy Characteristics'!$C:$C,0))),"",INDEX('Policy Characteristics'!G:G,MATCH($C910,'Policy Characteristics'!$C:$C,0)))</f>
        <v>1</v>
      </c>
      <c r="N910" s="151">
        <f>IF(ISBLANK(INDEX('Policy Characteristics'!H:H,MATCH($C910,'Policy Characteristics'!$C:$C,0))),"",INDEX('Policy Characteristics'!H:H,MATCH($C910,'Policy Characteristics'!$C:$C,0)))</f>
        <v>0.01</v>
      </c>
      <c r="O910" s="144" t="str">
        <f>IF(ISBLANK(INDEX('Policy Characteristics'!I:I,MATCH($C910,'Policy Characteristics'!$C:$C,0))),"",INDEX('Policy Characteristics'!I:I,MATCH($C910,'Policy Characteristics'!$C:$C,0)))</f>
        <v>% of fuel shifted</v>
      </c>
      <c r="P910" s="144"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44" t="str">
        <f>IF(ISBLANK(INDEX('Policy Characteristics'!K:K,MATCH($C910,'Policy Characteristics'!$C:$C,0))),"",INDEX('Policy Characteristics'!K:K,MATCH($C910,'Policy Characteristics'!$C:$C,0)))</f>
        <v>industry-ag-main.html#fuel-switching</v>
      </c>
      <c r="R910" s="144" t="str">
        <f>IF(ISBLANK(INDEX('Policy Characteristics'!L:L,MATCH($C910,'Policy Characteristics'!$C:$C,0))),"",INDEX('Policy Characteristics'!L:L,MATCH($C910,'Policy Characteristics'!$C:$C,0)))</f>
        <v>industry-elec-and-hydrogen.html</v>
      </c>
    </row>
    <row r="911" spans="1:18" s="2" customFormat="1" x14ac:dyDescent="0.25">
      <c r="A911" s="144" t="str">
        <f>IF(ISBLANK(INDEX('Policy Characteristics'!A:A,MATCH($C911,'Policy Characteristics'!$C:$C,0))),"",INDEX('Policy Characteristics'!A:A,MATCH($C911,'Policy Characteristics'!$C:$C,0)))</f>
        <v>Industry</v>
      </c>
      <c r="B911" s="152" t="str">
        <f>IF(ISBLANK(INDEX('Policy Characteristics'!B:B,MATCH($C911,'Policy Characteristics'!$C:$C,0))),"",INDEX('Policy Characteristics'!B:B,MATCH($C911,'Policy Characteristics'!$C:$C,0)))</f>
        <v>Hydrogen Combustion</v>
      </c>
      <c r="C911" s="144" t="str">
        <f t="shared" si="39"/>
        <v>Fraction of Eligible Industrial Energy Use Shifted to Hydrogen</v>
      </c>
      <c r="D911" s="6" t="s">
        <v>1970</v>
      </c>
      <c r="E911" s="1" t="s">
        <v>2348</v>
      </c>
      <c r="F911" t="s">
        <v>1932</v>
      </c>
      <c r="G911" s="45" t="s">
        <v>2355</v>
      </c>
      <c r="H911" s="43">
        <v>2149</v>
      </c>
      <c r="I911" t="s">
        <v>43</v>
      </c>
      <c r="J911" s="145" t="str">
        <f>IF(ISBLANK(INDEX('Policy Characteristics'!D:D,MATCH($C911,'Policy Characteristics'!$C:$C,0))),"",INDEX('Policy Characteristics'!D:D,MATCH($C911,'Policy Characteristics'!$C:$C,0)))</f>
        <v>Hydrogen Combustion</v>
      </c>
      <c r="K911" s="144" t="str">
        <f>IF(ISBLANK(INDEX('Policy Characteristics'!E:E,MATCH($C911,'Policy Characteristics'!$C:$C,0))),"",INDEX('Policy Characteristics'!E:E,MATCH($C911,'Policy Characteristics'!$C:$C,0)))</f>
        <v>indst shift to hydrogen</v>
      </c>
      <c r="L911" s="151">
        <f>IF(ISBLANK(INDEX('Policy Characteristics'!F:F,MATCH($C911,'Policy Characteristics'!$C:$C,0))),"",INDEX('Policy Characteristics'!F:F,MATCH($C911,'Policy Characteristics'!$C:$C,0)))</f>
        <v>0</v>
      </c>
      <c r="M911" s="151">
        <f>IF(ISBLANK(INDEX('Policy Characteristics'!G:G,MATCH($C911,'Policy Characteristics'!$C:$C,0))),"",INDEX('Policy Characteristics'!G:G,MATCH($C911,'Policy Characteristics'!$C:$C,0)))</f>
        <v>1</v>
      </c>
      <c r="N911" s="151">
        <f>IF(ISBLANK(INDEX('Policy Characteristics'!H:H,MATCH($C911,'Policy Characteristics'!$C:$C,0))),"",INDEX('Policy Characteristics'!H:H,MATCH($C911,'Policy Characteristics'!$C:$C,0)))</f>
        <v>0.01</v>
      </c>
      <c r="O911" s="144" t="str">
        <f>IF(ISBLANK(INDEX('Policy Characteristics'!I:I,MATCH($C911,'Policy Characteristics'!$C:$C,0))),"",INDEX('Policy Characteristics'!I:I,MATCH($C911,'Policy Characteristics'!$C:$C,0)))</f>
        <v>% of fuel shifted</v>
      </c>
      <c r="P911" s="144"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44" t="str">
        <f>IF(ISBLANK(INDEX('Policy Characteristics'!K:K,MATCH($C911,'Policy Characteristics'!$C:$C,0))),"",INDEX('Policy Characteristics'!K:K,MATCH($C911,'Policy Characteristics'!$C:$C,0)))</f>
        <v>industry-ag-main.html#fuel-switching</v>
      </c>
      <c r="R911" s="144" t="str">
        <f>IF(ISBLANK(INDEX('Policy Characteristics'!L:L,MATCH($C911,'Policy Characteristics'!$C:$C,0))),"",INDEX('Policy Characteristics'!L:L,MATCH($C911,'Policy Characteristics'!$C:$C,0)))</f>
        <v>industry-elec-and-hydrogen.html</v>
      </c>
    </row>
    <row r="912" spans="1:18" s="2" customFormat="1" x14ac:dyDescent="0.25">
      <c r="A912" s="144" t="str">
        <f>IF(ISBLANK(INDEX('Policy Characteristics'!A:A,MATCH($C912,'Policy Characteristics'!$C:$C,0))),"",INDEX('Policy Characteristics'!A:A,MATCH($C912,'Policy Characteristics'!$C:$C,0)))</f>
        <v>Industry</v>
      </c>
      <c r="B912" s="152" t="str">
        <f>IF(ISBLANK(INDEX('Policy Characteristics'!B:B,MATCH($C912,'Policy Characteristics'!$C:$C,0))),"",INDEX('Policy Characteristics'!B:B,MATCH($C912,'Policy Characteristics'!$C:$C,0)))</f>
        <v>Hydrogen Combustion</v>
      </c>
      <c r="C912" s="144" t="str">
        <f t="shared" si="39"/>
        <v>Fraction of Eligible Industrial Energy Use Shifted to Hydrogen</v>
      </c>
      <c r="D912" s="6" t="s">
        <v>1970</v>
      </c>
      <c r="E912" s="1" t="s">
        <v>2349</v>
      </c>
      <c r="F912" t="s">
        <v>1932</v>
      </c>
      <c r="G912" s="45" t="s">
        <v>2356</v>
      </c>
      <c r="H912" s="43">
        <v>2150</v>
      </c>
      <c r="I912" t="s">
        <v>44</v>
      </c>
      <c r="J912" s="145" t="str">
        <f>IF(ISBLANK(INDEX('Policy Characteristics'!D:D,MATCH($C912,'Policy Characteristics'!$C:$C,0))),"",INDEX('Policy Characteristics'!D:D,MATCH($C912,'Policy Characteristics'!$C:$C,0)))</f>
        <v>Hydrogen Combustion</v>
      </c>
      <c r="K912" s="144" t="str">
        <f>IF(ISBLANK(INDEX('Policy Characteristics'!E:E,MATCH($C912,'Policy Characteristics'!$C:$C,0))),"",INDEX('Policy Characteristics'!E:E,MATCH($C912,'Policy Characteristics'!$C:$C,0)))</f>
        <v>indst shift to hydrogen</v>
      </c>
      <c r="L912" s="151">
        <f>IF(ISBLANK(INDEX('Policy Characteristics'!F:F,MATCH($C912,'Policy Characteristics'!$C:$C,0))),"",INDEX('Policy Characteristics'!F:F,MATCH($C912,'Policy Characteristics'!$C:$C,0)))</f>
        <v>0</v>
      </c>
      <c r="M912" s="151">
        <f>IF(ISBLANK(INDEX('Policy Characteristics'!G:G,MATCH($C912,'Policy Characteristics'!$C:$C,0))),"",INDEX('Policy Characteristics'!G:G,MATCH($C912,'Policy Characteristics'!$C:$C,0)))</f>
        <v>1</v>
      </c>
      <c r="N912" s="151">
        <f>IF(ISBLANK(INDEX('Policy Characteristics'!H:H,MATCH($C912,'Policy Characteristics'!$C:$C,0))),"",INDEX('Policy Characteristics'!H:H,MATCH($C912,'Policy Characteristics'!$C:$C,0)))</f>
        <v>0.01</v>
      </c>
      <c r="O912" s="144" t="str">
        <f>IF(ISBLANK(INDEX('Policy Characteristics'!I:I,MATCH($C912,'Policy Characteristics'!$C:$C,0))),"",INDEX('Policy Characteristics'!I:I,MATCH($C912,'Policy Characteristics'!$C:$C,0)))</f>
        <v>% of fuel shifted</v>
      </c>
      <c r="P912" s="144"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44" t="str">
        <f>IF(ISBLANK(INDEX('Policy Characteristics'!K:K,MATCH($C912,'Policy Characteristics'!$C:$C,0))),"",INDEX('Policy Characteristics'!K:K,MATCH($C912,'Policy Characteristics'!$C:$C,0)))</f>
        <v>industry-ag-main.html#fuel-switching</v>
      </c>
      <c r="R912" s="144" t="str">
        <f>IF(ISBLANK(INDEX('Policy Characteristics'!L:L,MATCH($C912,'Policy Characteristics'!$C:$C,0))),"",INDEX('Policy Characteristics'!L:L,MATCH($C912,'Policy Characteristics'!$C:$C,0)))</f>
        <v>industry-elec-and-hydrogen.html</v>
      </c>
    </row>
    <row r="913" spans="1:18" s="2" customFormat="1" x14ac:dyDescent="0.25">
      <c r="A913" s="144" t="str">
        <f>IF(ISBLANK(INDEX('Policy Characteristics'!A:A,MATCH($C913,'Policy Characteristics'!$C:$C,0))),"",INDEX('Policy Characteristics'!A:A,MATCH($C913,'Policy Characteristics'!$C:$C,0)))</f>
        <v>Industry</v>
      </c>
      <c r="B913" s="152" t="str">
        <f>IF(ISBLANK(INDEX('Policy Characteristics'!B:B,MATCH($C913,'Policy Characteristics'!$C:$C,0))),"",INDEX('Policy Characteristics'!B:B,MATCH($C913,'Policy Characteristics'!$C:$C,0)))</f>
        <v>Hydrogen Combustion</v>
      </c>
      <c r="C913" s="144" t="str">
        <f t="shared" si="39"/>
        <v>Fraction of Eligible Industrial Energy Use Shifted to Hydrogen</v>
      </c>
      <c r="D913" s="6" t="s">
        <v>1970</v>
      </c>
      <c r="E913" s="1" t="s">
        <v>2350</v>
      </c>
      <c r="F913" t="s">
        <v>1932</v>
      </c>
      <c r="G913" s="45" t="s">
        <v>2357</v>
      </c>
      <c r="H913" s="43">
        <v>2151</v>
      </c>
      <c r="I913" t="s">
        <v>44</v>
      </c>
      <c r="J913" s="145" t="str">
        <f>IF(ISBLANK(INDEX('Policy Characteristics'!D:D,MATCH($C913,'Policy Characteristics'!$C:$C,0))),"",INDEX('Policy Characteristics'!D:D,MATCH($C913,'Policy Characteristics'!$C:$C,0)))</f>
        <v>Hydrogen Combustion</v>
      </c>
      <c r="K913" s="144" t="str">
        <f>IF(ISBLANK(INDEX('Policy Characteristics'!E:E,MATCH($C913,'Policy Characteristics'!$C:$C,0))),"",INDEX('Policy Characteristics'!E:E,MATCH($C913,'Policy Characteristics'!$C:$C,0)))</f>
        <v>indst shift to hydrogen</v>
      </c>
      <c r="L913" s="151">
        <f>IF(ISBLANK(INDEX('Policy Characteristics'!F:F,MATCH($C913,'Policy Characteristics'!$C:$C,0))),"",INDEX('Policy Characteristics'!F:F,MATCH($C913,'Policy Characteristics'!$C:$C,0)))</f>
        <v>0</v>
      </c>
      <c r="M913" s="151">
        <f>IF(ISBLANK(INDEX('Policy Characteristics'!G:G,MATCH($C913,'Policy Characteristics'!$C:$C,0))),"",INDEX('Policy Characteristics'!G:G,MATCH($C913,'Policy Characteristics'!$C:$C,0)))</f>
        <v>1</v>
      </c>
      <c r="N913" s="151">
        <f>IF(ISBLANK(INDEX('Policy Characteristics'!H:H,MATCH($C913,'Policy Characteristics'!$C:$C,0))),"",INDEX('Policy Characteristics'!H:H,MATCH($C913,'Policy Characteristics'!$C:$C,0)))</f>
        <v>0.01</v>
      </c>
      <c r="O913" s="144" t="str">
        <f>IF(ISBLANK(INDEX('Policy Characteristics'!I:I,MATCH($C913,'Policy Characteristics'!$C:$C,0))),"",INDEX('Policy Characteristics'!I:I,MATCH($C913,'Policy Characteristics'!$C:$C,0)))</f>
        <v>% of fuel shifted</v>
      </c>
      <c r="P913" s="144"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44" t="str">
        <f>IF(ISBLANK(INDEX('Policy Characteristics'!K:K,MATCH($C913,'Policy Characteristics'!$C:$C,0))),"",INDEX('Policy Characteristics'!K:K,MATCH($C913,'Policy Characteristics'!$C:$C,0)))</f>
        <v>industry-ag-main.html#fuel-switching</v>
      </c>
      <c r="R913" s="144" t="str">
        <f>IF(ISBLANK(INDEX('Policy Characteristics'!L:L,MATCH($C913,'Policy Characteristics'!$C:$C,0))),"",INDEX('Policy Characteristics'!L:L,MATCH($C913,'Policy Characteristics'!$C:$C,0)))</f>
        <v>industry-elec-and-hydrogen.html</v>
      </c>
    </row>
    <row r="914" spans="1:18" s="2" customFormat="1" x14ac:dyDescent="0.25">
      <c r="A914" s="144" t="str">
        <f>IF(ISBLANK(INDEX('Policy Characteristics'!A:A,MATCH($C914,'Policy Characteristics'!$C:$C,0))),"",INDEX('Policy Characteristics'!A:A,MATCH($C914,'Policy Characteristics'!$C:$C,0)))</f>
        <v>Industry</v>
      </c>
      <c r="B914" s="152" t="str">
        <f>IF(ISBLANK(INDEX('Policy Characteristics'!B:B,MATCH($C914,'Policy Characteristics'!$C:$C,0))),"",INDEX('Policy Characteristics'!B:B,MATCH($C914,'Policy Characteristics'!$C:$C,0)))</f>
        <v>Hydrogen Combustion</v>
      </c>
      <c r="C914" s="144" t="str">
        <f t="shared" si="39"/>
        <v>Fraction of Eligible Industrial Energy Use Shifted to Hydrogen</v>
      </c>
      <c r="D914" s="6" t="s">
        <v>1970</v>
      </c>
      <c r="E914" s="1" t="s">
        <v>2351</v>
      </c>
      <c r="F914" t="s">
        <v>1932</v>
      </c>
      <c r="G914" s="45" t="s">
        <v>2358</v>
      </c>
      <c r="H914" s="43">
        <v>2152</v>
      </c>
      <c r="I914" t="s">
        <v>44</v>
      </c>
      <c r="J914" s="145" t="str">
        <f>IF(ISBLANK(INDEX('Policy Characteristics'!D:D,MATCH($C914,'Policy Characteristics'!$C:$C,0))),"",INDEX('Policy Characteristics'!D:D,MATCH($C914,'Policy Characteristics'!$C:$C,0)))</f>
        <v>Hydrogen Combustion</v>
      </c>
      <c r="K914" s="144" t="str">
        <f>IF(ISBLANK(INDEX('Policy Characteristics'!E:E,MATCH($C914,'Policy Characteristics'!$C:$C,0))),"",INDEX('Policy Characteristics'!E:E,MATCH($C914,'Policy Characteristics'!$C:$C,0)))</f>
        <v>indst shift to hydrogen</v>
      </c>
      <c r="L914" s="151">
        <f>IF(ISBLANK(INDEX('Policy Characteristics'!F:F,MATCH($C914,'Policy Characteristics'!$C:$C,0))),"",INDEX('Policy Characteristics'!F:F,MATCH($C914,'Policy Characteristics'!$C:$C,0)))</f>
        <v>0</v>
      </c>
      <c r="M914" s="151">
        <f>IF(ISBLANK(INDEX('Policy Characteristics'!G:G,MATCH($C914,'Policy Characteristics'!$C:$C,0))),"",INDEX('Policy Characteristics'!G:G,MATCH($C914,'Policy Characteristics'!$C:$C,0)))</f>
        <v>1</v>
      </c>
      <c r="N914" s="151">
        <f>IF(ISBLANK(INDEX('Policy Characteristics'!H:H,MATCH($C914,'Policy Characteristics'!$C:$C,0))),"",INDEX('Policy Characteristics'!H:H,MATCH($C914,'Policy Characteristics'!$C:$C,0)))</f>
        <v>0.01</v>
      </c>
      <c r="O914" s="144" t="str">
        <f>IF(ISBLANK(INDEX('Policy Characteristics'!I:I,MATCH($C914,'Policy Characteristics'!$C:$C,0))),"",INDEX('Policy Characteristics'!I:I,MATCH($C914,'Policy Characteristics'!$C:$C,0)))</f>
        <v>% of fuel shifted</v>
      </c>
      <c r="P914" s="144"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44" t="str">
        <f>IF(ISBLANK(INDEX('Policy Characteristics'!K:K,MATCH($C914,'Policy Characteristics'!$C:$C,0))),"",INDEX('Policy Characteristics'!K:K,MATCH($C914,'Policy Characteristics'!$C:$C,0)))</f>
        <v>industry-ag-main.html#fuel-switching</v>
      </c>
      <c r="R914" s="144" t="str">
        <f>IF(ISBLANK(INDEX('Policy Characteristics'!L:L,MATCH($C914,'Policy Characteristics'!$C:$C,0))),"",INDEX('Policy Characteristics'!L:L,MATCH($C914,'Policy Characteristics'!$C:$C,0)))</f>
        <v>industry-elec-and-hydrogen.html</v>
      </c>
    </row>
    <row r="915" spans="1:18" s="2" customFormat="1" x14ac:dyDescent="0.25">
      <c r="A915" s="144" t="str">
        <f>IF(ISBLANK(INDEX('Policy Characteristics'!A:A,MATCH($C915,'Policy Characteristics'!$C:$C,0))),"",INDEX('Policy Characteristics'!A:A,MATCH($C915,'Policy Characteristics'!$C:$C,0)))</f>
        <v>Industry</v>
      </c>
      <c r="B915" s="152" t="str">
        <f>IF(ISBLANK(INDEX('Policy Characteristics'!B:B,MATCH($C915,'Policy Characteristics'!$C:$C,0))),"",INDEX('Policy Characteristics'!B:B,MATCH($C915,'Policy Characteristics'!$C:$C,0)))</f>
        <v>Hydrogen Combustion</v>
      </c>
      <c r="C915" s="144" t="str">
        <f t="shared" si="39"/>
        <v>Fraction of Eligible Industrial Energy Use Shifted to Hydrogen</v>
      </c>
      <c r="D915" s="6" t="s">
        <v>1970</v>
      </c>
      <c r="E915" s="1" t="s">
        <v>2501</v>
      </c>
      <c r="F915" t="s">
        <v>1932</v>
      </c>
      <c r="G915" s="45" t="s">
        <v>2501</v>
      </c>
      <c r="H915" s="43">
        <v>2153</v>
      </c>
      <c r="I915" t="s">
        <v>44</v>
      </c>
      <c r="J915" s="145" t="str">
        <f>IF(ISBLANK(INDEX('Policy Characteristics'!D:D,MATCH($C915,'Policy Characteristics'!$C:$C,0))),"",INDEX('Policy Characteristics'!D:D,MATCH($C915,'Policy Characteristics'!$C:$C,0)))</f>
        <v>Hydrogen Combustion</v>
      </c>
      <c r="K915" s="144" t="str">
        <f>IF(ISBLANK(INDEX('Policy Characteristics'!E:E,MATCH($C915,'Policy Characteristics'!$C:$C,0))),"",INDEX('Policy Characteristics'!E:E,MATCH($C915,'Policy Characteristics'!$C:$C,0)))</f>
        <v>indst shift to hydrogen</v>
      </c>
      <c r="L915" s="151">
        <f>IF(ISBLANK(INDEX('Policy Characteristics'!F:F,MATCH($C915,'Policy Characteristics'!$C:$C,0))),"",INDEX('Policy Characteristics'!F:F,MATCH($C915,'Policy Characteristics'!$C:$C,0)))</f>
        <v>0</v>
      </c>
      <c r="M915" s="151">
        <f>IF(ISBLANK(INDEX('Policy Characteristics'!G:G,MATCH($C915,'Policy Characteristics'!$C:$C,0))),"",INDEX('Policy Characteristics'!G:G,MATCH($C915,'Policy Characteristics'!$C:$C,0)))</f>
        <v>1</v>
      </c>
      <c r="N915" s="151">
        <f>IF(ISBLANK(INDEX('Policy Characteristics'!H:H,MATCH($C915,'Policy Characteristics'!$C:$C,0))),"",INDEX('Policy Characteristics'!H:H,MATCH($C915,'Policy Characteristics'!$C:$C,0)))</f>
        <v>0.01</v>
      </c>
      <c r="O915" s="144" t="str">
        <f>IF(ISBLANK(INDEX('Policy Characteristics'!I:I,MATCH($C915,'Policy Characteristics'!$C:$C,0))),"",INDEX('Policy Characteristics'!I:I,MATCH($C915,'Policy Characteristics'!$C:$C,0)))</f>
        <v>% of fuel shifted</v>
      </c>
      <c r="P915" s="144"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44" t="str">
        <f>IF(ISBLANK(INDEX('Policy Characteristics'!K:K,MATCH($C915,'Policy Characteristics'!$C:$C,0))),"",INDEX('Policy Characteristics'!K:K,MATCH($C915,'Policy Characteristics'!$C:$C,0)))</f>
        <v>industry-ag-main.html#fuel-switching</v>
      </c>
      <c r="R915" s="144" t="str">
        <f>IF(ISBLANK(INDEX('Policy Characteristics'!L:L,MATCH($C915,'Policy Characteristics'!$C:$C,0))),"",INDEX('Policy Characteristics'!L:L,MATCH($C915,'Policy Characteristics'!$C:$C,0)))</f>
        <v>industry-elec-and-hydrogen.html</v>
      </c>
    </row>
    <row r="916" spans="1:18" s="2" customFormat="1" x14ac:dyDescent="0.25">
      <c r="A916" s="144" t="str">
        <f>IF(ISBLANK(INDEX('Policy Characteristics'!A:A,MATCH($C916,'Policy Characteristics'!$C:$C,0))),"",INDEX('Policy Characteristics'!A:A,MATCH($C916,'Policy Characteristics'!$C:$C,0)))</f>
        <v>Industry</v>
      </c>
      <c r="B916" s="152" t="str">
        <f>IF(ISBLANK(INDEX('Policy Characteristics'!B:B,MATCH($C916,'Policy Characteristics'!$C:$C,0))),"",INDEX('Policy Characteristics'!B:B,MATCH($C916,'Policy Characteristics'!$C:$C,0)))</f>
        <v>Hydrogen Combustion</v>
      </c>
      <c r="C916" s="144" t="str">
        <f t="shared" si="39"/>
        <v>Fraction of Eligible Industrial Energy Use Shifted to Hydrogen</v>
      </c>
      <c r="D916" s="6" t="s">
        <v>1971</v>
      </c>
      <c r="E916" s="1" t="s">
        <v>2345</v>
      </c>
      <c r="F916" t="s">
        <v>1933</v>
      </c>
      <c r="G916" s="45" t="s">
        <v>2352</v>
      </c>
      <c r="H916" s="43">
        <v>2154</v>
      </c>
      <c r="I916" t="s">
        <v>43</v>
      </c>
      <c r="J916" s="145" t="str">
        <f>IF(ISBLANK(INDEX('Policy Characteristics'!D:D,MATCH($C916,'Policy Characteristics'!$C:$C,0))),"",INDEX('Policy Characteristics'!D:D,MATCH($C916,'Policy Characteristics'!$C:$C,0)))</f>
        <v>Hydrogen Combustion</v>
      </c>
      <c r="K916" s="144" t="str">
        <f>IF(ISBLANK(INDEX('Policy Characteristics'!E:E,MATCH($C916,'Policy Characteristics'!$C:$C,0))),"",INDEX('Policy Characteristics'!E:E,MATCH($C916,'Policy Characteristics'!$C:$C,0)))</f>
        <v>indst shift to hydrogen</v>
      </c>
      <c r="L916" s="151">
        <f>IF(ISBLANK(INDEX('Policy Characteristics'!F:F,MATCH($C916,'Policy Characteristics'!$C:$C,0))),"",INDEX('Policy Characteristics'!F:F,MATCH($C916,'Policy Characteristics'!$C:$C,0)))</f>
        <v>0</v>
      </c>
      <c r="M916" s="151">
        <f>IF(ISBLANK(INDEX('Policy Characteristics'!G:G,MATCH($C916,'Policy Characteristics'!$C:$C,0))),"",INDEX('Policy Characteristics'!G:G,MATCH($C916,'Policy Characteristics'!$C:$C,0)))</f>
        <v>1</v>
      </c>
      <c r="N916" s="151">
        <f>IF(ISBLANK(INDEX('Policy Characteristics'!H:H,MATCH($C916,'Policy Characteristics'!$C:$C,0))),"",INDEX('Policy Characteristics'!H:H,MATCH($C916,'Policy Characteristics'!$C:$C,0)))</f>
        <v>0.01</v>
      </c>
      <c r="O916" s="144" t="str">
        <f>IF(ISBLANK(INDEX('Policy Characteristics'!I:I,MATCH($C916,'Policy Characteristics'!$C:$C,0))),"",INDEX('Policy Characteristics'!I:I,MATCH($C916,'Policy Characteristics'!$C:$C,0)))</f>
        <v>% of fuel shifted</v>
      </c>
      <c r="P916" s="144"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44" t="str">
        <f>IF(ISBLANK(INDEX('Policy Characteristics'!K:K,MATCH($C916,'Policy Characteristics'!$C:$C,0))),"",INDEX('Policy Characteristics'!K:K,MATCH($C916,'Policy Characteristics'!$C:$C,0)))</f>
        <v>industry-ag-main.html#fuel-switching</v>
      </c>
      <c r="R916" s="144" t="str">
        <f>IF(ISBLANK(INDEX('Policy Characteristics'!L:L,MATCH($C916,'Policy Characteristics'!$C:$C,0))),"",INDEX('Policy Characteristics'!L:L,MATCH($C916,'Policy Characteristics'!$C:$C,0)))</f>
        <v>industry-elec-and-hydrogen.html</v>
      </c>
    </row>
    <row r="917" spans="1:18" s="2" customFormat="1" x14ac:dyDescent="0.25">
      <c r="A917" s="144" t="str">
        <f>IF(ISBLANK(INDEX('Policy Characteristics'!A:A,MATCH($C917,'Policy Characteristics'!$C:$C,0))),"",INDEX('Policy Characteristics'!A:A,MATCH($C917,'Policy Characteristics'!$C:$C,0)))</f>
        <v>Industry</v>
      </c>
      <c r="B917" s="152" t="str">
        <f>IF(ISBLANK(INDEX('Policy Characteristics'!B:B,MATCH($C917,'Policy Characteristics'!$C:$C,0))),"",INDEX('Policy Characteristics'!B:B,MATCH($C917,'Policy Characteristics'!$C:$C,0)))</f>
        <v>Hydrogen Combustion</v>
      </c>
      <c r="C917" s="144" t="str">
        <f t="shared" si="39"/>
        <v>Fraction of Eligible Industrial Energy Use Shifted to Hydrogen</v>
      </c>
      <c r="D917" s="6" t="s">
        <v>1971</v>
      </c>
      <c r="E917" s="1" t="s">
        <v>2346</v>
      </c>
      <c r="F917" t="s">
        <v>1933</v>
      </c>
      <c r="G917" s="45" t="s">
        <v>2353</v>
      </c>
      <c r="H917" s="43">
        <v>2155</v>
      </c>
      <c r="I917" t="s">
        <v>43</v>
      </c>
      <c r="J917" s="145" t="str">
        <f>IF(ISBLANK(INDEX('Policy Characteristics'!D:D,MATCH($C917,'Policy Characteristics'!$C:$C,0))),"",INDEX('Policy Characteristics'!D:D,MATCH($C917,'Policy Characteristics'!$C:$C,0)))</f>
        <v>Hydrogen Combustion</v>
      </c>
      <c r="K917" s="144" t="str">
        <f>IF(ISBLANK(INDEX('Policy Characteristics'!E:E,MATCH($C917,'Policy Characteristics'!$C:$C,0))),"",INDEX('Policy Characteristics'!E:E,MATCH($C917,'Policy Characteristics'!$C:$C,0)))</f>
        <v>indst shift to hydrogen</v>
      </c>
      <c r="L917" s="151">
        <f>IF(ISBLANK(INDEX('Policy Characteristics'!F:F,MATCH($C917,'Policy Characteristics'!$C:$C,0))),"",INDEX('Policy Characteristics'!F:F,MATCH($C917,'Policy Characteristics'!$C:$C,0)))</f>
        <v>0</v>
      </c>
      <c r="M917" s="151">
        <f>IF(ISBLANK(INDEX('Policy Characteristics'!G:G,MATCH($C917,'Policy Characteristics'!$C:$C,0))),"",INDEX('Policy Characteristics'!G:G,MATCH($C917,'Policy Characteristics'!$C:$C,0)))</f>
        <v>1</v>
      </c>
      <c r="N917" s="151">
        <f>IF(ISBLANK(INDEX('Policy Characteristics'!H:H,MATCH($C917,'Policy Characteristics'!$C:$C,0))),"",INDEX('Policy Characteristics'!H:H,MATCH($C917,'Policy Characteristics'!$C:$C,0)))</f>
        <v>0.01</v>
      </c>
      <c r="O917" s="144" t="str">
        <f>IF(ISBLANK(INDEX('Policy Characteristics'!I:I,MATCH($C917,'Policy Characteristics'!$C:$C,0))),"",INDEX('Policy Characteristics'!I:I,MATCH($C917,'Policy Characteristics'!$C:$C,0)))</f>
        <v>% of fuel shifted</v>
      </c>
      <c r="P917" s="144"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44" t="str">
        <f>IF(ISBLANK(INDEX('Policy Characteristics'!K:K,MATCH($C917,'Policy Characteristics'!$C:$C,0))),"",INDEX('Policy Characteristics'!K:K,MATCH($C917,'Policy Characteristics'!$C:$C,0)))</f>
        <v>industry-ag-main.html#fuel-switching</v>
      </c>
      <c r="R917" s="144" t="str">
        <f>IF(ISBLANK(INDEX('Policy Characteristics'!L:L,MATCH($C917,'Policy Characteristics'!$C:$C,0))),"",INDEX('Policy Characteristics'!L:L,MATCH($C917,'Policy Characteristics'!$C:$C,0)))</f>
        <v>industry-elec-and-hydrogen.html</v>
      </c>
    </row>
    <row r="918" spans="1:18" s="2" customFormat="1" x14ac:dyDescent="0.25">
      <c r="A918" s="144" t="str">
        <f>IF(ISBLANK(INDEX('Policy Characteristics'!A:A,MATCH($C918,'Policy Characteristics'!$C:$C,0))),"",INDEX('Policy Characteristics'!A:A,MATCH($C918,'Policy Characteristics'!$C:$C,0)))</f>
        <v>Industry</v>
      </c>
      <c r="B918" s="152" t="str">
        <f>IF(ISBLANK(INDEX('Policy Characteristics'!B:B,MATCH($C918,'Policy Characteristics'!$C:$C,0))),"",INDEX('Policy Characteristics'!B:B,MATCH($C918,'Policy Characteristics'!$C:$C,0)))</f>
        <v>Hydrogen Combustion</v>
      </c>
      <c r="C918" s="144" t="str">
        <f t="shared" si="39"/>
        <v>Fraction of Eligible Industrial Energy Use Shifted to Hydrogen</v>
      </c>
      <c r="D918" s="6" t="s">
        <v>1971</v>
      </c>
      <c r="E918" s="1" t="s">
        <v>2347</v>
      </c>
      <c r="F918" t="s">
        <v>1933</v>
      </c>
      <c r="G918" s="45" t="s">
        <v>2354</v>
      </c>
      <c r="H918" s="43">
        <v>2156</v>
      </c>
      <c r="I918" t="s">
        <v>43</v>
      </c>
      <c r="J918" s="145" t="str">
        <f>IF(ISBLANK(INDEX('Policy Characteristics'!D:D,MATCH($C918,'Policy Characteristics'!$C:$C,0))),"",INDEX('Policy Characteristics'!D:D,MATCH($C918,'Policy Characteristics'!$C:$C,0)))</f>
        <v>Hydrogen Combustion</v>
      </c>
      <c r="K918" s="144" t="str">
        <f>IF(ISBLANK(INDEX('Policy Characteristics'!E:E,MATCH($C918,'Policy Characteristics'!$C:$C,0))),"",INDEX('Policy Characteristics'!E:E,MATCH($C918,'Policy Characteristics'!$C:$C,0)))</f>
        <v>indst shift to hydrogen</v>
      </c>
      <c r="L918" s="151">
        <f>IF(ISBLANK(INDEX('Policy Characteristics'!F:F,MATCH($C918,'Policy Characteristics'!$C:$C,0))),"",INDEX('Policy Characteristics'!F:F,MATCH($C918,'Policy Characteristics'!$C:$C,0)))</f>
        <v>0</v>
      </c>
      <c r="M918" s="151">
        <f>IF(ISBLANK(INDEX('Policy Characteristics'!G:G,MATCH($C918,'Policy Characteristics'!$C:$C,0))),"",INDEX('Policy Characteristics'!G:G,MATCH($C918,'Policy Characteristics'!$C:$C,0)))</f>
        <v>1</v>
      </c>
      <c r="N918" s="151">
        <f>IF(ISBLANK(INDEX('Policy Characteristics'!H:H,MATCH($C918,'Policy Characteristics'!$C:$C,0))),"",INDEX('Policy Characteristics'!H:H,MATCH($C918,'Policy Characteristics'!$C:$C,0)))</f>
        <v>0.01</v>
      </c>
      <c r="O918" s="144" t="str">
        <f>IF(ISBLANK(INDEX('Policy Characteristics'!I:I,MATCH($C918,'Policy Characteristics'!$C:$C,0))),"",INDEX('Policy Characteristics'!I:I,MATCH($C918,'Policy Characteristics'!$C:$C,0)))</f>
        <v>% of fuel shifted</v>
      </c>
      <c r="P918" s="144"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44" t="str">
        <f>IF(ISBLANK(INDEX('Policy Characteristics'!K:K,MATCH($C918,'Policy Characteristics'!$C:$C,0))),"",INDEX('Policy Characteristics'!K:K,MATCH($C918,'Policy Characteristics'!$C:$C,0)))</f>
        <v>industry-ag-main.html#fuel-switching</v>
      </c>
      <c r="R918" s="144" t="str">
        <f>IF(ISBLANK(INDEX('Policy Characteristics'!L:L,MATCH($C918,'Policy Characteristics'!$C:$C,0))),"",INDEX('Policy Characteristics'!L:L,MATCH($C918,'Policy Characteristics'!$C:$C,0)))</f>
        <v>industry-elec-and-hydrogen.html</v>
      </c>
    </row>
    <row r="919" spans="1:18" s="2" customFormat="1" x14ac:dyDescent="0.25">
      <c r="A919" s="144" t="str">
        <f>IF(ISBLANK(INDEX('Policy Characteristics'!A:A,MATCH($C919,'Policy Characteristics'!$C:$C,0))),"",INDEX('Policy Characteristics'!A:A,MATCH($C919,'Policy Characteristics'!$C:$C,0)))</f>
        <v>Industry</v>
      </c>
      <c r="B919" s="152" t="str">
        <f>IF(ISBLANK(INDEX('Policy Characteristics'!B:B,MATCH($C919,'Policy Characteristics'!$C:$C,0))),"",INDEX('Policy Characteristics'!B:B,MATCH($C919,'Policy Characteristics'!$C:$C,0)))</f>
        <v>Hydrogen Combustion</v>
      </c>
      <c r="C919" s="144" t="str">
        <f t="shared" si="39"/>
        <v>Fraction of Eligible Industrial Energy Use Shifted to Hydrogen</v>
      </c>
      <c r="D919" s="6" t="s">
        <v>1971</v>
      </c>
      <c r="E919" s="1" t="s">
        <v>2348</v>
      </c>
      <c r="F919" t="s">
        <v>1933</v>
      </c>
      <c r="G919" s="45" t="s">
        <v>2355</v>
      </c>
      <c r="H919" s="43">
        <v>2157</v>
      </c>
      <c r="I919" t="s">
        <v>43</v>
      </c>
      <c r="J919" s="145" t="str">
        <f>IF(ISBLANK(INDEX('Policy Characteristics'!D:D,MATCH($C919,'Policy Characteristics'!$C:$C,0))),"",INDEX('Policy Characteristics'!D:D,MATCH($C919,'Policy Characteristics'!$C:$C,0)))</f>
        <v>Hydrogen Combustion</v>
      </c>
      <c r="K919" s="144" t="str">
        <f>IF(ISBLANK(INDEX('Policy Characteristics'!E:E,MATCH($C919,'Policy Characteristics'!$C:$C,0))),"",INDEX('Policy Characteristics'!E:E,MATCH($C919,'Policy Characteristics'!$C:$C,0)))</f>
        <v>indst shift to hydrogen</v>
      </c>
      <c r="L919" s="151">
        <f>IF(ISBLANK(INDEX('Policy Characteristics'!F:F,MATCH($C919,'Policy Characteristics'!$C:$C,0))),"",INDEX('Policy Characteristics'!F:F,MATCH($C919,'Policy Characteristics'!$C:$C,0)))</f>
        <v>0</v>
      </c>
      <c r="M919" s="151">
        <f>IF(ISBLANK(INDEX('Policy Characteristics'!G:G,MATCH($C919,'Policy Characteristics'!$C:$C,0))),"",INDEX('Policy Characteristics'!G:G,MATCH($C919,'Policy Characteristics'!$C:$C,0)))</f>
        <v>1</v>
      </c>
      <c r="N919" s="151">
        <f>IF(ISBLANK(INDEX('Policy Characteristics'!H:H,MATCH($C919,'Policy Characteristics'!$C:$C,0))),"",INDEX('Policy Characteristics'!H:H,MATCH($C919,'Policy Characteristics'!$C:$C,0)))</f>
        <v>0.01</v>
      </c>
      <c r="O919" s="144" t="str">
        <f>IF(ISBLANK(INDEX('Policy Characteristics'!I:I,MATCH($C919,'Policy Characteristics'!$C:$C,0))),"",INDEX('Policy Characteristics'!I:I,MATCH($C919,'Policy Characteristics'!$C:$C,0)))</f>
        <v>% of fuel shifted</v>
      </c>
      <c r="P919" s="144"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44" t="str">
        <f>IF(ISBLANK(INDEX('Policy Characteristics'!K:K,MATCH($C919,'Policy Characteristics'!$C:$C,0))),"",INDEX('Policy Characteristics'!K:K,MATCH($C919,'Policy Characteristics'!$C:$C,0)))</f>
        <v>industry-ag-main.html#fuel-switching</v>
      </c>
      <c r="R919" s="144" t="str">
        <f>IF(ISBLANK(INDEX('Policy Characteristics'!L:L,MATCH($C919,'Policy Characteristics'!$C:$C,0))),"",INDEX('Policy Characteristics'!L:L,MATCH($C919,'Policy Characteristics'!$C:$C,0)))</f>
        <v>industry-elec-and-hydrogen.html</v>
      </c>
    </row>
    <row r="920" spans="1:18" s="2" customFormat="1" x14ac:dyDescent="0.25">
      <c r="A920" s="144" t="str">
        <f>IF(ISBLANK(INDEX('Policy Characteristics'!A:A,MATCH($C920,'Policy Characteristics'!$C:$C,0))),"",INDEX('Policy Characteristics'!A:A,MATCH($C920,'Policy Characteristics'!$C:$C,0)))</f>
        <v>Industry</v>
      </c>
      <c r="B920" s="152" t="str">
        <f>IF(ISBLANK(INDEX('Policy Characteristics'!B:B,MATCH($C920,'Policy Characteristics'!$C:$C,0))),"",INDEX('Policy Characteristics'!B:B,MATCH($C920,'Policy Characteristics'!$C:$C,0)))</f>
        <v>Hydrogen Combustion</v>
      </c>
      <c r="C920" s="144" t="str">
        <f t="shared" si="39"/>
        <v>Fraction of Eligible Industrial Energy Use Shifted to Hydrogen</v>
      </c>
      <c r="D920" s="6" t="s">
        <v>1971</v>
      </c>
      <c r="E920" s="1" t="s">
        <v>2349</v>
      </c>
      <c r="F920" t="s">
        <v>1933</v>
      </c>
      <c r="G920" s="45" t="s">
        <v>2356</v>
      </c>
      <c r="H920" s="43">
        <v>2158</v>
      </c>
      <c r="I920" t="s">
        <v>44</v>
      </c>
      <c r="J920" s="145" t="str">
        <f>IF(ISBLANK(INDEX('Policy Characteristics'!D:D,MATCH($C920,'Policy Characteristics'!$C:$C,0))),"",INDEX('Policy Characteristics'!D:D,MATCH($C920,'Policy Characteristics'!$C:$C,0)))</f>
        <v>Hydrogen Combustion</v>
      </c>
      <c r="K920" s="144" t="str">
        <f>IF(ISBLANK(INDEX('Policy Characteristics'!E:E,MATCH($C920,'Policy Characteristics'!$C:$C,0))),"",INDEX('Policy Characteristics'!E:E,MATCH($C920,'Policy Characteristics'!$C:$C,0)))</f>
        <v>indst shift to hydrogen</v>
      </c>
      <c r="L920" s="151">
        <f>IF(ISBLANK(INDEX('Policy Characteristics'!F:F,MATCH($C920,'Policy Characteristics'!$C:$C,0))),"",INDEX('Policy Characteristics'!F:F,MATCH($C920,'Policy Characteristics'!$C:$C,0)))</f>
        <v>0</v>
      </c>
      <c r="M920" s="151">
        <f>IF(ISBLANK(INDEX('Policy Characteristics'!G:G,MATCH($C920,'Policy Characteristics'!$C:$C,0))),"",INDEX('Policy Characteristics'!G:G,MATCH($C920,'Policy Characteristics'!$C:$C,0)))</f>
        <v>1</v>
      </c>
      <c r="N920" s="151">
        <f>IF(ISBLANK(INDEX('Policy Characteristics'!H:H,MATCH($C920,'Policy Characteristics'!$C:$C,0))),"",INDEX('Policy Characteristics'!H:H,MATCH($C920,'Policy Characteristics'!$C:$C,0)))</f>
        <v>0.01</v>
      </c>
      <c r="O920" s="144" t="str">
        <f>IF(ISBLANK(INDEX('Policy Characteristics'!I:I,MATCH($C920,'Policy Characteristics'!$C:$C,0))),"",INDEX('Policy Characteristics'!I:I,MATCH($C920,'Policy Characteristics'!$C:$C,0)))</f>
        <v>% of fuel shifted</v>
      </c>
      <c r="P920" s="144"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44" t="str">
        <f>IF(ISBLANK(INDEX('Policy Characteristics'!K:K,MATCH($C920,'Policy Characteristics'!$C:$C,0))),"",INDEX('Policy Characteristics'!K:K,MATCH($C920,'Policy Characteristics'!$C:$C,0)))</f>
        <v>industry-ag-main.html#fuel-switching</v>
      </c>
      <c r="R920" s="144" t="str">
        <f>IF(ISBLANK(INDEX('Policy Characteristics'!L:L,MATCH($C920,'Policy Characteristics'!$C:$C,0))),"",INDEX('Policy Characteristics'!L:L,MATCH($C920,'Policy Characteristics'!$C:$C,0)))</f>
        <v>industry-elec-and-hydrogen.html</v>
      </c>
    </row>
    <row r="921" spans="1:18" s="2" customFormat="1" x14ac:dyDescent="0.25">
      <c r="A921" s="144" t="str">
        <f>IF(ISBLANK(INDEX('Policy Characteristics'!A:A,MATCH($C921,'Policy Characteristics'!$C:$C,0))),"",INDEX('Policy Characteristics'!A:A,MATCH($C921,'Policy Characteristics'!$C:$C,0)))</f>
        <v>Industry</v>
      </c>
      <c r="B921" s="152" t="str">
        <f>IF(ISBLANK(INDEX('Policy Characteristics'!B:B,MATCH($C921,'Policy Characteristics'!$C:$C,0))),"",INDEX('Policy Characteristics'!B:B,MATCH($C921,'Policy Characteristics'!$C:$C,0)))</f>
        <v>Hydrogen Combustion</v>
      </c>
      <c r="C921" s="144" t="str">
        <f t="shared" si="39"/>
        <v>Fraction of Eligible Industrial Energy Use Shifted to Hydrogen</v>
      </c>
      <c r="D921" s="6" t="s">
        <v>1971</v>
      </c>
      <c r="E921" s="1" t="s">
        <v>2350</v>
      </c>
      <c r="F921" t="s">
        <v>1933</v>
      </c>
      <c r="G921" s="45" t="s">
        <v>2357</v>
      </c>
      <c r="H921" s="43">
        <v>2159</v>
      </c>
      <c r="I921" t="s">
        <v>44</v>
      </c>
      <c r="J921" s="145" t="str">
        <f>IF(ISBLANK(INDEX('Policy Characteristics'!D:D,MATCH($C921,'Policy Characteristics'!$C:$C,0))),"",INDEX('Policy Characteristics'!D:D,MATCH($C921,'Policy Characteristics'!$C:$C,0)))</f>
        <v>Hydrogen Combustion</v>
      </c>
      <c r="K921" s="144" t="str">
        <f>IF(ISBLANK(INDEX('Policy Characteristics'!E:E,MATCH($C921,'Policy Characteristics'!$C:$C,0))),"",INDEX('Policy Characteristics'!E:E,MATCH($C921,'Policy Characteristics'!$C:$C,0)))</f>
        <v>indst shift to hydrogen</v>
      </c>
      <c r="L921" s="151">
        <f>IF(ISBLANK(INDEX('Policy Characteristics'!F:F,MATCH($C921,'Policy Characteristics'!$C:$C,0))),"",INDEX('Policy Characteristics'!F:F,MATCH($C921,'Policy Characteristics'!$C:$C,0)))</f>
        <v>0</v>
      </c>
      <c r="M921" s="151">
        <f>IF(ISBLANK(INDEX('Policy Characteristics'!G:G,MATCH($C921,'Policy Characteristics'!$C:$C,0))),"",INDEX('Policy Characteristics'!G:G,MATCH($C921,'Policy Characteristics'!$C:$C,0)))</f>
        <v>1</v>
      </c>
      <c r="N921" s="151">
        <f>IF(ISBLANK(INDEX('Policy Characteristics'!H:H,MATCH($C921,'Policy Characteristics'!$C:$C,0))),"",INDEX('Policy Characteristics'!H:H,MATCH($C921,'Policy Characteristics'!$C:$C,0)))</f>
        <v>0.01</v>
      </c>
      <c r="O921" s="144" t="str">
        <f>IF(ISBLANK(INDEX('Policy Characteristics'!I:I,MATCH($C921,'Policy Characteristics'!$C:$C,0))),"",INDEX('Policy Characteristics'!I:I,MATCH($C921,'Policy Characteristics'!$C:$C,0)))</f>
        <v>% of fuel shifted</v>
      </c>
      <c r="P921" s="144"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44" t="str">
        <f>IF(ISBLANK(INDEX('Policy Characteristics'!K:K,MATCH($C921,'Policy Characteristics'!$C:$C,0))),"",INDEX('Policy Characteristics'!K:K,MATCH($C921,'Policy Characteristics'!$C:$C,0)))</f>
        <v>industry-ag-main.html#fuel-switching</v>
      </c>
      <c r="R921" s="144" t="str">
        <f>IF(ISBLANK(INDEX('Policy Characteristics'!L:L,MATCH($C921,'Policy Characteristics'!$C:$C,0))),"",INDEX('Policy Characteristics'!L:L,MATCH($C921,'Policy Characteristics'!$C:$C,0)))</f>
        <v>industry-elec-and-hydrogen.html</v>
      </c>
    </row>
    <row r="922" spans="1:18" s="2" customFormat="1" x14ac:dyDescent="0.25">
      <c r="A922" s="144" t="str">
        <f>IF(ISBLANK(INDEX('Policy Characteristics'!A:A,MATCH($C922,'Policy Characteristics'!$C:$C,0))),"",INDEX('Policy Characteristics'!A:A,MATCH($C922,'Policy Characteristics'!$C:$C,0)))</f>
        <v>Industry</v>
      </c>
      <c r="B922" s="152" t="str">
        <f>IF(ISBLANK(INDEX('Policy Characteristics'!B:B,MATCH($C922,'Policy Characteristics'!$C:$C,0))),"",INDEX('Policy Characteristics'!B:B,MATCH($C922,'Policy Characteristics'!$C:$C,0)))</f>
        <v>Hydrogen Combustion</v>
      </c>
      <c r="C922" s="144" t="str">
        <f t="shared" si="39"/>
        <v>Fraction of Eligible Industrial Energy Use Shifted to Hydrogen</v>
      </c>
      <c r="D922" s="6" t="s">
        <v>1971</v>
      </c>
      <c r="E922" s="1" t="s">
        <v>2351</v>
      </c>
      <c r="F922" t="s">
        <v>1933</v>
      </c>
      <c r="G922" s="45" t="s">
        <v>2358</v>
      </c>
      <c r="H922" s="43">
        <v>2160</v>
      </c>
      <c r="I922" t="s">
        <v>44</v>
      </c>
      <c r="J922" s="145" t="str">
        <f>IF(ISBLANK(INDEX('Policy Characteristics'!D:D,MATCH($C922,'Policy Characteristics'!$C:$C,0))),"",INDEX('Policy Characteristics'!D:D,MATCH($C922,'Policy Characteristics'!$C:$C,0)))</f>
        <v>Hydrogen Combustion</v>
      </c>
      <c r="K922" s="144" t="str">
        <f>IF(ISBLANK(INDEX('Policy Characteristics'!E:E,MATCH($C922,'Policy Characteristics'!$C:$C,0))),"",INDEX('Policy Characteristics'!E:E,MATCH($C922,'Policy Characteristics'!$C:$C,0)))</f>
        <v>indst shift to hydrogen</v>
      </c>
      <c r="L922" s="151">
        <f>IF(ISBLANK(INDEX('Policy Characteristics'!F:F,MATCH($C922,'Policy Characteristics'!$C:$C,0))),"",INDEX('Policy Characteristics'!F:F,MATCH($C922,'Policy Characteristics'!$C:$C,0)))</f>
        <v>0</v>
      </c>
      <c r="M922" s="151">
        <f>IF(ISBLANK(INDEX('Policy Characteristics'!G:G,MATCH($C922,'Policy Characteristics'!$C:$C,0))),"",INDEX('Policy Characteristics'!G:G,MATCH($C922,'Policy Characteristics'!$C:$C,0)))</f>
        <v>1</v>
      </c>
      <c r="N922" s="151">
        <f>IF(ISBLANK(INDEX('Policy Characteristics'!H:H,MATCH($C922,'Policy Characteristics'!$C:$C,0))),"",INDEX('Policy Characteristics'!H:H,MATCH($C922,'Policy Characteristics'!$C:$C,0)))</f>
        <v>0.01</v>
      </c>
      <c r="O922" s="144" t="str">
        <f>IF(ISBLANK(INDEX('Policy Characteristics'!I:I,MATCH($C922,'Policy Characteristics'!$C:$C,0))),"",INDEX('Policy Characteristics'!I:I,MATCH($C922,'Policy Characteristics'!$C:$C,0)))</f>
        <v>% of fuel shifted</v>
      </c>
      <c r="P922" s="144"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44" t="str">
        <f>IF(ISBLANK(INDEX('Policy Characteristics'!K:K,MATCH($C922,'Policy Characteristics'!$C:$C,0))),"",INDEX('Policy Characteristics'!K:K,MATCH($C922,'Policy Characteristics'!$C:$C,0)))</f>
        <v>industry-ag-main.html#fuel-switching</v>
      </c>
      <c r="R922" s="144" t="str">
        <f>IF(ISBLANK(INDEX('Policy Characteristics'!L:L,MATCH($C922,'Policy Characteristics'!$C:$C,0))),"",INDEX('Policy Characteristics'!L:L,MATCH($C922,'Policy Characteristics'!$C:$C,0)))</f>
        <v>industry-elec-and-hydrogen.html</v>
      </c>
    </row>
    <row r="923" spans="1:18" s="2" customFormat="1" x14ac:dyDescent="0.25">
      <c r="A923" s="144" t="str">
        <f>IF(ISBLANK(INDEX('Policy Characteristics'!A:A,MATCH($C923,'Policy Characteristics'!$C:$C,0))),"",INDEX('Policy Characteristics'!A:A,MATCH($C923,'Policy Characteristics'!$C:$C,0)))</f>
        <v>Industry</v>
      </c>
      <c r="B923" s="152" t="str">
        <f>IF(ISBLANK(INDEX('Policy Characteristics'!B:B,MATCH($C923,'Policy Characteristics'!$C:$C,0))),"",INDEX('Policy Characteristics'!B:B,MATCH($C923,'Policy Characteristics'!$C:$C,0)))</f>
        <v>Hydrogen Combustion</v>
      </c>
      <c r="C923" s="144" t="str">
        <f t="shared" si="39"/>
        <v>Fraction of Eligible Industrial Energy Use Shifted to Hydrogen</v>
      </c>
      <c r="D923" s="6" t="s">
        <v>1971</v>
      </c>
      <c r="E923" s="1" t="s">
        <v>2501</v>
      </c>
      <c r="F923" t="s">
        <v>1933</v>
      </c>
      <c r="G923" s="45" t="s">
        <v>2501</v>
      </c>
      <c r="H923" s="43">
        <v>2161</v>
      </c>
      <c r="I923" t="s">
        <v>44</v>
      </c>
      <c r="J923" s="145" t="str">
        <f>IF(ISBLANK(INDEX('Policy Characteristics'!D:D,MATCH($C923,'Policy Characteristics'!$C:$C,0))),"",INDEX('Policy Characteristics'!D:D,MATCH($C923,'Policy Characteristics'!$C:$C,0)))</f>
        <v>Hydrogen Combustion</v>
      </c>
      <c r="K923" s="144" t="str">
        <f>IF(ISBLANK(INDEX('Policy Characteristics'!E:E,MATCH($C923,'Policy Characteristics'!$C:$C,0))),"",INDEX('Policy Characteristics'!E:E,MATCH($C923,'Policy Characteristics'!$C:$C,0)))</f>
        <v>indst shift to hydrogen</v>
      </c>
      <c r="L923" s="151">
        <f>IF(ISBLANK(INDEX('Policy Characteristics'!F:F,MATCH($C923,'Policy Characteristics'!$C:$C,0))),"",INDEX('Policy Characteristics'!F:F,MATCH($C923,'Policy Characteristics'!$C:$C,0)))</f>
        <v>0</v>
      </c>
      <c r="M923" s="151">
        <f>IF(ISBLANK(INDEX('Policy Characteristics'!G:G,MATCH($C923,'Policy Characteristics'!$C:$C,0))),"",INDEX('Policy Characteristics'!G:G,MATCH($C923,'Policy Characteristics'!$C:$C,0)))</f>
        <v>1</v>
      </c>
      <c r="N923" s="151">
        <f>IF(ISBLANK(INDEX('Policy Characteristics'!H:H,MATCH($C923,'Policy Characteristics'!$C:$C,0))),"",INDEX('Policy Characteristics'!H:H,MATCH($C923,'Policy Characteristics'!$C:$C,0)))</f>
        <v>0.01</v>
      </c>
      <c r="O923" s="144" t="str">
        <f>IF(ISBLANK(INDEX('Policy Characteristics'!I:I,MATCH($C923,'Policy Characteristics'!$C:$C,0))),"",INDEX('Policy Characteristics'!I:I,MATCH($C923,'Policy Characteristics'!$C:$C,0)))</f>
        <v>% of fuel shifted</v>
      </c>
      <c r="P923" s="144"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44" t="str">
        <f>IF(ISBLANK(INDEX('Policy Characteristics'!K:K,MATCH($C923,'Policy Characteristics'!$C:$C,0))),"",INDEX('Policy Characteristics'!K:K,MATCH($C923,'Policy Characteristics'!$C:$C,0)))</f>
        <v>industry-ag-main.html#fuel-switching</v>
      </c>
      <c r="R923" s="144" t="str">
        <f>IF(ISBLANK(INDEX('Policy Characteristics'!L:L,MATCH($C923,'Policy Characteristics'!$C:$C,0))),"",INDEX('Policy Characteristics'!L:L,MATCH($C923,'Policy Characteristics'!$C:$C,0)))</f>
        <v>industry-elec-and-hydrogen.html</v>
      </c>
    </row>
    <row r="924" spans="1:18" s="2" customFormat="1" x14ac:dyDescent="0.25">
      <c r="A924" s="144" t="str">
        <f>IF(ISBLANK(INDEX('Policy Characteristics'!A:A,MATCH($C924,'Policy Characteristics'!$C:$C,0))),"",INDEX('Policy Characteristics'!A:A,MATCH($C924,'Policy Characteristics'!$C:$C,0)))</f>
        <v>Industry</v>
      </c>
      <c r="B924" s="152" t="str">
        <f>IF(ISBLANK(INDEX('Policy Characteristics'!B:B,MATCH($C924,'Policy Characteristics'!$C:$C,0))),"",INDEX('Policy Characteristics'!B:B,MATCH($C924,'Policy Characteristics'!$C:$C,0)))</f>
        <v>Hydrogen Combustion</v>
      </c>
      <c r="C924" s="144" t="str">
        <f t="shared" si="39"/>
        <v>Fraction of Eligible Industrial Energy Use Shifted to Hydrogen</v>
      </c>
      <c r="D924" s="6" t="s">
        <v>1972</v>
      </c>
      <c r="E924" s="1" t="s">
        <v>2345</v>
      </c>
      <c r="F924" t="s">
        <v>1934</v>
      </c>
      <c r="G924" s="45" t="s">
        <v>2352</v>
      </c>
      <c r="H924" s="43">
        <v>2162</v>
      </c>
      <c r="I924" t="s">
        <v>43</v>
      </c>
      <c r="J924" s="145" t="str">
        <f>IF(ISBLANK(INDEX('Policy Characteristics'!D:D,MATCH($C924,'Policy Characteristics'!$C:$C,0))),"",INDEX('Policy Characteristics'!D:D,MATCH($C924,'Policy Characteristics'!$C:$C,0)))</f>
        <v>Hydrogen Combustion</v>
      </c>
      <c r="K924" s="144" t="str">
        <f>IF(ISBLANK(INDEX('Policy Characteristics'!E:E,MATCH($C924,'Policy Characteristics'!$C:$C,0))),"",INDEX('Policy Characteristics'!E:E,MATCH($C924,'Policy Characteristics'!$C:$C,0)))</f>
        <v>indst shift to hydrogen</v>
      </c>
      <c r="L924" s="151">
        <f>IF(ISBLANK(INDEX('Policy Characteristics'!F:F,MATCH($C924,'Policy Characteristics'!$C:$C,0))),"",INDEX('Policy Characteristics'!F:F,MATCH($C924,'Policy Characteristics'!$C:$C,0)))</f>
        <v>0</v>
      </c>
      <c r="M924" s="151">
        <f>IF(ISBLANK(INDEX('Policy Characteristics'!G:G,MATCH($C924,'Policy Characteristics'!$C:$C,0))),"",INDEX('Policy Characteristics'!G:G,MATCH($C924,'Policy Characteristics'!$C:$C,0)))</f>
        <v>1</v>
      </c>
      <c r="N924" s="151">
        <f>IF(ISBLANK(INDEX('Policy Characteristics'!H:H,MATCH($C924,'Policy Characteristics'!$C:$C,0))),"",INDEX('Policy Characteristics'!H:H,MATCH($C924,'Policy Characteristics'!$C:$C,0)))</f>
        <v>0.01</v>
      </c>
      <c r="O924" s="144" t="str">
        <f>IF(ISBLANK(INDEX('Policy Characteristics'!I:I,MATCH($C924,'Policy Characteristics'!$C:$C,0))),"",INDEX('Policy Characteristics'!I:I,MATCH($C924,'Policy Characteristics'!$C:$C,0)))</f>
        <v>% of fuel shifted</v>
      </c>
      <c r="P924" s="144"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44" t="str">
        <f>IF(ISBLANK(INDEX('Policy Characteristics'!K:K,MATCH($C924,'Policy Characteristics'!$C:$C,0))),"",INDEX('Policy Characteristics'!K:K,MATCH($C924,'Policy Characteristics'!$C:$C,0)))</f>
        <v>industry-ag-main.html#fuel-switching</v>
      </c>
      <c r="R924" s="144" t="str">
        <f>IF(ISBLANK(INDEX('Policy Characteristics'!L:L,MATCH($C924,'Policy Characteristics'!$C:$C,0))),"",INDEX('Policy Characteristics'!L:L,MATCH($C924,'Policy Characteristics'!$C:$C,0)))</f>
        <v>industry-elec-and-hydrogen.html</v>
      </c>
    </row>
    <row r="925" spans="1:18" s="2" customFormat="1" x14ac:dyDescent="0.25">
      <c r="A925" s="144" t="str">
        <f>IF(ISBLANK(INDEX('Policy Characteristics'!A:A,MATCH($C925,'Policy Characteristics'!$C:$C,0))),"",INDEX('Policy Characteristics'!A:A,MATCH($C925,'Policy Characteristics'!$C:$C,0)))</f>
        <v>Industry</v>
      </c>
      <c r="B925" s="152" t="str">
        <f>IF(ISBLANK(INDEX('Policy Characteristics'!B:B,MATCH($C925,'Policy Characteristics'!$C:$C,0))),"",INDEX('Policy Characteristics'!B:B,MATCH($C925,'Policy Characteristics'!$C:$C,0)))</f>
        <v>Hydrogen Combustion</v>
      </c>
      <c r="C925" s="144" t="str">
        <f t="shared" si="39"/>
        <v>Fraction of Eligible Industrial Energy Use Shifted to Hydrogen</v>
      </c>
      <c r="D925" s="6" t="s">
        <v>1972</v>
      </c>
      <c r="E925" s="1" t="s">
        <v>2346</v>
      </c>
      <c r="F925" t="s">
        <v>1934</v>
      </c>
      <c r="G925" s="45" t="s">
        <v>2353</v>
      </c>
      <c r="H925" s="43">
        <v>2163</v>
      </c>
      <c r="I925" t="s">
        <v>43</v>
      </c>
      <c r="J925" s="145" t="str">
        <f>IF(ISBLANK(INDEX('Policy Characteristics'!D:D,MATCH($C925,'Policy Characteristics'!$C:$C,0))),"",INDEX('Policy Characteristics'!D:D,MATCH($C925,'Policy Characteristics'!$C:$C,0)))</f>
        <v>Hydrogen Combustion</v>
      </c>
      <c r="K925" s="144" t="str">
        <f>IF(ISBLANK(INDEX('Policy Characteristics'!E:E,MATCH($C925,'Policy Characteristics'!$C:$C,0))),"",INDEX('Policy Characteristics'!E:E,MATCH($C925,'Policy Characteristics'!$C:$C,0)))</f>
        <v>indst shift to hydrogen</v>
      </c>
      <c r="L925" s="151">
        <f>IF(ISBLANK(INDEX('Policy Characteristics'!F:F,MATCH($C925,'Policy Characteristics'!$C:$C,0))),"",INDEX('Policy Characteristics'!F:F,MATCH($C925,'Policy Characteristics'!$C:$C,0)))</f>
        <v>0</v>
      </c>
      <c r="M925" s="151">
        <f>IF(ISBLANK(INDEX('Policy Characteristics'!G:G,MATCH($C925,'Policy Characteristics'!$C:$C,0))),"",INDEX('Policy Characteristics'!G:G,MATCH($C925,'Policy Characteristics'!$C:$C,0)))</f>
        <v>1</v>
      </c>
      <c r="N925" s="151">
        <f>IF(ISBLANK(INDEX('Policy Characteristics'!H:H,MATCH($C925,'Policy Characteristics'!$C:$C,0))),"",INDEX('Policy Characteristics'!H:H,MATCH($C925,'Policy Characteristics'!$C:$C,0)))</f>
        <v>0.01</v>
      </c>
      <c r="O925" s="144" t="str">
        <f>IF(ISBLANK(INDEX('Policy Characteristics'!I:I,MATCH($C925,'Policy Characteristics'!$C:$C,0))),"",INDEX('Policy Characteristics'!I:I,MATCH($C925,'Policy Characteristics'!$C:$C,0)))</f>
        <v>% of fuel shifted</v>
      </c>
      <c r="P925" s="144"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44" t="str">
        <f>IF(ISBLANK(INDEX('Policy Characteristics'!K:K,MATCH($C925,'Policy Characteristics'!$C:$C,0))),"",INDEX('Policy Characteristics'!K:K,MATCH($C925,'Policy Characteristics'!$C:$C,0)))</f>
        <v>industry-ag-main.html#fuel-switching</v>
      </c>
      <c r="R925" s="144" t="str">
        <f>IF(ISBLANK(INDEX('Policy Characteristics'!L:L,MATCH($C925,'Policy Characteristics'!$C:$C,0))),"",INDEX('Policy Characteristics'!L:L,MATCH($C925,'Policy Characteristics'!$C:$C,0)))</f>
        <v>industry-elec-and-hydrogen.html</v>
      </c>
    </row>
    <row r="926" spans="1:18" s="2" customFormat="1" x14ac:dyDescent="0.25">
      <c r="A926" s="144" t="str">
        <f>IF(ISBLANK(INDEX('Policy Characteristics'!A:A,MATCH($C926,'Policy Characteristics'!$C:$C,0))),"",INDEX('Policy Characteristics'!A:A,MATCH($C926,'Policy Characteristics'!$C:$C,0)))</f>
        <v>Industry</v>
      </c>
      <c r="B926" s="152" t="str">
        <f>IF(ISBLANK(INDEX('Policy Characteristics'!B:B,MATCH($C926,'Policy Characteristics'!$C:$C,0))),"",INDEX('Policy Characteristics'!B:B,MATCH($C926,'Policy Characteristics'!$C:$C,0)))</f>
        <v>Hydrogen Combustion</v>
      </c>
      <c r="C926" s="144" t="str">
        <f t="shared" ref="C926:C989" si="40">C$796</f>
        <v>Fraction of Eligible Industrial Energy Use Shifted to Hydrogen</v>
      </c>
      <c r="D926" s="6" t="s">
        <v>1972</v>
      </c>
      <c r="E926" s="1" t="s">
        <v>2347</v>
      </c>
      <c r="F926" t="s">
        <v>1934</v>
      </c>
      <c r="G926" s="45" t="s">
        <v>2354</v>
      </c>
      <c r="H926" s="43">
        <v>2164</v>
      </c>
      <c r="I926" t="s">
        <v>43</v>
      </c>
      <c r="J926" s="145" t="str">
        <f>IF(ISBLANK(INDEX('Policy Characteristics'!D:D,MATCH($C926,'Policy Characteristics'!$C:$C,0))),"",INDEX('Policy Characteristics'!D:D,MATCH($C926,'Policy Characteristics'!$C:$C,0)))</f>
        <v>Hydrogen Combustion</v>
      </c>
      <c r="K926" s="144" t="str">
        <f>IF(ISBLANK(INDEX('Policy Characteristics'!E:E,MATCH($C926,'Policy Characteristics'!$C:$C,0))),"",INDEX('Policy Characteristics'!E:E,MATCH($C926,'Policy Characteristics'!$C:$C,0)))</f>
        <v>indst shift to hydrogen</v>
      </c>
      <c r="L926" s="151">
        <f>IF(ISBLANK(INDEX('Policy Characteristics'!F:F,MATCH($C926,'Policy Characteristics'!$C:$C,0))),"",INDEX('Policy Characteristics'!F:F,MATCH($C926,'Policy Characteristics'!$C:$C,0)))</f>
        <v>0</v>
      </c>
      <c r="M926" s="151">
        <f>IF(ISBLANK(INDEX('Policy Characteristics'!G:G,MATCH($C926,'Policy Characteristics'!$C:$C,0))),"",INDEX('Policy Characteristics'!G:G,MATCH($C926,'Policy Characteristics'!$C:$C,0)))</f>
        <v>1</v>
      </c>
      <c r="N926" s="151">
        <f>IF(ISBLANK(INDEX('Policy Characteristics'!H:H,MATCH($C926,'Policy Characteristics'!$C:$C,0))),"",INDEX('Policy Characteristics'!H:H,MATCH($C926,'Policy Characteristics'!$C:$C,0)))</f>
        <v>0.01</v>
      </c>
      <c r="O926" s="144" t="str">
        <f>IF(ISBLANK(INDEX('Policy Characteristics'!I:I,MATCH($C926,'Policy Characteristics'!$C:$C,0))),"",INDEX('Policy Characteristics'!I:I,MATCH($C926,'Policy Characteristics'!$C:$C,0)))</f>
        <v>% of fuel shifted</v>
      </c>
      <c r="P926" s="144"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44" t="str">
        <f>IF(ISBLANK(INDEX('Policy Characteristics'!K:K,MATCH($C926,'Policy Characteristics'!$C:$C,0))),"",INDEX('Policy Characteristics'!K:K,MATCH($C926,'Policy Characteristics'!$C:$C,0)))</f>
        <v>industry-ag-main.html#fuel-switching</v>
      </c>
      <c r="R926" s="144" t="str">
        <f>IF(ISBLANK(INDEX('Policy Characteristics'!L:L,MATCH($C926,'Policy Characteristics'!$C:$C,0))),"",INDEX('Policy Characteristics'!L:L,MATCH($C926,'Policy Characteristics'!$C:$C,0)))</f>
        <v>industry-elec-and-hydrogen.html</v>
      </c>
    </row>
    <row r="927" spans="1:18" s="2" customFormat="1" x14ac:dyDescent="0.25">
      <c r="A927" s="144" t="str">
        <f>IF(ISBLANK(INDEX('Policy Characteristics'!A:A,MATCH($C927,'Policy Characteristics'!$C:$C,0))),"",INDEX('Policy Characteristics'!A:A,MATCH($C927,'Policy Characteristics'!$C:$C,0)))</f>
        <v>Industry</v>
      </c>
      <c r="B927" s="152" t="str">
        <f>IF(ISBLANK(INDEX('Policy Characteristics'!B:B,MATCH($C927,'Policy Characteristics'!$C:$C,0))),"",INDEX('Policy Characteristics'!B:B,MATCH($C927,'Policy Characteristics'!$C:$C,0)))</f>
        <v>Hydrogen Combustion</v>
      </c>
      <c r="C927" s="144" t="str">
        <f t="shared" si="40"/>
        <v>Fraction of Eligible Industrial Energy Use Shifted to Hydrogen</v>
      </c>
      <c r="D927" s="6" t="s">
        <v>1972</v>
      </c>
      <c r="E927" s="1" t="s">
        <v>2348</v>
      </c>
      <c r="F927" t="s">
        <v>1934</v>
      </c>
      <c r="G927" s="45" t="s">
        <v>2355</v>
      </c>
      <c r="H927" s="43">
        <v>2165</v>
      </c>
      <c r="I927" t="s">
        <v>43</v>
      </c>
      <c r="J927" s="145" t="str">
        <f>IF(ISBLANK(INDEX('Policy Characteristics'!D:D,MATCH($C927,'Policy Characteristics'!$C:$C,0))),"",INDEX('Policy Characteristics'!D:D,MATCH($C927,'Policy Characteristics'!$C:$C,0)))</f>
        <v>Hydrogen Combustion</v>
      </c>
      <c r="K927" s="144" t="str">
        <f>IF(ISBLANK(INDEX('Policy Characteristics'!E:E,MATCH($C927,'Policy Characteristics'!$C:$C,0))),"",INDEX('Policy Characteristics'!E:E,MATCH($C927,'Policy Characteristics'!$C:$C,0)))</f>
        <v>indst shift to hydrogen</v>
      </c>
      <c r="L927" s="151">
        <f>IF(ISBLANK(INDEX('Policy Characteristics'!F:F,MATCH($C927,'Policy Characteristics'!$C:$C,0))),"",INDEX('Policy Characteristics'!F:F,MATCH($C927,'Policy Characteristics'!$C:$C,0)))</f>
        <v>0</v>
      </c>
      <c r="M927" s="151">
        <f>IF(ISBLANK(INDEX('Policy Characteristics'!G:G,MATCH($C927,'Policy Characteristics'!$C:$C,0))),"",INDEX('Policy Characteristics'!G:G,MATCH($C927,'Policy Characteristics'!$C:$C,0)))</f>
        <v>1</v>
      </c>
      <c r="N927" s="151">
        <f>IF(ISBLANK(INDEX('Policy Characteristics'!H:H,MATCH($C927,'Policy Characteristics'!$C:$C,0))),"",INDEX('Policy Characteristics'!H:H,MATCH($C927,'Policy Characteristics'!$C:$C,0)))</f>
        <v>0.01</v>
      </c>
      <c r="O927" s="144" t="str">
        <f>IF(ISBLANK(INDEX('Policy Characteristics'!I:I,MATCH($C927,'Policy Characteristics'!$C:$C,0))),"",INDEX('Policy Characteristics'!I:I,MATCH($C927,'Policy Characteristics'!$C:$C,0)))</f>
        <v>% of fuel shifted</v>
      </c>
      <c r="P927" s="144"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44" t="str">
        <f>IF(ISBLANK(INDEX('Policy Characteristics'!K:K,MATCH($C927,'Policy Characteristics'!$C:$C,0))),"",INDEX('Policy Characteristics'!K:K,MATCH($C927,'Policy Characteristics'!$C:$C,0)))</f>
        <v>industry-ag-main.html#fuel-switching</v>
      </c>
      <c r="R927" s="144" t="str">
        <f>IF(ISBLANK(INDEX('Policy Characteristics'!L:L,MATCH($C927,'Policy Characteristics'!$C:$C,0))),"",INDEX('Policy Characteristics'!L:L,MATCH($C927,'Policy Characteristics'!$C:$C,0)))</f>
        <v>industry-elec-and-hydrogen.html</v>
      </c>
    </row>
    <row r="928" spans="1:18" s="2" customFormat="1" x14ac:dyDescent="0.25">
      <c r="A928" s="144" t="str">
        <f>IF(ISBLANK(INDEX('Policy Characteristics'!A:A,MATCH($C928,'Policy Characteristics'!$C:$C,0))),"",INDEX('Policy Characteristics'!A:A,MATCH($C928,'Policy Characteristics'!$C:$C,0)))</f>
        <v>Industry</v>
      </c>
      <c r="B928" s="152" t="str">
        <f>IF(ISBLANK(INDEX('Policy Characteristics'!B:B,MATCH($C928,'Policy Characteristics'!$C:$C,0))),"",INDEX('Policy Characteristics'!B:B,MATCH($C928,'Policy Characteristics'!$C:$C,0)))</f>
        <v>Hydrogen Combustion</v>
      </c>
      <c r="C928" s="144" t="str">
        <f t="shared" si="40"/>
        <v>Fraction of Eligible Industrial Energy Use Shifted to Hydrogen</v>
      </c>
      <c r="D928" s="6" t="s">
        <v>1972</v>
      </c>
      <c r="E928" s="1" t="s">
        <v>2349</v>
      </c>
      <c r="F928" t="s">
        <v>1934</v>
      </c>
      <c r="G928" s="45" t="s">
        <v>2356</v>
      </c>
      <c r="H928" s="43">
        <v>2166</v>
      </c>
      <c r="I928" t="s">
        <v>44</v>
      </c>
      <c r="J928" s="145" t="str">
        <f>IF(ISBLANK(INDEX('Policy Characteristics'!D:D,MATCH($C928,'Policy Characteristics'!$C:$C,0))),"",INDEX('Policy Characteristics'!D:D,MATCH($C928,'Policy Characteristics'!$C:$C,0)))</f>
        <v>Hydrogen Combustion</v>
      </c>
      <c r="K928" s="144" t="str">
        <f>IF(ISBLANK(INDEX('Policy Characteristics'!E:E,MATCH($C928,'Policy Characteristics'!$C:$C,0))),"",INDEX('Policy Characteristics'!E:E,MATCH($C928,'Policy Characteristics'!$C:$C,0)))</f>
        <v>indst shift to hydrogen</v>
      </c>
      <c r="L928" s="151">
        <f>IF(ISBLANK(INDEX('Policy Characteristics'!F:F,MATCH($C928,'Policy Characteristics'!$C:$C,0))),"",INDEX('Policy Characteristics'!F:F,MATCH($C928,'Policy Characteristics'!$C:$C,0)))</f>
        <v>0</v>
      </c>
      <c r="M928" s="151">
        <f>IF(ISBLANK(INDEX('Policy Characteristics'!G:G,MATCH($C928,'Policy Characteristics'!$C:$C,0))),"",INDEX('Policy Characteristics'!G:G,MATCH($C928,'Policy Characteristics'!$C:$C,0)))</f>
        <v>1</v>
      </c>
      <c r="N928" s="151">
        <f>IF(ISBLANK(INDEX('Policy Characteristics'!H:H,MATCH($C928,'Policy Characteristics'!$C:$C,0))),"",INDEX('Policy Characteristics'!H:H,MATCH($C928,'Policy Characteristics'!$C:$C,0)))</f>
        <v>0.01</v>
      </c>
      <c r="O928" s="144" t="str">
        <f>IF(ISBLANK(INDEX('Policy Characteristics'!I:I,MATCH($C928,'Policy Characteristics'!$C:$C,0))),"",INDEX('Policy Characteristics'!I:I,MATCH($C928,'Policy Characteristics'!$C:$C,0)))</f>
        <v>% of fuel shifted</v>
      </c>
      <c r="P928" s="144"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44" t="str">
        <f>IF(ISBLANK(INDEX('Policy Characteristics'!K:K,MATCH($C928,'Policy Characteristics'!$C:$C,0))),"",INDEX('Policy Characteristics'!K:K,MATCH($C928,'Policy Characteristics'!$C:$C,0)))</f>
        <v>industry-ag-main.html#fuel-switching</v>
      </c>
      <c r="R928" s="144" t="str">
        <f>IF(ISBLANK(INDEX('Policy Characteristics'!L:L,MATCH($C928,'Policy Characteristics'!$C:$C,0))),"",INDEX('Policy Characteristics'!L:L,MATCH($C928,'Policy Characteristics'!$C:$C,0)))</f>
        <v>industry-elec-and-hydrogen.html</v>
      </c>
    </row>
    <row r="929" spans="1:18" s="2" customFormat="1" x14ac:dyDescent="0.25">
      <c r="A929" s="144" t="str">
        <f>IF(ISBLANK(INDEX('Policy Characteristics'!A:A,MATCH($C929,'Policy Characteristics'!$C:$C,0))),"",INDEX('Policy Characteristics'!A:A,MATCH($C929,'Policy Characteristics'!$C:$C,0)))</f>
        <v>Industry</v>
      </c>
      <c r="B929" s="152" t="str">
        <f>IF(ISBLANK(INDEX('Policy Characteristics'!B:B,MATCH($C929,'Policy Characteristics'!$C:$C,0))),"",INDEX('Policy Characteristics'!B:B,MATCH($C929,'Policy Characteristics'!$C:$C,0)))</f>
        <v>Hydrogen Combustion</v>
      </c>
      <c r="C929" s="144" t="str">
        <f t="shared" si="40"/>
        <v>Fraction of Eligible Industrial Energy Use Shifted to Hydrogen</v>
      </c>
      <c r="D929" s="6" t="s">
        <v>1972</v>
      </c>
      <c r="E929" s="1" t="s">
        <v>2350</v>
      </c>
      <c r="F929" t="s">
        <v>1934</v>
      </c>
      <c r="G929" s="45" t="s">
        <v>2357</v>
      </c>
      <c r="H929" s="43">
        <v>2167</v>
      </c>
      <c r="I929" t="s">
        <v>44</v>
      </c>
      <c r="J929" s="145" t="str">
        <f>IF(ISBLANK(INDEX('Policy Characteristics'!D:D,MATCH($C929,'Policy Characteristics'!$C:$C,0))),"",INDEX('Policy Characteristics'!D:D,MATCH($C929,'Policy Characteristics'!$C:$C,0)))</f>
        <v>Hydrogen Combustion</v>
      </c>
      <c r="K929" s="144" t="str">
        <f>IF(ISBLANK(INDEX('Policy Characteristics'!E:E,MATCH($C929,'Policy Characteristics'!$C:$C,0))),"",INDEX('Policy Characteristics'!E:E,MATCH($C929,'Policy Characteristics'!$C:$C,0)))</f>
        <v>indst shift to hydrogen</v>
      </c>
      <c r="L929" s="151">
        <f>IF(ISBLANK(INDEX('Policy Characteristics'!F:F,MATCH($C929,'Policy Characteristics'!$C:$C,0))),"",INDEX('Policy Characteristics'!F:F,MATCH($C929,'Policy Characteristics'!$C:$C,0)))</f>
        <v>0</v>
      </c>
      <c r="M929" s="151">
        <f>IF(ISBLANK(INDEX('Policy Characteristics'!G:G,MATCH($C929,'Policy Characteristics'!$C:$C,0))),"",INDEX('Policy Characteristics'!G:G,MATCH($C929,'Policy Characteristics'!$C:$C,0)))</f>
        <v>1</v>
      </c>
      <c r="N929" s="151">
        <f>IF(ISBLANK(INDEX('Policy Characteristics'!H:H,MATCH($C929,'Policy Characteristics'!$C:$C,0))),"",INDEX('Policy Characteristics'!H:H,MATCH($C929,'Policy Characteristics'!$C:$C,0)))</f>
        <v>0.01</v>
      </c>
      <c r="O929" s="144" t="str">
        <f>IF(ISBLANK(INDEX('Policy Characteristics'!I:I,MATCH($C929,'Policy Characteristics'!$C:$C,0))),"",INDEX('Policy Characteristics'!I:I,MATCH($C929,'Policy Characteristics'!$C:$C,0)))</f>
        <v>% of fuel shifted</v>
      </c>
      <c r="P929" s="144"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44" t="str">
        <f>IF(ISBLANK(INDEX('Policy Characteristics'!K:K,MATCH($C929,'Policy Characteristics'!$C:$C,0))),"",INDEX('Policy Characteristics'!K:K,MATCH($C929,'Policy Characteristics'!$C:$C,0)))</f>
        <v>industry-ag-main.html#fuel-switching</v>
      </c>
      <c r="R929" s="144" t="str">
        <f>IF(ISBLANK(INDEX('Policy Characteristics'!L:L,MATCH($C929,'Policy Characteristics'!$C:$C,0))),"",INDEX('Policy Characteristics'!L:L,MATCH($C929,'Policy Characteristics'!$C:$C,0)))</f>
        <v>industry-elec-and-hydrogen.html</v>
      </c>
    </row>
    <row r="930" spans="1:18" s="2" customFormat="1" x14ac:dyDescent="0.25">
      <c r="A930" s="144" t="str">
        <f>IF(ISBLANK(INDEX('Policy Characteristics'!A:A,MATCH($C930,'Policy Characteristics'!$C:$C,0))),"",INDEX('Policy Characteristics'!A:A,MATCH($C930,'Policy Characteristics'!$C:$C,0)))</f>
        <v>Industry</v>
      </c>
      <c r="B930" s="152" t="str">
        <f>IF(ISBLANK(INDEX('Policy Characteristics'!B:B,MATCH($C930,'Policy Characteristics'!$C:$C,0))),"",INDEX('Policy Characteristics'!B:B,MATCH($C930,'Policy Characteristics'!$C:$C,0)))</f>
        <v>Hydrogen Combustion</v>
      </c>
      <c r="C930" s="144" t="str">
        <f t="shared" si="40"/>
        <v>Fraction of Eligible Industrial Energy Use Shifted to Hydrogen</v>
      </c>
      <c r="D930" s="6" t="s">
        <v>1972</v>
      </c>
      <c r="E930" s="1" t="s">
        <v>2351</v>
      </c>
      <c r="F930" t="s">
        <v>1934</v>
      </c>
      <c r="G930" s="45" t="s">
        <v>2358</v>
      </c>
      <c r="H930" s="43">
        <v>2168</v>
      </c>
      <c r="I930" t="s">
        <v>44</v>
      </c>
      <c r="J930" s="145" t="str">
        <f>IF(ISBLANK(INDEX('Policy Characteristics'!D:D,MATCH($C930,'Policy Characteristics'!$C:$C,0))),"",INDEX('Policy Characteristics'!D:D,MATCH($C930,'Policy Characteristics'!$C:$C,0)))</f>
        <v>Hydrogen Combustion</v>
      </c>
      <c r="K930" s="144" t="str">
        <f>IF(ISBLANK(INDEX('Policy Characteristics'!E:E,MATCH($C930,'Policy Characteristics'!$C:$C,0))),"",INDEX('Policy Characteristics'!E:E,MATCH($C930,'Policy Characteristics'!$C:$C,0)))</f>
        <v>indst shift to hydrogen</v>
      </c>
      <c r="L930" s="151">
        <f>IF(ISBLANK(INDEX('Policy Characteristics'!F:F,MATCH($C930,'Policy Characteristics'!$C:$C,0))),"",INDEX('Policy Characteristics'!F:F,MATCH($C930,'Policy Characteristics'!$C:$C,0)))</f>
        <v>0</v>
      </c>
      <c r="M930" s="151">
        <f>IF(ISBLANK(INDEX('Policy Characteristics'!G:G,MATCH($C930,'Policy Characteristics'!$C:$C,0))),"",INDEX('Policy Characteristics'!G:G,MATCH($C930,'Policy Characteristics'!$C:$C,0)))</f>
        <v>1</v>
      </c>
      <c r="N930" s="151">
        <f>IF(ISBLANK(INDEX('Policy Characteristics'!H:H,MATCH($C930,'Policy Characteristics'!$C:$C,0))),"",INDEX('Policy Characteristics'!H:H,MATCH($C930,'Policy Characteristics'!$C:$C,0)))</f>
        <v>0.01</v>
      </c>
      <c r="O930" s="144" t="str">
        <f>IF(ISBLANK(INDEX('Policy Characteristics'!I:I,MATCH($C930,'Policy Characteristics'!$C:$C,0))),"",INDEX('Policy Characteristics'!I:I,MATCH($C930,'Policy Characteristics'!$C:$C,0)))</f>
        <v>% of fuel shifted</v>
      </c>
      <c r="P930" s="144"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44" t="str">
        <f>IF(ISBLANK(INDEX('Policy Characteristics'!K:K,MATCH($C930,'Policy Characteristics'!$C:$C,0))),"",INDEX('Policy Characteristics'!K:K,MATCH($C930,'Policy Characteristics'!$C:$C,0)))</f>
        <v>industry-ag-main.html#fuel-switching</v>
      </c>
      <c r="R930" s="144" t="str">
        <f>IF(ISBLANK(INDEX('Policy Characteristics'!L:L,MATCH($C930,'Policy Characteristics'!$C:$C,0))),"",INDEX('Policy Characteristics'!L:L,MATCH($C930,'Policy Characteristics'!$C:$C,0)))</f>
        <v>industry-elec-and-hydrogen.html</v>
      </c>
    </row>
    <row r="931" spans="1:18" s="2" customFormat="1" x14ac:dyDescent="0.25">
      <c r="A931" s="144" t="str">
        <f>IF(ISBLANK(INDEX('Policy Characteristics'!A:A,MATCH($C931,'Policy Characteristics'!$C:$C,0))),"",INDEX('Policy Characteristics'!A:A,MATCH($C931,'Policy Characteristics'!$C:$C,0)))</f>
        <v>Industry</v>
      </c>
      <c r="B931" s="152" t="str">
        <f>IF(ISBLANK(INDEX('Policy Characteristics'!B:B,MATCH($C931,'Policy Characteristics'!$C:$C,0))),"",INDEX('Policy Characteristics'!B:B,MATCH($C931,'Policy Characteristics'!$C:$C,0)))</f>
        <v>Hydrogen Combustion</v>
      </c>
      <c r="C931" s="144" t="str">
        <f t="shared" si="40"/>
        <v>Fraction of Eligible Industrial Energy Use Shifted to Hydrogen</v>
      </c>
      <c r="D931" s="6" t="s">
        <v>1972</v>
      </c>
      <c r="E931" s="1" t="s">
        <v>2501</v>
      </c>
      <c r="F931" t="s">
        <v>1934</v>
      </c>
      <c r="G931" s="45" t="s">
        <v>2501</v>
      </c>
      <c r="H931" s="43">
        <v>2169</v>
      </c>
      <c r="I931" t="s">
        <v>43</v>
      </c>
      <c r="J931" s="145" t="str">
        <f>IF(ISBLANK(INDEX('Policy Characteristics'!D:D,MATCH($C931,'Policy Characteristics'!$C:$C,0))),"",INDEX('Policy Characteristics'!D:D,MATCH($C931,'Policy Characteristics'!$C:$C,0)))</f>
        <v>Hydrogen Combustion</v>
      </c>
      <c r="K931" s="144" t="str">
        <f>IF(ISBLANK(INDEX('Policy Characteristics'!E:E,MATCH($C931,'Policy Characteristics'!$C:$C,0))),"",INDEX('Policy Characteristics'!E:E,MATCH($C931,'Policy Characteristics'!$C:$C,0)))</f>
        <v>indst shift to hydrogen</v>
      </c>
      <c r="L931" s="151">
        <f>IF(ISBLANK(INDEX('Policy Characteristics'!F:F,MATCH($C931,'Policy Characteristics'!$C:$C,0))),"",INDEX('Policy Characteristics'!F:F,MATCH($C931,'Policy Characteristics'!$C:$C,0)))</f>
        <v>0</v>
      </c>
      <c r="M931" s="151">
        <f>IF(ISBLANK(INDEX('Policy Characteristics'!G:G,MATCH($C931,'Policy Characteristics'!$C:$C,0))),"",INDEX('Policy Characteristics'!G:G,MATCH($C931,'Policy Characteristics'!$C:$C,0)))</f>
        <v>1</v>
      </c>
      <c r="N931" s="151">
        <f>IF(ISBLANK(INDEX('Policy Characteristics'!H:H,MATCH($C931,'Policy Characteristics'!$C:$C,0))),"",INDEX('Policy Characteristics'!H:H,MATCH($C931,'Policy Characteristics'!$C:$C,0)))</f>
        <v>0.01</v>
      </c>
      <c r="O931" s="144" t="str">
        <f>IF(ISBLANK(INDEX('Policy Characteristics'!I:I,MATCH($C931,'Policy Characteristics'!$C:$C,0))),"",INDEX('Policy Characteristics'!I:I,MATCH($C931,'Policy Characteristics'!$C:$C,0)))</f>
        <v>% of fuel shifted</v>
      </c>
      <c r="P931" s="144"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44" t="str">
        <f>IF(ISBLANK(INDEX('Policy Characteristics'!K:K,MATCH($C931,'Policy Characteristics'!$C:$C,0))),"",INDEX('Policy Characteristics'!K:K,MATCH($C931,'Policy Characteristics'!$C:$C,0)))</f>
        <v>industry-ag-main.html#fuel-switching</v>
      </c>
      <c r="R931" s="144" t="str">
        <f>IF(ISBLANK(INDEX('Policy Characteristics'!L:L,MATCH($C931,'Policy Characteristics'!$C:$C,0))),"",INDEX('Policy Characteristics'!L:L,MATCH($C931,'Policy Characteristics'!$C:$C,0)))</f>
        <v>industry-elec-and-hydrogen.html</v>
      </c>
    </row>
    <row r="932" spans="1:18" s="2" customFormat="1" x14ac:dyDescent="0.25">
      <c r="A932" s="144" t="str">
        <f>IF(ISBLANK(INDEX('Policy Characteristics'!A:A,MATCH($C932,'Policy Characteristics'!$C:$C,0))),"",INDEX('Policy Characteristics'!A:A,MATCH($C932,'Policy Characteristics'!$C:$C,0)))</f>
        <v>Industry</v>
      </c>
      <c r="B932" s="152" t="str">
        <f>IF(ISBLANK(INDEX('Policy Characteristics'!B:B,MATCH($C932,'Policy Characteristics'!$C:$C,0))),"",INDEX('Policy Characteristics'!B:B,MATCH($C932,'Policy Characteristics'!$C:$C,0)))</f>
        <v>Hydrogen Combustion</v>
      </c>
      <c r="C932" s="144" t="str">
        <f t="shared" si="40"/>
        <v>Fraction of Eligible Industrial Energy Use Shifted to Hydrogen</v>
      </c>
      <c r="D932" s="6" t="s">
        <v>1973</v>
      </c>
      <c r="E932" s="1" t="s">
        <v>2345</v>
      </c>
      <c r="F932" t="s">
        <v>1935</v>
      </c>
      <c r="G932" s="45" t="s">
        <v>2352</v>
      </c>
      <c r="H932" s="43">
        <v>2170</v>
      </c>
      <c r="I932" t="s">
        <v>43</v>
      </c>
      <c r="J932" s="145" t="str">
        <f>IF(ISBLANK(INDEX('Policy Characteristics'!D:D,MATCH($C932,'Policy Characteristics'!$C:$C,0))),"",INDEX('Policy Characteristics'!D:D,MATCH($C932,'Policy Characteristics'!$C:$C,0)))</f>
        <v>Hydrogen Combustion</v>
      </c>
      <c r="K932" s="144" t="str">
        <f>IF(ISBLANK(INDEX('Policy Characteristics'!E:E,MATCH($C932,'Policy Characteristics'!$C:$C,0))),"",INDEX('Policy Characteristics'!E:E,MATCH($C932,'Policy Characteristics'!$C:$C,0)))</f>
        <v>indst shift to hydrogen</v>
      </c>
      <c r="L932" s="151">
        <f>IF(ISBLANK(INDEX('Policy Characteristics'!F:F,MATCH($C932,'Policy Characteristics'!$C:$C,0))),"",INDEX('Policy Characteristics'!F:F,MATCH($C932,'Policy Characteristics'!$C:$C,0)))</f>
        <v>0</v>
      </c>
      <c r="M932" s="151">
        <f>IF(ISBLANK(INDEX('Policy Characteristics'!G:G,MATCH($C932,'Policy Characteristics'!$C:$C,0))),"",INDEX('Policy Characteristics'!G:G,MATCH($C932,'Policy Characteristics'!$C:$C,0)))</f>
        <v>1</v>
      </c>
      <c r="N932" s="151">
        <f>IF(ISBLANK(INDEX('Policy Characteristics'!H:H,MATCH($C932,'Policy Characteristics'!$C:$C,0))),"",INDEX('Policy Characteristics'!H:H,MATCH($C932,'Policy Characteristics'!$C:$C,0)))</f>
        <v>0.01</v>
      </c>
      <c r="O932" s="144" t="str">
        <f>IF(ISBLANK(INDEX('Policy Characteristics'!I:I,MATCH($C932,'Policy Characteristics'!$C:$C,0))),"",INDEX('Policy Characteristics'!I:I,MATCH($C932,'Policy Characteristics'!$C:$C,0)))</f>
        <v>% of fuel shifted</v>
      </c>
      <c r="P932" s="144"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44" t="str">
        <f>IF(ISBLANK(INDEX('Policy Characteristics'!K:K,MATCH($C932,'Policy Characteristics'!$C:$C,0))),"",INDEX('Policy Characteristics'!K:K,MATCH($C932,'Policy Characteristics'!$C:$C,0)))</f>
        <v>industry-ag-main.html#fuel-switching</v>
      </c>
      <c r="R932" s="144" t="str">
        <f>IF(ISBLANK(INDEX('Policy Characteristics'!L:L,MATCH($C932,'Policy Characteristics'!$C:$C,0))),"",INDEX('Policy Characteristics'!L:L,MATCH($C932,'Policy Characteristics'!$C:$C,0)))</f>
        <v>industry-elec-and-hydrogen.html</v>
      </c>
    </row>
    <row r="933" spans="1:18" s="2" customFormat="1" x14ac:dyDescent="0.25">
      <c r="A933" s="144" t="str">
        <f>IF(ISBLANK(INDEX('Policy Characteristics'!A:A,MATCH($C933,'Policy Characteristics'!$C:$C,0))),"",INDEX('Policy Characteristics'!A:A,MATCH($C933,'Policy Characteristics'!$C:$C,0)))</f>
        <v>Industry</v>
      </c>
      <c r="B933" s="152" t="str">
        <f>IF(ISBLANK(INDEX('Policy Characteristics'!B:B,MATCH($C933,'Policy Characteristics'!$C:$C,0))),"",INDEX('Policy Characteristics'!B:B,MATCH($C933,'Policy Characteristics'!$C:$C,0)))</f>
        <v>Hydrogen Combustion</v>
      </c>
      <c r="C933" s="144" t="str">
        <f t="shared" si="40"/>
        <v>Fraction of Eligible Industrial Energy Use Shifted to Hydrogen</v>
      </c>
      <c r="D933" s="6" t="s">
        <v>1973</v>
      </c>
      <c r="E933" s="1" t="s">
        <v>2346</v>
      </c>
      <c r="F933" t="s">
        <v>1935</v>
      </c>
      <c r="G933" s="45" t="s">
        <v>2353</v>
      </c>
      <c r="H933" s="43">
        <v>2171</v>
      </c>
      <c r="I933" t="s">
        <v>43</v>
      </c>
      <c r="J933" s="145" t="str">
        <f>IF(ISBLANK(INDEX('Policy Characteristics'!D:D,MATCH($C933,'Policy Characteristics'!$C:$C,0))),"",INDEX('Policy Characteristics'!D:D,MATCH($C933,'Policy Characteristics'!$C:$C,0)))</f>
        <v>Hydrogen Combustion</v>
      </c>
      <c r="K933" s="144" t="str">
        <f>IF(ISBLANK(INDEX('Policy Characteristics'!E:E,MATCH($C933,'Policy Characteristics'!$C:$C,0))),"",INDEX('Policy Characteristics'!E:E,MATCH($C933,'Policy Characteristics'!$C:$C,0)))</f>
        <v>indst shift to hydrogen</v>
      </c>
      <c r="L933" s="151">
        <f>IF(ISBLANK(INDEX('Policy Characteristics'!F:F,MATCH($C933,'Policy Characteristics'!$C:$C,0))),"",INDEX('Policy Characteristics'!F:F,MATCH($C933,'Policy Characteristics'!$C:$C,0)))</f>
        <v>0</v>
      </c>
      <c r="M933" s="151">
        <f>IF(ISBLANK(INDEX('Policy Characteristics'!G:G,MATCH($C933,'Policy Characteristics'!$C:$C,0))),"",INDEX('Policy Characteristics'!G:G,MATCH($C933,'Policy Characteristics'!$C:$C,0)))</f>
        <v>1</v>
      </c>
      <c r="N933" s="151">
        <f>IF(ISBLANK(INDEX('Policy Characteristics'!H:H,MATCH($C933,'Policy Characteristics'!$C:$C,0))),"",INDEX('Policy Characteristics'!H:H,MATCH($C933,'Policy Characteristics'!$C:$C,0)))</f>
        <v>0.01</v>
      </c>
      <c r="O933" s="144" t="str">
        <f>IF(ISBLANK(INDEX('Policy Characteristics'!I:I,MATCH($C933,'Policy Characteristics'!$C:$C,0))),"",INDEX('Policy Characteristics'!I:I,MATCH($C933,'Policy Characteristics'!$C:$C,0)))</f>
        <v>% of fuel shifted</v>
      </c>
      <c r="P933" s="144"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44" t="str">
        <f>IF(ISBLANK(INDEX('Policy Characteristics'!K:K,MATCH($C933,'Policy Characteristics'!$C:$C,0))),"",INDEX('Policy Characteristics'!K:K,MATCH($C933,'Policy Characteristics'!$C:$C,0)))</f>
        <v>industry-ag-main.html#fuel-switching</v>
      </c>
      <c r="R933" s="144" t="str">
        <f>IF(ISBLANK(INDEX('Policy Characteristics'!L:L,MATCH($C933,'Policy Characteristics'!$C:$C,0))),"",INDEX('Policy Characteristics'!L:L,MATCH($C933,'Policy Characteristics'!$C:$C,0)))</f>
        <v>industry-elec-and-hydrogen.html</v>
      </c>
    </row>
    <row r="934" spans="1:18" s="2" customFormat="1" x14ac:dyDescent="0.25">
      <c r="A934" s="144" t="str">
        <f>IF(ISBLANK(INDEX('Policy Characteristics'!A:A,MATCH($C934,'Policy Characteristics'!$C:$C,0))),"",INDEX('Policy Characteristics'!A:A,MATCH($C934,'Policy Characteristics'!$C:$C,0)))</f>
        <v>Industry</v>
      </c>
      <c r="B934" s="152" t="str">
        <f>IF(ISBLANK(INDEX('Policy Characteristics'!B:B,MATCH($C934,'Policy Characteristics'!$C:$C,0))),"",INDEX('Policy Characteristics'!B:B,MATCH($C934,'Policy Characteristics'!$C:$C,0)))</f>
        <v>Hydrogen Combustion</v>
      </c>
      <c r="C934" s="144" t="str">
        <f t="shared" si="40"/>
        <v>Fraction of Eligible Industrial Energy Use Shifted to Hydrogen</v>
      </c>
      <c r="D934" s="6" t="s">
        <v>1973</v>
      </c>
      <c r="E934" s="1" t="s">
        <v>2347</v>
      </c>
      <c r="F934" t="s">
        <v>1935</v>
      </c>
      <c r="G934" s="45" t="s">
        <v>2354</v>
      </c>
      <c r="H934" s="43">
        <v>2172</v>
      </c>
      <c r="I934" t="s">
        <v>43</v>
      </c>
      <c r="J934" s="145" t="str">
        <f>IF(ISBLANK(INDEX('Policy Characteristics'!D:D,MATCH($C934,'Policy Characteristics'!$C:$C,0))),"",INDEX('Policy Characteristics'!D:D,MATCH($C934,'Policy Characteristics'!$C:$C,0)))</f>
        <v>Hydrogen Combustion</v>
      </c>
      <c r="K934" s="144" t="str">
        <f>IF(ISBLANK(INDEX('Policy Characteristics'!E:E,MATCH($C934,'Policy Characteristics'!$C:$C,0))),"",INDEX('Policy Characteristics'!E:E,MATCH($C934,'Policy Characteristics'!$C:$C,0)))</f>
        <v>indst shift to hydrogen</v>
      </c>
      <c r="L934" s="151">
        <f>IF(ISBLANK(INDEX('Policy Characteristics'!F:F,MATCH($C934,'Policy Characteristics'!$C:$C,0))),"",INDEX('Policy Characteristics'!F:F,MATCH($C934,'Policy Characteristics'!$C:$C,0)))</f>
        <v>0</v>
      </c>
      <c r="M934" s="151">
        <f>IF(ISBLANK(INDEX('Policy Characteristics'!G:G,MATCH($C934,'Policy Characteristics'!$C:$C,0))),"",INDEX('Policy Characteristics'!G:G,MATCH($C934,'Policy Characteristics'!$C:$C,0)))</f>
        <v>1</v>
      </c>
      <c r="N934" s="151">
        <f>IF(ISBLANK(INDEX('Policy Characteristics'!H:H,MATCH($C934,'Policy Characteristics'!$C:$C,0))),"",INDEX('Policy Characteristics'!H:H,MATCH($C934,'Policy Characteristics'!$C:$C,0)))</f>
        <v>0.01</v>
      </c>
      <c r="O934" s="144" t="str">
        <f>IF(ISBLANK(INDEX('Policy Characteristics'!I:I,MATCH($C934,'Policy Characteristics'!$C:$C,0))),"",INDEX('Policy Characteristics'!I:I,MATCH($C934,'Policy Characteristics'!$C:$C,0)))</f>
        <v>% of fuel shifted</v>
      </c>
      <c r="P934" s="144"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44" t="str">
        <f>IF(ISBLANK(INDEX('Policy Characteristics'!K:K,MATCH($C934,'Policy Characteristics'!$C:$C,0))),"",INDEX('Policy Characteristics'!K:K,MATCH($C934,'Policy Characteristics'!$C:$C,0)))</f>
        <v>industry-ag-main.html#fuel-switching</v>
      </c>
      <c r="R934" s="144" t="str">
        <f>IF(ISBLANK(INDEX('Policy Characteristics'!L:L,MATCH($C934,'Policy Characteristics'!$C:$C,0))),"",INDEX('Policy Characteristics'!L:L,MATCH($C934,'Policy Characteristics'!$C:$C,0)))</f>
        <v>industry-elec-and-hydrogen.html</v>
      </c>
    </row>
    <row r="935" spans="1:18" s="2" customFormat="1" x14ac:dyDescent="0.25">
      <c r="A935" s="144" t="str">
        <f>IF(ISBLANK(INDEX('Policy Characteristics'!A:A,MATCH($C935,'Policy Characteristics'!$C:$C,0))),"",INDEX('Policy Characteristics'!A:A,MATCH($C935,'Policy Characteristics'!$C:$C,0)))</f>
        <v>Industry</v>
      </c>
      <c r="B935" s="152" t="str">
        <f>IF(ISBLANK(INDEX('Policy Characteristics'!B:B,MATCH($C935,'Policy Characteristics'!$C:$C,0))),"",INDEX('Policy Characteristics'!B:B,MATCH($C935,'Policy Characteristics'!$C:$C,0)))</f>
        <v>Hydrogen Combustion</v>
      </c>
      <c r="C935" s="144" t="str">
        <f t="shared" si="40"/>
        <v>Fraction of Eligible Industrial Energy Use Shifted to Hydrogen</v>
      </c>
      <c r="D935" s="6" t="s">
        <v>1973</v>
      </c>
      <c r="E935" s="1" t="s">
        <v>2348</v>
      </c>
      <c r="F935" t="s">
        <v>1935</v>
      </c>
      <c r="G935" s="45" t="s">
        <v>2355</v>
      </c>
      <c r="H935" s="43">
        <v>2173</v>
      </c>
      <c r="I935" t="s">
        <v>43</v>
      </c>
      <c r="J935" s="145" t="str">
        <f>IF(ISBLANK(INDEX('Policy Characteristics'!D:D,MATCH($C935,'Policy Characteristics'!$C:$C,0))),"",INDEX('Policy Characteristics'!D:D,MATCH($C935,'Policy Characteristics'!$C:$C,0)))</f>
        <v>Hydrogen Combustion</v>
      </c>
      <c r="K935" s="144" t="str">
        <f>IF(ISBLANK(INDEX('Policy Characteristics'!E:E,MATCH($C935,'Policy Characteristics'!$C:$C,0))),"",INDEX('Policy Characteristics'!E:E,MATCH($C935,'Policy Characteristics'!$C:$C,0)))</f>
        <v>indst shift to hydrogen</v>
      </c>
      <c r="L935" s="151">
        <f>IF(ISBLANK(INDEX('Policy Characteristics'!F:F,MATCH($C935,'Policy Characteristics'!$C:$C,0))),"",INDEX('Policy Characteristics'!F:F,MATCH($C935,'Policy Characteristics'!$C:$C,0)))</f>
        <v>0</v>
      </c>
      <c r="M935" s="151">
        <f>IF(ISBLANK(INDEX('Policy Characteristics'!G:G,MATCH($C935,'Policy Characteristics'!$C:$C,0))),"",INDEX('Policy Characteristics'!G:G,MATCH($C935,'Policy Characteristics'!$C:$C,0)))</f>
        <v>1</v>
      </c>
      <c r="N935" s="151">
        <f>IF(ISBLANK(INDEX('Policy Characteristics'!H:H,MATCH($C935,'Policy Characteristics'!$C:$C,0))),"",INDEX('Policy Characteristics'!H:H,MATCH($C935,'Policy Characteristics'!$C:$C,0)))</f>
        <v>0.01</v>
      </c>
      <c r="O935" s="144" t="str">
        <f>IF(ISBLANK(INDEX('Policy Characteristics'!I:I,MATCH($C935,'Policy Characteristics'!$C:$C,0))),"",INDEX('Policy Characteristics'!I:I,MATCH($C935,'Policy Characteristics'!$C:$C,0)))</f>
        <v>% of fuel shifted</v>
      </c>
      <c r="P935" s="144"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44" t="str">
        <f>IF(ISBLANK(INDEX('Policy Characteristics'!K:K,MATCH($C935,'Policy Characteristics'!$C:$C,0))),"",INDEX('Policy Characteristics'!K:K,MATCH($C935,'Policy Characteristics'!$C:$C,0)))</f>
        <v>industry-ag-main.html#fuel-switching</v>
      </c>
      <c r="R935" s="144" t="str">
        <f>IF(ISBLANK(INDEX('Policy Characteristics'!L:L,MATCH($C935,'Policy Characteristics'!$C:$C,0))),"",INDEX('Policy Characteristics'!L:L,MATCH($C935,'Policy Characteristics'!$C:$C,0)))</f>
        <v>industry-elec-and-hydrogen.html</v>
      </c>
    </row>
    <row r="936" spans="1:18" s="2" customFormat="1" x14ac:dyDescent="0.25">
      <c r="A936" s="144" t="str">
        <f>IF(ISBLANK(INDEX('Policy Characteristics'!A:A,MATCH($C936,'Policy Characteristics'!$C:$C,0))),"",INDEX('Policy Characteristics'!A:A,MATCH($C936,'Policy Characteristics'!$C:$C,0)))</f>
        <v>Industry</v>
      </c>
      <c r="B936" s="152" t="str">
        <f>IF(ISBLANK(INDEX('Policy Characteristics'!B:B,MATCH($C936,'Policy Characteristics'!$C:$C,0))),"",INDEX('Policy Characteristics'!B:B,MATCH($C936,'Policy Characteristics'!$C:$C,0)))</f>
        <v>Hydrogen Combustion</v>
      </c>
      <c r="C936" s="144" t="str">
        <f t="shared" si="40"/>
        <v>Fraction of Eligible Industrial Energy Use Shifted to Hydrogen</v>
      </c>
      <c r="D936" s="6" t="s">
        <v>1973</v>
      </c>
      <c r="E936" s="1" t="s">
        <v>2349</v>
      </c>
      <c r="F936" t="s">
        <v>1935</v>
      </c>
      <c r="G936" s="45" t="s">
        <v>2356</v>
      </c>
      <c r="H936" s="43">
        <v>2174</v>
      </c>
      <c r="I936" t="s">
        <v>44</v>
      </c>
      <c r="J936" s="145" t="str">
        <f>IF(ISBLANK(INDEX('Policy Characteristics'!D:D,MATCH($C936,'Policy Characteristics'!$C:$C,0))),"",INDEX('Policy Characteristics'!D:D,MATCH($C936,'Policy Characteristics'!$C:$C,0)))</f>
        <v>Hydrogen Combustion</v>
      </c>
      <c r="K936" s="144" t="str">
        <f>IF(ISBLANK(INDEX('Policy Characteristics'!E:E,MATCH($C936,'Policy Characteristics'!$C:$C,0))),"",INDEX('Policy Characteristics'!E:E,MATCH($C936,'Policy Characteristics'!$C:$C,0)))</f>
        <v>indst shift to hydrogen</v>
      </c>
      <c r="L936" s="151">
        <f>IF(ISBLANK(INDEX('Policy Characteristics'!F:F,MATCH($C936,'Policy Characteristics'!$C:$C,0))),"",INDEX('Policy Characteristics'!F:F,MATCH($C936,'Policy Characteristics'!$C:$C,0)))</f>
        <v>0</v>
      </c>
      <c r="M936" s="151">
        <f>IF(ISBLANK(INDEX('Policy Characteristics'!G:G,MATCH($C936,'Policy Characteristics'!$C:$C,0))),"",INDEX('Policy Characteristics'!G:G,MATCH($C936,'Policy Characteristics'!$C:$C,0)))</f>
        <v>1</v>
      </c>
      <c r="N936" s="151">
        <f>IF(ISBLANK(INDEX('Policy Characteristics'!H:H,MATCH($C936,'Policy Characteristics'!$C:$C,0))),"",INDEX('Policy Characteristics'!H:H,MATCH($C936,'Policy Characteristics'!$C:$C,0)))</f>
        <v>0.01</v>
      </c>
      <c r="O936" s="144" t="str">
        <f>IF(ISBLANK(INDEX('Policy Characteristics'!I:I,MATCH($C936,'Policy Characteristics'!$C:$C,0))),"",INDEX('Policy Characteristics'!I:I,MATCH($C936,'Policy Characteristics'!$C:$C,0)))</f>
        <v>% of fuel shifted</v>
      </c>
      <c r="P936" s="144"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44" t="str">
        <f>IF(ISBLANK(INDEX('Policy Characteristics'!K:K,MATCH($C936,'Policy Characteristics'!$C:$C,0))),"",INDEX('Policy Characteristics'!K:K,MATCH($C936,'Policy Characteristics'!$C:$C,0)))</f>
        <v>industry-ag-main.html#fuel-switching</v>
      </c>
      <c r="R936" s="144" t="str">
        <f>IF(ISBLANK(INDEX('Policy Characteristics'!L:L,MATCH($C936,'Policy Characteristics'!$C:$C,0))),"",INDEX('Policy Characteristics'!L:L,MATCH($C936,'Policy Characteristics'!$C:$C,0)))</f>
        <v>industry-elec-and-hydrogen.html</v>
      </c>
    </row>
    <row r="937" spans="1:18" s="2" customFormat="1" x14ac:dyDescent="0.25">
      <c r="A937" s="144" t="str">
        <f>IF(ISBLANK(INDEX('Policy Characteristics'!A:A,MATCH($C937,'Policy Characteristics'!$C:$C,0))),"",INDEX('Policy Characteristics'!A:A,MATCH($C937,'Policy Characteristics'!$C:$C,0)))</f>
        <v>Industry</v>
      </c>
      <c r="B937" s="152" t="str">
        <f>IF(ISBLANK(INDEX('Policy Characteristics'!B:B,MATCH($C937,'Policy Characteristics'!$C:$C,0))),"",INDEX('Policy Characteristics'!B:B,MATCH($C937,'Policy Characteristics'!$C:$C,0)))</f>
        <v>Hydrogen Combustion</v>
      </c>
      <c r="C937" s="144" t="str">
        <f t="shared" si="40"/>
        <v>Fraction of Eligible Industrial Energy Use Shifted to Hydrogen</v>
      </c>
      <c r="D937" s="6" t="s">
        <v>1973</v>
      </c>
      <c r="E937" s="1" t="s">
        <v>2350</v>
      </c>
      <c r="F937" t="s">
        <v>1935</v>
      </c>
      <c r="G937" s="45" t="s">
        <v>2357</v>
      </c>
      <c r="H937" s="43">
        <v>2175</v>
      </c>
      <c r="I937" t="s">
        <v>44</v>
      </c>
      <c r="J937" s="145" t="str">
        <f>IF(ISBLANK(INDEX('Policy Characteristics'!D:D,MATCH($C937,'Policy Characteristics'!$C:$C,0))),"",INDEX('Policy Characteristics'!D:D,MATCH($C937,'Policy Characteristics'!$C:$C,0)))</f>
        <v>Hydrogen Combustion</v>
      </c>
      <c r="K937" s="144" t="str">
        <f>IF(ISBLANK(INDEX('Policy Characteristics'!E:E,MATCH($C937,'Policy Characteristics'!$C:$C,0))),"",INDEX('Policy Characteristics'!E:E,MATCH($C937,'Policy Characteristics'!$C:$C,0)))</f>
        <v>indst shift to hydrogen</v>
      </c>
      <c r="L937" s="151">
        <f>IF(ISBLANK(INDEX('Policy Characteristics'!F:F,MATCH($C937,'Policy Characteristics'!$C:$C,0))),"",INDEX('Policy Characteristics'!F:F,MATCH($C937,'Policy Characteristics'!$C:$C,0)))</f>
        <v>0</v>
      </c>
      <c r="M937" s="151">
        <f>IF(ISBLANK(INDEX('Policy Characteristics'!G:G,MATCH($C937,'Policy Characteristics'!$C:$C,0))),"",INDEX('Policy Characteristics'!G:G,MATCH($C937,'Policy Characteristics'!$C:$C,0)))</f>
        <v>1</v>
      </c>
      <c r="N937" s="151">
        <f>IF(ISBLANK(INDEX('Policy Characteristics'!H:H,MATCH($C937,'Policy Characteristics'!$C:$C,0))),"",INDEX('Policy Characteristics'!H:H,MATCH($C937,'Policy Characteristics'!$C:$C,0)))</f>
        <v>0.01</v>
      </c>
      <c r="O937" s="144" t="str">
        <f>IF(ISBLANK(INDEX('Policy Characteristics'!I:I,MATCH($C937,'Policy Characteristics'!$C:$C,0))),"",INDEX('Policy Characteristics'!I:I,MATCH($C937,'Policy Characteristics'!$C:$C,0)))</f>
        <v>% of fuel shifted</v>
      </c>
      <c r="P937" s="144"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44" t="str">
        <f>IF(ISBLANK(INDEX('Policy Characteristics'!K:K,MATCH($C937,'Policy Characteristics'!$C:$C,0))),"",INDEX('Policy Characteristics'!K:K,MATCH($C937,'Policy Characteristics'!$C:$C,0)))</f>
        <v>industry-ag-main.html#fuel-switching</v>
      </c>
      <c r="R937" s="144" t="str">
        <f>IF(ISBLANK(INDEX('Policy Characteristics'!L:L,MATCH($C937,'Policy Characteristics'!$C:$C,0))),"",INDEX('Policy Characteristics'!L:L,MATCH($C937,'Policy Characteristics'!$C:$C,0)))</f>
        <v>industry-elec-and-hydrogen.html</v>
      </c>
    </row>
    <row r="938" spans="1:18" s="2" customFormat="1" x14ac:dyDescent="0.25">
      <c r="A938" s="144" t="str">
        <f>IF(ISBLANK(INDEX('Policy Characteristics'!A:A,MATCH($C938,'Policy Characteristics'!$C:$C,0))),"",INDEX('Policy Characteristics'!A:A,MATCH($C938,'Policy Characteristics'!$C:$C,0)))</f>
        <v>Industry</v>
      </c>
      <c r="B938" s="152" t="str">
        <f>IF(ISBLANK(INDEX('Policy Characteristics'!B:B,MATCH($C938,'Policy Characteristics'!$C:$C,0))),"",INDEX('Policy Characteristics'!B:B,MATCH($C938,'Policy Characteristics'!$C:$C,0)))</f>
        <v>Hydrogen Combustion</v>
      </c>
      <c r="C938" s="144" t="str">
        <f t="shared" si="40"/>
        <v>Fraction of Eligible Industrial Energy Use Shifted to Hydrogen</v>
      </c>
      <c r="D938" s="6" t="s">
        <v>1973</v>
      </c>
      <c r="E938" s="1" t="s">
        <v>2351</v>
      </c>
      <c r="F938" t="s">
        <v>1935</v>
      </c>
      <c r="G938" s="45" t="s">
        <v>2358</v>
      </c>
      <c r="H938" s="43">
        <v>2176</v>
      </c>
      <c r="I938" t="s">
        <v>44</v>
      </c>
      <c r="J938" s="145" t="str">
        <f>IF(ISBLANK(INDEX('Policy Characteristics'!D:D,MATCH($C938,'Policy Characteristics'!$C:$C,0))),"",INDEX('Policy Characteristics'!D:D,MATCH($C938,'Policy Characteristics'!$C:$C,0)))</f>
        <v>Hydrogen Combustion</v>
      </c>
      <c r="K938" s="144" t="str">
        <f>IF(ISBLANK(INDEX('Policy Characteristics'!E:E,MATCH($C938,'Policy Characteristics'!$C:$C,0))),"",INDEX('Policy Characteristics'!E:E,MATCH($C938,'Policy Characteristics'!$C:$C,0)))</f>
        <v>indst shift to hydrogen</v>
      </c>
      <c r="L938" s="151">
        <f>IF(ISBLANK(INDEX('Policy Characteristics'!F:F,MATCH($C938,'Policy Characteristics'!$C:$C,0))),"",INDEX('Policy Characteristics'!F:F,MATCH($C938,'Policy Characteristics'!$C:$C,0)))</f>
        <v>0</v>
      </c>
      <c r="M938" s="151">
        <f>IF(ISBLANK(INDEX('Policy Characteristics'!G:G,MATCH($C938,'Policy Characteristics'!$C:$C,0))),"",INDEX('Policy Characteristics'!G:G,MATCH($C938,'Policy Characteristics'!$C:$C,0)))</f>
        <v>1</v>
      </c>
      <c r="N938" s="151">
        <f>IF(ISBLANK(INDEX('Policy Characteristics'!H:H,MATCH($C938,'Policy Characteristics'!$C:$C,0))),"",INDEX('Policy Characteristics'!H:H,MATCH($C938,'Policy Characteristics'!$C:$C,0)))</f>
        <v>0.01</v>
      </c>
      <c r="O938" s="144" t="str">
        <f>IF(ISBLANK(INDEX('Policy Characteristics'!I:I,MATCH($C938,'Policy Characteristics'!$C:$C,0))),"",INDEX('Policy Characteristics'!I:I,MATCH($C938,'Policy Characteristics'!$C:$C,0)))</f>
        <v>% of fuel shifted</v>
      </c>
      <c r="P938" s="144"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44" t="str">
        <f>IF(ISBLANK(INDEX('Policy Characteristics'!K:K,MATCH($C938,'Policy Characteristics'!$C:$C,0))),"",INDEX('Policy Characteristics'!K:K,MATCH($C938,'Policy Characteristics'!$C:$C,0)))</f>
        <v>industry-ag-main.html#fuel-switching</v>
      </c>
      <c r="R938" s="144" t="str">
        <f>IF(ISBLANK(INDEX('Policy Characteristics'!L:L,MATCH($C938,'Policy Characteristics'!$C:$C,0))),"",INDEX('Policy Characteristics'!L:L,MATCH($C938,'Policy Characteristics'!$C:$C,0)))</f>
        <v>industry-elec-and-hydrogen.html</v>
      </c>
    </row>
    <row r="939" spans="1:18" s="2" customFormat="1" x14ac:dyDescent="0.25">
      <c r="A939" s="144" t="str">
        <f>IF(ISBLANK(INDEX('Policy Characteristics'!A:A,MATCH($C939,'Policy Characteristics'!$C:$C,0))),"",INDEX('Policy Characteristics'!A:A,MATCH($C939,'Policy Characteristics'!$C:$C,0)))</f>
        <v>Industry</v>
      </c>
      <c r="B939" s="152" t="str">
        <f>IF(ISBLANK(INDEX('Policy Characteristics'!B:B,MATCH($C939,'Policy Characteristics'!$C:$C,0))),"",INDEX('Policy Characteristics'!B:B,MATCH($C939,'Policy Characteristics'!$C:$C,0)))</f>
        <v>Hydrogen Combustion</v>
      </c>
      <c r="C939" s="144" t="str">
        <f t="shared" si="40"/>
        <v>Fraction of Eligible Industrial Energy Use Shifted to Hydrogen</v>
      </c>
      <c r="D939" s="6" t="s">
        <v>1973</v>
      </c>
      <c r="E939" s="1" t="s">
        <v>2501</v>
      </c>
      <c r="F939" t="s">
        <v>1935</v>
      </c>
      <c r="G939" s="45" t="s">
        <v>2501</v>
      </c>
      <c r="H939" s="43">
        <v>2177</v>
      </c>
      <c r="I939" t="s">
        <v>44</v>
      </c>
      <c r="J939" s="145" t="str">
        <f>IF(ISBLANK(INDEX('Policy Characteristics'!D:D,MATCH($C939,'Policy Characteristics'!$C:$C,0))),"",INDEX('Policy Characteristics'!D:D,MATCH($C939,'Policy Characteristics'!$C:$C,0)))</f>
        <v>Hydrogen Combustion</v>
      </c>
      <c r="K939" s="144" t="str">
        <f>IF(ISBLANK(INDEX('Policy Characteristics'!E:E,MATCH($C939,'Policy Characteristics'!$C:$C,0))),"",INDEX('Policy Characteristics'!E:E,MATCH($C939,'Policy Characteristics'!$C:$C,0)))</f>
        <v>indst shift to hydrogen</v>
      </c>
      <c r="L939" s="151">
        <f>IF(ISBLANK(INDEX('Policy Characteristics'!F:F,MATCH($C939,'Policy Characteristics'!$C:$C,0))),"",INDEX('Policy Characteristics'!F:F,MATCH($C939,'Policy Characteristics'!$C:$C,0)))</f>
        <v>0</v>
      </c>
      <c r="M939" s="151">
        <f>IF(ISBLANK(INDEX('Policy Characteristics'!G:G,MATCH($C939,'Policy Characteristics'!$C:$C,0))),"",INDEX('Policy Characteristics'!G:G,MATCH($C939,'Policy Characteristics'!$C:$C,0)))</f>
        <v>1</v>
      </c>
      <c r="N939" s="151">
        <f>IF(ISBLANK(INDEX('Policy Characteristics'!H:H,MATCH($C939,'Policy Characteristics'!$C:$C,0))),"",INDEX('Policy Characteristics'!H:H,MATCH($C939,'Policy Characteristics'!$C:$C,0)))</f>
        <v>0.01</v>
      </c>
      <c r="O939" s="144" t="str">
        <f>IF(ISBLANK(INDEX('Policy Characteristics'!I:I,MATCH($C939,'Policy Characteristics'!$C:$C,0))),"",INDEX('Policy Characteristics'!I:I,MATCH($C939,'Policy Characteristics'!$C:$C,0)))</f>
        <v>% of fuel shifted</v>
      </c>
      <c r="P939" s="144"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44" t="str">
        <f>IF(ISBLANK(INDEX('Policy Characteristics'!K:K,MATCH($C939,'Policy Characteristics'!$C:$C,0))),"",INDEX('Policy Characteristics'!K:K,MATCH($C939,'Policy Characteristics'!$C:$C,0)))</f>
        <v>industry-ag-main.html#fuel-switching</v>
      </c>
      <c r="R939" s="144" t="str">
        <f>IF(ISBLANK(INDEX('Policy Characteristics'!L:L,MATCH($C939,'Policy Characteristics'!$C:$C,0))),"",INDEX('Policy Characteristics'!L:L,MATCH($C939,'Policy Characteristics'!$C:$C,0)))</f>
        <v>industry-elec-and-hydrogen.html</v>
      </c>
    </row>
    <row r="940" spans="1:18" s="2" customFormat="1" x14ac:dyDescent="0.25">
      <c r="A940" s="144" t="str">
        <f>IF(ISBLANK(INDEX('Policy Characteristics'!A:A,MATCH($C940,'Policy Characteristics'!$C:$C,0))),"",INDEX('Policy Characteristics'!A:A,MATCH($C940,'Policy Characteristics'!$C:$C,0)))</f>
        <v>Industry</v>
      </c>
      <c r="B940" s="152" t="str">
        <f>IF(ISBLANK(INDEX('Policy Characteristics'!B:B,MATCH($C940,'Policy Characteristics'!$C:$C,0))),"",INDEX('Policy Characteristics'!B:B,MATCH($C940,'Policy Characteristics'!$C:$C,0)))</f>
        <v>Hydrogen Combustion</v>
      </c>
      <c r="C940" s="144" t="str">
        <f t="shared" si="40"/>
        <v>Fraction of Eligible Industrial Energy Use Shifted to Hydrogen</v>
      </c>
      <c r="D940" s="6" t="s">
        <v>1974</v>
      </c>
      <c r="E940" s="1" t="s">
        <v>2345</v>
      </c>
      <c r="F940" t="s">
        <v>1936</v>
      </c>
      <c r="G940" s="45" t="s">
        <v>2352</v>
      </c>
      <c r="H940" s="43">
        <v>2178</v>
      </c>
      <c r="I940" t="s">
        <v>43</v>
      </c>
      <c r="J940" s="145" t="str">
        <f>IF(ISBLANK(INDEX('Policy Characteristics'!D:D,MATCH($C940,'Policy Characteristics'!$C:$C,0))),"",INDEX('Policy Characteristics'!D:D,MATCH($C940,'Policy Characteristics'!$C:$C,0)))</f>
        <v>Hydrogen Combustion</v>
      </c>
      <c r="K940" s="144" t="str">
        <f>IF(ISBLANK(INDEX('Policy Characteristics'!E:E,MATCH($C940,'Policy Characteristics'!$C:$C,0))),"",INDEX('Policy Characteristics'!E:E,MATCH($C940,'Policy Characteristics'!$C:$C,0)))</f>
        <v>indst shift to hydrogen</v>
      </c>
      <c r="L940" s="151">
        <f>IF(ISBLANK(INDEX('Policy Characteristics'!F:F,MATCH($C940,'Policy Characteristics'!$C:$C,0))),"",INDEX('Policy Characteristics'!F:F,MATCH($C940,'Policy Characteristics'!$C:$C,0)))</f>
        <v>0</v>
      </c>
      <c r="M940" s="151">
        <f>IF(ISBLANK(INDEX('Policy Characteristics'!G:G,MATCH($C940,'Policy Characteristics'!$C:$C,0))),"",INDEX('Policy Characteristics'!G:G,MATCH($C940,'Policy Characteristics'!$C:$C,0)))</f>
        <v>1</v>
      </c>
      <c r="N940" s="151">
        <f>IF(ISBLANK(INDEX('Policy Characteristics'!H:H,MATCH($C940,'Policy Characteristics'!$C:$C,0))),"",INDEX('Policy Characteristics'!H:H,MATCH($C940,'Policy Characteristics'!$C:$C,0)))</f>
        <v>0.01</v>
      </c>
      <c r="O940" s="144" t="str">
        <f>IF(ISBLANK(INDEX('Policy Characteristics'!I:I,MATCH($C940,'Policy Characteristics'!$C:$C,0))),"",INDEX('Policy Characteristics'!I:I,MATCH($C940,'Policy Characteristics'!$C:$C,0)))</f>
        <v>% of fuel shifted</v>
      </c>
      <c r="P940" s="144"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44" t="str">
        <f>IF(ISBLANK(INDEX('Policy Characteristics'!K:K,MATCH($C940,'Policy Characteristics'!$C:$C,0))),"",INDEX('Policy Characteristics'!K:K,MATCH($C940,'Policy Characteristics'!$C:$C,0)))</f>
        <v>industry-ag-main.html#fuel-switching</v>
      </c>
      <c r="R940" s="144" t="str">
        <f>IF(ISBLANK(INDEX('Policy Characteristics'!L:L,MATCH($C940,'Policy Characteristics'!$C:$C,0))),"",INDEX('Policy Characteristics'!L:L,MATCH($C940,'Policy Characteristics'!$C:$C,0)))</f>
        <v>industry-elec-and-hydrogen.html</v>
      </c>
    </row>
    <row r="941" spans="1:18" s="2" customFormat="1" x14ac:dyDescent="0.25">
      <c r="A941" s="144" t="str">
        <f>IF(ISBLANK(INDEX('Policy Characteristics'!A:A,MATCH($C941,'Policy Characteristics'!$C:$C,0))),"",INDEX('Policy Characteristics'!A:A,MATCH($C941,'Policy Characteristics'!$C:$C,0)))</f>
        <v>Industry</v>
      </c>
      <c r="B941" s="152" t="str">
        <f>IF(ISBLANK(INDEX('Policy Characteristics'!B:B,MATCH($C941,'Policy Characteristics'!$C:$C,0))),"",INDEX('Policy Characteristics'!B:B,MATCH($C941,'Policy Characteristics'!$C:$C,0)))</f>
        <v>Hydrogen Combustion</v>
      </c>
      <c r="C941" s="144" t="str">
        <f t="shared" si="40"/>
        <v>Fraction of Eligible Industrial Energy Use Shifted to Hydrogen</v>
      </c>
      <c r="D941" s="6" t="s">
        <v>1974</v>
      </c>
      <c r="E941" s="1" t="s">
        <v>2346</v>
      </c>
      <c r="F941" t="s">
        <v>1936</v>
      </c>
      <c r="G941" s="45" t="s">
        <v>2353</v>
      </c>
      <c r="H941" s="43">
        <v>2179</v>
      </c>
      <c r="I941" t="s">
        <v>43</v>
      </c>
      <c r="J941" s="145" t="str">
        <f>IF(ISBLANK(INDEX('Policy Characteristics'!D:D,MATCH($C941,'Policy Characteristics'!$C:$C,0))),"",INDEX('Policy Characteristics'!D:D,MATCH($C941,'Policy Characteristics'!$C:$C,0)))</f>
        <v>Hydrogen Combustion</v>
      </c>
      <c r="K941" s="144" t="str">
        <f>IF(ISBLANK(INDEX('Policy Characteristics'!E:E,MATCH($C941,'Policy Characteristics'!$C:$C,0))),"",INDEX('Policy Characteristics'!E:E,MATCH($C941,'Policy Characteristics'!$C:$C,0)))</f>
        <v>indst shift to hydrogen</v>
      </c>
      <c r="L941" s="151">
        <f>IF(ISBLANK(INDEX('Policy Characteristics'!F:F,MATCH($C941,'Policy Characteristics'!$C:$C,0))),"",INDEX('Policy Characteristics'!F:F,MATCH($C941,'Policy Characteristics'!$C:$C,0)))</f>
        <v>0</v>
      </c>
      <c r="M941" s="151">
        <f>IF(ISBLANK(INDEX('Policy Characteristics'!G:G,MATCH($C941,'Policy Characteristics'!$C:$C,0))),"",INDEX('Policy Characteristics'!G:G,MATCH($C941,'Policy Characteristics'!$C:$C,0)))</f>
        <v>1</v>
      </c>
      <c r="N941" s="151">
        <f>IF(ISBLANK(INDEX('Policy Characteristics'!H:H,MATCH($C941,'Policy Characteristics'!$C:$C,0))),"",INDEX('Policy Characteristics'!H:H,MATCH($C941,'Policy Characteristics'!$C:$C,0)))</f>
        <v>0.01</v>
      </c>
      <c r="O941" s="144" t="str">
        <f>IF(ISBLANK(INDEX('Policy Characteristics'!I:I,MATCH($C941,'Policy Characteristics'!$C:$C,0))),"",INDEX('Policy Characteristics'!I:I,MATCH($C941,'Policy Characteristics'!$C:$C,0)))</f>
        <v>% of fuel shifted</v>
      </c>
      <c r="P941" s="144"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44" t="str">
        <f>IF(ISBLANK(INDEX('Policy Characteristics'!K:K,MATCH($C941,'Policy Characteristics'!$C:$C,0))),"",INDEX('Policy Characteristics'!K:K,MATCH($C941,'Policy Characteristics'!$C:$C,0)))</f>
        <v>industry-ag-main.html#fuel-switching</v>
      </c>
      <c r="R941" s="144" t="str">
        <f>IF(ISBLANK(INDEX('Policy Characteristics'!L:L,MATCH($C941,'Policy Characteristics'!$C:$C,0))),"",INDEX('Policy Characteristics'!L:L,MATCH($C941,'Policy Characteristics'!$C:$C,0)))</f>
        <v>industry-elec-and-hydrogen.html</v>
      </c>
    </row>
    <row r="942" spans="1:18" s="2" customFormat="1" x14ac:dyDescent="0.25">
      <c r="A942" s="144" t="str">
        <f>IF(ISBLANK(INDEX('Policy Characteristics'!A:A,MATCH($C942,'Policy Characteristics'!$C:$C,0))),"",INDEX('Policy Characteristics'!A:A,MATCH($C942,'Policy Characteristics'!$C:$C,0)))</f>
        <v>Industry</v>
      </c>
      <c r="B942" s="152" t="str">
        <f>IF(ISBLANK(INDEX('Policy Characteristics'!B:B,MATCH($C942,'Policy Characteristics'!$C:$C,0))),"",INDEX('Policy Characteristics'!B:B,MATCH($C942,'Policy Characteristics'!$C:$C,0)))</f>
        <v>Hydrogen Combustion</v>
      </c>
      <c r="C942" s="144" t="str">
        <f t="shared" si="40"/>
        <v>Fraction of Eligible Industrial Energy Use Shifted to Hydrogen</v>
      </c>
      <c r="D942" s="6" t="s">
        <v>1974</v>
      </c>
      <c r="E942" s="1" t="s">
        <v>2347</v>
      </c>
      <c r="F942" t="s">
        <v>1936</v>
      </c>
      <c r="G942" s="45" t="s">
        <v>2354</v>
      </c>
      <c r="H942" s="43">
        <v>2180</v>
      </c>
      <c r="I942" t="s">
        <v>43</v>
      </c>
      <c r="J942" s="145" t="str">
        <f>IF(ISBLANK(INDEX('Policy Characteristics'!D:D,MATCH($C942,'Policy Characteristics'!$C:$C,0))),"",INDEX('Policy Characteristics'!D:D,MATCH($C942,'Policy Characteristics'!$C:$C,0)))</f>
        <v>Hydrogen Combustion</v>
      </c>
      <c r="K942" s="144" t="str">
        <f>IF(ISBLANK(INDEX('Policy Characteristics'!E:E,MATCH($C942,'Policy Characteristics'!$C:$C,0))),"",INDEX('Policy Characteristics'!E:E,MATCH($C942,'Policy Characteristics'!$C:$C,0)))</f>
        <v>indst shift to hydrogen</v>
      </c>
      <c r="L942" s="151">
        <f>IF(ISBLANK(INDEX('Policy Characteristics'!F:F,MATCH($C942,'Policy Characteristics'!$C:$C,0))),"",INDEX('Policy Characteristics'!F:F,MATCH($C942,'Policy Characteristics'!$C:$C,0)))</f>
        <v>0</v>
      </c>
      <c r="M942" s="151">
        <f>IF(ISBLANK(INDEX('Policy Characteristics'!G:G,MATCH($C942,'Policy Characteristics'!$C:$C,0))),"",INDEX('Policy Characteristics'!G:G,MATCH($C942,'Policy Characteristics'!$C:$C,0)))</f>
        <v>1</v>
      </c>
      <c r="N942" s="151">
        <f>IF(ISBLANK(INDEX('Policy Characteristics'!H:H,MATCH($C942,'Policy Characteristics'!$C:$C,0))),"",INDEX('Policy Characteristics'!H:H,MATCH($C942,'Policy Characteristics'!$C:$C,0)))</f>
        <v>0.01</v>
      </c>
      <c r="O942" s="144" t="str">
        <f>IF(ISBLANK(INDEX('Policy Characteristics'!I:I,MATCH($C942,'Policy Characteristics'!$C:$C,0))),"",INDEX('Policy Characteristics'!I:I,MATCH($C942,'Policy Characteristics'!$C:$C,0)))</f>
        <v>% of fuel shifted</v>
      </c>
      <c r="P942" s="144"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44" t="str">
        <f>IF(ISBLANK(INDEX('Policy Characteristics'!K:K,MATCH($C942,'Policy Characteristics'!$C:$C,0))),"",INDEX('Policy Characteristics'!K:K,MATCH($C942,'Policy Characteristics'!$C:$C,0)))</f>
        <v>industry-ag-main.html#fuel-switching</v>
      </c>
      <c r="R942" s="144" t="str">
        <f>IF(ISBLANK(INDEX('Policy Characteristics'!L:L,MATCH($C942,'Policy Characteristics'!$C:$C,0))),"",INDEX('Policy Characteristics'!L:L,MATCH($C942,'Policy Characteristics'!$C:$C,0)))</f>
        <v>industry-elec-and-hydrogen.html</v>
      </c>
    </row>
    <row r="943" spans="1:18" s="2" customFormat="1" x14ac:dyDescent="0.25">
      <c r="A943" s="144" t="str">
        <f>IF(ISBLANK(INDEX('Policy Characteristics'!A:A,MATCH($C943,'Policy Characteristics'!$C:$C,0))),"",INDEX('Policy Characteristics'!A:A,MATCH($C943,'Policy Characteristics'!$C:$C,0)))</f>
        <v>Industry</v>
      </c>
      <c r="B943" s="152" t="str">
        <f>IF(ISBLANK(INDEX('Policy Characteristics'!B:B,MATCH($C943,'Policy Characteristics'!$C:$C,0))),"",INDEX('Policy Characteristics'!B:B,MATCH($C943,'Policy Characteristics'!$C:$C,0)))</f>
        <v>Hydrogen Combustion</v>
      </c>
      <c r="C943" s="144" t="str">
        <f t="shared" si="40"/>
        <v>Fraction of Eligible Industrial Energy Use Shifted to Hydrogen</v>
      </c>
      <c r="D943" s="6" t="s">
        <v>1974</v>
      </c>
      <c r="E943" s="1" t="s">
        <v>2348</v>
      </c>
      <c r="F943" t="s">
        <v>1936</v>
      </c>
      <c r="G943" s="45" t="s">
        <v>2355</v>
      </c>
      <c r="H943" s="43">
        <v>2181</v>
      </c>
      <c r="I943" t="s">
        <v>43</v>
      </c>
      <c r="J943" s="145" t="str">
        <f>IF(ISBLANK(INDEX('Policy Characteristics'!D:D,MATCH($C943,'Policy Characteristics'!$C:$C,0))),"",INDEX('Policy Characteristics'!D:D,MATCH($C943,'Policy Characteristics'!$C:$C,0)))</f>
        <v>Hydrogen Combustion</v>
      </c>
      <c r="K943" s="144" t="str">
        <f>IF(ISBLANK(INDEX('Policy Characteristics'!E:E,MATCH($C943,'Policy Characteristics'!$C:$C,0))),"",INDEX('Policy Characteristics'!E:E,MATCH($C943,'Policy Characteristics'!$C:$C,0)))</f>
        <v>indst shift to hydrogen</v>
      </c>
      <c r="L943" s="151">
        <f>IF(ISBLANK(INDEX('Policy Characteristics'!F:F,MATCH($C943,'Policy Characteristics'!$C:$C,0))),"",INDEX('Policy Characteristics'!F:F,MATCH($C943,'Policy Characteristics'!$C:$C,0)))</f>
        <v>0</v>
      </c>
      <c r="M943" s="151">
        <f>IF(ISBLANK(INDEX('Policy Characteristics'!G:G,MATCH($C943,'Policy Characteristics'!$C:$C,0))),"",INDEX('Policy Characteristics'!G:G,MATCH($C943,'Policy Characteristics'!$C:$C,0)))</f>
        <v>1</v>
      </c>
      <c r="N943" s="151">
        <f>IF(ISBLANK(INDEX('Policy Characteristics'!H:H,MATCH($C943,'Policy Characteristics'!$C:$C,0))),"",INDEX('Policy Characteristics'!H:H,MATCH($C943,'Policy Characteristics'!$C:$C,0)))</f>
        <v>0.01</v>
      </c>
      <c r="O943" s="144" t="str">
        <f>IF(ISBLANK(INDEX('Policy Characteristics'!I:I,MATCH($C943,'Policy Characteristics'!$C:$C,0))),"",INDEX('Policy Characteristics'!I:I,MATCH($C943,'Policy Characteristics'!$C:$C,0)))</f>
        <v>% of fuel shifted</v>
      </c>
      <c r="P943" s="144"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44" t="str">
        <f>IF(ISBLANK(INDEX('Policy Characteristics'!K:K,MATCH($C943,'Policy Characteristics'!$C:$C,0))),"",INDEX('Policy Characteristics'!K:K,MATCH($C943,'Policy Characteristics'!$C:$C,0)))</f>
        <v>industry-ag-main.html#fuel-switching</v>
      </c>
      <c r="R943" s="144" t="str">
        <f>IF(ISBLANK(INDEX('Policy Characteristics'!L:L,MATCH($C943,'Policy Characteristics'!$C:$C,0))),"",INDEX('Policy Characteristics'!L:L,MATCH($C943,'Policy Characteristics'!$C:$C,0)))</f>
        <v>industry-elec-and-hydrogen.html</v>
      </c>
    </row>
    <row r="944" spans="1:18" s="2" customFormat="1" x14ac:dyDescent="0.25">
      <c r="A944" s="144" t="str">
        <f>IF(ISBLANK(INDEX('Policy Characteristics'!A:A,MATCH($C944,'Policy Characteristics'!$C:$C,0))),"",INDEX('Policy Characteristics'!A:A,MATCH($C944,'Policy Characteristics'!$C:$C,0)))</f>
        <v>Industry</v>
      </c>
      <c r="B944" s="152" t="str">
        <f>IF(ISBLANK(INDEX('Policy Characteristics'!B:B,MATCH($C944,'Policy Characteristics'!$C:$C,0))),"",INDEX('Policy Characteristics'!B:B,MATCH($C944,'Policy Characteristics'!$C:$C,0)))</f>
        <v>Hydrogen Combustion</v>
      </c>
      <c r="C944" s="144" t="str">
        <f t="shared" si="40"/>
        <v>Fraction of Eligible Industrial Energy Use Shifted to Hydrogen</v>
      </c>
      <c r="D944" s="6" t="s">
        <v>1974</v>
      </c>
      <c r="E944" s="1" t="s">
        <v>2349</v>
      </c>
      <c r="F944" t="s">
        <v>1936</v>
      </c>
      <c r="G944" s="45" t="s">
        <v>2356</v>
      </c>
      <c r="H944" s="43">
        <v>2182</v>
      </c>
      <c r="I944" t="s">
        <v>44</v>
      </c>
      <c r="J944" s="145" t="str">
        <f>IF(ISBLANK(INDEX('Policy Characteristics'!D:D,MATCH($C944,'Policy Characteristics'!$C:$C,0))),"",INDEX('Policy Characteristics'!D:D,MATCH($C944,'Policy Characteristics'!$C:$C,0)))</f>
        <v>Hydrogen Combustion</v>
      </c>
      <c r="K944" s="144" t="str">
        <f>IF(ISBLANK(INDEX('Policy Characteristics'!E:E,MATCH($C944,'Policy Characteristics'!$C:$C,0))),"",INDEX('Policy Characteristics'!E:E,MATCH($C944,'Policy Characteristics'!$C:$C,0)))</f>
        <v>indst shift to hydrogen</v>
      </c>
      <c r="L944" s="151">
        <f>IF(ISBLANK(INDEX('Policy Characteristics'!F:F,MATCH($C944,'Policy Characteristics'!$C:$C,0))),"",INDEX('Policy Characteristics'!F:F,MATCH($C944,'Policy Characteristics'!$C:$C,0)))</f>
        <v>0</v>
      </c>
      <c r="M944" s="151">
        <f>IF(ISBLANK(INDEX('Policy Characteristics'!G:G,MATCH($C944,'Policy Characteristics'!$C:$C,0))),"",INDEX('Policy Characteristics'!G:G,MATCH($C944,'Policy Characteristics'!$C:$C,0)))</f>
        <v>1</v>
      </c>
      <c r="N944" s="151">
        <f>IF(ISBLANK(INDEX('Policy Characteristics'!H:H,MATCH($C944,'Policy Characteristics'!$C:$C,0))),"",INDEX('Policy Characteristics'!H:H,MATCH($C944,'Policy Characteristics'!$C:$C,0)))</f>
        <v>0.01</v>
      </c>
      <c r="O944" s="144" t="str">
        <f>IF(ISBLANK(INDEX('Policy Characteristics'!I:I,MATCH($C944,'Policy Characteristics'!$C:$C,0))),"",INDEX('Policy Characteristics'!I:I,MATCH($C944,'Policy Characteristics'!$C:$C,0)))</f>
        <v>% of fuel shifted</v>
      </c>
      <c r="P944" s="144"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44" t="str">
        <f>IF(ISBLANK(INDEX('Policy Characteristics'!K:K,MATCH($C944,'Policy Characteristics'!$C:$C,0))),"",INDEX('Policy Characteristics'!K:K,MATCH($C944,'Policy Characteristics'!$C:$C,0)))</f>
        <v>industry-ag-main.html#fuel-switching</v>
      </c>
      <c r="R944" s="144" t="str">
        <f>IF(ISBLANK(INDEX('Policy Characteristics'!L:L,MATCH($C944,'Policy Characteristics'!$C:$C,0))),"",INDEX('Policy Characteristics'!L:L,MATCH($C944,'Policy Characteristics'!$C:$C,0)))</f>
        <v>industry-elec-and-hydrogen.html</v>
      </c>
    </row>
    <row r="945" spans="1:18" s="2" customFormat="1" x14ac:dyDescent="0.25">
      <c r="A945" s="144" t="str">
        <f>IF(ISBLANK(INDEX('Policy Characteristics'!A:A,MATCH($C945,'Policy Characteristics'!$C:$C,0))),"",INDEX('Policy Characteristics'!A:A,MATCH($C945,'Policy Characteristics'!$C:$C,0)))</f>
        <v>Industry</v>
      </c>
      <c r="B945" s="152" t="str">
        <f>IF(ISBLANK(INDEX('Policy Characteristics'!B:B,MATCH($C945,'Policy Characteristics'!$C:$C,0))),"",INDEX('Policy Characteristics'!B:B,MATCH($C945,'Policy Characteristics'!$C:$C,0)))</f>
        <v>Hydrogen Combustion</v>
      </c>
      <c r="C945" s="144" t="str">
        <f t="shared" si="40"/>
        <v>Fraction of Eligible Industrial Energy Use Shifted to Hydrogen</v>
      </c>
      <c r="D945" s="6" t="s">
        <v>1974</v>
      </c>
      <c r="E945" s="1" t="s">
        <v>2350</v>
      </c>
      <c r="F945" t="s">
        <v>1936</v>
      </c>
      <c r="G945" s="45" t="s">
        <v>2357</v>
      </c>
      <c r="H945" s="43">
        <v>2183</v>
      </c>
      <c r="I945" t="s">
        <v>43</v>
      </c>
      <c r="J945" s="145" t="str">
        <f>IF(ISBLANK(INDEX('Policy Characteristics'!D:D,MATCH($C945,'Policy Characteristics'!$C:$C,0))),"",INDEX('Policy Characteristics'!D:D,MATCH($C945,'Policy Characteristics'!$C:$C,0)))</f>
        <v>Hydrogen Combustion</v>
      </c>
      <c r="K945" s="144" t="str">
        <f>IF(ISBLANK(INDEX('Policy Characteristics'!E:E,MATCH($C945,'Policy Characteristics'!$C:$C,0))),"",INDEX('Policy Characteristics'!E:E,MATCH($C945,'Policy Characteristics'!$C:$C,0)))</f>
        <v>indst shift to hydrogen</v>
      </c>
      <c r="L945" s="151">
        <f>IF(ISBLANK(INDEX('Policy Characteristics'!F:F,MATCH($C945,'Policy Characteristics'!$C:$C,0))),"",INDEX('Policy Characteristics'!F:F,MATCH($C945,'Policy Characteristics'!$C:$C,0)))</f>
        <v>0</v>
      </c>
      <c r="M945" s="151">
        <f>IF(ISBLANK(INDEX('Policy Characteristics'!G:G,MATCH($C945,'Policy Characteristics'!$C:$C,0))),"",INDEX('Policy Characteristics'!G:G,MATCH($C945,'Policy Characteristics'!$C:$C,0)))</f>
        <v>1</v>
      </c>
      <c r="N945" s="151">
        <f>IF(ISBLANK(INDEX('Policy Characteristics'!H:H,MATCH($C945,'Policy Characteristics'!$C:$C,0))),"",INDEX('Policy Characteristics'!H:H,MATCH($C945,'Policy Characteristics'!$C:$C,0)))</f>
        <v>0.01</v>
      </c>
      <c r="O945" s="144" t="str">
        <f>IF(ISBLANK(INDEX('Policy Characteristics'!I:I,MATCH($C945,'Policy Characteristics'!$C:$C,0))),"",INDEX('Policy Characteristics'!I:I,MATCH($C945,'Policy Characteristics'!$C:$C,0)))</f>
        <v>% of fuel shifted</v>
      </c>
      <c r="P945" s="144"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44" t="str">
        <f>IF(ISBLANK(INDEX('Policy Characteristics'!K:K,MATCH($C945,'Policy Characteristics'!$C:$C,0))),"",INDEX('Policy Characteristics'!K:K,MATCH($C945,'Policy Characteristics'!$C:$C,0)))</f>
        <v>industry-ag-main.html#fuel-switching</v>
      </c>
      <c r="R945" s="144" t="str">
        <f>IF(ISBLANK(INDEX('Policy Characteristics'!L:L,MATCH($C945,'Policy Characteristics'!$C:$C,0))),"",INDEX('Policy Characteristics'!L:L,MATCH($C945,'Policy Characteristics'!$C:$C,0)))</f>
        <v>industry-elec-and-hydrogen.html</v>
      </c>
    </row>
    <row r="946" spans="1:18" s="2" customFormat="1" x14ac:dyDescent="0.25">
      <c r="A946" s="144" t="str">
        <f>IF(ISBLANK(INDEX('Policy Characteristics'!A:A,MATCH($C946,'Policy Characteristics'!$C:$C,0))),"",INDEX('Policy Characteristics'!A:A,MATCH($C946,'Policy Characteristics'!$C:$C,0)))</f>
        <v>Industry</v>
      </c>
      <c r="B946" s="152" t="str">
        <f>IF(ISBLANK(INDEX('Policy Characteristics'!B:B,MATCH($C946,'Policy Characteristics'!$C:$C,0))),"",INDEX('Policy Characteristics'!B:B,MATCH($C946,'Policy Characteristics'!$C:$C,0)))</f>
        <v>Hydrogen Combustion</v>
      </c>
      <c r="C946" s="144" t="str">
        <f t="shared" si="40"/>
        <v>Fraction of Eligible Industrial Energy Use Shifted to Hydrogen</v>
      </c>
      <c r="D946" s="6" t="s">
        <v>1974</v>
      </c>
      <c r="E946" s="1" t="s">
        <v>2351</v>
      </c>
      <c r="F946" t="s">
        <v>1936</v>
      </c>
      <c r="G946" s="45" t="s">
        <v>2358</v>
      </c>
      <c r="H946" s="43">
        <v>2184</v>
      </c>
      <c r="I946" t="s">
        <v>44</v>
      </c>
      <c r="J946" s="145" t="str">
        <f>IF(ISBLANK(INDEX('Policy Characteristics'!D:D,MATCH($C946,'Policy Characteristics'!$C:$C,0))),"",INDEX('Policy Characteristics'!D:D,MATCH($C946,'Policy Characteristics'!$C:$C,0)))</f>
        <v>Hydrogen Combustion</v>
      </c>
      <c r="K946" s="144" t="str">
        <f>IF(ISBLANK(INDEX('Policy Characteristics'!E:E,MATCH($C946,'Policy Characteristics'!$C:$C,0))),"",INDEX('Policy Characteristics'!E:E,MATCH($C946,'Policy Characteristics'!$C:$C,0)))</f>
        <v>indst shift to hydrogen</v>
      </c>
      <c r="L946" s="151">
        <f>IF(ISBLANK(INDEX('Policy Characteristics'!F:F,MATCH($C946,'Policy Characteristics'!$C:$C,0))),"",INDEX('Policy Characteristics'!F:F,MATCH($C946,'Policy Characteristics'!$C:$C,0)))</f>
        <v>0</v>
      </c>
      <c r="M946" s="151">
        <f>IF(ISBLANK(INDEX('Policy Characteristics'!G:G,MATCH($C946,'Policy Characteristics'!$C:$C,0))),"",INDEX('Policy Characteristics'!G:G,MATCH($C946,'Policy Characteristics'!$C:$C,0)))</f>
        <v>1</v>
      </c>
      <c r="N946" s="151">
        <f>IF(ISBLANK(INDEX('Policy Characteristics'!H:H,MATCH($C946,'Policy Characteristics'!$C:$C,0))),"",INDEX('Policy Characteristics'!H:H,MATCH($C946,'Policy Characteristics'!$C:$C,0)))</f>
        <v>0.01</v>
      </c>
      <c r="O946" s="144" t="str">
        <f>IF(ISBLANK(INDEX('Policy Characteristics'!I:I,MATCH($C946,'Policy Characteristics'!$C:$C,0))),"",INDEX('Policy Characteristics'!I:I,MATCH($C946,'Policy Characteristics'!$C:$C,0)))</f>
        <v>% of fuel shifted</v>
      </c>
      <c r="P946" s="144"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44" t="str">
        <f>IF(ISBLANK(INDEX('Policy Characteristics'!K:K,MATCH($C946,'Policy Characteristics'!$C:$C,0))),"",INDEX('Policy Characteristics'!K:K,MATCH($C946,'Policy Characteristics'!$C:$C,0)))</f>
        <v>industry-ag-main.html#fuel-switching</v>
      </c>
      <c r="R946" s="144" t="str">
        <f>IF(ISBLANK(INDEX('Policy Characteristics'!L:L,MATCH($C946,'Policy Characteristics'!$C:$C,0))),"",INDEX('Policy Characteristics'!L:L,MATCH($C946,'Policy Characteristics'!$C:$C,0)))</f>
        <v>industry-elec-and-hydrogen.html</v>
      </c>
    </row>
    <row r="947" spans="1:18" s="2" customFormat="1" x14ac:dyDescent="0.25">
      <c r="A947" s="144" t="str">
        <f>IF(ISBLANK(INDEX('Policy Characteristics'!A:A,MATCH($C947,'Policy Characteristics'!$C:$C,0))),"",INDEX('Policy Characteristics'!A:A,MATCH($C947,'Policy Characteristics'!$C:$C,0)))</f>
        <v>Industry</v>
      </c>
      <c r="B947" s="152" t="str">
        <f>IF(ISBLANK(INDEX('Policy Characteristics'!B:B,MATCH($C947,'Policy Characteristics'!$C:$C,0))),"",INDEX('Policy Characteristics'!B:B,MATCH($C947,'Policy Characteristics'!$C:$C,0)))</f>
        <v>Hydrogen Combustion</v>
      </c>
      <c r="C947" s="144" t="str">
        <f t="shared" si="40"/>
        <v>Fraction of Eligible Industrial Energy Use Shifted to Hydrogen</v>
      </c>
      <c r="D947" s="6" t="s">
        <v>1974</v>
      </c>
      <c r="E947" s="1" t="s">
        <v>2501</v>
      </c>
      <c r="F947" t="s">
        <v>1936</v>
      </c>
      <c r="G947" s="45" t="s">
        <v>2501</v>
      </c>
      <c r="H947" s="43">
        <v>2185</v>
      </c>
      <c r="I947" t="s">
        <v>43</v>
      </c>
      <c r="J947" s="145" t="str">
        <f>IF(ISBLANK(INDEX('Policy Characteristics'!D:D,MATCH($C947,'Policy Characteristics'!$C:$C,0))),"",INDEX('Policy Characteristics'!D:D,MATCH($C947,'Policy Characteristics'!$C:$C,0)))</f>
        <v>Hydrogen Combustion</v>
      </c>
      <c r="K947" s="144" t="str">
        <f>IF(ISBLANK(INDEX('Policy Characteristics'!E:E,MATCH($C947,'Policy Characteristics'!$C:$C,0))),"",INDEX('Policy Characteristics'!E:E,MATCH($C947,'Policy Characteristics'!$C:$C,0)))</f>
        <v>indst shift to hydrogen</v>
      </c>
      <c r="L947" s="151">
        <f>IF(ISBLANK(INDEX('Policy Characteristics'!F:F,MATCH($C947,'Policy Characteristics'!$C:$C,0))),"",INDEX('Policy Characteristics'!F:F,MATCH($C947,'Policy Characteristics'!$C:$C,0)))</f>
        <v>0</v>
      </c>
      <c r="M947" s="151">
        <f>IF(ISBLANK(INDEX('Policy Characteristics'!G:G,MATCH($C947,'Policy Characteristics'!$C:$C,0))),"",INDEX('Policy Characteristics'!G:G,MATCH($C947,'Policy Characteristics'!$C:$C,0)))</f>
        <v>1</v>
      </c>
      <c r="N947" s="151">
        <f>IF(ISBLANK(INDEX('Policy Characteristics'!H:H,MATCH($C947,'Policy Characteristics'!$C:$C,0))),"",INDEX('Policy Characteristics'!H:H,MATCH($C947,'Policy Characteristics'!$C:$C,0)))</f>
        <v>0.01</v>
      </c>
      <c r="O947" s="144" t="str">
        <f>IF(ISBLANK(INDEX('Policy Characteristics'!I:I,MATCH($C947,'Policy Characteristics'!$C:$C,0))),"",INDEX('Policy Characteristics'!I:I,MATCH($C947,'Policy Characteristics'!$C:$C,0)))</f>
        <v>% of fuel shifted</v>
      </c>
      <c r="P947" s="144"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44" t="str">
        <f>IF(ISBLANK(INDEX('Policy Characteristics'!K:K,MATCH($C947,'Policy Characteristics'!$C:$C,0))),"",INDEX('Policy Characteristics'!K:K,MATCH($C947,'Policy Characteristics'!$C:$C,0)))</f>
        <v>industry-ag-main.html#fuel-switching</v>
      </c>
      <c r="R947" s="144" t="str">
        <f>IF(ISBLANK(INDEX('Policy Characteristics'!L:L,MATCH($C947,'Policy Characteristics'!$C:$C,0))),"",INDEX('Policy Characteristics'!L:L,MATCH($C947,'Policy Characteristics'!$C:$C,0)))</f>
        <v>industry-elec-and-hydrogen.html</v>
      </c>
    </row>
    <row r="948" spans="1:18" s="2" customFormat="1" x14ac:dyDescent="0.25">
      <c r="A948" s="144" t="str">
        <f>IF(ISBLANK(INDEX('Policy Characteristics'!A:A,MATCH($C948,'Policy Characteristics'!$C:$C,0))),"",INDEX('Policy Characteristics'!A:A,MATCH($C948,'Policy Characteristics'!$C:$C,0)))</f>
        <v>Industry</v>
      </c>
      <c r="B948" s="152" t="str">
        <f>IF(ISBLANK(INDEX('Policy Characteristics'!B:B,MATCH($C948,'Policy Characteristics'!$C:$C,0))),"",INDEX('Policy Characteristics'!B:B,MATCH($C948,'Policy Characteristics'!$C:$C,0)))</f>
        <v>Hydrogen Combustion</v>
      </c>
      <c r="C948" s="144" t="str">
        <f t="shared" si="40"/>
        <v>Fraction of Eligible Industrial Energy Use Shifted to Hydrogen</v>
      </c>
      <c r="D948" s="6" t="s">
        <v>1975</v>
      </c>
      <c r="E948" s="1" t="s">
        <v>2345</v>
      </c>
      <c r="F948" t="s">
        <v>1937</v>
      </c>
      <c r="G948" s="45" t="s">
        <v>2352</v>
      </c>
      <c r="H948" s="43">
        <v>2186</v>
      </c>
      <c r="I948" t="s">
        <v>43</v>
      </c>
      <c r="J948" s="145" t="str">
        <f>IF(ISBLANK(INDEX('Policy Characteristics'!D:D,MATCH($C948,'Policy Characteristics'!$C:$C,0))),"",INDEX('Policy Characteristics'!D:D,MATCH($C948,'Policy Characteristics'!$C:$C,0)))</f>
        <v>Hydrogen Combustion</v>
      </c>
      <c r="K948" s="144" t="str">
        <f>IF(ISBLANK(INDEX('Policy Characteristics'!E:E,MATCH($C948,'Policy Characteristics'!$C:$C,0))),"",INDEX('Policy Characteristics'!E:E,MATCH($C948,'Policy Characteristics'!$C:$C,0)))</f>
        <v>indst shift to hydrogen</v>
      </c>
      <c r="L948" s="151">
        <f>IF(ISBLANK(INDEX('Policy Characteristics'!F:F,MATCH($C948,'Policy Characteristics'!$C:$C,0))),"",INDEX('Policy Characteristics'!F:F,MATCH($C948,'Policy Characteristics'!$C:$C,0)))</f>
        <v>0</v>
      </c>
      <c r="M948" s="151">
        <f>IF(ISBLANK(INDEX('Policy Characteristics'!G:G,MATCH($C948,'Policy Characteristics'!$C:$C,0))),"",INDEX('Policy Characteristics'!G:G,MATCH($C948,'Policy Characteristics'!$C:$C,0)))</f>
        <v>1</v>
      </c>
      <c r="N948" s="151">
        <f>IF(ISBLANK(INDEX('Policy Characteristics'!H:H,MATCH($C948,'Policy Characteristics'!$C:$C,0))),"",INDEX('Policy Characteristics'!H:H,MATCH($C948,'Policy Characteristics'!$C:$C,0)))</f>
        <v>0.01</v>
      </c>
      <c r="O948" s="144" t="str">
        <f>IF(ISBLANK(INDEX('Policy Characteristics'!I:I,MATCH($C948,'Policy Characteristics'!$C:$C,0))),"",INDEX('Policy Characteristics'!I:I,MATCH($C948,'Policy Characteristics'!$C:$C,0)))</f>
        <v>% of fuel shifted</v>
      </c>
      <c r="P948" s="144"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44" t="str">
        <f>IF(ISBLANK(INDEX('Policy Characteristics'!K:K,MATCH($C948,'Policy Characteristics'!$C:$C,0))),"",INDEX('Policy Characteristics'!K:K,MATCH($C948,'Policy Characteristics'!$C:$C,0)))</f>
        <v>industry-ag-main.html#fuel-switching</v>
      </c>
      <c r="R948" s="144" t="str">
        <f>IF(ISBLANK(INDEX('Policy Characteristics'!L:L,MATCH($C948,'Policy Characteristics'!$C:$C,0))),"",INDEX('Policy Characteristics'!L:L,MATCH($C948,'Policy Characteristics'!$C:$C,0)))</f>
        <v>industry-elec-and-hydrogen.html</v>
      </c>
    </row>
    <row r="949" spans="1:18" s="2" customFormat="1" x14ac:dyDescent="0.25">
      <c r="A949" s="144" t="str">
        <f>IF(ISBLANK(INDEX('Policy Characteristics'!A:A,MATCH($C949,'Policy Characteristics'!$C:$C,0))),"",INDEX('Policy Characteristics'!A:A,MATCH($C949,'Policy Characteristics'!$C:$C,0)))</f>
        <v>Industry</v>
      </c>
      <c r="B949" s="152" t="str">
        <f>IF(ISBLANK(INDEX('Policy Characteristics'!B:B,MATCH($C949,'Policy Characteristics'!$C:$C,0))),"",INDEX('Policy Characteristics'!B:B,MATCH($C949,'Policy Characteristics'!$C:$C,0)))</f>
        <v>Hydrogen Combustion</v>
      </c>
      <c r="C949" s="144" t="str">
        <f t="shared" si="40"/>
        <v>Fraction of Eligible Industrial Energy Use Shifted to Hydrogen</v>
      </c>
      <c r="D949" s="6" t="s">
        <v>1975</v>
      </c>
      <c r="E949" s="1" t="s">
        <v>2346</v>
      </c>
      <c r="F949" t="s">
        <v>1937</v>
      </c>
      <c r="G949" s="45" t="s">
        <v>2353</v>
      </c>
      <c r="H949" s="43">
        <v>2187</v>
      </c>
      <c r="I949" t="s">
        <v>43</v>
      </c>
      <c r="J949" s="145" t="str">
        <f>IF(ISBLANK(INDEX('Policy Characteristics'!D:D,MATCH($C949,'Policy Characteristics'!$C:$C,0))),"",INDEX('Policy Characteristics'!D:D,MATCH($C949,'Policy Characteristics'!$C:$C,0)))</f>
        <v>Hydrogen Combustion</v>
      </c>
      <c r="K949" s="144" t="str">
        <f>IF(ISBLANK(INDEX('Policy Characteristics'!E:E,MATCH($C949,'Policy Characteristics'!$C:$C,0))),"",INDEX('Policy Characteristics'!E:E,MATCH($C949,'Policy Characteristics'!$C:$C,0)))</f>
        <v>indst shift to hydrogen</v>
      </c>
      <c r="L949" s="151">
        <f>IF(ISBLANK(INDEX('Policy Characteristics'!F:F,MATCH($C949,'Policy Characteristics'!$C:$C,0))),"",INDEX('Policy Characteristics'!F:F,MATCH($C949,'Policy Characteristics'!$C:$C,0)))</f>
        <v>0</v>
      </c>
      <c r="M949" s="151">
        <f>IF(ISBLANK(INDEX('Policy Characteristics'!G:G,MATCH($C949,'Policy Characteristics'!$C:$C,0))),"",INDEX('Policy Characteristics'!G:G,MATCH($C949,'Policy Characteristics'!$C:$C,0)))</f>
        <v>1</v>
      </c>
      <c r="N949" s="151">
        <f>IF(ISBLANK(INDEX('Policy Characteristics'!H:H,MATCH($C949,'Policy Characteristics'!$C:$C,0))),"",INDEX('Policy Characteristics'!H:H,MATCH($C949,'Policy Characteristics'!$C:$C,0)))</f>
        <v>0.01</v>
      </c>
      <c r="O949" s="144" t="str">
        <f>IF(ISBLANK(INDEX('Policy Characteristics'!I:I,MATCH($C949,'Policy Characteristics'!$C:$C,0))),"",INDEX('Policy Characteristics'!I:I,MATCH($C949,'Policy Characteristics'!$C:$C,0)))</f>
        <v>% of fuel shifted</v>
      </c>
      <c r="P949" s="144"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44" t="str">
        <f>IF(ISBLANK(INDEX('Policy Characteristics'!K:K,MATCH($C949,'Policy Characteristics'!$C:$C,0))),"",INDEX('Policy Characteristics'!K:K,MATCH($C949,'Policy Characteristics'!$C:$C,0)))</f>
        <v>industry-ag-main.html#fuel-switching</v>
      </c>
      <c r="R949" s="144" t="str">
        <f>IF(ISBLANK(INDEX('Policy Characteristics'!L:L,MATCH($C949,'Policy Characteristics'!$C:$C,0))),"",INDEX('Policy Characteristics'!L:L,MATCH($C949,'Policy Characteristics'!$C:$C,0)))</f>
        <v>industry-elec-and-hydrogen.html</v>
      </c>
    </row>
    <row r="950" spans="1:18" s="2" customFormat="1" x14ac:dyDescent="0.25">
      <c r="A950" s="144" t="str">
        <f>IF(ISBLANK(INDEX('Policy Characteristics'!A:A,MATCH($C950,'Policy Characteristics'!$C:$C,0))),"",INDEX('Policy Characteristics'!A:A,MATCH($C950,'Policy Characteristics'!$C:$C,0)))</f>
        <v>Industry</v>
      </c>
      <c r="B950" s="152" t="str">
        <f>IF(ISBLANK(INDEX('Policy Characteristics'!B:B,MATCH($C950,'Policy Characteristics'!$C:$C,0))),"",INDEX('Policy Characteristics'!B:B,MATCH($C950,'Policy Characteristics'!$C:$C,0)))</f>
        <v>Hydrogen Combustion</v>
      </c>
      <c r="C950" s="144" t="str">
        <f t="shared" si="40"/>
        <v>Fraction of Eligible Industrial Energy Use Shifted to Hydrogen</v>
      </c>
      <c r="D950" s="6" t="s">
        <v>1975</v>
      </c>
      <c r="E950" s="1" t="s">
        <v>2347</v>
      </c>
      <c r="F950" t="s">
        <v>1937</v>
      </c>
      <c r="G950" s="45" t="s">
        <v>2354</v>
      </c>
      <c r="H950" s="43">
        <v>2188</v>
      </c>
      <c r="I950" t="s">
        <v>43</v>
      </c>
      <c r="J950" s="145" t="str">
        <f>IF(ISBLANK(INDEX('Policy Characteristics'!D:D,MATCH($C950,'Policy Characteristics'!$C:$C,0))),"",INDEX('Policy Characteristics'!D:D,MATCH($C950,'Policy Characteristics'!$C:$C,0)))</f>
        <v>Hydrogen Combustion</v>
      </c>
      <c r="K950" s="144" t="str">
        <f>IF(ISBLANK(INDEX('Policy Characteristics'!E:E,MATCH($C950,'Policy Characteristics'!$C:$C,0))),"",INDEX('Policy Characteristics'!E:E,MATCH($C950,'Policy Characteristics'!$C:$C,0)))</f>
        <v>indst shift to hydrogen</v>
      </c>
      <c r="L950" s="151">
        <f>IF(ISBLANK(INDEX('Policy Characteristics'!F:F,MATCH($C950,'Policy Characteristics'!$C:$C,0))),"",INDEX('Policy Characteristics'!F:F,MATCH($C950,'Policy Characteristics'!$C:$C,0)))</f>
        <v>0</v>
      </c>
      <c r="M950" s="151">
        <f>IF(ISBLANK(INDEX('Policy Characteristics'!G:G,MATCH($C950,'Policy Characteristics'!$C:$C,0))),"",INDEX('Policy Characteristics'!G:G,MATCH($C950,'Policy Characteristics'!$C:$C,0)))</f>
        <v>1</v>
      </c>
      <c r="N950" s="151">
        <f>IF(ISBLANK(INDEX('Policy Characteristics'!H:H,MATCH($C950,'Policy Characteristics'!$C:$C,0))),"",INDEX('Policy Characteristics'!H:H,MATCH($C950,'Policy Characteristics'!$C:$C,0)))</f>
        <v>0.01</v>
      </c>
      <c r="O950" s="144" t="str">
        <f>IF(ISBLANK(INDEX('Policy Characteristics'!I:I,MATCH($C950,'Policy Characteristics'!$C:$C,0))),"",INDEX('Policy Characteristics'!I:I,MATCH($C950,'Policy Characteristics'!$C:$C,0)))</f>
        <v>% of fuel shifted</v>
      </c>
      <c r="P950" s="144"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44" t="str">
        <f>IF(ISBLANK(INDEX('Policy Characteristics'!K:K,MATCH($C950,'Policy Characteristics'!$C:$C,0))),"",INDEX('Policy Characteristics'!K:K,MATCH($C950,'Policy Characteristics'!$C:$C,0)))</f>
        <v>industry-ag-main.html#fuel-switching</v>
      </c>
      <c r="R950" s="144" t="str">
        <f>IF(ISBLANK(INDEX('Policy Characteristics'!L:L,MATCH($C950,'Policy Characteristics'!$C:$C,0))),"",INDEX('Policy Characteristics'!L:L,MATCH($C950,'Policy Characteristics'!$C:$C,0)))</f>
        <v>industry-elec-and-hydrogen.html</v>
      </c>
    </row>
    <row r="951" spans="1:18" s="2" customFormat="1" x14ac:dyDescent="0.25">
      <c r="A951" s="144" t="str">
        <f>IF(ISBLANK(INDEX('Policy Characteristics'!A:A,MATCH($C951,'Policy Characteristics'!$C:$C,0))),"",INDEX('Policy Characteristics'!A:A,MATCH($C951,'Policy Characteristics'!$C:$C,0)))</f>
        <v>Industry</v>
      </c>
      <c r="B951" s="152" t="str">
        <f>IF(ISBLANK(INDEX('Policy Characteristics'!B:B,MATCH($C951,'Policy Characteristics'!$C:$C,0))),"",INDEX('Policy Characteristics'!B:B,MATCH($C951,'Policy Characteristics'!$C:$C,0)))</f>
        <v>Hydrogen Combustion</v>
      </c>
      <c r="C951" s="144" t="str">
        <f t="shared" si="40"/>
        <v>Fraction of Eligible Industrial Energy Use Shifted to Hydrogen</v>
      </c>
      <c r="D951" s="6" t="s">
        <v>1975</v>
      </c>
      <c r="E951" s="1" t="s">
        <v>2348</v>
      </c>
      <c r="F951" t="s">
        <v>1937</v>
      </c>
      <c r="G951" s="45" t="s">
        <v>2355</v>
      </c>
      <c r="H951" s="43">
        <v>2189</v>
      </c>
      <c r="I951" t="s">
        <v>43</v>
      </c>
      <c r="J951" s="145" t="str">
        <f>IF(ISBLANK(INDEX('Policy Characteristics'!D:D,MATCH($C951,'Policy Characteristics'!$C:$C,0))),"",INDEX('Policy Characteristics'!D:D,MATCH($C951,'Policy Characteristics'!$C:$C,0)))</f>
        <v>Hydrogen Combustion</v>
      </c>
      <c r="K951" s="144" t="str">
        <f>IF(ISBLANK(INDEX('Policy Characteristics'!E:E,MATCH($C951,'Policy Characteristics'!$C:$C,0))),"",INDEX('Policy Characteristics'!E:E,MATCH($C951,'Policy Characteristics'!$C:$C,0)))</f>
        <v>indst shift to hydrogen</v>
      </c>
      <c r="L951" s="151">
        <f>IF(ISBLANK(INDEX('Policy Characteristics'!F:F,MATCH($C951,'Policy Characteristics'!$C:$C,0))),"",INDEX('Policy Characteristics'!F:F,MATCH($C951,'Policy Characteristics'!$C:$C,0)))</f>
        <v>0</v>
      </c>
      <c r="M951" s="151">
        <f>IF(ISBLANK(INDEX('Policy Characteristics'!G:G,MATCH($C951,'Policy Characteristics'!$C:$C,0))),"",INDEX('Policy Characteristics'!G:G,MATCH($C951,'Policy Characteristics'!$C:$C,0)))</f>
        <v>1</v>
      </c>
      <c r="N951" s="151">
        <f>IF(ISBLANK(INDEX('Policy Characteristics'!H:H,MATCH($C951,'Policy Characteristics'!$C:$C,0))),"",INDEX('Policy Characteristics'!H:H,MATCH($C951,'Policy Characteristics'!$C:$C,0)))</f>
        <v>0.01</v>
      </c>
      <c r="O951" s="144" t="str">
        <f>IF(ISBLANK(INDEX('Policy Characteristics'!I:I,MATCH($C951,'Policy Characteristics'!$C:$C,0))),"",INDEX('Policy Characteristics'!I:I,MATCH($C951,'Policy Characteristics'!$C:$C,0)))</f>
        <v>% of fuel shifted</v>
      </c>
      <c r="P951" s="144"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44" t="str">
        <f>IF(ISBLANK(INDEX('Policy Characteristics'!K:K,MATCH($C951,'Policy Characteristics'!$C:$C,0))),"",INDEX('Policy Characteristics'!K:K,MATCH($C951,'Policy Characteristics'!$C:$C,0)))</f>
        <v>industry-ag-main.html#fuel-switching</v>
      </c>
      <c r="R951" s="144" t="str">
        <f>IF(ISBLANK(INDEX('Policy Characteristics'!L:L,MATCH($C951,'Policy Characteristics'!$C:$C,0))),"",INDEX('Policy Characteristics'!L:L,MATCH($C951,'Policy Characteristics'!$C:$C,0)))</f>
        <v>industry-elec-and-hydrogen.html</v>
      </c>
    </row>
    <row r="952" spans="1:18" s="2" customFormat="1" x14ac:dyDescent="0.25">
      <c r="A952" s="144" t="str">
        <f>IF(ISBLANK(INDEX('Policy Characteristics'!A:A,MATCH($C952,'Policy Characteristics'!$C:$C,0))),"",INDEX('Policy Characteristics'!A:A,MATCH($C952,'Policy Characteristics'!$C:$C,0)))</f>
        <v>Industry</v>
      </c>
      <c r="B952" s="152" t="str">
        <f>IF(ISBLANK(INDEX('Policy Characteristics'!B:B,MATCH($C952,'Policy Characteristics'!$C:$C,0))),"",INDEX('Policy Characteristics'!B:B,MATCH($C952,'Policy Characteristics'!$C:$C,0)))</f>
        <v>Hydrogen Combustion</v>
      </c>
      <c r="C952" s="144" t="str">
        <f t="shared" si="40"/>
        <v>Fraction of Eligible Industrial Energy Use Shifted to Hydrogen</v>
      </c>
      <c r="D952" s="6" t="s">
        <v>1975</v>
      </c>
      <c r="E952" s="1" t="s">
        <v>2349</v>
      </c>
      <c r="F952" t="s">
        <v>1937</v>
      </c>
      <c r="G952" s="45" t="s">
        <v>2356</v>
      </c>
      <c r="H952" s="43">
        <v>2190</v>
      </c>
      <c r="I952" t="s">
        <v>44</v>
      </c>
      <c r="J952" s="145" t="str">
        <f>IF(ISBLANK(INDEX('Policy Characteristics'!D:D,MATCH($C952,'Policy Characteristics'!$C:$C,0))),"",INDEX('Policy Characteristics'!D:D,MATCH($C952,'Policy Characteristics'!$C:$C,0)))</f>
        <v>Hydrogen Combustion</v>
      </c>
      <c r="K952" s="144" t="str">
        <f>IF(ISBLANK(INDEX('Policy Characteristics'!E:E,MATCH($C952,'Policy Characteristics'!$C:$C,0))),"",INDEX('Policy Characteristics'!E:E,MATCH($C952,'Policy Characteristics'!$C:$C,0)))</f>
        <v>indst shift to hydrogen</v>
      </c>
      <c r="L952" s="151">
        <f>IF(ISBLANK(INDEX('Policy Characteristics'!F:F,MATCH($C952,'Policy Characteristics'!$C:$C,0))),"",INDEX('Policy Characteristics'!F:F,MATCH($C952,'Policy Characteristics'!$C:$C,0)))</f>
        <v>0</v>
      </c>
      <c r="M952" s="151">
        <f>IF(ISBLANK(INDEX('Policy Characteristics'!G:G,MATCH($C952,'Policy Characteristics'!$C:$C,0))),"",INDEX('Policy Characteristics'!G:G,MATCH($C952,'Policy Characteristics'!$C:$C,0)))</f>
        <v>1</v>
      </c>
      <c r="N952" s="151">
        <f>IF(ISBLANK(INDEX('Policy Characteristics'!H:H,MATCH($C952,'Policy Characteristics'!$C:$C,0))),"",INDEX('Policy Characteristics'!H:H,MATCH($C952,'Policy Characteristics'!$C:$C,0)))</f>
        <v>0.01</v>
      </c>
      <c r="O952" s="144" t="str">
        <f>IF(ISBLANK(INDEX('Policy Characteristics'!I:I,MATCH($C952,'Policy Characteristics'!$C:$C,0))),"",INDEX('Policy Characteristics'!I:I,MATCH($C952,'Policy Characteristics'!$C:$C,0)))</f>
        <v>% of fuel shifted</v>
      </c>
      <c r="P952" s="144"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44" t="str">
        <f>IF(ISBLANK(INDEX('Policy Characteristics'!K:K,MATCH($C952,'Policy Characteristics'!$C:$C,0))),"",INDEX('Policy Characteristics'!K:K,MATCH($C952,'Policy Characteristics'!$C:$C,0)))</f>
        <v>industry-ag-main.html#fuel-switching</v>
      </c>
      <c r="R952" s="144" t="str">
        <f>IF(ISBLANK(INDEX('Policy Characteristics'!L:L,MATCH($C952,'Policy Characteristics'!$C:$C,0))),"",INDEX('Policy Characteristics'!L:L,MATCH($C952,'Policy Characteristics'!$C:$C,0)))</f>
        <v>industry-elec-and-hydrogen.html</v>
      </c>
    </row>
    <row r="953" spans="1:18" s="2" customFormat="1" x14ac:dyDescent="0.25">
      <c r="A953" s="144" t="str">
        <f>IF(ISBLANK(INDEX('Policy Characteristics'!A:A,MATCH($C953,'Policy Characteristics'!$C:$C,0))),"",INDEX('Policy Characteristics'!A:A,MATCH($C953,'Policy Characteristics'!$C:$C,0)))</f>
        <v>Industry</v>
      </c>
      <c r="B953" s="152" t="str">
        <f>IF(ISBLANK(INDEX('Policy Characteristics'!B:B,MATCH($C953,'Policy Characteristics'!$C:$C,0))),"",INDEX('Policy Characteristics'!B:B,MATCH($C953,'Policy Characteristics'!$C:$C,0)))</f>
        <v>Hydrogen Combustion</v>
      </c>
      <c r="C953" s="144" t="str">
        <f t="shared" si="40"/>
        <v>Fraction of Eligible Industrial Energy Use Shifted to Hydrogen</v>
      </c>
      <c r="D953" s="6" t="s">
        <v>1975</v>
      </c>
      <c r="E953" s="1" t="s">
        <v>2350</v>
      </c>
      <c r="F953" t="s">
        <v>1937</v>
      </c>
      <c r="G953" s="45" t="s">
        <v>2357</v>
      </c>
      <c r="H953" s="43">
        <v>2191</v>
      </c>
      <c r="I953" t="s">
        <v>44</v>
      </c>
      <c r="J953" s="145" t="str">
        <f>IF(ISBLANK(INDEX('Policy Characteristics'!D:D,MATCH($C953,'Policy Characteristics'!$C:$C,0))),"",INDEX('Policy Characteristics'!D:D,MATCH($C953,'Policy Characteristics'!$C:$C,0)))</f>
        <v>Hydrogen Combustion</v>
      </c>
      <c r="K953" s="144" t="str">
        <f>IF(ISBLANK(INDEX('Policy Characteristics'!E:E,MATCH($C953,'Policy Characteristics'!$C:$C,0))),"",INDEX('Policy Characteristics'!E:E,MATCH($C953,'Policy Characteristics'!$C:$C,0)))</f>
        <v>indst shift to hydrogen</v>
      </c>
      <c r="L953" s="151">
        <f>IF(ISBLANK(INDEX('Policy Characteristics'!F:F,MATCH($C953,'Policy Characteristics'!$C:$C,0))),"",INDEX('Policy Characteristics'!F:F,MATCH($C953,'Policy Characteristics'!$C:$C,0)))</f>
        <v>0</v>
      </c>
      <c r="M953" s="151">
        <f>IF(ISBLANK(INDEX('Policy Characteristics'!G:G,MATCH($C953,'Policy Characteristics'!$C:$C,0))),"",INDEX('Policy Characteristics'!G:G,MATCH($C953,'Policy Characteristics'!$C:$C,0)))</f>
        <v>1</v>
      </c>
      <c r="N953" s="151">
        <f>IF(ISBLANK(INDEX('Policy Characteristics'!H:H,MATCH($C953,'Policy Characteristics'!$C:$C,0))),"",INDEX('Policy Characteristics'!H:H,MATCH($C953,'Policy Characteristics'!$C:$C,0)))</f>
        <v>0.01</v>
      </c>
      <c r="O953" s="144" t="str">
        <f>IF(ISBLANK(INDEX('Policy Characteristics'!I:I,MATCH($C953,'Policy Characteristics'!$C:$C,0))),"",INDEX('Policy Characteristics'!I:I,MATCH($C953,'Policy Characteristics'!$C:$C,0)))</f>
        <v>% of fuel shifted</v>
      </c>
      <c r="P953" s="144"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44" t="str">
        <f>IF(ISBLANK(INDEX('Policy Characteristics'!K:K,MATCH($C953,'Policy Characteristics'!$C:$C,0))),"",INDEX('Policy Characteristics'!K:K,MATCH($C953,'Policy Characteristics'!$C:$C,0)))</f>
        <v>industry-ag-main.html#fuel-switching</v>
      </c>
      <c r="R953" s="144" t="str">
        <f>IF(ISBLANK(INDEX('Policy Characteristics'!L:L,MATCH($C953,'Policy Characteristics'!$C:$C,0))),"",INDEX('Policy Characteristics'!L:L,MATCH($C953,'Policy Characteristics'!$C:$C,0)))</f>
        <v>industry-elec-and-hydrogen.html</v>
      </c>
    </row>
    <row r="954" spans="1:18" s="2" customFormat="1" x14ac:dyDescent="0.25">
      <c r="A954" s="144" t="str">
        <f>IF(ISBLANK(INDEX('Policy Characteristics'!A:A,MATCH($C954,'Policy Characteristics'!$C:$C,0))),"",INDEX('Policy Characteristics'!A:A,MATCH($C954,'Policy Characteristics'!$C:$C,0)))</f>
        <v>Industry</v>
      </c>
      <c r="B954" s="152" t="str">
        <f>IF(ISBLANK(INDEX('Policy Characteristics'!B:B,MATCH($C954,'Policy Characteristics'!$C:$C,0))),"",INDEX('Policy Characteristics'!B:B,MATCH($C954,'Policy Characteristics'!$C:$C,0)))</f>
        <v>Hydrogen Combustion</v>
      </c>
      <c r="C954" s="144" t="str">
        <f t="shared" si="40"/>
        <v>Fraction of Eligible Industrial Energy Use Shifted to Hydrogen</v>
      </c>
      <c r="D954" s="6" t="s">
        <v>1975</v>
      </c>
      <c r="E954" s="1" t="s">
        <v>2351</v>
      </c>
      <c r="F954" t="s">
        <v>1937</v>
      </c>
      <c r="G954" s="45" t="s">
        <v>2358</v>
      </c>
      <c r="H954" s="43">
        <v>2192</v>
      </c>
      <c r="I954" t="s">
        <v>44</v>
      </c>
      <c r="J954" s="145" t="str">
        <f>IF(ISBLANK(INDEX('Policy Characteristics'!D:D,MATCH($C954,'Policy Characteristics'!$C:$C,0))),"",INDEX('Policy Characteristics'!D:D,MATCH($C954,'Policy Characteristics'!$C:$C,0)))</f>
        <v>Hydrogen Combustion</v>
      </c>
      <c r="K954" s="144" t="str">
        <f>IF(ISBLANK(INDEX('Policy Characteristics'!E:E,MATCH($C954,'Policy Characteristics'!$C:$C,0))),"",INDEX('Policy Characteristics'!E:E,MATCH($C954,'Policy Characteristics'!$C:$C,0)))</f>
        <v>indst shift to hydrogen</v>
      </c>
      <c r="L954" s="151">
        <f>IF(ISBLANK(INDEX('Policy Characteristics'!F:F,MATCH($C954,'Policy Characteristics'!$C:$C,0))),"",INDEX('Policy Characteristics'!F:F,MATCH($C954,'Policy Characteristics'!$C:$C,0)))</f>
        <v>0</v>
      </c>
      <c r="M954" s="151">
        <f>IF(ISBLANK(INDEX('Policy Characteristics'!G:G,MATCH($C954,'Policy Characteristics'!$C:$C,0))),"",INDEX('Policy Characteristics'!G:G,MATCH($C954,'Policy Characteristics'!$C:$C,0)))</f>
        <v>1</v>
      </c>
      <c r="N954" s="151">
        <f>IF(ISBLANK(INDEX('Policy Characteristics'!H:H,MATCH($C954,'Policy Characteristics'!$C:$C,0))),"",INDEX('Policy Characteristics'!H:H,MATCH($C954,'Policy Characteristics'!$C:$C,0)))</f>
        <v>0.01</v>
      </c>
      <c r="O954" s="144" t="str">
        <f>IF(ISBLANK(INDEX('Policy Characteristics'!I:I,MATCH($C954,'Policy Characteristics'!$C:$C,0))),"",INDEX('Policy Characteristics'!I:I,MATCH($C954,'Policy Characteristics'!$C:$C,0)))</f>
        <v>% of fuel shifted</v>
      </c>
      <c r="P954" s="144"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44" t="str">
        <f>IF(ISBLANK(INDEX('Policy Characteristics'!K:K,MATCH($C954,'Policy Characteristics'!$C:$C,0))),"",INDEX('Policy Characteristics'!K:K,MATCH($C954,'Policy Characteristics'!$C:$C,0)))</f>
        <v>industry-ag-main.html#fuel-switching</v>
      </c>
      <c r="R954" s="144" t="str">
        <f>IF(ISBLANK(INDEX('Policy Characteristics'!L:L,MATCH($C954,'Policy Characteristics'!$C:$C,0))),"",INDEX('Policy Characteristics'!L:L,MATCH($C954,'Policy Characteristics'!$C:$C,0)))</f>
        <v>industry-elec-and-hydrogen.html</v>
      </c>
    </row>
    <row r="955" spans="1:18" s="2" customFormat="1" x14ac:dyDescent="0.25">
      <c r="A955" s="144" t="str">
        <f>IF(ISBLANK(INDEX('Policy Characteristics'!A:A,MATCH($C955,'Policy Characteristics'!$C:$C,0))),"",INDEX('Policy Characteristics'!A:A,MATCH($C955,'Policy Characteristics'!$C:$C,0)))</f>
        <v>Industry</v>
      </c>
      <c r="B955" s="152" t="str">
        <f>IF(ISBLANK(INDEX('Policy Characteristics'!B:B,MATCH($C955,'Policy Characteristics'!$C:$C,0))),"",INDEX('Policy Characteristics'!B:B,MATCH($C955,'Policy Characteristics'!$C:$C,0)))</f>
        <v>Hydrogen Combustion</v>
      </c>
      <c r="C955" s="144" t="str">
        <f t="shared" si="40"/>
        <v>Fraction of Eligible Industrial Energy Use Shifted to Hydrogen</v>
      </c>
      <c r="D955" s="6" t="s">
        <v>1975</v>
      </c>
      <c r="E955" s="1" t="s">
        <v>2501</v>
      </c>
      <c r="F955" t="s">
        <v>1937</v>
      </c>
      <c r="G955" s="45" t="s">
        <v>2501</v>
      </c>
      <c r="H955" s="43">
        <v>2193</v>
      </c>
      <c r="I955" t="s">
        <v>43</v>
      </c>
      <c r="J955" s="145" t="str">
        <f>IF(ISBLANK(INDEX('Policy Characteristics'!D:D,MATCH($C955,'Policy Characteristics'!$C:$C,0))),"",INDEX('Policy Characteristics'!D:D,MATCH($C955,'Policy Characteristics'!$C:$C,0)))</f>
        <v>Hydrogen Combustion</v>
      </c>
      <c r="K955" s="144" t="str">
        <f>IF(ISBLANK(INDEX('Policy Characteristics'!E:E,MATCH($C955,'Policy Characteristics'!$C:$C,0))),"",INDEX('Policy Characteristics'!E:E,MATCH($C955,'Policy Characteristics'!$C:$C,0)))</f>
        <v>indst shift to hydrogen</v>
      </c>
      <c r="L955" s="151">
        <f>IF(ISBLANK(INDEX('Policy Characteristics'!F:F,MATCH($C955,'Policy Characteristics'!$C:$C,0))),"",INDEX('Policy Characteristics'!F:F,MATCH($C955,'Policy Characteristics'!$C:$C,0)))</f>
        <v>0</v>
      </c>
      <c r="M955" s="151">
        <f>IF(ISBLANK(INDEX('Policy Characteristics'!G:G,MATCH($C955,'Policy Characteristics'!$C:$C,0))),"",INDEX('Policy Characteristics'!G:G,MATCH($C955,'Policy Characteristics'!$C:$C,0)))</f>
        <v>1</v>
      </c>
      <c r="N955" s="151">
        <f>IF(ISBLANK(INDEX('Policy Characteristics'!H:H,MATCH($C955,'Policy Characteristics'!$C:$C,0))),"",INDEX('Policy Characteristics'!H:H,MATCH($C955,'Policy Characteristics'!$C:$C,0)))</f>
        <v>0.01</v>
      </c>
      <c r="O955" s="144" t="str">
        <f>IF(ISBLANK(INDEX('Policy Characteristics'!I:I,MATCH($C955,'Policy Characteristics'!$C:$C,0))),"",INDEX('Policy Characteristics'!I:I,MATCH($C955,'Policy Characteristics'!$C:$C,0)))</f>
        <v>% of fuel shifted</v>
      </c>
      <c r="P955" s="144"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44" t="str">
        <f>IF(ISBLANK(INDEX('Policy Characteristics'!K:K,MATCH($C955,'Policy Characteristics'!$C:$C,0))),"",INDEX('Policy Characteristics'!K:K,MATCH($C955,'Policy Characteristics'!$C:$C,0)))</f>
        <v>industry-ag-main.html#fuel-switching</v>
      </c>
      <c r="R955" s="144" t="str">
        <f>IF(ISBLANK(INDEX('Policy Characteristics'!L:L,MATCH($C955,'Policy Characteristics'!$C:$C,0))),"",INDEX('Policy Characteristics'!L:L,MATCH($C955,'Policy Characteristics'!$C:$C,0)))</f>
        <v>industry-elec-and-hydrogen.html</v>
      </c>
    </row>
    <row r="956" spans="1:18" s="2" customFormat="1" x14ac:dyDescent="0.25">
      <c r="A956" s="144" t="str">
        <f>IF(ISBLANK(INDEX('Policy Characteristics'!A:A,MATCH($C956,'Policy Characteristics'!$C:$C,0))),"",INDEX('Policy Characteristics'!A:A,MATCH($C956,'Policy Characteristics'!$C:$C,0)))</f>
        <v>Industry</v>
      </c>
      <c r="B956" s="152" t="str">
        <f>IF(ISBLANK(INDEX('Policy Characteristics'!B:B,MATCH($C956,'Policy Characteristics'!$C:$C,0))),"",INDEX('Policy Characteristics'!B:B,MATCH($C956,'Policy Characteristics'!$C:$C,0)))</f>
        <v>Hydrogen Combustion</v>
      </c>
      <c r="C956" s="144" t="str">
        <f t="shared" si="40"/>
        <v>Fraction of Eligible Industrial Energy Use Shifted to Hydrogen</v>
      </c>
      <c r="D956" s="6" t="s">
        <v>1976</v>
      </c>
      <c r="E956" s="1" t="s">
        <v>2345</v>
      </c>
      <c r="F956" t="s">
        <v>1938</v>
      </c>
      <c r="G956" s="45" t="s">
        <v>2352</v>
      </c>
      <c r="H956" s="43">
        <v>2194</v>
      </c>
      <c r="I956" t="s">
        <v>43</v>
      </c>
      <c r="J956" s="145" t="str">
        <f>IF(ISBLANK(INDEX('Policy Characteristics'!D:D,MATCH($C956,'Policy Characteristics'!$C:$C,0))),"",INDEX('Policy Characteristics'!D:D,MATCH($C956,'Policy Characteristics'!$C:$C,0)))</f>
        <v>Hydrogen Combustion</v>
      </c>
      <c r="K956" s="144" t="str">
        <f>IF(ISBLANK(INDEX('Policy Characteristics'!E:E,MATCH($C956,'Policy Characteristics'!$C:$C,0))),"",INDEX('Policy Characteristics'!E:E,MATCH($C956,'Policy Characteristics'!$C:$C,0)))</f>
        <v>indst shift to hydrogen</v>
      </c>
      <c r="L956" s="151">
        <f>IF(ISBLANK(INDEX('Policy Characteristics'!F:F,MATCH($C956,'Policy Characteristics'!$C:$C,0))),"",INDEX('Policy Characteristics'!F:F,MATCH($C956,'Policy Characteristics'!$C:$C,0)))</f>
        <v>0</v>
      </c>
      <c r="M956" s="151">
        <f>IF(ISBLANK(INDEX('Policy Characteristics'!G:G,MATCH($C956,'Policy Characteristics'!$C:$C,0))),"",INDEX('Policy Characteristics'!G:G,MATCH($C956,'Policy Characteristics'!$C:$C,0)))</f>
        <v>1</v>
      </c>
      <c r="N956" s="151">
        <f>IF(ISBLANK(INDEX('Policy Characteristics'!H:H,MATCH($C956,'Policy Characteristics'!$C:$C,0))),"",INDEX('Policy Characteristics'!H:H,MATCH($C956,'Policy Characteristics'!$C:$C,0)))</f>
        <v>0.01</v>
      </c>
      <c r="O956" s="144" t="str">
        <f>IF(ISBLANK(INDEX('Policy Characteristics'!I:I,MATCH($C956,'Policy Characteristics'!$C:$C,0))),"",INDEX('Policy Characteristics'!I:I,MATCH($C956,'Policy Characteristics'!$C:$C,0)))</f>
        <v>% of fuel shifted</v>
      </c>
      <c r="P956" s="144"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44" t="str">
        <f>IF(ISBLANK(INDEX('Policy Characteristics'!K:K,MATCH($C956,'Policy Characteristics'!$C:$C,0))),"",INDEX('Policy Characteristics'!K:K,MATCH($C956,'Policy Characteristics'!$C:$C,0)))</f>
        <v>industry-ag-main.html#fuel-switching</v>
      </c>
      <c r="R956" s="144" t="str">
        <f>IF(ISBLANK(INDEX('Policy Characteristics'!L:L,MATCH($C956,'Policy Characteristics'!$C:$C,0))),"",INDEX('Policy Characteristics'!L:L,MATCH($C956,'Policy Characteristics'!$C:$C,0)))</f>
        <v>industry-elec-and-hydrogen.html</v>
      </c>
    </row>
    <row r="957" spans="1:18" s="2" customFormat="1" x14ac:dyDescent="0.25">
      <c r="A957" s="144" t="str">
        <f>IF(ISBLANK(INDEX('Policy Characteristics'!A:A,MATCH($C957,'Policy Characteristics'!$C:$C,0))),"",INDEX('Policy Characteristics'!A:A,MATCH($C957,'Policy Characteristics'!$C:$C,0)))</f>
        <v>Industry</v>
      </c>
      <c r="B957" s="152" t="str">
        <f>IF(ISBLANK(INDEX('Policy Characteristics'!B:B,MATCH($C957,'Policy Characteristics'!$C:$C,0))),"",INDEX('Policy Characteristics'!B:B,MATCH($C957,'Policy Characteristics'!$C:$C,0)))</f>
        <v>Hydrogen Combustion</v>
      </c>
      <c r="C957" s="144" t="str">
        <f t="shared" si="40"/>
        <v>Fraction of Eligible Industrial Energy Use Shifted to Hydrogen</v>
      </c>
      <c r="D957" s="6" t="s">
        <v>1976</v>
      </c>
      <c r="E957" s="1" t="s">
        <v>2346</v>
      </c>
      <c r="F957" t="s">
        <v>1938</v>
      </c>
      <c r="G957" s="45" t="s">
        <v>2353</v>
      </c>
      <c r="H957" s="43">
        <v>2195</v>
      </c>
      <c r="I957" t="s">
        <v>43</v>
      </c>
      <c r="J957" s="145" t="str">
        <f>IF(ISBLANK(INDEX('Policy Characteristics'!D:D,MATCH($C957,'Policy Characteristics'!$C:$C,0))),"",INDEX('Policy Characteristics'!D:D,MATCH($C957,'Policy Characteristics'!$C:$C,0)))</f>
        <v>Hydrogen Combustion</v>
      </c>
      <c r="K957" s="144" t="str">
        <f>IF(ISBLANK(INDEX('Policy Characteristics'!E:E,MATCH($C957,'Policy Characteristics'!$C:$C,0))),"",INDEX('Policy Characteristics'!E:E,MATCH($C957,'Policy Characteristics'!$C:$C,0)))</f>
        <v>indst shift to hydrogen</v>
      </c>
      <c r="L957" s="151">
        <f>IF(ISBLANK(INDEX('Policy Characteristics'!F:F,MATCH($C957,'Policy Characteristics'!$C:$C,0))),"",INDEX('Policy Characteristics'!F:F,MATCH($C957,'Policy Characteristics'!$C:$C,0)))</f>
        <v>0</v>
      </c>
      <c r="M957" s="151">
        <f>IF(ISBLANK(INDEX('Policy Characteristics'!G:G,MATCH($C957,'Policy Characteristics'!$C:$C,0))),"",INDEX('Policy Characteristics'!G:G,MATCH($C957,'Policy Characteristics'!$C:$C,0)))</f>
        <v>1</v>
      </c>
      <c r="N957" s="151">
        <f>IF(ISBLANK(INDEX('Policy Characteristics'!H:H,MATCH($C957,'Policy Characteristics'!$C:$C,0))),"",INDEX('Policy Characteristics'!H:H,MATCH($C957,'Policy Characteristics'!$C:$C,0)))</f>
        <v>0.01</v>
      </c>
      <c r="O957" s="144" t="str">
        <f>IF(ISBLANK(INDEX('Policy Characteristics'!I:I,MATCH($C957,'Policy Characteristics'!$C:$C,0))),"",INDEX('Policy Characteristics'!I:I,MATCH($C957,'Policy Characteristics'!$C:$C,0)))</f>
        <v>% of fuel shifted</v>
      </c>
      <c r="P957" s="144"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44" t="str">
        <f>IF(ISBLANK(INDEX('Policy Characteristics'!K:K,MATCH($C957,'Policy Characteristics'!$C:$C,0))),"",INDEX('Policy Characteristics'!K:K,MATCH($C957,'Policy Characteristics'!$C:$C,0)))</f>
        <v>industry-ag-main.html#fuel-switching</v>
      </c>
      <c r="R957" s="144" t="str">
        <f>IF(ISBLANK(INDEX('Policy Characteristics'!L:L,MATCH($C957,'Policy Characteristics'!$C:$C,0))),"",INDEX('Policy Characteristics'!L:L,MATCH($C957,'Policy Characteristics'!$C:$C,0)))</f>
        <v>industry-elec-and-hydrogen.html</v>
      </c>
    </row>
    <row r="958" spans="1:18" s="2" customFormat="1" x14ac:dyDescent="0.25">
      <c r="A958" s="144" t="str">
        <f>IF(ISBLANK(INDEX('Policy Characteristics'!A:A,MATCH($C958,'Policy Characteristics'!$C:$C,0))),"",INDEX('Policy Characteristics'!A:A,MATCH($C958,'Policy Characteristics'!$C:$C,0)))</f>
        <v>Industry</v>
      </c>
      <c r="B958" s="152" t="str">
        <f>IF(ISBLANK(INDEX('Policy Characteristics'!B:B,MATCH($C958,'Policy Characteristics'!$C:$C,0))),"",INDEX('Policy Characteristics'!B:B,MATCH($C958,'Policy Characteristics'!$C:$C,0)))</f>
        <v>Hydrogen Combustion</v>
      </c>
      <c r="C958" s="144" t="str">
        <f t="shared" si="40"/>
        <v>Fraction of Eligible Industrial Energy Use Shifted to Hydrogen</v>
      </c>
      <c r="D958" s="6" t="s">
        <v>1976</v>
      </c>
      <c r="E958" s="1" t="s">
        <v>2347</v>
      </c>
      <c r="F958" t="s">
        <v>1938</v>
      </c>
      <c r="G958" s="45" t="s">
        <v>2354</v>
      </c>
      <c r="H958" s="43">
        <v>2196</v>
      </c>
      <c r="I958" t="s">
        <v>43</v>
      </c>
      <c r="J958" s="145" t="str">
        <f>IF(ISBLANK(INDEX('Policy Characteristics'!D:D,MATCH($C958,'Policy Characteristics'!$C:$C,0))),"",INDEX('Policy Characteristics'!D:D,MATCH($C958,'Policy Characteristics'!$C:$C,0)))</f>
        <v>Hydrogen Combustion</v>
      </c>
      <c r="K958" s="144" t="str">
        <f>IF(ISBLANK(INDEX('Policy Characteristics'!E:E,MATCH($C958,'Policy Characteristics'!$C:$C,0))),"",INDEX('Policy Characteristics'!E:E,MATCH($C958,'Policy Characteristics'!$C:$C,0)))</f>
        <v>indst shift to hydrogen</v>
      </c>
      <c r="L958" s="151">
        <f>IF(ISBLANK(INDEX('Policy Characteristics'!F:F,MATCH($C958,'Policy Characteristics'!$C:$C,0))),"",INDEX('Policy Characteristics'!F:F,MATCH($C958,'Policy Characteristics'!$C:$C,0)))</f>
        <v>0</v>
      </c>
      <c r="M958" s="151">
        <f>IF(ISBLANK(INDEX('Policy Characteristics'!G:G,MATCH($C958,'Policy Characteristics'!$C:$C,0))),"",INDEX('Policy Characteristics'!G:G,MATCH($C958,'Policy Characteristics'!$C:$C,0)))</f>
        <v>1</v>
      </c>
      <c r="N958" s="151">
        <f>IF(ISBLANK(INDEX('Policy Characteristics'!H:H,MATCH($C958,'Policy Characteristics'!$C:$C,0))),"",INDEX('Policy Characteristics'!H:H,MATCH($C958,'Policy Characteristics'!$C:$C,0)))</f>
        <v>0.01</v>
      </c>
      <c r="O958" s="144" t="str">
        <f>IF(ISBLANK(INDEX('Policy Characteristics'!I:I,MATCH($C958,'Policy Characteristics'!$C:$C,0))),"",INDEX('Policy Characteristics'!I:I,MATCH($C958,'Policy Characteristics'!$C:$C,0)))</f>
        <v>% of fuel shifted</v>
      </c>
      <c r="P958" s="144"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44" t="str">
        <f>IF(ISBLANK(INDEX('Policy Characteristics'!K:K,MATCH($C958,'Policy Characteristics'!$C:$C,0))),"",INDEX('Policy Characteristics'!K:K,MATCH($C958,'Policy Characteristics'!$C:$C,0)))</f>
        <v>industry-ag-main.html#fuel-switching</v>
      </c>
      <c r="R958" s="144" t="str">
        <f>IF(ISBLANK(INDEX('Policy Characteristics'!L:L,MATCH($C958,'Policy Characteristics'!$C:$C,0))),"",INDEX('Policy Characteristics'!L:L,MATCH($C958,'Policy Characteristics'!$C:$C,0)))</f>
        <v>industry-elec-and-hydrogen.html</v>
      </c>
    </row>
    <row r="959" spans="1:18" s="2" customFormat="1" x14ac:dyDescent="0.25">
      <c r="A959" s="144" t="str">
        <f>IF(ISBLANK(INDEX('Policy Characteristics'!A:A,MATCH($C959,'Policy Characteristics'!$C:$C,0))),"",INDEX('Policy Characteristics'!A:A,MATCH($C959,'Policy Characteristics'!$C:$C,0)))</f>
        <v>Industry</v>
      </c>
      <c r="B959" s="152" t="str">
        <f>IF(ISBLANK(INDEX('Policy Characteristics'!B:B,MATCH($C959,'Policy Characteristics'!$C:$C,0))),"",INDEX('Policy Characteristics'!B:B,MATCH($C959,'Policy Characteristics'!$C:$C,0)))</f>
        <v>Hydrogen Combustion</v>
      </c>
      <c r="C959" s="144" t="str">
        <f t="shared" si="40"/>
        <v>Fraction of Eligible Industrial Energy Use Shifted to Hydrogen</v>
      </c>
      <c r="D959" s="6" t="s">
        <v>1976</v>
      </c>
      <c r="E959" s="1" t="s">
        <v>2348</v>
      </c>
      <c r="F959" t="s">
        <v>1938</v>
      </c>
      <c r="G959" s="45" t="s">
        <v>2355</v>
      </c>
      <c r="H959" s="43">
        <v>2197</v>
      </c>
      <c r="I959" t="s">
        <v>43</v>
      </c>
      <c r="J959" s="145" t="str">
        <f>IF(ISBLANK(INDEX('Policy Characteristics'!D:D,MATCH($C959,'Policy Characteristics'!$C:$C,0))),"",INDEX('Policy Characteristics'!D:D,MATCH($C959,'Policy Characteristics'!$C:$C,0)))</f>
        <v>Hydrogen Combustion</v>
      </c>
      <c r="K959" s="144" t="str">
        <f>IF(ISBLANK(INDEX('Policy Characteristics'!E:E,MATCH($C959,'Policy Characteristics'!$C:$C,0))),"",INDEX('Policy Characteristics'!E:E,MATCH($C959,'Policy Characteristics'!$C:$C,0)))</f>
        <v>indst shift to hydrogen</v>
      </c>
      <c r="L959" s="151">
        <f>IF(ISBLANK(INDEX('Policy Characteristics'!F:F,MATCH($C959,'Policy Characteristics'!$C:$C,0))),"",INDEX('Policy Characteristics'!F:F,MATCH($C959,'Policy Characteristics'!$C:$C,0)))</f>
        <v>0</v>
      </c>
      <c r="M959" s="151">
        <f>IF(ISBLANK(INDEX('Policy Characteristics'!G:G,MATCH($C959,'Policy Characteristics'!$C:$C,0))),"",INDEX('Policy Characteristics'!G:G,MATCH($C959,'Policy Characteristics'!$C:$C,0)))</f>
        <v>1</v>
      </c>
      <c r="N959" s="151">
        <f>IF(ISBLANK(INDEX('Policy Characteristics'!H:H,MATCH($C959,'Policy Characteristics'!$C:$C,0))),"",INDEX('Policy Characteristics'!H:H,MATCH($C959,'Policy Characteristics'!$C:$C,0)))</f>
        <v>0.01</v>
      </c>
      <c r="O959" s="144" t="str">
        <f>IF(ISBLANK(INDEX('Policy Characteristics'!I:I,MATCH($C959,'Policy Characteristics'!$C:$C,0))),"",INDEX('Policy Characteristics'!I:I,MATCH($C959,'Policy Characteristics'!$C:$C,0)))</f>
        <v>% of fuel shifted</v>
      </c>
      <c r="P959" s="144"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44" t="str">
        <f>IF(ISBLANK(INDEX('Policy Characteristics'!K:K,MATCH($C959,'Policy Characteristics'!$C:$C,0))),"",INDEX('Policy Characteristics'!K:K,MATCH($C959,'Policy Characteristics'!$C:$C,0)))</f>
        <v>industry-ag-main.html#fuel-switching</v>
      </c>
      <c r="R959" s="144" t="str">
        <f>IF(ISBLANK(INDEX('Policy Characteristics'!L:L,MATCH($C959,'Policy Characteristics'!$C:$C,0))),"",INDEX('Policy Characteristics'!L:L,MATCH($C959,'Policy Characteristics'!$C:$C,0)))</f>
        <v>industry-elec-and-hydrogen.html</v>
      </c>
    </row>
    <row r="960" spans="1:18" s="2" customFormat="1" x14ac:dyDescent="0.25">
      <c r="A960" s="144" t="str">
        <f>IF(ISBLANK(INDEX('Policy Characteristics'!A:A,MATCH($C960,'Policy Characteristics'!$C:$C,0))),"",INDEX('Policy Characteristics'!A:A,MATCH($C960,'Policy Characteristics'!$C:$C,0)))</f>
        <v>Industry</v>
      </c>
      <c r="B960" s="152" t="str">
        <f>IF(ISBLANK(INDEX('Policy Characteristics'!B:B,MATCH($C960,'Policy Characteristics'!$C:$C,0))),"",INDEX('Policy Characteristics'!B:B,MATCH($C960,'Policy Characteristics'!$C:$C,0)))</f>
        <v>Hydrogen Combustion</v>
      </c>
      <c r="C960" s="144" t="str">
        <f t="shared" si="40"/>
        <v>Fraction of Eligible Industrial Energy Use Shifted to Hydrogen</v>
      </c>
      <c r="D960" s="6" t="s">
        <v>1976</v>
      </c>
      <c r="E960" s="1" t="s">
        <v>2349</v>
      </c>
      <c r="F960" t="s">
        <v>1938</v>
      </c>
      <c r="G960" s="45" t="s">
        <v>2356</v>
      </c>
      <c r="H960" s="43">
        <v>2198</v>
      </c>
      <c r="I960" t="s">
        <v>44</v>
      </c>
      <c r="J960" s="145" t="str">
        <f>IF(ISBLANK(INDEX('Policy Characteristics'!D:D,MATCH($C960,'Policy Characteristics'!$C:$C,0))),"",INDEX('Policy Characteristics'!D:D,MATCH($C960,'Policy Characteristics'!$C:$C,0)))</f>
        <v>Hydrogen Combustion</v>
      </c>
      <c r="K960" s="144" t="str">
        <f>IF(ISBLANK(INDEX('Policy Characteristics'!E:E,MATCH($C960,'Policy Characteristics'!$C:$C,0))),"",INDEX('Policy Characteristics'!E:E,MATCH($C960,'Policy Characteristics'!$C:$C,0)))</f>
        <v>indst shift to hydrogen</v>
      </c>
      <c r="L960" s="151">
        <f>IF(ISBLANK(INDEX('Policy Characteristics'!F:F,MATCH($C960,'Policy Characteristics'!$C:$C,0))),"",INDEX('Policy Characteristics'!F:F,MATCH($C960,'Policy Characteristics'!$C:$C,0)))</f>
        <v>0</v>
      </c>
      <c r="M960" s="151">
        <f>IF(ISBLANK(INDEX('Policy Characteristics'!G:G,MATCH($C960,'Policy Characteristics'!$C:$C,0))),"",INDEX('Policy Characteristics'!G:G,MATCH($C960,'Policy Characteristics'!$C:$C,0)))</f>
        <v>1</v>
      </c>
      <c r="N960" s="151">
        <f>IF(ISBLANK(INDEX('Policy Characteristics'!H:H,MATCH($C960,'Policy Characteristics'!$C:$C,0))),"",INDEX('Policy Characteristics'!H:H,MATCH($C960,'Policy Characteristics'!$C:$C,0)))</f>
        <v>0.01</v>
      </c>
      <c r="O960" s="144" t="str">
        <f>IF(ISBLANK(INDEX('Policy Characteristics'!I:I,MATCH($C960,'Policy Characteristics'!$C:$C,0))),"",INDEX('Policy Characteristics'!I:I,MATCH($C960,'Policy Characteristics'!$C:$C,0)))</f>
        <v>% of fuel shifted</v>
      </c>
      <c r="P960" s="144"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44" t="str">
        <f>IF(ISBLANK(INDEX('Policy Characteristics'!K:K,MATCH($C960,'Policy Characteristics'!$C:$C,0))),"",INDEX('Policy Characteristics'!K:K,MATCH($C960,'Policy Characteristics'!$C:$C,0)))</f>
        <v>industry-ag-main.html#fuel-switching</v>
      </c>
      <c r="R960" s="144" t="str">
        <f>IF(ISBLANK(INDEX('Policy Characteristics'!L:L,MATCH($C960,'Policy Characteristics'!$C:$C,0))),"",INDEX('Policy Characteristics'!L:L,MATCH($C960,'Policy Characteristics'!$C:$C,0)))</f>
        <v>industry-elec-and-hydrogen.html</v>
      </c>
    </row>
    <row r="961" spans="1:18" s="2" customFormat="1" x14ac:dyDescent="0.25">
      <c r="A961" s="144" t="str">
        <f>IF(ISBLANK(INDEX('Policy Characteristics'!A:A,MATCH($C961,'Policy Characteristics'!$C:$C,0))),"",INDEX('Policy Characteristics'!A:A,MATCH($C961,'Policy Characteristics'!$C:$C,0)))</f>
        <v>Industry</v>
      </c>
      <c r="B961" s="152" t="str">
        <f>IF(ISBLANK(INDEX('Policy Characteristics'!B:B,MATCH($C961,'Policy Characteristics'!$C:$C,0))),"",INDEX('Policy Characteristics'!B:B,MATCH($C961,'Policy Characteristics'!$C:$C,0)))</f>
        <v>Hydrogen Combustion</v>
      </c>
      <c r="C961" s="144" t="str">
        <f t="shared" si="40"/>
        <v>Fraction of Eligible Industrial Energy Use Shifted to Hydrogen</v>
      </c>
      <c r="D961" s="6" t="s">
        <v>1976</v>
      </c>
      <c r="E961" s="1" t="s">
        <v>2350</v>
      </c>
      <c r="F961" t="s">
        <v>1938</v>
      </c>
      <c r="G961" s="45" t="s">
        <v>2357</v>
      </c>
      <c r="H961" s="43">
        <v>2199</v>
      </c>
      <c r="I961" t="s">
        <v>43</v>
      </c>
      <c r="J961" s="145" t="str">
        <f>IF(ISBLANK(INDEX('Policy Characteristics'!D:D,MATCH($C961,'Policy Characteristics'!$C:$C,0))),"",INDEX('Policy Characteristics'!D:D,MATCH($C961,'Policy Characteristics'!$C:$C,0)))</f>
        <v>Hydrogen Combustion</v>
      </c>
      <c r="K961" s="144" t="str">
        <f>IF(ISBLANK(INDEX('Policy Characteristics'!E:E,MATCH($C961,'Policy Characteristics'!$C:$C,0))),"",INDEX('Policy Characteristics'!E:E,MATCH($C961,'Policy Characteristics'!$C:$C,0)))</f>
        <v>indst shift to hydrogen</v>
      </c>
      <c r="L961" s="151">
        <f>IF(ISBLANK(INDEX('Policy Characteristics'!F:F,MATCH($C961,'Policy Characteristics'!$C:$C,0))),"",INDEX('Policy Characteristics'!F:F,MATCH($C961,'Policy Characteristics'!$C:$C,0)))</f>
        <v>0</v>
      </c>
      <c r="M961" s="151">
        <f>IF(ISBLANK(INDEX('Policy Characteristics'!G:G,MATCH($C961,'Policy Characteristics'!$C:$C,0))),"",INDEX('Policy Characteristics'!G:G,MATCH($C961,'Policy Characteristics'!$C:$C,0)))</f>
        <v>1</v>
      </c>
      <c r="N961" s="151">
        <f>IF(ISBLANK(INDEX('Policy Characteristics'!H:H,MATCH($C961,'Policy Characteristics'!$C:$C,0))),"",INDEX('Policy Characteristics'!H:H,MATCH($C961,'Policy Characteristics'!$C:$C,0)))</f>
        <v>0.01</v>
      </c>
      <c r="O961" s="144" t="str">
        <f>IF(ISBLANK(INDEX('Policy Characteristics'!I:I,MATCH($C961,'Policy Characteristics'!$C:$C,0))),"",INDEX('Policy Characteristics'!I:I,MATCH($C961,'Policy Characteristics'!$C:$C,0)))</f>
        <v>% of fuel shifted</v>
      </c>
      <c r="P961" s="144"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44" t="str">
        <f>IF(ISBLANK(INDEX('Policy Characteristics'!K:K,MATCH($C961,'Policy Characteristics'!$C:$C,0))),"",INDEX('Policy Characteristics'!K:K,MATCH($C961,'Policy Characteristics'!$C:$C,0)))</f>
        <v>industry-ag-main.html#fuel-switching</v>
      </c>
      <c r="R961" s="144" t="str">
        <f>IF(ISBLANK(INDEX('Policy Characteristics'!L:L,MATCH($C961,'Policy Characteristics'!$C:$C,0))),"",INDEX('Policy Characteristics'!L:L,MATCH($C961,'Policy Characteristics'!$C:$C,0)))</f>
        <v>industry-elec-and-hydrogen.html</v>
      </c>
    </row>
    <row r="962" spans="1:18" s="2" customFormat="1" x14ac:dyDescent="0.25">
      <c r="A962" s="144" t="str">
        <f>IF(ISBLANK(INDEX('Policy Characteristics'!A:A,MATCH($C962,'Policy Characteristics'!$C:$C,0))),"",INDEX('Policy Characteristics'!A:A,MATCH($C962,'Policy Characteristics'!$C:$C,0)))</f>
        <v>Industry</v>
      </c>
      <c r="B962" s="152" t="str">
        <f>IF(ISBLANK(INDEX('Policy Characteristics'!B:B,MATCH($C962,'Policy Characteristics'!$C:$C,0))),"",INDEX('Policy Characteristics'!B:B,MATCH($C962,'Policy Characteristics'!$C:$C,0)))</f>
        <v>Hydrogen Combustion</v>
      </c>
      <c r="C962" s="144" t="str">
        <f t="shared" si="40"/>
        <v>Fraction of Eligible Industrial Energy Use Shifted to Hydrogen</v>
      </c>
      <c r="D962" s="6" t="s">
        <v>1976</v>
      </c>
      <c r="E962" s="1" t="s">
        <v>2351</v>
      </c>
      <c r="F962" t="s">
        <v>1938</v>
      </c>
      <c r="G962" s="45" t="s">
        <v>2358</v>
      </c>
      <c r="H962" s="43">
        <v>2200</v>
      </c>
      <c r="I962" t="s">
        <v>44</v>
      </c>
      <c r="J962" s="145" t="str">
        <f>IF(ISBLANK(INDEX('Policy Characteristics'!D:D,MATCH($C962,'Policy Characteristics'!$C:$C,0))),"",INDEX('Policy Characteristics'!D:D,MATCH($C962,'Policy Characteristics'!$C:$C,0)))</f>
        <v>Hydrogen Combustion</v>
      </c>
      <c r="K962" s="144" t="str">
        <f>IF(ISBLANK(INDEX('Policy Characteristics'!E:E,MATCH($C962,'Policy Characteristics'!$C:$C,0))),"",INDEX('Policy Characteristics'!E:E,MATCH($C962,'Policy Characteristics'!$C:$C,0)))</f>
        <v>indst shift to hydrogen</v>
      </c>
      <c r="L962" s="151">
        <f>IF(ISBLANK(INDEX('Policy Characteristics'!F:F,MATCH($C962,'Policy Characteristics'!$C:$C,0))),"",INDEX('Policy Characteristics'!F:F,MATCH($C962,'Policy Characteristics'!$C:$C,0)))</f>
        <v>0</v>
      </c>
      <c r="M962" s="151">
        <f>IF(ISBLANK(INDEX('Policy Characteristics'!G:G,MATCH($C962,'Policy Characteristics'!$C:$C,0))),"",INDEX('Policy Characteristics'!G:G,MATCH($C962,'Policy Characteristics'!$C:$C,0)))</f>
        <v>1</v>
      </c>
      <c r="N962" s="151">
        <f>IF(ISBLANK(INDEX('Policy Characteristics'!H:H,MATCH($C962,'Policy Characteristics'!$C:$C,0))),"",INDEX('Policy Characteristics'!H:H,MATCH($C962,'Policy Characteristics'!$C:$C,0)))</f>
        <v>0.01</v>
      </c>
      <c r="O962" s="144" t="str">
        <f>IF(ISBLANK(INDEX('Policy Characteristics'!I:I,MATCH($C962,'Policy Characteristics'!$C:$C,0))),"",INDEX('Policy Characteristics'!I:I,MATCH($C962,'Policy Characteristics'!$C:$C,0)))</f>
        <v>% of fuel shifted</v>
      </c>
      <c r="P962" s="144"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44" t="str">
        <f>IF(ISBLANK(INDEX('Policy Characteristics'!K:K,MATCH($C962,'Policy Characteristics'!$C:$C,0))),"",INDEX('Policy Characteristics'!K:K,MATCH($C962,'Policy Characteristics'!$C:$C,0)))</f>
        <v>industry-ag-main.html#fuel-switching</v>
      </c>
      <c r="R962" s="144" t="str">
        <f>IF(ISBLANK(INDEX('Policy Characteristics'!L:L,MATCH($C962,'Policy Characteristics'!$C:$C,0))),"",INDEX('Policy Characteristics'!L:L,MATCH($C962,'Policy Characteristics'!$C:$C,0)))</f>
        <v>industry-elec-and-hydrogen.html</v>
      </c>
    </row>
    <row r="963" spans="1:18" s="2" customFormat="1" x14ac:dyDescent="0.25">
      <c r="A963" s="144" t="str">
        <f>IF(ISBLANK(INDEX('Policy Characteristics'!A:A,MATCH($C963,'Policy Characteristics'!$C:$C,0))),"",INDEX('Policy Characteristics'!A:A,MATCH($C963,'Policy Characteristics'!$C:$C,0)))</f>
        <v>Industry</v>
      </c>
      <c r="B963" s="152" t="str">
        <f>IF(ISBLANK(INDEX('Policy Characteristics'!B:B,MATCH($C963,'Policy Characteristics'!$C:$C,0))),"",INDEX('Policy Characteristics'!B:B,MATCH($C963,'Policy Characteristics'!$C:$C,0)))</f>
        <v>Hydrogen Combustion</v>
      </c>
      <c r="C963" s="144" t="str">
        <f t="shared" si="40"/>
        <v>Fraction of Eligible Industrial Energy Use Shifted to Hydrogen</v>
      </c>
      <c r="D963" s="6" t="s">
        <v>1976</v>
      </c>
      <c r="E963" s="1" t="s">
        <v>2501</v>
      </c>
      <c r="F963" t="s">
        <v>1938</v>
      </c>
      <c r="G963" s="45" t="s">
        <v>2501</v>
      </c>
      <c r="H963" s="43">
        <v>2201</v>
      </c>
      <c r="I963" t="s">
        <v>44</v>
      </c>
      <c r="J963" s="145" t="str">
        <f>IF(ISBLANK(INDEX('Policy Characteristics'!D:D,MATCH($C963,'Policy Characteristics'!$C:$C,0))),"",INDEX('Policy Characteristics'!D:D,MATCH($C963,'Policy Characteristics'!$C:$C,0)))</f>
        <v>Hydrogen Combustion</v>
      </c>
      <c r="K963" s="144" t="str">
        <f>IF(ISBLANK(INDEX('Policy Characteristics'!E:E,MATCH($C963,'Policy Characteristics'!$C:$C,0))),"",INDEX('Policy Characteristics'!E:E,MATCH($C963,'Policy Characteristics'!$C:$C,0)))</f>
        <v>indst shift to hydrogen</v>
      </c>
      <c r="L963" s="151">
        <f>IF(ISBLANK(INDEX('Policy Characteristics'!F:F,MATCH($C963,'Policy Characteristics'!$C:$C,0))),"",INDEX('Policy Characteristics'!F:F,MATCH($C963,'Policy Characteristics'!$C:$C,0)))</f>
        <v>0</v>
      </c>
      <c r="M963" s="151">
        <f>IF(ISBLANK(INDEX('Policy Characteristics'!G:G,MATCH($C963,'Policy Characteristics'!$C:$C,0))),"",INDEX('Policy Characteristics'!G:G,MATCH($C963,'Policy Characteristics'!$C:$C,0)))</f>
        <v>1</v>
      </c>
      <c r="N963" s="151">
        <f>IF(ISBLANK(INDEX('Policy Characteristics'!H:H,MATCH($C963,'Policy Characteristics'!$C:$C,0))),"",INDEX('Policy Characteristics'!H:H,MATCH($C963,'Policy Characteristics'!$C:$C,0)))</f>
        <v>0.01</v>
      </c>
      <c r="O963" s="144" t="str">
        <f>IF(ISBLANK(INDEX('Policy Characteristics'!I:I,MATCH($C963,'Policy Characteristics'!$C:$C,0))),"",INDEX('Policy Characteristics'!I:I,MATCH($C963,'Policy Characteristics'!$C:$C,0)))</f>
        <v>% of fuel shifted</v>
      </c>
      <c r="P963" s="144"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44" t="str">
        <f>IF(ISBLANK(INDEX('Policy Characteristics'!K:K,MATCH($C963,'Policy Characteristics'!$C:$C,0))),"",INDEX('Policy Characteristics'!K:K,MATCH($C963,'Policy Characteristics'!$C:$C,0)))</f>
        <v>industry-ag-main.html#fuel-switching</v>
      </c>
      <c r="R963" s="144" t="str">
        <f>IF(ISBLANK(INDEX('Policy Characteristics'!L:L,MATCH($C963,'Policy Characteristics'!$C:$C,0))),"",INDEX('Policy Characteristics'!L:L,MATCH($C963,'Policy Characteristics'!$C:$C,0)))</f>
        <v>industry-elec-and-hydrogen.html</v>
      </c>
    </row>
    <row r="964" spans="1:18" s="2" customFormat="1" x14ac:dyDescent="0.25">
      <c r="A964" s="144" t="str">
        <f>IF(ISBLANK(INDEX('Policy Characteristics'!A:A,MATCH($C964,'Policy Characteristics'!$C:$C,0))),"",INDEX('Policy Characteristics'!A:A,MATCH($C964,'Policy Characteristics'!$C:$C,0)))</f>
        <v>Industry</v>
      </c>
      <c r="B964" s="152" t="str">
        <f>IF(ISBLANK(INDEX('Policy Characteristics'!B:B,MATCH($C964,'Policy Characteristics'!$C:$C,0))),"",INDEX('Policy Characteristics'!B:B,MATCH($C964,'Policy Characteristics'!$C:$C,0)))</f>
        <v>Hydrogen Combustion</v>
      </c>
      <c r="C964" s="144" t="str">
        <f t="shared" si="40"/>
        <v>Fraction of Eligible Industrial Energy Use Shifted to Hydrogen</v>
      </c>
      <c r="D964" s="6" t="s">
        <v>1977</v>
      </c>
      <c r="E964" s="1" t="s">
        <v>2345</v>
      </c>
      <c r="F964" t="s">
        <v>1939</v>
      </c>
      <c r="G964" s="45" t="s">
        <v>2352</v>
      </c>
      <c r="H964" s="43">
        <v>2202</v>
      </c>
      <c r="I964" t="s">
        <v>43</v>
      </c>
      <c r="J964" s="145" t="str">
        <f>IF(ISBLANK(INDEX('Policy Characteristics'!D:D,MATCH($C964,'Policy Characteristics'!$C:$C,0))),"",INDEX('Policy Characteristics'!D:D,MATCH($C964,'Policy Characteristics'!$C:$C,0)))</f>
        <v>Hydrogen Combustion</v>
      </c>
      <c r="K964" s="144" t="str">
        <f>IF(ISBLANK(INDEX('Policy Characteristics'!E:E,MATCH($C964,'Policy Characteristics'!$C:$C,0))),"",INDEX('Policy Characteristics'!E:E,MATCH($C964,'Policy Characteristics'!$C:$C,0)))</f>
        <v>indst shift to hydrogen</v>
      </c>
      <c r="L964" s="151">
        <f>IF(ISBLANK(INDEX('Policy Characteristics'!F:F,MATCH($C964,'Policy Characteristics'!$C:$C,0))),"",INDEX('Policy Characteristics'!F:F,MATCH($C964,'Policy Characteristics'!$C:$C,0)))</f>
        <v>0</v>
      </c>
      <c r="M964" s="151">
        <f>IF(ISBLANK(INDEX('Policy Characteristics'!G:G,MATCH($C964,'Policy Characteristics'!$C:$C,0))),"",INDEX('Policy Characteristics'!G:G,MATCH($C964,'Policy Characteristics'!$C:$C,0)))</f>
        <v>1</v>
      </c>
      <c r="N964" s="151">
        <f>IF(ISBLANK(INDEX('Policy Characteristics'!H:H,MATCH($C964,'Policy Characteristics'!$C:$C,0))),"",INDEX('Policy Characteristics'!H:H,MATCH($C964,'Policy Characteristics'!$C:$C,0)))</f>
        <v>0.01</v>
      </c>
      <c r="O964" s="144" t="str">
        <f>IF(ISBLANK(INDEX('Policy Characteristics'!I:I,MATCH($C964,'Policy Characteristics'!$C:$C,0))),"",INDEX('Policy Characteristics'!I:I,MATCH($C964,'Policy Characteristics'!$C:$C,0)))</f>
        <v>% of fuel shifted</v>
      </c>
      <c r="P964" s="144"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44" t="str">
        <f>IF(ISBLANK(INDEX('Policy Characteristics'!K:K,MATCH($C964,'Policy Characteristics'!$C:$C,0))),"",INDEX('Policy Characteristics'!K:K,MATCH($C964,'Policy Characteristics'!$C:$C,0)))</f>
        <v>industry-ag-main.html#fuel-switching</v>
      </c>
      <c r="R964" s="144" t="str">
        <f>IF(ISBLANK(INDEX('Policy Characteristics'!L:L,MATCH($C964,'Policy Characteristics'!$C:$C,0))),"",INDEX('Policy Characteristics'!L:L,MATCH($C964,'Policy Characteristics'!$C:$C,0)))</f>
        <v>industry-elec-and-hydrogen.html</v>
      </c>
    </row>
    <row r="965" spans="1:18" s="2" customFormat="1" x14ac:dyDescent="0.25">
      <c r="A965" s="144" t="str">
        <f>IF(ISBLANK(INDEX('Policy Characteristics'!A:A,MATCH($C965,'Policy Characteristics'!$C:$C,0))),"",INDEX('Policy Characteristics'!A:A,MATCH($C965,'Policy Characteristics'!$C:$C,0)))</f>
        <v>Industry</v>
      </c>
      <c r="B965" s="152" t="str">
        <f>IF(ISBLANK(INDEX('Policy Characteristics'!B:B,MATCH($C965,'Policy Characteristics'!$C:$C,0))),"",INDEX('Policy Characteristics'!B:B,MATCH($C965,'Policy Characteristics'!$C:$C,0)))</f>
        <v>Hydrogen Combustion</v>
      </c>
      <c r="C965" s="144" t="str">
        <f t="shared" si="40"/>
        <v>Fraction of Eligible Industrial Energy Use Shifted to Hydrogen</v>
      </c>
      <c r="D965" s="6" t="s">
        <v>1977</v>
      </c>
      <c r="E965" s="1" t="s">
        <v>2346</v>
      </c>
      <c r="F965" t="s">
        <v>1939</v>
      </c>
      <c r="G965" s="45" t="s">
        <v>2353</v>
      </c>
      <c r="H965" s="43">
        <v>2203</v>
      </c>
      <c r="I965" t="s">
        <v>43</v>
      </c>
      <c r="J965" s="145" t="str">
        <f>IF(ISBLANK(INDEX('Policy Characteristics'!D:D,MATCH($C965,'Policy Characteristics'!$C:$C,0))),"",INDEX('Policy Characteristics'!D:D,MATCH($C965,'Policy Characteristics'!$C:$C,0)))</f>
        <v>Hydrogen Combustion</v>
      </c>
      <c r="K965" s="144" t="str">
        <f>IF(ISBLANK(INDEX('Policy Characteristics'!E:E,MATCH($C965,'Policy Characteristics'!$C:$C,0))),"",INDEX('Policy Characteristics'!E:E,MATCH($C965,'Policy Characteristics'!$C:$C,0)))</f>
        <v>indst shift to hydrogen</v>
      </c>
      <c r="L965" s="151">
        <f>IF(ISBLANK(INDEX('Policy Characteristics'!F:F,MATCH($C965,'Policy Characteristics'!$C:$C,0))),"",INDEX('Policy Characteristics'!F:F,MATCH($C965,'Policy Characteristics'!$C:$C,0)))</f>
        <v>0</v>
      </c>
      <c r="M965" s="151">
        <f>IF(ISBLANK(INDEX('Policy Characteristics'!G:G,MATCH($C965,'Policy Characteristics'!$C:$C,0))),"",INDEX('Policy Characteristics'!G:G,MATCH($C965,'Policy Characteristics'!$C:$C,0)))</f>
        <v>1</v>
      </c>
      <c r="N965" s="151">
        <f>IF(ISBLANK(INDEX('Policy Characteristics'!H:H,MATCH($C965,'Policy Characteristics'!$C:$C,0))),"",INDEX('Policy Characteristics'!H:H,MATCH($C965,'Policy Characteristics'!$C:$C,0)))</f>
        <v>0.01</v>
      </c>
      <c r="O965" s="144" t="str">
        <f>IF(ISBLANK(INDEX('Policy Characteristics'!I:I,MATCH($C965,'Policy Characteristics'!$C:$C,0))),"",INDEX('Policy Characteristics'!I:I,MATCH($C965,'Policy Characteristics'!$C:$C,0)))</f>
        <v>% of fuel shifted</v>
      </c>
      <c r="P965" s="144"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44" t="str">
        <f>IF(ISBLANK(INDEX('Policy Characteristics'!K:K,MATCH($C965,'Policy Characteristics'!$C:$C,0))),"",INDEX('Policy Characteristics'!K:K,MATCH($C965,'Policy Characteristics'!$C:$C,0)))</f>
        <v>industry-ag-main.html#fuel-switching</v>
      </c>
      <c r="R965" s="144" t="str">
        <f>IF(ISBLANK(INDEX('Policy Characteristics'!L:L,MATCH($C965,'Policy Characteristics'!$C:$C,0))),"",INDEX('Policy Characteristics'!L:L,MATCH($C965,'Policy Characteristics'!$C:$C,0)))</f>
        <v>industry-elec-and-hydrogen.html</v>
      </c>
    </row>
    <row r="966" spans="1:18" s="2" customFormat="1" x14ac:dyDescent="0.25">
      <c r="A966" s="144" t="str">
        <f>IF(ISBLANK(INDEX('Policy Characteristics'!A:A,MATCH($C966,'Policy Characteristics'!$C:$C,0))),"",INDEX('Policy Characteristics'!A:A,MATCH($C966,'Policy Characteristics'!$C:$C,0)))</f>
        <v>Industry</v>
      </c>
      <c r="B966" s="152" t="str">
        <f>IF(ISBLANK(INDEX('Policy Characteristics'!B:B,MATCH($C966,'Policy Characteristics'!$C:$C,0))),"",INDEX('Policy Characteristics'!B:B,MATCH($C966,'Policy Characteristics'!$C:$C,0)))</f>
        <v>Hydrogen Combustion</v>
      </c>
      <c r="C966" s="144" t="str">
        <f t="shared" si="40"/>
        <v>Fraction of Eligible Industrial Energy Use Shifted to Hydrogen</v>
      </c>
      <c r="D966" s="6" t="s">
        <v>1977</v>
      </c>
      <c r="E966" s="1" t="s">
        <v>2347</v>
      </c>
      <c r="F966" t="s">
        <v>1939</v>
      </c>
      <c r="G966" s="45" t="s">
        <v>2354</v>
      </c>
      <c r="H966" s="43">
        <v>2204</v>
      </c>
      <c r="I966" t="s">
        <v>43</v>
      </c>
      <c r="J966" s="145" t="str">
        <f>IF(ISBLANK(INDEX('Policy Characteristics'!D:D,MATCH($C966,'Policy Characteristics'!$C:$C,0))),"",INDEX('Policy Characteristics'!D:D,MATCH($C966,'Policy Characteristics'!$C:$C,0)))</f>
        <v>Hydrogen Combustion</v>
      </c>
      <c r="K966" s="144" t="str">
        <f>IF(ISBLANK(INDEX('Policy Characteristics'!E:E,MATCH($C966,'Policy Characteristics'!$C:$C,0))),"",INDEX('Policy Characteristics'!E:E,MATCH($C966,'Policy Characteristics'!$C:$C,0)))</f>
        <v>indst shift to hydrogen</v>
      </c>
      <c r="L966" s="151">
        <f>IF(ISBLANK(INDEX('Policy Characteristics'!F:F,MATCH($C966,'Policy Characteristics'!$C:$C,0))),"",INDEX('Policy Characteristics'!F:F,MATCH($C966,'Policy Characteristics'!$C:$C,0)))</f>
        <v>0</v>
      </c>
      <c r="M966" s="151">
        <f>IF(ISBLANK(INDEX('Policy Characteristics'!G:G,MATCH($C966,'Policy Characteristics'!$C:$C,0))),"",INDEX('Policy Characteristics'!G:G,MATCH($C966,'Policy Characteristics'!$C:$C,0)))</f>
        <v>1</v>
      </c>
      <c r="N966" s="151">
        <f>IF(ISBLANK(INDEX('Policy Characteristics'!H:H,MATCH($C966,'Policy Characteristics'!$C:$C,0))),"",INDEX('Policy Characteristics'!H:H,MATCH($C966,'Policy Characteristics'!$C:$C,0)))</f>
        <v>0.01</v>
      </c>
      <c r="O966" s="144" t="str">
        <f>IF(ISBLANK(INDEX('Policy Characteristics'!I:I,MATCH($C966,'Policy Characteristics'!$C:$C,0))),"",INDEX('Policy Characteristics'!I:I,MATCH($C966,'Policy Characteristics'!$C:$C,0)))</f>
        <v>% of fuel shifted</v>
      </c>
      <c r="P966" s="144"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44" t="str">
        <f>IF(ISBLANK(INDEX('Policy Characteristics'!K:K,MATCH($C966,'Policy Characteristics'!$C:$C,0))),"",INDEX('Policy Characteristics'!K:K,MATCH($C966,'Policy Characteristics'!$C:$C,0)))</f>
        <v>industry-ag-main.html#fuel-switching</v>
      </c>
      <c r="R966" s="144" t="str">
        <f>IF(ISBLANK(INDEX('Policy Characteristics'!L:L,MATCH($C966,'Policy Characteristics'!$C:$C,0))),"",INDEX('Policy Characteristics'!L:L,MATCH($C966,'Policy Characteristics'!$C:$C,0)))</f>
        <v>industry-elec-and-hydrogen.html</v>
      </c>
    </row>
    <row r="967" spans="1:18" s="2" customFormat="1" x14ac:dyDescent="0.25">
      <c r="A967" s="144" t="str">
        <f>IF(ISBLANK(INDEX('Policy Characteristics'!A:A,MATCH($C967,'Policy Characteristics'!$C:$C,0))),"",INDEX('Policy Characteristics'!A:A,MATCH($C967,'Policy Characteristics'!$C:$C,0)))</f>
        <v>Industry</v>
      </c>
      <c r="B967" s="152" t="str">
        <f>IF(ISBLANK(INDEX('Policy Characteristics'!B:B,MATCH($C967,'Policy Characteristics'!$C:$C,0))),"",INDEX('Policy Characteristics'!B:B,MATCH($C967,'Policy Characteristics'!$C:$C,0)))</f>
        <v>Hydrogen Combustion</v>
      </c>
      <c r="C967" s="144" t="str">
        <f t="shared" si="40"/>
        <v>Fraction of Eligible Industrial Energy Use Shifted to Hydrogen</v>
      </c>
      <c r="D967" s="6" t="s">
        <v>1977</v>
      </c>
      <c r="E967" s="1" t="s">
        <v>2348</v>
      </c>
      <c r="F967" t="s">
        <v>1939</v>
      </c>
      <c r="G967" s="45" t="s">
        <v>2355</v>
      </c>
      <c r="H967" s="43">
        <v>2205</v>
      </c>
      <c r="I967" t="s">
        <v>43</v>
      </c>
      <c r="J967" s="145" t="str">
        <f>IF(ISBLANK(INDEX('Policy Characteristics'!D:D,MATCH($C967,'Policy Characteristics'!$C:$C,0))),"",INDEX('Policy Characteristics'!D:D,MATCH($C967,'Policy Characteristics'!$C:$C,0)))</f>
        <v>Hydrogen Combustion</v>
      </c>
      <c r="K967" s="144" t="str">
        <f>IF(ISBLANK(INDEX('Policy Characteristics'!E:E,MATCH($C967,'Policy Characteristics'!$C:$C,0))),"",INDEX('Policy Characteristics'!E:E,MATCH($C967,'Policy Characteristics'!$C:$C,0)))</f>
        <v>indst shift to hydrogen</v>
      </c>
      <c r="L967" s="151">
        <f>IF(ISBLANK(INDEX('Policy Characteristics'!F:F,MATCH($C967,'Policy Characteristics'!$C:$C,0))),"",INDEX('Policy Characteristics'!F:F,MATCH($C967,'Policy Characteristics'!$C:$C,0)))</f>
        <v>0</v>
      </c>
      <c r="M967" s="151">
        <f>IF(ISBLANK(INDEX('Policy Characteristics'!G:G,MATCH($C967,'Policy Characteristics'!$C:$C,0))),"",INDEX('Policy Characteristics'!G:G,MATCH($C967,'Policy Characteristics'!$C:$C,0)))</f>
        <v>1</v>
      </c>
      <c r="N967" s="151">
        <f>IF(ISBLANK(INDEX('Policy Characteristics'!H:H,MATCH($C967,'Policy Characteristics'!$C:$C,0))),"",INDEX('Policy Characteristics'!H:H,MATCH($C967,'Policy Characteristics'!$C:$C,0)))</f>
        <v>0.01</v>
      </c>
      <c r="O967" s="144" t="str">
        <f>IF(ISBLANK(INDEX('Policy Characteristics'!I:I,MATCH($C967,'Policy Characteristics'!$C:$C,0))),"",INDEX('Policy Characteristics'!I:I,MATCH($C967,'Policy Characteristics'!$C:$C,0)))</f>
        <v>% of fuel shifted</v>
      </c>
      <c r="P967" s="144"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44" t="str">
        <f>IF(ISBLANK(INDEX('Policy Characteristics'!K:K,MATCH($C967,'Policy Characteristics'!$C:$C,0))),"",INDEX('Policy Characteristics'!K:K,MATCH($C967,'Policy Characteristics'!$C:$C,0)))</f>
        <v>industry-ag-main.html#fuel-switching</v>
      </c>
      <c r="R967" s="144" t="str">
        <f>IF(ISBLANK(INDEX('Policy Characteristics'!L:L,MATCH($C967,'Policy Characteristics'!$C:$C,0))),"",INDEX('Policy Characteristics'!L:L,MATCH($C967,'Policy Characteristics'!$C:$C,0)))</f>
        <v>industry-elec-and-hydrogen.html</v>
      </c>
    </row>
    <row r="968" spans="1:18" s="2" customFormat="1" x14ac:dyDescent="0.25">
      <c r="A968" s="144" t="str">
        <f>IF(ISBLANK(INDEX('Policy Characteristics'!A:A,MATCH($C968,'Policy Characteristics'!$C:$C,0))),"",INDEX('Policy Characteristics'!A:A,MATCH($C968,'Policy Characteristics'!$C:$C,0)))</f>
        <v>Industry</v>
      </c>
      <c r="B968" s="152" t="str">
        <f>IF(ISBLANK(INDEX('Policy Characteristics'!B:B,MATCH($C968,'Policy Characteristics'!$C:$C,0))),"",INDEX('Policy Characteristics'!B:B,MATCH($C968,'Policy Characteristics'!$C:$C,0)))</f>
        <v>Hydrogen Combustion</v>
      </c>
      <c r="C968" s="144" t="str">
        <f t="shared" si="40"/>
        <v>Fraction of Eligible Industrial Energy Use Shifted to Hydrogen</v>
      </c>
      <c r="D968" s="6" t="s">
        <v>1977</v>
      </c>
      <c r="E968" s="1" t="s">
        <v>2349</v>
      </c>
      <c r="F968" t="s">
        <v>1939</v>
      </c>
      <c r="G968" s="45" t="s">
        <v>2356</v>
      </c>
      <c r="H968" s="43">
        <v>2206</v>
      </c>
      <c r="I968" t="s">
        <v>44</v>
      </c>
      <c r="J968" s="145" t="str">
        <f>IF(ISBLANK(INDEX('Policy Characteristics'!D:D,MATCH($C968,'Policy Characteristics'!$C:$C,0))),"",INDEX('Policy Characteristics'!D:D,MATCH($C968,'Policy Characteristics'!$C:$C,0)))</f>
        <v>Hydrogen Combustion</v>
      </c>
      <c r="K968" s="144" t="str">
        <f>IF(ISBLANK(INDEX('Policy Characteristics'!E:E,MATCH($C968,'Policy Characteristics'!$C:$C,0))),"",INDEX('Policy Characteristics'!E:E,MATCH($C968,'Policy Characteristics'!$C:$C,0)))</f>
        <v>indst shift to hydrogen</v>
      </c>
      <c r="L968" s="151">
        <f>IF(ISBLANK(INDEX('Policy Characteristics'!F:F,MATCH($C968,'Policy Characteristics'!$C:$C,0))),"",INDEX('Policy Characteristics'!F:F,MATCH($C968,'Policy Characteristics'!$C:$C,0)))</f>
        <v>0</v>
      </c>
      <c r="M968" s="151">
        <f>IF(ISBLANK(INDEX('Policy Characteristics'!G:G,MATCH($C968,'Policy Characteristics'!$C:$C,0))),"",INDEX('Policy Characteristics'!G:G,MATCH($C968,'Policy Characteristics'!$C:$C,0)))</f>
        <v>1</v>
      </c>
      <c r="N968" s="151">
        <f>IF(ISBLANK(INDEX('Policy Characteristics'!H:H,MATCH($C968,'Policy Characteristics'!$C:$C,0))),"",INDEX('Policy Characteristics'!H:H,MATCH($C968,'Policy Characteristics'!$C:$C,0)))</f>
        <v>0.01</v>
      </c>
      <c r="O968" s="144" t="str">
        <f>IF(ISBLANK(INDEX('Policy Characteristics'!I:I,MATCH($C968,'Policy Characteristics'!$C:$C,0))),"",INDEX('Policy Characteristics'!I:I,MATCH($C968,'Policy Characteristics'!$C:$C,0)))</f>
        <v>% of fuel shifted</v>
      </c>
      <c r="P968" s="144"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44" t="str">
        <f>IF(ISBLANK(INDEX('Policy Characteristics'!K:K,MATCH($C968,'Policy Characteristics'!$C:$C,0))),"",INDEX('Policy Characteristics'!K:K,MATCH($C968,'Policy Characteristics'!$C:$C,0)))</f>
        <v>industry-ag-main.html#fuel-switching</v>
      </c>
      <c r="R968" s="144" t="str">
        <f>IF(ISBLANK(INDEX('Policy Characteristics'!L:L,MATCH($C968,'Policy Characteristics'!$C:$C,0))),"",INDEX('Policy Characteristics'!L:L,MATCH($C968,'Policy Characteristics'!$C:$C,0)))</f>
        <v>industry-elec-and-hydrogen.html</v>
      </c>
    </row>
    <row r="969" spans="1:18" s="2" customFormat="1" x14ac:dyDescent="0.25">
      <c r="A969" s="144" t="str">
        <f>IF(ISBLANK(INDEX('Policy Characteristics'!A:A,MATCH($C969,'Policy Characteristics'!$C:$C,0))),"",INDEX('Policy Characteristics'!A:A,MATCH($C969,'Policy Characteristics'!$C:$C,0)))</f>
        <v>Industry</v>
      </c>
      <c r="B969" s="152" t="str">
        <f>IF(ISBLANK(INDEX('Policy Characteristics'!B:B,MATCH($C969,'Policy Characteristics'!$C:$C,0))),"",INDEX('Policy Characteristics'!B:B,MATCH($C969,'Policy Characteristics'!$C:$C,0)))</f>
        <v>Hydrogen Combustion</v>
      </c>
      <c r="C969" s="144" t="str">
        <f t="shared" si="40"/>
        <v>Fraction of Eligible Industrial Energy Use Shifted to Hydrogen</v>
      </c>
      <c r="D969" s="6" t="s">
        <v>1977</v>
      </c>
      <c r="E969" s="1" t="s">
        <v>2350</v>
      </c>
      <c r="F969" t="s">
        <v>1939</v>
      </c>
      <c r="G969" s="45" t="s">
        <v>2357</v>
      </c>
      <c r="H969" s="43">
        <v>2207</v>
      </c>
      <c r="I969" t="s">
        <v>43</v>
      </c>
      <c r="J969" s="145" t="str">
        <f>IF(ISBLANK(INDEX('Policy Characteristics'!D:D,MATCH($C969,'Policy Characteristics'!$C:$C,0))),"",INDEX('Policy Characteristics'!D:D,MATCH($C969,'Policy Characteristics'!$C:$C,0)))</f>
        <v>Hydrogen Combustion</v>
      </c>
      <c r="K969" s="144" t="str">
        <f>IF(ISBLANK(INDEX('Policy Characteristics'!E:E,MATCH($C969,'Policy Characteristics'!$C:$C,0))),"",INDEX('Policy Characteristics'!E:E,MATCH($C969,'Policy Characteristics'!$C:$C,0)))</f>
        <v>indst shift to hydrogen</v>
      </c>
      <c r="L969" s="151">
        <f>IF(ISBLANK(INDEX('Policy Characteristics'!F:F,MATCH($C969,'Policy Characteristics'!$C:$C,0))),"",INDEX('Policy Characteristics'!F:F,MATCH($C969,'Policy Characteristics'!$C:$C,0)))</f>
        <v>0</v>
      </c>
      <c r="M969" s="151">
        <f>IF(ISBLANK(INDEX('Policy Characteristics'!G:G,MATCH($C969,'Policy Characteristics'!$C:$C,0))),"",INDEX('Policy Characteristics'!G:G,MATCH($C969,'Policy Characteristics'!$C:$C,0)))</f>
        <v>1</v>
      </c>
      <c r="N969" s="151">
        <f>IF(ISBLANK(INDEX('Policy Characteristics'!H:H,MATCH($C969,'Policy Characteristics'!$C:$C,0))),"",INDEX('Policy Characteristics'!H:H,MATCH($C969,'Policy Characteristics'!$C:$C,0)))</f>
        <v>0.01</v>
      </c>
      <c r="O969" s="144" t="str">
        <f>IF(ISBLANK(INDEX('Policy Characteristics'!I:I,MATCH($C969,'Policy Characteristics'!$C:$C,0))),"",INDEX('Policy Characteristics'!I:I,MATCH($C969,'Policy Characteristics'!$C:$C,0)))</f>
        <v>% of fuel shifted</v>
      </c>
      <c r="P969" s="144"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44" t="str">
        <f>IF(ISBLANK(INDEX('Policy Characteristics'!K:K,MATCH($C969,'Policy Characteristics'!$C:$C,0))),"",INDEX('Policy Characteristics'!K:K,MATCH($C969,'Policy Characteristics'!$C:$C,0)))</f>
        <v>industry-ag-main.html#fuel-switching</v>
      </c>
      <c r="R969" s="144" t="str">
        <f>IF(ISBLANK(INDEX('Policy Characteristics'!L:L,MATCH($C969,'Policy Characteristics'!$C:$C,0))),"",INDEX('Policy Characteristics'!L:L,MATCH($C969,'Policy Characteristics'!$C:$C,0)))</f>
        <v>industry-elec-and-hydrogen.html</v>
      </c>
    </row>
    <row r="970" spans="1:18" s="2" customFormat="1" x14ac:dyDescent="0.25">
      <c r="A970" s="144" t="str">
        <f>IF(ISBLANK(INDEX('Policy Characteristics'!A:A,MATCH($C970,'Policy Characteristics'!$C:$C,0))),"",INDEX('Policy Characteristics'!A:A,MATCH($C970,'Policy Characteristics'!$C:$C,0)))</f>
        <v>Industry</v>
      </c>
      <c r="B970" s="152" t="str">
        <f>IF(ISBLANK(INDEX('Policy Characteristics'!B:B,MATCH($C970,'Policy Characteristics'!$C:$C,0))),"",INDEX('Policy Characteristics'!B:B,MATCH($C970,'Policy Characteristics'!$C:$C,0)))</f>
        <v>Hydrogen Combustion</v>
      </c>
      <c r="C970" s="144" t="str">
        <f t="shared" si="40"/>
        <v>Fraction of Eligible Industrial Energy Use Shifted to Hydrogen</v>
      </c>
      <c r="D970" s="6" t="s">
        <v>1977</v>
      </c>
      <c r="E970" s="1" t="s">
        <v>2351</v>
      </c>
      <c r="F970" t="s">
        <v>1939</v>
      </c>
      <c r="G970" s="45" t="s">
        <v>2358</v>
      </c>
      <c r="H970" s="43">
        <v>2208</v>
      </c>
      <c r="I970" t="s">
        <v>44</v>
      </c>
      <c r="J970" s="145" t="str">
        <f>IF(ISBLANK(INDEX('Policy Characteristics'!D:D,MATCH($C970,'Policy Characteristics'!$C:$C,0))),"",INDEX('Policy Characteristics'!D:D,MATCH($C970,'Policy Characteristics'!$C:$C,0)))</f>
        <v>Hydrogen Combustion</v>
      </c>
      <c r="K970" s="144" t="str">
        <f>IF(ISBLANK(INDEX('Policy Characteristics'!E:E,MATCH($C970,'Policy Characteristics'!$C:$C,0))),"",INDEX('Policy Characteristics'!E:E,MATCH($C970,'Policy Characteristics'!$C:$C,0)))</f>
        <v>indst shift to hydrogen</v>
      </c>
      <c r="L970" s="151">
        <f>IF(ISBLANK(INDEX('Policy Characteristics'!F:F,MATCH($C970,'Policy Characteristics'!$C:$C,0))),"",INDEX('Policy Characteristics'!F:F,MATCH($C970,'Policy Characteristics'!$C:$C,0)))</f>
        <v>0</v>
      </c>
      <c r="M970" s="151">
        <f>IF(ISBLANK(INDEX('Policy Characteristics'!G:G,MATCH($C970,'Policy Characteristics'!$C:$C,0))),"",INDEX('Policy Characteristics'!G:G,MATCH($C970,'Policy Characteristics'!$C:$C,0)))</f>
        <v>1</v>
      </c>
      <c r="N970" s="151">
        <f>IF(ISBLANK(INDEX('Policy Characteristics'!H:H,MATCH($C970,'Policy Characteristics'!$C:$C,0))),"",INDEX('Policy Characteristics'!H:H,MATCH($C970,'Policy Characteristics'!$C:$C,0)))</f>
        <v>0.01</v>
      </c>
      <c r="O970" s="144" t="str">
        <f>IF(ISBLANK(INDEX('Policy Characteristics'!I:I,MATCH($C970,'Policy Characteristics'!$C:$C,0))),"",INDEX('Policy Characteristics'!I:I,MATCH($C970,'Policy Characteristics'!$C:$C,0)))</f>
        <v>% of fuel shifted</v>
      </c>
      <c r="P970" s="144"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44" t="str">
        <f>IF(ISBLANK(INDEX('Policy Characteristics'!K:K,MATCH($C970,'Policy Characteristics'!$C:$C,0))),"",INDEX('Policy Characteristics'!K:K,MATCH($C970,'Policy Characteristics'!$C:$C,0)))</f>
        <v>industry-ag-main.html#fuel-switching</v>
      </c>
      <c r="R970" s="144" t="str">
        <f>IF(ISBLANK(INDEX('Policy Characteristics'!L:L,MATCH($C970,'Policy Characteristics'!$C:$C,0))),"",INDEX('Policy Characteristics'!L:L,MATCH($C970,'Policy Characteristics'!$C:$C,0)))</f>
        <v>industry-elec-and-hydrogen.html</v>
      </c>
    </row>
    <row r="971" spans="1:18" s="2" customFormat="1" x14ac:dyDescent="0.25">
      <c r="A971" s="144" t="str">
        <f>IF(ISBLANK(INDEX('Policy Characteristics'!A:A,MATCH($C971,'Policy Characteristics'!$C:$C,0))),"",INDEX('Policy Characteristics'!A:A,MATCH($C971,'Policy Characteristics'!$C:$C,0)))</f>
        <v>Industry</v>
      </c>
      <c r="B971" s="152" t="str">
        <f>IF(ISBLANK(INDEX('Policy Characteristics'!B:B,MATCH($C971,'Policy Characteristics'!$C:$C,0))),"",INDEX('Policy Characteristics'!B:B,MATCH($C971,'Policy Characteristics'!$C:$C,0)))</f>
        <v>Hydrogen Combustion</v>
      </c>
      <c r="C971" s="144" t="str">
        <f t="shared" si="40"/>
        <v>Fraction of Eligible Industrial Energy Use Shifted to Hydrogen</v>
      </c>
      <c r="D971" s="6" t="s">
        <v>1977</v>
      </c>
      <c r="E971" s="1" t="s">
        <v>2501</v>
      </c>
      <c r="F971" t="s">
        <v>1939</v>
      </c>
      <c r="G971" s="45" t="s">
        <v>2501</v>
      </c>
      <c r="H971" s="43">
        <v>2209</v>
      </c>
      <c r="I971" t="s">
        <v>44</v>
      </c>
      <c r="J971" s="145" t="str">
        <f>IF(ISBLANK(INDEX('Policy Characteristics'!D:D,MATCH($C971,'Policy Characteristics'!$C:$C,0))),"",INDEX('Policy Characteristics'!D:D,MATCH($C971,'Policy Characteristics'!$C:$C,0)))</f>
        <v>Hydrogen Combustion</v>
      </c>
      <c r="K971" s="144" t="str">
        <f>IF(ISBLANK(INDEX('Policy Characteristics'!E:E,MATCH($C971,'Policy Characteristics'!$C:$C,0))),"",INDEX('Policy Characteristics'!E:E,MATCH($C971,'Policy Characteristics'!$C:$C,0)))</f>
        <v>indst shift to hydrogen</v>
      </c>
      <c r="L971" s="151">
        <f>IF(ISBLANK(INDEX('Policy Characteristics'!F:F,MATCH($C971,'Policy Characteristics'!$C:$C,0))),"",INDEX('Policy Characteristics'!F:F,MATCH($C971,'Policy Characteristics'!$C:$C,0)))</f>
        <v>0</v>
      </c>
      <c r="M971" s="151">
        <f>IF(ISBLANK(INDEX('Policy Characteristics'!G:G,MATCH($C971,'Policy Characteristics'!$C:$C,0))),"",INDEX('Policy Characteristics'!G:G,MATCH($C971,'Policy Characteristics'!$C:$C,0)))</f>
        <v>1</v>
      </c>
      <c r="N971" s="151">
        <f>IF(ISBLANK(INDEX('Policy Characteristics'!H:H,MATCH($C971,'Policy Characteristics'!$C:$C,0))),"",INDEX('Policy Characteristics'!H:H,MATCH($C971,'Policy Characteristics'!$C:$C,0)))</f>
        <v>0.01</v>
      </c>
      <c r="O971" s="144" t="str">
        <f>IF(ISBLANK(INDEX('Policy Characteristics'!I:I,MATCH($C971,'Policy Characteristics'!$C:$C,0))),"",INDEX('Policy Characteristics'!I:I,MATCH($C971,'Policy Characteristics'!$C:$C,0)))</f>
        <v>% of fuel shifted</v>
      </c>
      <c r="P971" s="144"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44" t="str">
        <f>IF(ISBLANK(INDEX('Policy Characteristics'!K:K,MATCH($C971,'Policy Characteristics'!$C:$C,0))),"",INDEX('Policy Characteristics'!K:K,MATCH($C971,'Policy Characteristics'!$C:$C,0)))</f>
        <v>industry-ag-main.html#fuel-switching</v>
      </c>
      <c r="R971" s="144" t="str">
        <f>IF(ISBLANK(INDEX('Policy Characteristics'!L:L,MATCH($C971,'Policy Characteristics'!$C:$C,0))),"",INDEX('Policy Characteristics'!L:L,MATCH($C971,'Policy Characteristics'!$C:$C,0)))</f>
        <v>industry-elec-and-hydrogen.html</v>
      </c>
    </row>
    <row r="972" spans="1:18" s="2" customFormat="1" x14ac:dyDescent="0.25">
      <c r="A972" s="144" t="str">
        <f>IF(ISBLANK(INDEX('Policy Characteristics'!A:A,MATCH($C972,'Policy Characteristics'!$C:$C,0))),"",INDEX('Policy Characteristics'!A:A,MATCH($C972,'Policy Characteristics'!$C:$C,0)))</f>
        <v>Industry</v>
      </c>
      <c r="B972" s="152" t="str">
        <f>IF(ISBLANK(INDEX('Policy Characteristics'!B:B,MATCH($C972,'Policy Characteristics'!$C:$C,0))),"",INDEX('Policy Characteristics'!B:B,MATCH($C972,'Policy Characteristics'!$C:$C,0)))</f>
        <v>Hydrogen Combustion</v>
      </c>
      <c r="C972" s="144" t="str">
        <f t="shared" si="40"/>
        <v>Fraction of Eligible Industrial Energy Use Shifted to Hydrogen</v>
      </c>
      <c r="D972" s="6" t="s">
        <v>1978</v>
      </c>
      <c r="E972" s="1" t="s">
        <v>2345</v>
      </c>
      <c r="F972" t="s">
        <v>1940</v>
      </c>
      <c r="G972" s="45" t="s">
        <v>2352</v>
      </c>
      <c r="H972" s="43">
        <v>2210</v>
      </c>
      <c r="I972" t="s">
        <v>44</v>
      </c>
      <c r="J972" s="145" t="str">
        <f>IF(ISBLANK(INDEX('Policy Characteristics'!D:D,MATCH($C972,'Policy Characteristics'!$C:$C,0))),"",INDEX('Policy Characteristics'!D:D,MATCH($C972,'Policy Characteristics'!$C:$C,0)))</f>
        <v>Hydrogen Combustion</v>
      </c>
      <c r="K972" s="144" t="str">
        <f>IF(ISBLANK(INDEX('Policy Characteristics'!E:E,MATCH($C972,'Policy Characteristics'!$C:$C,0))),"",INDEX('Policy Characteristics'!E:E,MATCH($C972,'Policy Characteristics'!$C:$C,0)))</f>
        <v>indst shift to hydrogen</v>
      </c>
      <c r="L972" s="151">
        <f>IF(ISBLANK(INDEX('Policy Characteristics'!F:F,MATCH($C972,'Policy Characteristics'!$C:$C,0))),"",INDEX('Policy Characteristics'!F:F,MATCH($C972,'Policy Characteristics'!$C:$C,0)))</f>
        <v>0</v>
      </c>
      <c r="M972" s="151">
        <f>IF(ISBLANK(INDEX('Policy Characteristics'!G:G,MATCH($C972,'Policy Characteristics'!$C:$C,0))),"",INDEX('Policy Characteristics'!G:G,MATCH($C972,'Policy Characteristics'!$C:$C,0)))</f>
        <v>1</v>
      </c>
      <c r="N972" s="151">
        <f>IF(ISBLANK(INDEX('Policy Characteristics'!H:H,MATCH($C972,'Policy Characteristics'!$C:$C,0))),"",INDEX('Policy Characteristics'!H:H,MATCH($C972,'Policy Characteristics'!$C:$C,0)))</f>
        <v>0.01</v>
      </c>
      <c r="O972" s="144" t="str">
        <f>IF(ISBLANK(INDEX('Policy Characteristics'!I:I,MATCH($C972,'Policy Characteristics'!$C:$C,0))),"",INDEX('Policy Characteristics'!I:I,MATCH($C972,'Policy Characteristics'!$C:$C,0)))</f>
        <v>% of fuel shifted</v>
      </c>
      <c r="P972" s="144"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44" t="str">
        <f>IF(ISBLANK(INDEX('Policy Characteristics'!K:K,MATCH($C972,'Policy Characteristics'!$C:$C,0))),"",INDEX('Policy Characteristics'!K:K,MATCH($C972,'Policy Characteristics'!$C:$C,0)))</f>
        <v>industry-ag-main.html#fuel-switching</v>
      </c>
      <c r="R972" s="144" t="str">
        <f>IF(ISBLANK(INDEX('Policy Characteristics'!L:L,MATCH($C972,'Policy Characteristics'!$C:$C,0))),"",INDEX('Policy Characteristics'!L:L,MATCH($C972,'Policy Characteristics'!$C:$C,0)))</f>
        <v>industry-elec-and-hydrogen.html</v>
      </c>
    </row>
    <row r="973" spans="1:18" s="2" customFormat="1" x14ac:dyDescent="0.25">
      <c r="A973" s="144" t="str">
        <f>IF(ISBLANK(INDEX('Policy Characteristics'!A:A,MATCH($C973,'Policy Characteristics'!$C:$C,0))),"",INDEX('Policy Characteristics'!A:A,MATCH($C973,'Policy Characteristics'!$C:$C,0)))</f>
        <v>Industry</v>
      </c>
      <c r="B973" s="152" t="str">
        <f>IF(ISBLANK(INDEX('Policy Characteristics'!B:B,MATCH($C973,'Policy Characteristics'!$C:$C,0))),"",INDEX('Policy Characteristics'!B:B,MATCH($C973,'Policy Characteristics'!$C:$C,0)))</f>
        <v>Hydrogen Combustion</v>
      </c>
      <c r="C973" s="144" t="str">
        <f t="shared" si="40"/>
        <v>Fraction of Eligible Industrial Energy Use Shifted to Hydrogen</v>
      </c>
      <c r="D973" s="6" t="s">
        <v>1978</v>
      </c>
      <c r="E973" s="1" t="s">
        <v>2346</v>
      </c>
      <c r="F973" t="s">
        <v>1940</v>
      </c>
      <c r="G973" s="45" t="s">
        <v>2353</v>
      </c>
      <c r="H973" s="43">
        <v>2211</v>
      </c>
      <c r="I973" t="s">
        <v>44</v>
      </c>
      <c r="J973" s="145" t="str">
        <f>IF(ISBLANK(INDEX('Policy Characteristics'!D:D,MATCH($C973,'Policy Characteristics'!$C:$C,0))),"",INDEX('Policy Characteristics'!D:D,MATCH($C973,'Policy Characteristics'!$C:$C,0)))</f>
        <v>Hydrogen Combustion</v>
      </c>
      <c r="K973" s="144" t="str">
        <f>IF(ISBLANK(INDEX('Policy Characteristics'!E:E,MATCH($C973,'Policy Characteristics'!$C:$C,0))),"",INDEX('Policy Characteristics'!E:E,MATCH($C973,'Policy Characteristics'!$C:$C,0)))</f>
        <v>indst shift to hydrogen</v>
      </c>
      <c r="L973" s="151">
        <f>IF(ISBLANK(INDEX('Policy Characteristics'!F:F,MATCH($C973,'Policy Characteristics'!$C:$C,0))),"",INDEX('Policy Characteristics'!F:F,MATCH($C973,'Policy Characteristics'!$C:$C,0)))</f>
        <v>0</v>
      </c>
      <c r="M973" s="151">
        <f>IF(ISBLANK(INDEX('Policy Characteristics'!G:G,MATCH($C973,'Policy Characteristics'!$C:$C,0))),"",INDEX('Policy Characteristics'!G:G,MATCH($C973,'Policy Characteristics'!$C:$C,0)))</f>
        <v>1</v>
      </c>
      <c r="N973" s="151">
        <f>IF(ISBLANK(INDEX('Policy Characteristics'!H:H,MATCH($C973,'Policy Characteristics'!$C:$C,0))),"",INDEX('Policy Characteristics'!H:H,MATCH($C973,'Policy Characteristics'!$C:$C,0)))</f>
        <v>0.01</v>
      </c>
      <c r="O973" s="144" t="str">
        <f>IF(ISBLANK(INDEX('Policy Characteristics'!I:I,MATCH($C973,'Policy Characteristics'!$C:$C,0))),"",INDEX('Policy Characteristics'!I:I,MATCH($C973,'Policy Characteristics'!$C:$C,0)))</f>
        <v>% of fuel shifted</v>
      </c>
      <c r="P973" s="144"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44" t="str">
        <f>IF(ISBLANK(INDEX('Policy Characteristics'!K:K,MATCH($C973,'Policy Characteristics'!$C:$C,0))),"",INDEX('Policy Characteristics'!K:K,MATCH($C973,'Policy Characteristics'!$C:$C,0)))</f>
        <v>industry-ag-main.html#fuel-switching</v>
      </c>
      <c r="R973" s="144" t="str">
        <f>IF(ISBLANK(INDEX('Policy Characteristics'!L:L,MATCH($C973,'Policy Characteristics'!$C:$C,0))),"",INDEX('Policy Characteristics'!L:L,MATCH($C973,'Policy Characteristics'!$C:$C,0)))</f>
        <v>industry-elec-and-hydrogen.html</v>
      </c>
    </row>
    <row r="974" spans="1:18" s="2" customFormat="1" x14ac:dyDescent="0.25">
      <c r="A974" s="144" t="str">
        <f>IF(ISBLANK(INDEX('Policy Characteristics'!A:A,MATCH($C974,'Policy Characteristics'!$C:$C,0))),"",INDEX('Policy Characteristics'!A:A,MATCH($C974,'Policy Characteristics'!$C:$C,0)))</f>
        <v>Industry</v>
      </c>
      <c r="B974" s="152" t="str">
        <f>IF(ISBLANK(INDEX('Policy Characteristics'!B:B,MATCH($C974,'Policy Characteristics'!$C:$C,0))),"",INDEX('Policy Characteristics'!B:B,MATCH($C974,'Policy Characteristics'!$C:$C,0)))</f>
        <v>Hydrogen Combustion</v>
      </c>
      <c r="C974" s="144" t="str">
        <f t="shared" si="40"/>
        <v>Fraction of Eligible Industrial Energy Use Shifted to Hydrogen</v>
      </c>
      <c r="D974" s="6" t="s">
        <v>1978</v>
      </c>
      <c r="E974" s="1" t="s">
        <v>2347</v>
      </c>
      <c r="F974" t="s">
        <v>1940</v>
      </c>
      <c r="G974" s="45" t="s">
        <v>2354</v>
      </c>
      <c r="H974" s="43">
        <v>2212</v>
      </c>
      <c r="I974" t="s">
        <v>44</v>
      </c>
      <c r="J974" s="145" t="str">
        <f>IF(ISBLANK(INDEX('Policy Characteristics'!D:D,MATCH($C974,'Policy Characteristics'!$C:$C,0))),"",INDEX('Policy Characteristics'!D:D,MATCH($C974,'Policy Characteristics'!$C:$C,0)))</f>
        <v>Hydrogen Combustion</v>
      </c>
      <c r="K974" s="144" t="str">
        <f>IF(ISBLANK(INDEX('Policy Characteristics'!E:E,MATCH($C974,'Policy Characteristics'!$C:$C,0))),"",INDEX('Policy Characteristics'!E:E,MATCH($C974,'Policy Characteristics'!$C:$C,0)))</f>
        <v>indst shift to hydrogen</v>
      </c>
      <c r="L974" s="151">
        <f>IF(ISBLANK(INDEX('Policy Characteristics'!F:F,MATCH($C974,'Policy Characteristics'!$C:$C,0))),"",INDEX('Policy Characteristics'!F:F,MATCH($C974,'Policy Characteristics'!$C:$C,0)))</f>
        <v>0</v>
      </c>
      <c r="M974" s="151">
        <f>IF(ISBLANK(INDEX('Policy Characteristics'!G:G,MATCH($C974,'Policy Characteristics'!$C:$C,0))),"",INDEX('Policy Characteristics'!G:G,MATCH($C974,'Policy Characteristics'!$C:$C,0)))</f>
        <v>1</v>
      </c>
      <c r="N974" s="151">
        <f>IF(ISBLANK(INDEX('Policy Characteristics'!H:H,MATCH($C974,'Policy Characteristics'!$C:$C,0))),"",INDEX('Policy Characteristics'!H:H,MATCH($C974,'Policy Characteristics'!$C:$C,0)))</f>
        <v>0.01</v>
      </c>
      <c r="O974" s="144" t="str">
        <f>IF(ISBLANK(INDEX('Policy Characteristics'!I:I,MATCH($C974,'Policy Characteristics'!$C:$C,0))),"",INDEX('Policy Characteristics'!I:I,MATCH($C974,'Policy Characteristics'!$C:$C,0)))</f>
        <v>% of fuel shifted</v>
      </c>
      <c r="P974" s="144"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44" t="str">
        <f>IF(ISBLANK(INDEX('Policy Characteristics'!K:K,MATCH($C974,'Policy Characteristics'!$C:$C,0))),"",INDEX('Policy Characteristics'!K:K,MATCH($C974,'Policy Characteristics'!$C:$C,0)))</f>
        <v>industry-ag-main.html#fuel-switching</v>
      </c>
      <c r="R974" s="144" t="str">
        <f>IF(ISBLANK(INDEX('Policy Characteristics'!L:L,MATCH($C974,'Policy Characteristics'!$C:$C,0))),"",INDEX('Policy Characteristics'!L:L,MATCH($C974,'Policy Characteristics'!$C:$C,0)))</f>
        <v>industry-elec-and-hydrogen.html</v>
      </c>
    </row>
    <row r="975" spans="1:18" s="2" customFormat="1" x14ac:dyDescent="0.25">
      <c r="A975" s="144" t="str">
        <f>IF(ISBLANK(INDEX('Policy Characteristics'!A:A,MATCH($C975,'Policy Characteristics'!$C:$C,0))),"",INDEX('Policy Characteristics'!A:A,MATCH($C975,'Policy Characteristics'!$C:$C,0)))</f>
        <v>Industry</v>
      </c>
      <c r="B975" s="152" t="str">
        <f>IF(ISBLANK(INDEX('Policy Characteristics'!B:B,MATCH($C975,'Policy Characteristics'!$C:$C,0))),"",INDEX('Policy Characteristics'!B:B,MATCH($C975,'Policy Characteristics'!$C:$C,0)))</f>
        <v>Hydrogen Combustion</v>
      </c>
      <c r="C975" s="144" t="str">
        <f t="shared" si="40"/>
        <v>Fraction of Eligible Industrial Energy Use Shifted to Hydrogen</v>
      </c>
      <c r="D975" s="6" t="s">
        <v>1978</v>
      </c>
      <c r="E975" s="1" t="s">
        <v>2348</v>
      </c>
      <c r="F975" t="s">
        <v>1940</v>
      </c>
      <c r="G975" s="45" t="s">
        <v>2355</v>
      </c>
      <c r="H975" s="43">
        <v>2213</v>
      </c>
      <c r="I975" t="s">
        <v>44</v>
      </c>
      <c r="J975" s="145" t="str">
        <f>IF(ISBLANK(INDEX('Policy Characteristics'!D:D,MATCH($C975,'Policy Characteristics'!$C:$C,0))),"",INDEX('Policy Characteristics'!D:D,MATCH($C975,'Policy Characteristics'!$C:$C,0)))</f>
        <v>Hydrogen Combustion</v>
      </c>
      <c r="K975" s="144" t="str">
        <f>IF(ISBLANK(INDEX('Policy Characteristics'!E:E,MATCH($C975,'Policy Characteristics'!$C:$C,0))),"",INDEX('Policy Characteristics'!E:E,MATCH($C975,'Policy Characteristics'!$C:$C,0)))</f>
        <v>indst shift to hydrogen</v>
      </c>
      <c r="L975" s="151">
        <f>IF(ISBLANK(INDEX('Policy Characteristics'!F:F,MATCH($C975,'Policy Characteristics'!$C:$C,0))),"",INDEX('Policy Characteristics'!F:F,MATCH($C975,'Policy Characteristics'!$C:$C,0)))</f>
        <v>0</v>
      </c>
      <c r="M975" s="151">
        <f>IF(ISBLANK(INDEX('Policy Characteristics'!G:G,MATCH($C975,'Policy Characteristics'!$C:$C,0))),"",INDEX('Policy Characteristics'!G:G,MATCH($C975,'Policy Characteristics'!$C:$C,0)))</f>
        <v>1</v>
      </c>
      <c r="N975" s="151">
        <f>IF(ISBLANK(INDEX('Policy Characteristics'!H:H,MATCH($C975,'Policy Characteristics'!$C:$C,0))),"",INDEX('Policy Characteristics'!H:H,MATCH($C975,'Policy Characteristics'!$C:$C,0)))</f>
        <v>0.01</v>
      </c>
      <c r="O975" s="144" t="str">
        <f>IF(ISBLANK(INDEX('Policy Characteristics'!I:I,MATCH($C975,'Policy Characteristics'!$C:$C,0))),"",INDEX('Policy Characteristics'!I:I,MATCH($C975,'Policy Characteristics'!$C:$C,0)))</f>
        <v>% of fuel shifted</v>
      </c>
      <c r="P975" s="144"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44" t="str">
        <f>IF(ISBLANK(INDEX('Policy Characteristics'!K:K,MATCH($C975,'Policy Characteristics'!$C:$C,0))),"",INDEX('Policy Characteristics'!K:K,MATCH($C975,'Policy Characteristics'!$C:$C,0)))</f>
        <v>industry-ag-main.html#fuel-switching</v>
      </c>
      <c r="R975" s="144" t="str">
        <f>IF(ISBLANK(INDEX('Policy Characteristics'!L:L,MATCH($C975,'Policy Characteristics'!$C:$C,0))),"",INDEX('Policy Characteristics'!L:L,MATCH($C975,'Policy Characteristics'!$C:$C,0)))</f>
        <v>industry-elec-and-hydrogen.html</v>
      </c>
    </row>
    <row r="976" spans="1:18" s="2" customFormat="1" x14ac:dyDescent="0.25">
      <c r="A976" s="144" t="str">
        <f>IF(ISBLANK(INDEX('Policy Characteristics'!A:A,MATCH($C976,'Policy Characteristics'!$C:$C,0))),"",INDEX('Policy Characteristics'!A:A,MATCH($C976,'Policy Characteristics'!$C:$C,0)))</f>
        <v>Industry</v>
      </c>
      <c r="B976" s="152" t="str">
        <f>IF(ISBLANK(INDEX('Policy Characteristics'!B:B,MATCH($C976,'Policy Characteristics'!$C:$C,0))),"",INDEX('Policy Characteristics'!B:B,MATCH($C976,'Policy Characteristics'!$C:$C,0)))</f>
        <v>Hydrogen Combustion</v>
      </c>
      <c r="C976" s="144" t="str">
        <f t="shared" si="40"/>
        <v>Fraction of Eligible Industrial Energy Use Shifted to Hydrogen</v>
      </c>
      <c r="D976" s="6" t="s">
        <v>1978</v>
      </c>
      <c r="E976" s="1" t="s">
        <v>2349</v>
      </c>
      <c r="F976" t="s">
        <v>1940</v>
      </c>
      <c r="G976" s="45" t="s">
        <v>2356</v>
      </c>
      <c r="H976" s="43">
        <v>2214</v>
      </c>
      <c r="I976" t="s">
        <v>44</v>
      </c>
      <c r="J976" s="145" t="str">
        <f>IF(ISBLANK(INDEX('Policy Characteristics'!D:D,MATCH($C976,'Policy Characteristics'!$C:$C,0))),"",INDEX('Policy Characteristics'!D:D,MATCH($C976,'Policy Characteristics'!$C:$C,0)))</f>
        <v>Hydrogen Combustion</v>
      </c>
      <c r="K976" s="144" t="str">
        <f>IF(ISBLANK(INDEX('Policy Characteristics'!E:E,MATCH($C976,'Policy Characteristics'!$C:$C,0))),"",INDEX('Policy Characteristics'!E:E,MATCH($C976,'Policy Characteristics'!$C:$C,0)))</f>
        <v>indst shift to hydrogen</v>
      </c>
      <c r="L976" s="151">
        <f>IF(ISBLANK(INDEX('Policy Characteristics'!F:F,MATCH($C976,'Policy Characteristics'!$C:$C,0))),"",INDEX('Policy Characteristics'!F:F,MATCH($C976,'Policy Characteristics'!$C:$C,0)))</f>
        <v>0</v>
      </c>
      <c r="M976" s="151">
        <f>IF(ISBLANK(INDEX('Policy Characteristics'!G:G,MATCH($C976,'Policy Characteristics'!$C:$C,0))),"",INDEX('Policy Characteristics'!G:G,MATCH($C976,'Policy Characteristics'!$C:$C,0)))</f>
        <v>1</v>
      </c>
      <c r="N976" s="151">
        <f>IF(ISBLANK(INDEX('Policy Characteristics'!H:H,MATCH($C976,'Policy Characteristics'!$C:$C,0))),"",INDEX('Policy Characteristics'!H:H,MATCH($C976,'Policy Characteristics'!$C:$C,0)))</f>
        <v>0.01</v>
      </c>
      <c r="O976" s="144" t="str">
        <f>IF(ISBLANK(INDEX('Policy Characteristics'!I:I,MATCH($C976,'Policy Characteristics'!$C:$C,0))),"",INDEX('Policy Characteristics'!I:I,MATCH($C976,'Policy Characteristics'!$C:$C,0)))</f>
        <v>% of fuel shifted</v>
      </c>
      <c r="P976" s="144"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44" t="str">
        <f>IF(ISBLANK(INDEX('Policy Characteristics'!K:K,MATCH($C976,'Policy Characteristics'!$C:$C,0))),"",INDEX('Policy Characteristics'!K:K,MATCH($C976,'Policy Characteristics'!$C:$C,0)))</f>
        <v>industry-ag-main.html#fuel-switching</v>
      </c>
      <c r="R976" s="144" t="str">
        <f>IF(ISBLANK(INDEX('Policy Characteristics'!L:L,MATCH($C976,'Policy Characteristics'!$C:$C,0))),"",INDEX('Policy Characteristics'!L:L,MATCH($C976,'Policy Characteristics'!$C:$C,0)))</f>
        <v>industry-elec-and-hydrogen.html</v>
      </c>
    </row>
    <row r="977" spans="1:18" s="2" customFormat="1" x14ac:dyDescent="0.25">
      <c r="A977" s="144" t="str">
        <f>IF(ISBLANK(INDEX('Policy Characteristics'!A:A,MATCH($C977,'Policy Characteristics'!$C:$C,0))),"",INDEX('Policy Characteristics'!A:A,MATCH($C977,'Policy Characteristics'!$C:$C,0)))</f>
        <v>Industry</v>
      </c>
      <c r="B977" s="152" t="str">
        <f>IF(ISBLANK(INDEX('Policy Characteristics'!B:B,MATCH($C977,'Policy Characteristics'!$C:$C,0))),"",INDEX('Policy Characteristics'!B:B,MATCH($C977,'Policy Characteristics'!$C:$C,0)))</f>
        <v>Hydrogen Combustion</v>
      </c>
      <c r="C977" s="144" t="str">
        <f t="shared" si="40"/>
        <v>Fraction of Eligible Industrial Energy Use Shifted to Hydrogen</v>
      </c>
      <c r="D977" s="6" t="s">
        <v>1978</v>
      </c>
      <c r="E977" s="1" t="s">
        <v>2350</v>
      </c>
      <c r="F977" t="s">
        <v>1940</v>
      </c>
      <c r="G977" s="45" t="s">
        <v>2357</v>
      </c>
      <c r="H977" s="43">
        <v>2215</v>
      </c>
      <c r="I977" t="s">
        <v>43</v>
      </c>
      <c r="J977" s="145" t="str">
        <f>IF(ISBLANK(INDEX('Policy Characteristics'!D:D,MATCH($C977,'Policy Characteristics'!$C:$C,0))),"",INDEX('Policy Characteristics'!D:D,MATCH($C977,'Policy Characteristics'!$C:$C,0)))</f>
        <v>Hydrogen Combustion</v>
      </c>
      <c r="K977" s="144" t="str">
        <f>IF(ISBLANK(INDEX('Policy Characteristics'!E:E,MATCH($C977,'Policy Characteristics'!$C:$C,0))),"",INDEX('Policy Characteristics'!E:E,MATCH($C977,'Policy Characteristics'!$C:$C,0)))</f>
        <v>indst shift to hydrogen</v>
      </c>
      <c r="L977" s="151">
        <f>IF(ISBLANK(INDEX('Policy Characteristics'!F:F,MATCH($C977,'Policy Characteristics'!$C:$C,0))),"",INDEX('Policy Characteristics'!F:F,MATCH($C977,'Policy Characteristics'!$C:$C,0)))</f>
        <v>0</v>
      </c>
      <c r="M977" s="151">
        <f>IF(ISBLANK(INDEX('Policy Characteristics'!G:G,MATCH($C977,'Policy Characteristics'!$C:$C,0))),"",INDEX('Policy Characteristics'!G:G,MATCH($C977,'Policy Characteristics'!$C:$C,0)))</f>
        <v>1</v>
      </c>
      <c r="N977" s="151">
        <f>IF(ISBLANK(INDEX('Policy Characteristics'!H:H,MATCH($C977,'Policy Characteristics'!$C:$C,0))),"",INDEX('Policy Characteristics'!H:H,MATCH($C977,'Policy Characteristics'!$C:$C,0)))</f>
        <v>0.01</v>
      </c>
      <c r="O977" s="144" t="str">
        <f>IF(ISBLANK(INDEX('Policy Characteristics'!I:I,MATCH($C977,'Policy Characteristics'!$C:$C,0))),"",INDEX('Policy Characteristics'!I:I,MATCH($C977,'Policy Characteristics'!$C:$C,0)))</f>
        <v>% of fuel shifted</v>
      </c>
      <c r="P977" s="144"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44" t="str">
        <f>IF(ISBLANK(INDEX('Policy Characteristics'!K:K,MATCH($C977,'Policy Characteristics'!$C:$C,0))),"",INDEX('Policy Characteristics'!K:K,MATCH($C977,'Policy Characteristics'!$C:$C,0)))</f>
        <v>industry-ag-main.html#fuel-switching</v>
      </c>
      <c r="R977" s="144" t="str">
        <f>IF(ISBLANK(INDEX('Policy Characteristics'!L:L,MATCH($C977,'Policy Characteristics'!$C:$C,0))),"",INDEX('Policy Characteristics'!L:L,MATCH($C977,'Policy Characteristics'!$C:$C,0)))</f>
        <v>industry-elec-and-hydrogen.html</v>
      </c>
    </row>
    <row r="978" spans="1:18" s="2" customFormat="1" x14ac:dyDescent="0.25">
      <c r="A978" s="144" t="str">
        <f>IF(ISBLANK(INDEX('Policy Characteristics'!A:A,MATCH($C978,'Policy Characteristics'!$C:$C,0))),"",INDEX('Policy Characteristics'!A:A,MATCH($C978,'Policy Characteristics'!$C:$C,0)))</f>
        <v>Industry</v>
      </c>
      <c r="B978" s="152" t="str">
        <f>IF(ISBLANK(INDEX('Policy Characteristics'!B:B,MATCH($C978,'Policy Characteristics'!$C:$C,0))),"",INDEX('Policy Characteristics'!B:B,MATCH($C978,'Policy Characteristics'!$C:$C,0)))</f>
        <v>Hydrogen Combustion</v>
      </c>
      <c r="C978" s="144" t="str">
        <f t="shared" si="40"/>
        <v>Fraction of Eligible Industrial Energy Use Shifted to Hydrogen</v>
      </c>
      <c r="D978" s="6" t="s">
        <v>1978</v>
      </c>
      <c r="E978" s="1" t="s">
        <v>2351</v>
      </c>
      <c r="F978" t="s">
        <v>1940</v>
      </c>
      <c r="G978" s="45" t="s">
        <v>2358</v>
      </c>
      <c r="H978" s="43">
        <v>2216</v>
      </c>
      <c r="I978" t="s">
        <v>44</v>
      </c>
      <c r="J978" s="145" t="str">
        <f>IF(ISBLANK(INDEX('Policy Characteristics'!D:D,MATCH($C978,'Policy Characteristics'!$C:$C,0))),"",INDEX('Policy Characteristics'!D:D,MATCH($C978,'Policy Characteristics'!$C:$C,0)))</f>
        <v>Hydrogen Combustion</v>
      </c>
      <c r="K978" s="144" t="str">
        <f>IF(ISBLANK(INDEX('Policy Characteristics'!E:E,MATCH($C978,'Policy Characteristics'!$C:$C,0))),"",INDEX('Policy Characteristics'!E:E,MATCH($C978,'Policy Characteristics'!$C:$C,0)))</f>
        <v>indst shift to hydrogen</v>
      </c>
      <c r="L978" s="151">
        <f>IF(ISBLANK(INDEX('Policy Characteristics'!F:F,MATCH($C978,'Policy Characteristics'!$C:$C,0))),"",INDEX('Policy Characteristics'!F:F,MATCH($C978,'Policy Characteristics'!$C:$C,0)))</f>
        <v>0</v>
      </c>
      <c r="M978" s="151">
        <f>IF(ISBLANK(INDEX('Policy Characteristics'!G:G,MATCH($C978,'Policy Characteristics'!$C:$C,0))),"",INDEX('Policy Characteristics'!G:G,MATCH($C978,'Policy Characteristics'!$C:$C,0)))</f>
        <v>1</v>
      </c>
      <c r="N978" s="151">
        <f>IF(ISBLANK(INDEX('Policy Characteristics'!H:H,MATCH($C978,'Policy Characteristics'!$C:$C,0))),"",INDEX('Policy Characteristics'!H:H,MATCH($C978,'Policy Characteristics'!$C:$C,0)))</f>
        <v>0.01</v>
      </c>
      <c r="O978" s="144" t="str">
        <f>IF(ISBLANK(INDEX('Policy Characteristics'!I:I,MATCH($C978,'Policy Characteristics'!$C:$C,0))),"",INDEX('Policy Characteristics'!I:I,MATCH($C978,'Policy Characteristics'!$C:$C,0)))</f>
        <v>% of fuel shifted</v>
      </c>
      <c r="P978" s="144"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44" t="str">
        <f>IF(ISBLANK(INDEX('Policy Characteristics'!K:K,MATCH($C978,'Policy Characteristics'!$C:$C,0))),"",INDEX('Policy Characteristics'!K:K,MATCH($C978,'Policy Characteristics'!$C:$C,0)))</f>
        <v>industry-ag-main.html#fuel-switching</v>
      </c>
      <c r="R978" s="144" t="str">
        <f>IF(ISBLANK(INDEX('Policy Characteristics'!L:L,MATCH($C978,'Policy Characteristics'!$C:$C,0))),"",INDEX('Policy Characteristics'!L:L,MATCH($C978,'Policy Characteristics'!$C:$C,0)))</f>
        <v>industry-elec-and-hydrogen.html</v>
      </c>
    </row>
    <row r="979" spans="1:18" s="2" customFormat="1" x14ac:dyDescent="0.25">
      <c r="A979" s="144" t="str">
        <f>IF(ISBLANK(INDEX('Policy Characteristics'!A:A,MATCH($C979,'Policy Characteristics'!$C:$C,0))),"",INDEX('Policy Characteristics'!A:A,MATCH($C979,'Policy Characteristics'!$C:$C,0)))</f>
        <v>Industry</v>
      </c>
      <c r="B979" s="152" t="str">
        <f>IF(ISBLANK(INDEX('Policy Characteristics'!B:B,MATCH($C979,'Policy Characteristics'!$C:$C,0))),"",INDEX('Policy Characteristics'!B:B,MATCH($C979,'Policy Characteristics'!$C:$C,0)))</f>
        <v>Hydrogen Combustion</v>
      </c>
      <c r="C979" s="144" t="str">
        <f t="shared" si="40"/>
        <v>Fraction of Eligible Industrial Energy Use Shifted to Hydrogen</v>
      </c>
      <c r="D979" s="6" t="s">
        <v>1978</v>
      </c>
      <c r="E979" s="1" t="s">
        <v>2501</v>
      </c>
      <c r="F979" t="s">
        <v>1940</v>
      </c>
      <c r="G979" s="45" t="s">
        <v>2501</v>
      </c>
      <c r="H979" s="43">
        <v>2217</v>
      </c>
      <c r="I979" t="s">
        <v>44</v>
      </c>
      <c r="J979" s="145" t="str">
        <f>IF(ISBLANK(INDEX('Policy Characteristics'!D:D,MATCH($C979,'Policy Characteristics'!$C:$C,0))),"",INDEX('Policy Characteristics'!D:D,MATCH($C979,'Policy Characteristics'!$C:$C,0)))</f>
        <v>Hydrogen Combustion</v>
      </c>
      <c r="K979" s="144" t="str">
        <f>IF(ISBLANK(INDEX('Policy Characteristics'!E:E,MATCH($C979,'Policy Characteristics'!$C:$C,0))),"",INDEX('Policy Characteristics'!E:E,MATCH($C979,'Policy Characteristics'!$C:$C,0)))</f>
        <v>indst shift to hydrogen</v>
      </c>
      <c r="L979" s="151">
        <f>IF(ISBLANK(INDEX('Policy Characteristics'!F:F,MATCH($C979,'Policy Characteristics'!$C:$C,0))),"",INDEX('Policy Characteristics'!F:F,MATCH($C979,'Policy Characteristics'!$C:$C,0)))</f>
        <v>0</v>
      </c>
      <c r="M979" s="151">
        <f>IF(ISBLANK(INDEX('Policy Characteristics'!G:G,MATCH($C979,'Policy Characteristics'!$C:$C,0))),"",INDEX('Policy Characteristics'!G:G,MATCH($C979,'Policy Characteristics'!$C:$C,0)))</f>
        <v>1</v>
      </c>
      <c r="N979" s="151">
        <f>IF(ISBLANK(INDEX('Policy Characteristics'!H:H,MATCH($C979,'Policy Characteristics'!$C:$C,0))),"",INDEX('Policy Characteristics'!H:H,MATCH($C979,'Policy Characteristics'!$C:$C,0)))</f>
        <v>0.01</v>
      </c>
      <c r="O979" s="144" t="str">
        <f>IF(ISBLANK(INDEX('Policy Characteristics'!I:I,MATCH($C979,'Policy Characteristics'!$C:$C,0))),"",INDEX('Policy Characteristics'!I:I,MATCH($C979,'Policy Characteristics'!$C:$C,0)))</f>
        <v>% of fuel shifted</v>
      </c>
      <c r="P979" s="144"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44" t="str">
        <f>IF(ISBLANK(INDEX('Policy Characteristics'!K:K,MATCH($C979,'Policy Characteristics'!$C:$C,0))),"",INDEX('Policy Characteristics'!K:K,MATCH($C979,'Policy Characteristics'!$C:$C,0)))</f>
        <v>industry-ag-main.html#fuel-switching</v>
      </c>
      <c r="R979" s="144" t="str">
        <f>IF(ISBLANK(INDEX('Policy Characteristics'!L:L,MATCH($C979,'Policy Characteristics'!$C:$C,0))),"",INDEX('Policy Characteristics'!L:L,MATCH($C979,'Policy Characteristics'!$C:$C,0)))</f>
        <v>industry-elec-and-hydrogen.html</v>
      </c>
    </row>
    <row r="980" spans="1:18" s="2" customFormat="1" x14ac:dyDescent="0.25">
      <c r="A980" s="144" t="str">
        <f>IF(ISBLANK(INDEX('Policy Characteristics'!A:A,MATCH($C980,'Policy Characteristics'!$C:$C,0))),"",INDEX('Policy Characteristics'!A:A,MATCH($C980,'Policy Characteristics'!$C:$C,0)))</f>
        <v>Industry</v>
      </c>
      <c r="B980" s="152" t="str">
        <f>IF(ISBLANK(INDEX('Policy Characteristics'!B:B,MATCH($C980,'Policy Characteristics'!$C:$C,0))),"",INDEX('Policy Characteristics'!B:B,MATCH($C980,'Policy Characteristics'!$C:$C,0)))</f>
        <v>Hydrogen Combustion</v>
      </c>
      <c r="C980" s="144" t="str">
        <f t="shared" si="40"/>
        <v>Fraction of Eligible Industrial Energy Use Shifted to Hydrogen</v>
      </c>
      <c r="D980" s="6" t="s">
        <v>1979</v>
      </c>
      <c r="E980" s="1" t="s">
        <v>2345</v>
      </c>
      <c r="F980" t="s">
        <v>1982</v>
      </c>
      <c r="G980" s="45" t="s">
        <v>2352</v>
      </c>
      <c r="H980" s="43">
        <v>2218</v>
      </c>
      <c r="I980" t="s">
        <v>43</v>
      </c>
      <c r="J980" s="145" t="str">
        <f>IF(ISBLANK(INDEX('Policy Characteristics'!D:D,MATCH($C980,'Policy Characteristics'!$C:$C,0))),"",INDEX('Policy Characteristics'!D:D,MATCH($C980,'Policy Characteristics'!$C:$C,0)))</f>
        <v>Hydrogen Combustion</v>
      </c>
      <c r="K980" s="144" t="str">
        <f>IF(ISBLANK(INDEX('Policy Characteristics'!E:E,MATCH($C980,'Policy Characteristics'!$C:$C,0))),"",INDEX('Policy Characteristics'!E:E,MATCH($C980,'Policy Characteristics'!$C:$C,0)))</f>
        <v>indst shift to hydrogen</v>
      </c>
      <c r="L980" s="151">
        <f>IF(ISBLANK(INDEX('Policy Characteristics'!F:F,MATCH($C980,'Policy Characteristics'!$C:$C,0))),"",INDEX('Policy Characteristics'!F:F,MATCH($C980,'Policy Characteristics'!$C:$C,0)))</f>
        <v>0</v>
      </c>
      <c r="M980" s="151">
        <f>IF(ISBLANK(INDEX('Policy Characteristics'!G:G,MATCH($C980,'Policy Characteristics'!$C:$C,0))),"",INDEX('Policy Characteristics'!G:G,MATCH($C980,'Policy Characteristics'!$C:$C,0)))</f>
        <v>1</v>
      </c>
      <c r="N980" s="151">
        <f>IF(ISBLANK(INDEX('Policy Characteristics'!H:H,MATCH($C980,'Policy Characteristics'!$C:$C,0))),"",INDEX('Policy Characteristics'!H:H,MATCH($C980,'Policy Characteristics'!$C:$C,0)))</f>
        <v>0.01</v>
      </c>
      <c r="O980" s="144" t="str">
        <f>IF(ISBLANK(INDEX('Policy Characteristics'!I:I,MATCH($C980,'Policy Characteristics'!$C:$C,0))),"",INDEX('Policy Characteristics'!I:I,MATCH($C980,'Policy Characteristics'!$C:$C,0)))</f>
        <v>% of fuel shifted</v>
      </c>
      <c r="P980" s="144"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44" t="str">
        <f>IF(ISBLANK(INDEX('Policy Characteristics'!K:K,MATCH($C980,'Policy Characteristics'!$C:$C,0))),"",INDEX('Policy Characteristics'!K:K,MATCH($C980,'Policy Characteristics'!$C:$C,0)))</f>
        <v>industry-ag-main.html#fuel-switching</v>
      </c>
      <c r="R980" s="144" t="str">
        <f>IF(ISBLANK(INDEX('Policy Characteristics'!L:L,MATCH($C980,'Policy Characteristics'!$C:$C,0))),"",INDEX('Policy Characteristics'!L:L,MATCH($C980,'Policy Characteristics'!$C:$C,0)))</f>
        <v>industry-elec-and-hydrogen.html</v>
      </c>
    </row>
    <row r="981" spans="1:18" s="2" customFormat="1" x14ac:dyDescent="0.25">
      <c r="A981" s="144" t="str">
        <f>IF(ISBLANK(INDEX('Policy Characteristics'!A:A,MATCH($C981,'Policy Characteristics'!$C:$C,0))),"",INDEX('Policy Characteristics'!A:A,MATCH($C981,'Policy Characteristics'!$C:$C,0)))</f>
        <v>Industry</v>
      </c>
      <c r="B981" s="152" t="str">
        <f>IF(ISBLANK(INDEX('Policy Characteristics'!B:B,MATCH($C981,'Policy Characteristics'!$C:$C,0))),"",INDEX('Policy Characteristics'!B:B,MATCH($C981,'Policy Characteristics'!$C:$C,0)))</f>
        <v>Hydrogen Combustion</v>
      </c>
      <c r="C981" s="144" t="str">
        <f t="shared" si="40"/>
        <v>Fraction of Eligible Industrial Energy Use Shifted to Hydrogen</v>
      </c>
      <c r="D981" s="6" t="s">
        <v>1979</v>
      </c>
      <c r="E981" s="1" t="s">
        <v>2346</v>
      </c>
      <c r="F981" t="s">
        <v>1982</v>
      </c>
      <c r="G981" s="45" t="s">
        <v>2353</v>
      </c>
      <c r="H981" s="43">
        <v>2219</v>
      </c>
      <c r="I981" t="s">
        <v>44</v>
      </c>
      <c r="J981" s="145" t="str">
        <f>IF(ISBLANK(INDEX('Policy Characteristics'!D:D,MATCH($C981,'Policy Characteristics'!$C:$C,0))),"",INDEX('Policy Characteristics'!D:D,MATCH($C981,'Policy Characteristics'!$C:$C,0)))</f>
        <v>Hydrogen Combustion</v>
      </c>
      <c r="K981" s="144" t="str">
        <f>IF(ISBLANK(INDEX('Policy Characteristics'!E:E,MATCH($C981,'Policy Characteristics'!$C:$C,0))),"",INDEX('Policy Characteristics'!E:E,MATCH($C981,'Policy Characteristics'!$C:$C,0)))</f>
        <v>indst shift to hydrogen</v>
      </c>
      <c r="L981" s="151">
        <f>IF(ISBLANK(INDEX('Policy Characteristics'!F:F,MATCH($C981,'Policy Characteristics'!$C:$C,0))),"",INDEX('Policy Characteristics'!F:F,MATCH($C981,'Policy Characteristics'!$C:$C,0)))</f>
        <v>0</v>
      </c>
      <c r="M981" s="151">
        <f>IF(ISBLANK(INDEX('Policy Characteristics'!G:G,MATCH($C981,'Policy Characteristics'!$C:$C,0))),"",INDEX('Policy Characteristics'!G:G,MATCH($C981,'Policy Characteristics'!$C:$C,0)))</f>
        <v>1</v>
      </c>
      <c r="N981" s="151">
        <f>IF(ISBLANK(INDEX('Policy Characteristics'!H:H,MATCH($C981,'Policy Characteristics'!$C:$C,0))),"",INDEX('Policy Characteristics'!H:H,MATCH($C981,'Policy Characteristics'!$C:$C,0)))</f>
        <v>0.01</v>
      </c>
      <c r="O981" s="144" t="str">
        <f>IF(ISBLANK(INDEX('Policy Characteristics'!I:I,MATCH($C981,'Policy Characteristics'!$C:$C,0))),"",INDEX('Policy Characteristics'!I:I,MATCH($C981,'Policy Characteristics'!$C:$C,0)))</f>
        <v>% of fuel shifted</v>
      </c>
      <c r="P981" s="144"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44" t="str">
        <f>IF(ISBLANK(INDEX('Policy Characteristics'!K:K,MATCH($C981,'Policy Characteristics'!$C:$C,0))),"",INDEX('Policy Characteristics'!K:K,MATCH($C981,'Policy Characteristics'!$C:$C,0)))</f>
        <v>industry-ag-main.html#fuel-switching</v>
      </c>
      <c r="R981" s="144" t="str">
        <f>IF(ISBLANK(INDEX('Policy Characteristics'!L:L,MATCH($C981,'Policy Characteristics'!$C:$C,0))),"",INDEX('Policy Characteristics'!L:L,MATCH($C981,'Policy Characteristics'!$C:$C,0)))</f>
        <v>industry-elec-and-hydrogen.html</v>
      </c>
    </row>
    <row r="982" spans="1:18" s="2" customFormat="1" x14ac:dyDescent="0.25">
      <c r="A982" s="144" t="str">
        <f>IF(ISBLANK(INDEX('Policy Characteristics'!A:A,MATCH($C982,'Policy Characteristics'!$C:$C,0))),"",INDEX('Policy Characteristics'!A:A,MATCH($C982,'Policy Characteristics'!$C:$C,0)))</f>
        <v>Industry</v>
      </c>
      <c r="B982" s="152" t="str">
        <f>IF(ISBLANK(INDEX('Policy Characteristics'!B:B,MATCH($C982,'Policy Characteristics'!$C:$C,0))),"",INDEX('Policy Characteristics'!B:B,MATCH($C982,'Policy Characteristics'!$C:$C,0)))</f>
        <v>Hydrogen Combustion</v>
      </c>
      <c r="C982" s="144" t="str">
        <f t="shared" si="40"/>
        <v>Fraction of Eligible Industrial Energy Use Shifted to Hydrogen</v>
      </c>
      <c r="D982" s="6" t="s">
        <v>1979</v>
      </c>
      <c r="E982" s="1" t="s">
        <v>2347</v>
      </c>
      <c r="F982" t="s">
        <v>1982</v>
      </c>
      <c r="G982" s="45" t="s">
        <v>2354</v>
      </c>
      <c r="H982" s="43">
        <v>2220</v>
      </c>
      <c r="I982" t="s">
        <v>44</v>
      </c>
      <c r="J982" s="145" t="str">
        <f>IF(ISBLANK(INDEX('Policy Characteristics'!D:D,MATCH($C982,'Policy Characteristics'!$C:$C,0))),"",INDEX('Policy Characteristics'!D:D,MATCH($C982,'Policy Characteristics'!$C:$C,0)))</f>
        <v>Hydrogen Combustion</v>
      </c>
      <c r="K982" s="144" t="str">
        <f>IF(ISBLANK(INDEX('Policy Characteristics'!E:E,MATCH($C982,'Policy Characteristics'!$C:$C,0))),"",INDEX('Policy Characteristics'!E:E,MATCH($C982,'Policy Characteristics'!$C:$C,0)))</f>
        <v>indst shift to hydrogen</v>
      </c>
      <c r="L982" s="151">
        <f>IF(ISBLANK(INDEX('Policy Characteristics'!F:F,MATCH($C982,'Policy Characteristics'!$C:$C,0))),"",INDEX('Policy Characteristics'!F:F,MATCH($C982,'Policy Characteristics'!$C:$C,0)))</f>
        <v>0</v>
      </c>
      <c r="M982" s="151">
        <f>IF(ISBLANK(INDEX('Policy Characteristics'!G:G,MATCH($C982,'Policy Characteristics'!$C:$C,0))),"",INDEX('Policy Characteristics'!G:G,MATCH($C982,'Policy Characteristics'!$C:$C,0)))</f>
        <v>1</v>
      </c>
      <c r="N982" s="151">
        <f>IF(ISBLANK(INDEX('Policy Characteristics'!H:H,MATCH($C982,'Policy Characteristics'!$C:$C,0))),"",INDEX('Policy Characteristics'!H:H,MATCH($C982,'Policy Characteristics'!$C:$C,0)))</f>
        <v>0.01</v>
      </c>
      <c r="O982" s="144" t="str">
        <f>IF(ISBLANK(INDEX('Policy Characteristics'!I:I,MATCH($C982,'Policy Characteristics'!$C:$C,0))),"",INDEX('Policy Characteristics'!I:I,MATCH($C982,'Policy Characteristics'!$C:$C,0)))</f>
        <v>% of fuel shifted</v>
      </c>
      <c r="P982" s="144"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44" t="str">
        <f>IF(ISBLANK(INDEX('Policy Characteristics'!K:K,MATCH($C982,'Policy Characteristics'!$C:$C,0))),"",INDEX('Policy Characteristics'!K:K,MATCH($C982,'Policy Characteristics'!$C:$C,0)))</f>
        <v>industry-ag-main.html#fuel-switching</v>
      </c>
      <c r="R982" s="144" t="str">
        <f>IF(ISBLANK(INDEX('Policy Characteristics'!L:L,MATCH($C982,'Policy Characteristics'!$C:$C,0))),"",INDEX('Policy Characteristics'!L:L,MATCH($C982,'Policy Characteristics'!$C:$C,0)))</f>
        <v>industry-elec-and-hydrogen.html</v>
      </c>
    </row>
    <row r="983" spans="1:18" s="2" customFormat="1" x14ac:dyDescent="0.25">
      <c r="A983" s="144" t="str">
        <f>IF(ISBLANK(INDEX('Policy Characteristics'!A:A,MATCH($C983,'Policy Characteristics'!$C:$C,0))),"",INDEX('Policy Characteristics'!A:A,MATCH($C983,'Policy Characteristics'!$C:$C,0)))</f>
        <v>Industry</v>
      </c>
      <c r="B983" s="152" t="str">
        <f>IF(ISBLANK(INDEX('Policy Characteristics'!B:B,MATCH($C983,'Policy Characteristics'!$C:$C,0))),"",INDEX('Policy Characteristics'!B:B,MATCH($C983,'Policy Characteristics'!$C:$C,0)))</f>
        <v>Hydrogen Combustion</v>
      </c>
      <c r="C983" s="144" t="str">
        <f t="shared" si="40"/>
        <v>Fraction of Eligible Industrial Energy Use Shifted to Hydrogen</v>
      </c>
      <c r="D983" s="6" t="s">
        <v>1979</v>
      </c>
      <c r="E983" s="1" t="s">
        <v>2348</v>
      </c>
      <c r="F983" t="s">
        <v>1982</v>
      </c>
      <c r="G983" s="45" t="s">
        <v>2355</v>
      </c>
      <c r="H983" s="43">
        <v>2221</v>
      </c>
      <c r="I983" t="s">
        <v>44</v>
      </c>
      <c r="J983" s="145" t="str">
        <f>IF(ISBLANK(INDEX('Policy Characteristics'!D:D,MATCH($C983,'Policy Characteristics'!$C:$C,0))),"",INDEX('Policy Characteristics'!D:D,MATCH($C983,'Policy Characteristics'!$C:$C,0)))</f>
        <v>Hydrogen Combustion</v>
      </c>
      <c r="K983" s="144" t="str">
        <f>IF(ISBLANK(INDEX('Policy Characteristics'!E:E,MATCH($C983,'Policy Characteristics'!$C:$C,0))),"",INDEX('Policy Characteristics'!E:E,MATCH($C983,'Policy Characteristics'!$C:$C,0)))</f>
        <v>indst shift to hydrogen</v>
      </c>
      <c r="L983" s="151">
        <f>IF(ISBLANK(INDEX('Policy Characteristics'!F:F,MATCH($C983,'Policy Characteristics'!$C:$C,0))),"",INDEX('Policy Characteristics'!F:F,MATCH($C983,'Policy Characteristics'!$C:$C,0)))</f>
        <v>0</v>
      </c>
      <c r="M983" s="151">
        <f>IF(ISBLANK(INDEX('Policy Characteristics'!G:G,MATCH($C983,'Policy Characteristics'!$C:$C,0))),"",INDEX('Policy Characteristics'!G:G,MATCH($C983,'Policy Characteristics'!$C:$C,0)))</f>
        <v>1</v>
      </c>
      <c r="N983" s="151">
        <f>IF(ISBLANK(INDEX('Policy Characteristics'!H:H,MATCH($C983,'Policy Characteristics'!$C:$C,0))),"",INDEX('Policy Characteristics'!H:H,MATCH($C983,'Policy Characteristics'!$C:$C,0)))</f>
        <v>0.01</v>
      </c>
      <c r="O983" s="144" t="str">
        <f>IF(ISBLANK(INDEX('Policy Characteristics'!I:I,MATCH($C983,'Policy Characteristics'!$C:$C,0))),"",INDEX('Policy Characteristics'!I:I,MATCH($C983,'Policy Characteristics'!$C:$C,0)))</f>
        <v>% of fuel shifted</v>
      </c>
      <c r="P983" s="144"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44" t="str">
        <f>IF(ISBLANK(INDEX('Policy Characteristics'!K:K,MATCH($C983,'Policy Characteristics'!$C:$C,0))),"",INDEX('Policy Characteristics'!K:K,MATCH($C983,'Policy Characteristics'!$C:$C,0)))</f>
        <v>industry-ag-main.html#fuel-switching</v>
      </c>
      <c r="R983" s="144" t="str">
        <f>IF(ISBLANK(INDEX('Policy Characteristics'!L:L,MATCH($C983,'Policy Characteristics'!$C:$C,0))),"",INDEX('Policy Characteristics'!L:L,MATCH($C983,'Policy Characteristics'!$C:$C,0)))</f>
        <v>industry-elec-and-hydrogen.html</v>
      </c>
    </row>
    <row r="984" spans="1:18" s="2" customFormat="1" x14ac:dyDescent="0.25">
      <c r="A984" s="144" t="str">
        <f>IF(ISBLANK(INDEX('Policy Characteristics'!A:A,MATCH($C984,'Policy Characteristics'!$C:$C,0))),"",INDEX('Policy Characteristics'!A:A,MATCH($C984,'Policy Characteristics'!$C:$C,0)))</f>
        <v>Industry</v>
      </c>
      <c r="B984" s="152" t="str">
        <f>IF(ISBLANK(INDEX('Policy Characteristics'!B:B,MATCH($C984,'Policy Characteristics'!$C:$C,0))),"",INDEX('Policy Characteristics'!B:B,MATCH($C984,'Policy Characteristics'!$C:$C,0)))</f>
        <v>Hydrogen Combustion</v>
      </c>
      <c r="C984" s="144" t="str">
        <f t="shared" si="40"/>
        <v>Fraction of Eligible Industrial Energy Use Shifted to Hydrogen</v>
      </c>
      <c r="D984" s="6" t="s">
        <v>1979</v>
      </c>
      <c r="E984" s="1" t="s">
        <v>2349</v>
      </c>
      <c r="F984" t="s">
        <v>1982</v>
      </c>
      <c r="G984" s="45" t="s">
        <v>2356</v>
      </c>
      <c r="H984" s="43">
        <v>2222</v>
      </c>
      <c r="I984" t="s">
        <v>44</v>
      </c>
      <c r="J984" s="145" t="str">
        <f>IF(ISBLANK(INDEX('Policy Characteristics'!D:D,MATCH($C984,'Policy Characteristics'!$C:$C,0))),"",INDEX('Policy Characteristics'!D:D,MATCH($C984,'Policy Characteristics'!$C:$C,0)))</f>
        <v>Hydrogen Combustion</v>
      </c>
      <c r="K984" s="144" t="str">
        <f>IF(ISBLANK(INDEX('Policy Characteristics'!E:E,MATCH($C984,'Policy Characteristics'!$C:$C,0))),"",INDEX('Policy Characteristics'!E:E,MATCH($C984,'Policy Characteristics'!$C:$C,0)))</f>
        <v>indst shift to hydrogen</v>
      </c>
      <c r="L984" s="151">
        <f>IF(ISBLANK(INDEX('Policy Characteristics'!F:F,MATCH($C984,'Policy Characteristics'!$C:$C,0))),"",INDEX('Policy Characteristics'!F:F,MATCH($C984,'Policy Characteristics'!$C:$C,0)))</f>
        <v>0</v>
      </c>
      <c r="M984" s="151">
        <f>IF(ISBLANK(INDEX('Policy Characteristics'!G:G,MATCH($C984,'Policy Characteristics'!$C:$C,0))),"",INDEX('Policy Characteristics'!G:G,MATCH($C984,'Policy Characteristics'!$C:$C,0)))</f>
        <v>1</v>
      </c>
      <c r="N984" s="151">
        <f>IF(ISBLANK(INDEX('Policy Characteristics'!H:H,MATCH($C984,'Policy Characteristics'!$C:$C,0))),"",INDEX('Policy Characteristics'!H:H,MATCH($C984,'Policy Characteristics'!$C:$C,0)))</f>
        <v>0.01</v>
      </c>
      <c r="O984" s="144" t="str">
        <f>IF(ISBLANK(INDEX('Policy Characteristics'!I:I,MATCH($C984,'Policy Characteristics'!$C:$C,0))),"",INDEX('Policy Characteristics'!I:I,MATCH($C984,'Policy Characteristics'!$C:$C,0)))</f>
        <v>% of fuel shifted</v>
      </c>
      <c r="P984" s="144"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44" t="str">
        <f>IF(ISBLANK(INDEX('Policy Characteristics'!K:K,MATCH($C984,'Policy Characteristics'!$C:$C,0))),"",INDEX('Policy Characteristics'!K:K,MATCH($C984,'Policy Characteristics'!$C:$C,0)))</f>
        <v>industry-ag-main.html#fuel-switching</v>
      </c>
      <c r="R984" s="144" t="str">
        <f>IF(ISBLANK(INDEX('Policy Characteristics'!L:L,MATCH($C984,'Policy Characteristics'!$C:$C,0))),"",INDEX('Policy Characteristics'!L:L,MATCH($C984,'Policy Characteristics'!$C:$C,0)))</f>
        <v>industry-elec-and-hydrogen.html</v>
      </c>
    </row>
    <row r="985" spans="1:18" s="2" customFormat="1" x14ac:dyDescent="0.25">
      <c r="A985" s="144" t="str">
        <f>IF(ISBLANK(INDEX('Policy Characteristics'!A:A,MATCH($C985,'Policy Characteristics'!$C:$C,0))),"",INDEX('Policy Characteristics'!A:A,MATCH($C985,'Policy Characteristics'!$C:$C,0)))</f>
        <v>Industry</v>
      </c>
      <c r="B985" s="152" t="str">
        <f>IF(ISBLANK(INDEX('Policy Characteristics'!B:B,MATCH($C985,'Policy Characteristics'!$C:$C,0))),"",INDEX('Policy Characteristics'!B:B,MATCH($C985,'Policy Characteristics'!$C:$C,0)))</f>
        <v>Hydrogen Combustion</v>
      </c>
      <c r="C985" s="144" t="str">
        <f t="shared" si="40"/>
        <v>Fraction of Eligible Industrial Energy Use Shifted to Hydrogen</v>
      </c>
      <c r="D985" s="6" t="s">
        <v>1979</v>
      </c>
      <c r="E985" s="1" t="s">
        <v>2350</v>
      </c>
      <c r="F985" t="s">
        <v>1982</v>
      </c>
      <c r="G985" s="45" t="s">
        <v>2357</v>
      </c>
      <c r="H985" s="43">
        <v>2223</v>
      </c>
      <c r="I985" t="s">
        <v>44</v>
      </c>
      <c r="J985" s="145" t="str">
        <f>IF(ISBLANK(INDEX('Policy Characteristics'!D:D,MATCH($C985,'Policy Characteristics'!$C:$C,0))),"",INDEX('Policy Characteristics'!D:D,MATCH($C985,'Policy Characteristics'!$C:$C,0)))</f>
        <v>Hydrogen Combustion</v>
      </c>
      <c r="K985" s="144" t="str">
        <f>IF(ISBLANK(INDEX('Policy Characteristics'!E:E,MATCH($C985,'Policy Characteristics'!$C:$C,0))),"",INDEX('Policy Characteristics'!E:E,MATCH($C985,'Policy Characteristics'!$C:$C,0)))</f>
        <v>indst shift to hydrogen</v>
      </c>
      <c r="L985" s="151">
        <f>IF(ISBLANK(INDEX('Policy Characteristics'!F:F,MATCH($C985,'Policy Characteristics'!$C:$C,0))),"",INDEX('Policy Characteristics'!F:F,MATCH($C985,'Policy Characteristics'!$C:$C,0)))</f>
        <v>0</v>
      </c>
      <c r="M985" s="151">
        <f>IF(ISBLANK(INDEX('Policy Characteristics'!G:G,MATCH($C985,'Policy Characteristics'!$C:$C,0))),"",INDEX('Policy Characteristics'!G:G,MATCH($C985,'Policy Characteristics'!$C:$C,0)))</f>
        <v>1</v>
      </c>
      <c r="N985" s="151">
        <f>IF(ISBLANK(INDEX('Policy Characteristics'!H:H,MATCH($C985,'Policy Characteristics'!$C:$C,0))),"",INDEX('Policy Characteristics'!H:H,MATCH($C985,'Policy Characteristics'!$C:$C,0)))</f>
        <v>0.01</v>
      </c>
      <c r="O985" s="144" t="str">
        <f>IF(ISBLANK(INDEX('Policy Characteristics'!I:I,MATCH($C985,'Policy Characteristics'!$C:$C,0))),"",INDEX('Policy Characteristics'!I:I,MATCH($C985,'Policy Characteristics'!$C:$C,0)))</f>
        <v>% of fuel shifted</v>
      </c>
      <c r="P985" s="144"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44" t="str">
        <f>IF(ISBLANK(INDEX('Policy Characteristics'!K:K,MATCH($C985,'Policy Characteristics'!$C:$C,0))),"",INDEX('Policy Characteristics'!K:K,MATCH($C985,'Policy Characteristics'!$C:$C,0)))</f>
        <v>industry-ag-main.html#fuel-switching</v>
      </c>
      <c r="R985" s="144" t="str">
        <f>IF(ISBLANK(INDEX('Policy Characteristics'!L:L,MATCH($C985,'Policy Characteristics'!$C:$C,0))),"",INDEX('Policy Characteristics'!L:L,MATCH($C985,'Policy Characteristics'!$C:$C,0)))</f>
        <v>industry-elec-and-hydrogen.html</v>
      </c>
    </row>
    <row r="986" spans="1:18" s="2" customFormat="1" x14ac:dyDescent="0.25">
      <c r="A986" s="144" t="str">
        <f>IF(ISBLANK(INDEX('Policy Characteristics'!A:A,MATCH($C986,'Policy Characteristics'!$C:$C,0))),"",INDEX('Policy Characteristics'!A:A,MATCH($C986,'Policy Characteristics'!$C:$C,0)))</f>
        <v>Industry</v>
      </c>
      <c r="B986" s="152" t="str">
        <f>IF(ISBLANK(INDEX('Policy Characteristics'!B:B,MATCH($C986,'Policy Characteristics'!$C:$C,0))),"",INDEX('Policy Characteristics'!B:B,MATCH($C986,'Policy Characteristics'!$C:$C,0)))</f>
        <v>Hydrogen Combustion</v>
      </c>
      <c r="C986" s="144" t="str">
        <f t="shared" si="40"/>
        <v>Fraction of Eligible Industrial Energy Use Shifted to Hydrogen</v>
      </c>
      <c r="D986" s="6" t="s">
        <v>1979</v>
      </c>
      <c r="E986" s="1" t="s">
        <v>2351</v>
      </c>
      <c r="F986" t="s">
        <v>1982</v>
      </c>
      <c r="G986" s="45" t="s">
        <v>2358</v>
      </c>
      <c r="H986" s="43">
        <v>2224</v>
      </c>
      <c r="I986" t="s">
        <v>44</v>
      </c>
      <c r="J986" s="145" t="str">
        <f>IF(ISBLANK(INDEX('Policy Characteristics'!D:D,MATCH($C986,'Policy Characteristics'!$C:$C,0))),"",INDEX('Policy Characteristics'!D:D,MATCH($C986,'Policy Characteristics'!$C:$C,0)))</f>
        <v>Hydrogen Combustion</v>
      </c>
      <c r="K986" s="144" t="str">
        <f>IF(ISBLANK(INDEX('Policy Characteristics'!E:E,MATCH($C986,'Policy Characteristics'!$C:$C,0))),"",INDEX('Policy Characteristics'!E:E,MATCH($C986,'Policy Characteristics'!$C:$C,0)))</f>
        <v>indst shift to hydrogen</v>
      </c>
      <c r="L986" s="151">
        <f>IF(ISBLANK(INDEX('Policy Characteristics'!F:F,MATCH($C986,'Policy Characteristics'!$C:$C,0))),"",INDEX('Policy Characteristics'!F:F,MATCH($C986,'Policy Characteristics'!$C:$C,0)))</f>
        <v>0</v>
      </c>
      <c r="M986" s="151">
        <f>IF(ISBLANK(INDEX('Policy Characteristics'!G:G,MATCH($C986,'Policy Characteristics'!$C:$C,0))),"",INDEX('Policy Characteristics'!G:G,MATCH($C986,'Policy Characteristics'!$C:$C,0)))</f>
        <v>1</v>
      </c>
      <c r="N986" s="151">
        <f>IF(ISBLANK(INDEX('Policy Characteristics'!H:H,MATCH($C986,'Policy Characteristics'!$C:$C,0))),"",INDEX('Policy Characteristics'!H:H,MATCH($C986,'Policy Characteristics'!$C:$C,0)))</f>
        <v>0.01</v>
      </c>
      <c r="O986" s="144" t="str">
        <f>IF(ISBLANK(INDEX('Policy Characteristics'!I:I,MATCH($C986,'Policy Characteristics'!$C:$C,0))),"",INDEX('Policy Characteristics'!I:I,MATCH($C986,'Policy Characteristics'!$C:$C,0)))</f>
        <v>% of fuel shifted</v>
      </c>
      <c r="P986" s="144"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44" t="str">
        <f>IF(ISBLANK(INDEX('Policy Characteristics'!K:K,MATCH($C986,'Policy Characteristics'!$C:$C,0))),"",INDEX('Policy Characteristics'!K:K,MATCH($C986,'Policy Characteristics'!$C:$C,0)))</f>
        <v>industry-ag-main.html#fuel-switching</v>
      </c>
      <c r="R986" s="144" t="str">
        <f>IF(ISBLANK(INDEX('Policy Characteristics'!L:L,MATCH($C986,'Policy Characteristics'!$C:$C,0))),"",INDEX('Policy Characteristics'!L:L,MATCH($C986,'Policy Characteristics'!$C:$C,0)))</f>
        <v>industry-elec-and-hydrogen.html</v>
      </c>
    </row>
    <row r="987" spans="1:18" s="2" customFormat="1" x14ac:dyDescent="0.25">
      <c r="A987" s="144" t="str">
        <f>IF(ISBLANK(INDEX('Policy Characteristics'!A:A,MATCH($C987,'Policy Characteristics'!$C:$C,0))),"",INDEX('Policy Characteristics'!A:A,MATCH($C987,'Policy Characteristics'!$C:$C,0)))</f>
        <v>Industry</v>
      </c>
      <c r="B987" s="152" t="str">
        <f>IF(ISBLANK(INDEX('Policy Characteristics'!B:B,MATCH($C987,'Policy Characteristics'!$C:$C,0))),"",INDEX('Policy Characteristics'!B:B,MATCH($C987,'Policy Characteristics'!$C:$C,0)))</f>
        <v>Hydrogen Combustion</v>
      </c>
      <c r="C987" s="144" t="str">
        <f t="shared" si="40"/>
        <v>Fraction of Eligible Industrial Energy Use Shifted to Hydrogen</v>
      </c>
      <c r="D987" s="6" t="s">
        <v>1979</v>
      </c>
      <c r="E987" s="1" t="s">
        <v>2501</v>
      </c>
      <c r="F987" t="s">
        <v>1982</v>
      </c>
      <c r="G987" s="45" t="s">
        <v>2501</v>
      </c>
      <c r="H987" s="43">
        <v>2225</v>
      </c>
      <c r="I987" t="s">
        <v>44</v>
      </c>
      <c r="J987" s="145" t="str">
        <f>IF(ISBLANK(INDEX('Policy Characteristics'!D:D,MATCH($C987,'Policy Characteristics'!$C:$C,0))),"",INDEX('Policy Characteristics'!D:D,MATCH($C987,'Policy Characteristics'!$C:$C,0)))</f>
        <v>Hydrogen Combustion</v>
      </c>
      <c r="K987" s="144" t="str">
        <f>IF(ISBLANK(INDEX('Policy Characteristics'!E:E,MATCH($C987,'Policy Characteristics'!$C:$C,0))),"",INDEX('Policy Characteristics'!E:E,MATCH($C987,'Policy Characteristics'!$C:$C,0)))</f>
        <v>indst shift to hydrogen</v>
      </c>
      <c r="L987" s="151">
        <f>IF(ISBLANK(INDEX('Policy Characteristics'!F:F,MATCH($C987,'Policy Characteristics'!$C:$C,0))),"",INDEX('Policy Characteristics'!F:F,MATCH($C987,'Policy Characteristics'!$C:$C,0)))</f>
        <v>0</v>
      </c>
      <c r="M987" s="151">
        <f>IF(ISBLANK(INDEX('Policy Characteristics'!G:G,MATCH($C987,'Policy Characteristics'!$C:$C,0))),"",INDEX('Policy Characteristics'!G:G,MATCH($C987,'Policy Characteristics'!$C:$C,0)))</f>
        <v>1</v>
      </c>
      <c r="N987" s="151">
        <f>IF(ISBLANK(INDEX('Policy Characteristics'!H:H,MATCH($C987,'Policy Characteristics'!$C:$C,0))),"",INDEX('Policy Characteristics'!H:H,MATCH($C987,'Policy Characteristics'!$C:$C,0)))</f>
        <v>0.01</v>
      </c>
      <c r="O987" s="144" t="str">
        <f>IF(ISBLANK(INDEX('Policy Characteristics'!I:I,MATCH($C987,'Policy Characteristics'!$C:$C,0))),"",INDEX('Policy Characteristics'!I:I,MATCH($C987,'Policy Characteristics'!$C:$C,0)))</f>
        <v>% of fuel shifted</v>
      </c>
      <c r="P987" s="144"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44" t="str">
        <f>IF(ISBLANK(INDEX('Policy Characteristics'!K:K,MATCH($C987,'Policy Characteristics'!$C:$C,0))),"",INDEX('Policy Characteristics'!K:K,MATCH($C987,'Policy Characteristics'!$C:$C,0)))</f>
        <v>industry-ag-main.html#fuel-switching</v>
      </c>
      <c r="R987" s="144" t="str">
        <f>IF(ISBLANK(INDEX('Policy Characteristics'!L:L,MATCH($C987,'Policy Characteristics'!$C:$C,0))),"",INDEX('Policy Characteristics'!L:L,MATCH($C987,'Policy Characteristics'!$C:$C,0)))</f>
        <v>industry-elec-and-hydrogen.html</v>
      </c>
    </row>
    <row r="988" spans="1:18" s="2" customFormat="1" x14ac:dyDescent="0.25">
      <c r="A988" s="144" t="str">
        <f>IF(ISBLANK(INDEX('Policy Characteristics'!A:A,MATCH($C988,'Policy Characteristics'!$C:$C,0))),"",INDEX('Policy Characteristics'!A:A,MATCH($C988,'Policy Characteristics'!$C:$C,0)))</f>
        <v>Industry</v>
      </c>
      <c r="B988" s="152" t="str">
        <f>IF(ISBLANK(INDEX('Policy Characteristics'!B:B,MATCH($C988,'Policy Characteristics'!$C:$C,0))),"",INDEX('Policy Characteristics'!B:B,MATCH($C988,'Policy Characteristics'!$C:$C,0)))</f>
        <v>Hydrogen Combustion</v>
      </c>
      <c r="C988" s="144" t="str">
        <f t="shared" si="40"/>
        <v>Fraction of Eligible Industrial Energy Use Shifted to Hydrogen</v>
      </c>
      <c r="D988" s="6" t="s">
        <v>1980</v>
      </c>
      <c r="E988" s="1" t="s">
        <v>2345</v>
      </c>
      <c r="F988" t="s">
        <v>1941</v>
      </c>
      <c r="G988" s="45" t="s">
        <v>2352</v>
      </c>
      <c r="H988" s="43">
        <v>2226</v>
      </c>
      <c r="I988" t="s">
        <v>44</v>
      </c>
      <c r="J988" s="145" t="str">
        <f>IF(ISBLANK(INDEX('Policy Characteristics'!D:D,MATCH($C988,'Policy Characteristics'!$C:$C,0))),"",INDEX('Policy Characteristics'!D:D,MATCH($C988,'Policy Characteristics'!$C:$C,0)))</f>
        <v>Hydrogen Combustion</v>
      </c>
      <c r="K988" s="144" t="str">
        <f>IF(ISBLANK(INDEX('Policy Characteristics'!E:E,MATCH($C988,'Policy Characteristics'!$C:$C,0))),"",INDEX('Policy Characteristics'!E:E,MATCH($C988,'Policy Characteristics'!$C:$C,0)))</f>
        <v>indst shift to hydrogen</v>
      </c>
      <c r="L988" s="151">
        <f>IF(ISBLANK(INDEX('Policy Characteristics'!F:F,MATCH($C988,'Policy Characteristics'!$C:$C,0))),"",INDEX('Policy Characteristics'!F:F,MATCH($C988,'Policy Characteristics'!$C:$C,0)))</f>
        <v>0</v>
      </c>
      <c r="M988" s="151">
        <f>IF(ISBLANK(INDEX('Policy Characteristics'!G:G,MATCH($C988,'Policy Characteristics'!$C:$C,0))),"",INDEX('Policy Characteristics'!G:G,MATCH($C988,'Policy Characteristics'!$C:$C,0)))</f>
        <v>1</v>
      </c>
      <c r="N988" s="151">
        <f>IF(ISBLANK(INDEX('Policy Characteristics'!H:H,MATCH($C988,'Policy Characteristics'!$C:$C,0))),"",INDEX('Policy Characteristics'!H:H,MATCH($C988,'Policy Characteristics'!$C:$C,0)))</f>
        <v>0.01</v>
      </c>
      <c r="O988" s="144" t="str">
        <f>IF(ISBLANK(INDEX('Policy Characteristics'!I:I,MATCH($C988,'Policy Characteristics'!$C:$C,0))),"",INDEX('Policy Characteristics'!I:I,MATCH($C988,'Policy Characteristics'!$C:$C,0)))</f>
        <v>% of fuel shifted</v>
      </c>
      <c r="P988" s="144"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44" t="str">
        <f>IF(ISBLANK(INDEX('Policy Characteristics'!K:K,MATCH($C988,'Policy Characteristics'!$C:$C,0))),"",INDEX('Policy Characteristics'!K:K,MATCH($C988,'Policy Characteristics'!$C:$C,0)))</f>
        <v>industry-ag-main.html#fuel-switching</v>
      </c>
      <c r="R988" s="144" t="str">
        <f>IF(ISBLANK(INDEX('Policy Characteristics'!L:L,MATCH($C988,'Policy Characteristics'!$C:$C,0))),"",INDEX('Policy Characteristics'!L:L,MATCH($C988,'Policy Characteristics'!$C:$C,0)))</f>
        <v>industry-elec-and-hydrogen.html</v>
      </c>
    </row>
    <row r="989" spans="1:18" s="2" customFormat="1" x14ac:dyDescent="0.25">
      <c r="A989" s="144" t="str">
        <f>IF(ISBLANK(INDEX('Policy Characteristics'!A:A,MATCH($C989,'Policy Characteristics'!$C:$C,0))),"",INDEX('Policy Characteristics'!A:A,MATCH($C989,'Policy Characteristics'!$C:$C,0)))</f>
        <v>Industry</v>
      </c>
      <c r="B989" s="152" t="str">
        <f>IF(ISBLANK(INDEX('Policy Characteristics'!B:B,MATCH($C989,'Policy Characteristics'!$C:$C,0))),"",INDEX('Policy Characteristics'!B:B,MATCH($C989,'Policy Characteristics'!$C:$C,0)))</f>
        <v>Hydrogen Combustion</v>
      </c>
      <c r="C989" s="144" t="str">
        <f t="shared" si="40"/>
        <v>Fraction of Eligible Industrial Energy Use Shifted to Hydrogen</v>
      </c>
      <c r="D989" s="6" t="s">
        <v>1980</v>
      </c>
      <c r="E989" s="1" t="s">
        <v>2346</v>
      </c>
      <c r="F989" t="s">
        <v>1941</v>
      </c>
      <c r="G989" s="45" t="s">
        <v>2353</v>
      </c>
      <c r="H989" s="43">
        <v>2227</v>
      </c>
      <c r="I989" t="s">
        <v>43</v>
      </c>
      <c r="J989" s="145" t="str">
        <f>IF(ISBLANK(INDEX('Policy Characteristics'!D:D,MATCH($C989,'Policy Characteristics'!$C:$C,0))),"",INDEX('Policy Characteristics'!D:D,MATCH($C989,'Policy Characteristics'!$C:$C,0)))</f>
        <v>Hydrogen Combustion</v>
      </c>
      <c r="K989" s="144" t="str">
        <f>IF(ISBLANK(INDEX('Policy Characteristics'!E:E,MATCH($C989,'Policy Characteristics'!$C:$C,0))),"",INDEX('Policy Characteristics'!E:E,MATCH($C989,'Policy Characteristics'!$C:$C,0)))</f>
        <v>indst shift to hydrogen</v>
      </c>
      <c r="L989" s="151">
        <f>IF(ISBLANK(INDEX('Policy Characteristics'!F:F,MATCH($C989,'Policy Characteristics'!$C:$C,0))),"",INDEX('Policy Characteristics'!F:F,MATCH($C989,'Policy Characteristics'!$C:$C,0)))</f>
        <v>0</v>
      </c>
      <c r="M989" s="151">
        <f>IF(ISBLANK(INDEX('Policy Characteristics'!G:G,MATCH($C989,'Policy Characteristics'!$C:$C,0))),"",INDEX('Policy Characteristics'!G:G,MATCH($C989,'Policy Characteristics'!$C:$C,0)))</f>
        <v>1</v>
      </c>
      <c r="N989" s="151">
        <f>IF(ISBLANK(INDEX('Policy Characteristics'!H:H,MATCH($C989,'Policy Characteristics'!$C:$C,0))),"",INDEX('Policy Characteristics'!H:H,MATCH($C989,'Policy Characteristics'!$C:$C,0)))</f>
        <v>0.01</v>
      </c>
      <c r="O989" s="144" t="str">
        <f>IF(ISBLANK(INDEX('Policy Characteristics'!I:I,MATCH($C989,'Policy Characteristics'!$C:$C,0))),"",INDEX('Policy Characteristics'!I:I,MATCH($C989,'Policy Characteristics'!$C:$C,0)))</f>
        <v>% of fuel shifted</v>
      </c>
      <c r="P989" s="144"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44" t="str">
        <f>IF(ISBLANK(INDEX('Policy Characteristics'!K:K,MATCH($C989,'Policy Characteristics'!$C:$C,0))),"",INDEX('Policy Characteristics'!K:K,MATCH($C989,'Policy Characteristics'!$C:$C,0)))</f>
        <v>industry-ag-main.html#fuel-switching</v>
      </c>
      <c r="R989" s="144" t="str">
        <f>IF(ISBLANK(INDEX('Policy Characteristics'!L:L,MATCH($C989,'Policy Characteristics'!$C:$C,0))),"",INDEX('Policy Characteristics'!L:L,MATCH($C989,'Policy Characteristics'!$C:$C,0)))</f>
        <v>industry-elec-and-hydrogen.html</v>
      </c>
    </row>
    <row r="990" spans="1:18" s="2" customFormat="1" x14ac:dyDescent="0.25">
      <c r="A990" s="144" t="str">
        <f>IF(ISBLANK(INDEX('Policy Characteristics'!A:A,MATCH($C990,'Policy Characteristics'!$C:$C,0))),"",INDEX('Policy Characteristics'!A:A,MATCH($C990,'Policy Characteristics'!$C:$C,0)))</f>
        <v>Industry</v>
      </c>
      <c r="B990" s="152" t="str">
        <f>IF(ISBLANK(INDEX('Policy Characteristics'!B:B,MATCH($C990,'Policy Characteristics'!$C:$C,0))),"",INDEX('Policy Characteristics'!B:B,MATCH($C990,'Policy Characteristics'!$C:$C,0)))</f>
        <v>Hydrogen Combustion</v>
      </c>
      <c r="C990" s="144" t="str">
        <f t="shared" ref="C990:C995" si="41">C$796</f>
        <v>Fraction of Eligible Industrial Energy Use Shifted to Hydrogen</v>
      </c>
      <c r="D990" s="6" t="s">
        <v>1980</v>
      </c>
      <c r="E990" s="1" t="s">
        <v>2347</v>
      </c>
      <c r="F990" t="s">
        <v>1941</v>
      </c>
      <c r="G990" s="45" t="s">
        <v>2354</v>
      </c>
      <c r="H990" s="43">
        <v>2228</v>
      </c>
      <c r="I990" t="s">
        <v>44</v>
      </c>
      <c r="J990" s="145" t="str">
        <f>IF(ISBLANK(INDEX('Policy Characteristics'!D:D,MATCH($C990,'Policy Characteristics'!$C:$C,0))),"",INDEX('Policy Characteristics'!D:D,MATCH($C990,'Policy Characteristics'!$C:$C,0)))</f>
        <v>Hydrogen Combustion</v>
      </c>
      <c r="K990" s="144" t="str">
        <f>IF(ISBLANK(INDEX('Policy Characteristics'!E:E,MATCH($C990,'Policy Characteristics'!$C:$C,0))),"",INDEX('Policy Characteristics'!E:E,MATCH($C990,'Policy Characteristics'!$C:$C,0)))</f>
        <v>indst shift to hydrogen</v>
      </c>
      <c r="L990" s="151">
        <f>IF(ISBLANK(INDEX('Policy Characteristics'!F:F,MATCH($C990,'Policy Characteristics'!$C:$C,0))),"",INDEX('Policy Characteristics'!F:F,MATCH($C990,'Policy Characteristics'!$C:$C,0)))</f>
        <v>0</v>
      </c>
      <c r="M990" s="151">
        <f>IF(ISBLANK(INDEX('Policy Characteristics'!G:G,MATCH($C990,'Policy Characteristics'!$C:$C,0))),"",INDEX('Policy Characteristics'!G:G,MATCH($C990,'Policy Characteristics'!$C:$C,0)))</f>
        <v>1</v>
      </c>
      <c r="N990" s="151">
        <f>IF(ISBLANK(INDEX('Policy Characteristics'!H:H,MATCH($C990,'Policy Characteristics'!$C:$C,0))),"",INDEX('Policy Characteristics'!H:H,MATCH($C990,'Policy Characteristics'!$C:$C,0)))</f>
        <v>0.01</v>
      </c>
      <c r="O990" s="144" t="str">
        <f>IF(ISBLANK(INDEX('Policy Characteristics'!I:I,MATCH($C990,'Policy Characteristics'!$C:$C,0))),"",INDEX('Policy Characteristics'!I:I,MATCH($C990,'Policy Characteristics'!$C:$C,0)))</f>
        <v>% of fuel shifted</v>
      </c>
      <c r="P990" s="144"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44" t="str">
        <f>IF(ISBLANK(INDEX('Policy Characteristics'!K:K,MATCH($C990,'Policy Characteristics'!$C:$C,0))),"",INDEX('Policy Characteristics'!K:K,MATCH($C990,'Policy Characteristics'!$C:$C,0)))</f>
        <v>industry-ag-main.html#fuel-switching</v>
      </c>
      <c r="R990" s="144" t="str">
        <f>IF(ISBLANK(INDEX('Policy Characteristics'!L:L,MATCH($C990,'Policy Characteristics'!$C:$C,0))),"",INDEX('Policy Characteristics'!L:L,MATCH($C990,'Policy Characteristics'!$C:$C,0)))</f>
        <v>industry-elec-and-hydrogen.html</v>
      </c>
    </row>
    <row r="991" spans="1:18" s="2" customFormat="1" x14ac:dyDescent="0.25">
      <c r="A991" s="144" t="str">
        <f>IF(ISBLANK(INDEX('Policy Characteristics'!A:A,MATCH($C991,'Policy Characteristics'!$C:$C,0))),"",INDEX('Policy Characteristics'!A:A,MATCH($C991,'Policy Characteristics'!$C:$C,0)))</f>
        <v>Industry</v>
      </c>
      <c r="B991" s="152" t="str">
        <f>IF(ISBLANK(INDEX('Policy Characteristics'!B:B,MATCH($C991,'Policy Characteristics'!$C:$C,0))),"",INDEX('Policy Characteristics'!B:B,MATCH($C991,'Policy Characteristics'!$C:$C,0)))</f>
        <v>Hydrogen Combustion</v>
      </c>
      <c r="C991" s="144" t="str">
        <f t="shared" si="41"/>
        <v>Fraction of Eligible Industrial Energy Use Shifted to Hydrogen</v>
      </c>
      <c r="D991" s="6" t="s">
        <v>1980</v>
      </c>
      <c r="E991" s="1" t="s">
        <v>2348</v>
      </c>
      <c r="F991" t="s">
        <v>1941</v>
      </c>
      <c r="G991" s="45" t="s">
        <v>2355</v>
      </c>
      <c r="H991" s="43">
        <v>2229</v>
      </c>
      <c r="I991" t="s">
        <v>44</v>
      </c>
      <c r="J991" s="145" t="str">
        <f>IF(ISBLANK(INDEX('Policy Characteristics'!D:D,MATCH($C991,'Policy Characteristics'!$C:$C,0))),"",INDEX('Policy Characteristics'!D:D,MATCH($C991,'Policy Characteristics'!$C:$C,0)))</f>
        <v>Hydrogen Combustion</v>
      </c>
      <c r="K991" s="144" t="str">
        <f>IF(ISBLANK(INDEX('Policy Characteristics'!E:E,MATCH($C991,'Policy Characteristics'!$C:$C,0))),"",INDEX('Policy Characteristics'!E:E,MATCH($C991,'Policy Characteristics'!$C:$C,0)))</f>
        <v>indst shift to hydrogen</v>
      </c>
      <c r="L991" s="151">
        <f>IF(ISBLANK(INDEX('Policy Characteristics'!F:F,MATCH($C991,'Policy Characteristics'!$C:$C,0))),"",INDEX('Policy Characteristics'!F:F,MATCH($C991,'Policy Characteristics'!$C:$C,0)))</f>
        <v>0</v>
      </c>
      <c r="M991" s="151">
        <f>IF(ISBLANK(INDEX('Policy Characteristics'!G:G,MATCH($C991,'Policy Characteristics'!$C:$C,0))),"",INDEX('Policy Characteristics'!G:G,MATCH($C991,'Policy Characteristics'!$C:$C,0)))</f>
        <v>1</v>
      </c>
      <c r="N991" s="151">
        <f>IF(ISBLANK(INDEX('Policy Characteristics'!H:H,MATCH($C991,'Policy Characteristics'!$C:$C,0))),"",INDEX('Policy Characteristics'!H:H,MATCH($C991,'Policy Characteristics'!$C:$C,0)))</f>
        <v>0.01</v>
      </c>
      <c r="O991" s="144" t="str">
        <f>IF(ISBLANK(INDEX('Policy Characteristics'!I:I,MATCH($C991,'Policy Characteristics'!$C:$C,0))),"",INDEX('Policy Characteristics'!I:I,MATCH($C991,'Policy Characteristics'!$C:$C,0)))</f>
        <v>% of fuel shifted</v>
      </c>
      <c r="P991" s="144"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44" t="str">
        <f>IF(ISBLANK(INDEX('Policy Characteristics'!K:K,MATCH($C991,'Policy Characteristics'!$C:$C,0))),"",INDEX('Policy Characteristics'!K:K,MATCH($C991,'Policy Characteristics'!$C:$C,0)))</f>
        <v>industry-ag-main.html#fuel-switching</v>
      </c>
      <c r="R991" s="144" t="str">
        <f>IF(ISBLANK(INDEX('Policy Characteristics'!L:L,MATCH($C991,'Policy Characteristics'!$C:$C,0))),"",INDEX('Policy Characteristics'!L:L,MATCH($C991,'Policy Characteristics'!$C:$C,0)))</f>
        <v>industry-elec-and-hydrogen.html</v>
      </c>
    </row>
    <row r="992" spans="1:18" s="2" customFormat="1" x14ac:dyDescent="0.25">
      <c r="A992" s="144" t="str">
        <f>IF(ISBLANK(INDEX('Policy Characteristics'!A:A,MATCH($C992,'Policy Characteristics'!$C:$C,0))),"",INDEX('Policy Characteristics'!A:A,MATCH($C992,'Policy Characteristics'!$C:$C,0)))</f>
        <v>Industry</v>
      </c>
      <c r="B992" s="152" t="str">
        <f>IF(ISBLANK(INDEX('Policy Characteristics'!B:B,MATCH($C992,'Policy Characteristics'!$C:$C,0))),"",INDEX('Policy Characteristics'!B:B,MATCH($C992,'Policy Characteristics'!$C:$C,0)))</f>
        <v>Hydrogen Combustion</v>
      </c>
      <c r="C992" s="144" t="str">
        <f t="shared" si="41"/>
        <v>Fraction of Eligible Industrial Energy Use Shifted to Hydrogen</v>
      </c>
      <c r="D992" s="6" t="s">
        <v>1980</v>
      </c>
      <c r="E992" s="1" t="s">
        <v>2349</v>
      </c>
      <c r="F992" t="s">
        <v>1941</v>
      </c>
      <c r="G992" s="45" t="s">
        <v>2356</v>
      </c>
      <c r="H992" s="43">
        <v>2230</v>
      </c>
      <c r="I992" t="s">
        <v>44</v>
      </c>
      <c r="J992" s="145" t="str">
        <f>IF(ISBLANK(INDEX('Policy Characteristics'!D:D,MATCH($C992,'Policy Characteristics'!$C:$C,0))),"",INDEX('Policy Characteristics'!D:D,MATCH($C992,'Policy Characteristics'!$C:$C,0)))</f>
        <v>Hydrogen Combustion</v>
      </c>
      <c r="K992" s="144" t="str">
        <f>IF(ISBLANK(INDEX('Policy Characteristics'!E:E,MATCH($C992,'Policy Characteristics'!$C:$C,0))),"",INDEX('Policy Characteristics'!E:E,MATCH($C992,'Policy Characteristics'!$C:$C,0)))</f>
        <v>indst shift to hydrogen</v>
      </c>
      <c r="L992" s="151">
        <f>IF(ISBLANK(INDEX('Policy Characteristics'!F:F,MATCH($C992,'Policy Characteristics'!$C:$C,0))),"",INDEX('Policy Characteristics'!F:F,MATCH($C992,'Policy Characteristics'!$C:$C,0)))</f>
        <v>0</v>
      </c>
      <c r="M992" s="151">
        <f>IF(ISBLANK(INDEX('Policy Characteristics'!G:G,MATCH($C992,'Policy Characteristics'!$C:$C,0))),"",INDEX('Policy Characteristics'!G:G,MATCH($C992,'Policy Characteristics'!$C:$C,0)))</f>
        <v>1</v>
      </c>
      <c r="N992" s="151">
        <f>IF(ISBLANK(INDEX('Policy Characteristics'!H:H,MATCH($C992,'Policy Characteristics'!$C:$C,0))),"",INDEX('Policy Characteristics'!H:H,MATCH($C992,'Policy Characteristics'!$C:$C,0)))</f>
        <v>0.01</v>
      </c>
      <c r="O992" s="144" t="str">
        <f>IF(ISBLANK(INDEX('Policy Characteristics'!I:I,MATCH($C992,'Policy Characteristics'!$C:$C,0))),"",INDEX('Policy Characteristics'!I:I,MATCH($C992,'Policy Characteristics'!$C:$C,0)))</f>
        <v>% of fuel shifted</v>
      </c>
      <c r="P992" s="144"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44" t="str">
        <f>IF(ISBLANK(INDEX('Policy Characteristics'!K:K,MATCH($C992,'Policy Characteristics'!$C:$C,0))),"",INDEX('Policy Characteristics'!K:K,MATCH($C992,'Policy Characteristics'!$C:$C,0)))</f>
        <v>industry-ag-main.html#fuel-switching</v>
      </c>
      <c r="R992" s="144" t="str">
        <f>IF(ISBLANK(INDEX('Policy Characteristics'!L:L,MATCH($C992,'Policy Characteristics'!$C:$C,0))),"",INDEX('Policy Characteristics'!L:L,MATCH($C992,'Policy Characteristics'!$C:$C,0)))</f>
        <v>industry-elec-and-hydrogen.html</v>
      </c>
    </row>
    <row r="993" spans="1:18" s="2" customFormat="1" x14ac:dyDescent="0.25">
      <c r="A993" s="144" t="str">
        <f>IF(ISBLANK(INDEX('Policy Characteristics'!A:A,MATCH($C993,'Policy Characteristics'!$C:$C,0))),"",INDEX('Policy Characteristics'!A:A,MATCH($C993,'Policy Characteristics'!$C:$C,0)))</f>
        <v>Industry</v>
      </c>
      <c r="B993" s="152" t="str">
        <f>IF(ISBLANK(INDEX('Policy Characteristics'!B:B,MATCH($C993,'Policy Characteristics'!$C:$C,0))),"",INDEX('Policy Characteristics'!B:B,MATCH($C993,'Policy Characteristics'!$C:$C,0)))</f>
        <v>Hydrogen Combustion</v>
      </c>
      <c r="C993" s="144" t="str">
        <f t="shared" si="41"/>
        <v>Fraction of Eligible Industrial Energy Use Shifted to Hydrogen</v>
      </c>
      <c r="D993" s="6" t="s">
        <v>1980</v>
      </c>
      <c r="E993" s="1" t="s">
        <v>2350</v>
      </c>
      <c r="F993" t="s">
        <v>1941</v>
      </c>
      <c r="G993" s="45" t="s">
        <v>2357</v>
      </c>
      <c r="H993" s="43">
        <v>2231</v>
      </c>
      <c r="I993" t="s">
        <v>44</v>
      </c>
      <c r="J993" s="145" t="str">
        <f>IF(ISBLANK(INDEX('Policy Characteristics'!D:D,MATCH($C993,'Policy Characteristics'!$C:$C,0))),"",INDEX('Policy Characteristics'!D:D,MATCH($C993,'Policy Characteristics'!$C:$C,0)))</f>
        <v>Hydrogen Combustion</v>
      </c>
      <c r="K993" s="144" t="str">
        <f>IF(ISBLANK(INDEX('Policy Characteristics'!E:E,MATCH($C993,'Policy Characteristics'!$C:$C,0))),"",INDEX('Policy Characteristics'!E:E,MATCH($C993,'Policy Characteristics'!$C:$C,0)))</f>
        <v>indst shift to hydrogen</v>
      </c>
      <c r="L993" s="151">
        <f>IF(ISBLANK(INDEX('Policy Characteristics'!F:F,MATCH($C993,'Policy Characteristics'!$C:$C,0))),"",INDEX('Policy Characteristics'!F:F,MATCH($C993,'Policy Characteristics'!$C:$C,0)))</f>
        <v>0</v>
      </c>
      <c r="M993" s="151">
        <f>IF(ISBLANK(INDEX('Policy Characteristics'!G:G,MATCH($C993,'Policy Characteristics'!$C:$C,0))),"",INDEX('Policy Characteristics'!G:G,MATCH($C993,'Policy Characteristics'!$C:$C,0)))</f>
        <v>1</v>
      </c>
      <c r="N993" s="151">
        <f>IF(ISBLANK(INDEX('Policy Characteristics'!H:H,MATCH($C993,'Policy Characteristics'!$C:$C,0))),"",INDEX('Policy Characteristics'!H:H,MATCH($C993,'Policy Characteristics'!$C:$C,0)))</f>
        <v>0.01</v>
      </c>
      <c r="O993" s="144" t="str">
        <f>IF(ISBLANK(INDEX('Policy Characteristics'!I:I,MATCH($C993,'Policy Characteristics'!$C:$C,0))),"",INDEX('Policy Characteristics'!I:I,MATCH($C993,'Policy Characteristics'!$C:$C,0)))</f>
        <v>% of fuel shifted</v>
      </c>
      <c r="P993" s="144"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44" t="str">
        <f>IF(ISBLANK(INDEX('Policy Characteristics'!K:K,MATCH($C993,'Policy Characteristics'!$C:$C,0))),"",INDEX('Policy Characteristics'!K:K,MATCH($C993,'Policy Characteristics'!$C:$C,0)))</f>
        <v>industry-ag-main.html#fuel-switching</v>
      </c>
      <c r="R993" s="144" t="str">
        <f>IF(ISBLANK(INDEX('Policy Characteristics'!L:L,MATCH($C993,'Policy Characteristics'!$C:$C,0))),"",INDEX('Policy Characteristics'!L:L,MATCH($C993,'Policy Characteristics'!$C:$C,0)))</f>
        <v>industry-elec-and-hydrogen.html</v>
      </c>
    </row>
    <row r="994" spans="1:18" s="2" customFormat="1" x14ac:dyDescent="0.25">
      <c r="A994" s="144" t="str">
        <f>IF(ISBLANK(INDEX('Policy Characteristics'!A:A,MATCH($C994,'Policy Characteristics'!$C:$C,0))),"",INDEX('Policy Characteristics'!A:A,MATCH($C994,'Policy Characteristics'!$C:$C,0)))</f>
        <v>Industry</v>
      </c>
      <c r="B994" s="152" t="str">
        <f>IF(ISBLANK(INDEX('Policy Characteristics'!B:B,MATCH($C994,'Policy Characteristics'!$C:$C,0))),"",INDEX('Policy Characteristics'!B:B,MATCH($C994,'Policy Characteristics'!$C:$C,0)))</f>
        <v>Hydrogen Combustion</v>
      </c>
      <c r="C994" s="144" t="str">
        <f t="shared" si="41"/>
        <v>Fraction of Eligible Industrial Energy Use Shifted to Hydrogen</v>
      </c>
      <c r="D994" s="6" t="s">
        <v>1980</v>
      </c>
      <c r="E994" s="1" t="s">
        <v>2351</v>
      </c>
      <c r="F994" t="s">
        <v>1941</v>
      </c>
      <c r="G994" s="45" t="s">
        <v>2358</v>
      </c>
      <c r="H994" s="43">
        <v>2232</v>
      </c>
      <c r="I994" t="s">
        <v>44</v>
      </c>
      <c r="J994" s="145" t="str">
        <f>IF(ISBLANK(INDEX('Policy Characteristics'!D:D,MATCH($C994,'Policy Characteristics'!$C:$C,0))),"",INDEX('Policy Characteristics'!D:D,MATCH($C994,'Policy Characteristics'!$C:$C,0)))</f>
        <v>Hydrogen Combustion</v>
      </c>
      <c r="K994" s="144" t="str">
        <f>IF(ISBLANK(INDEX('Policy Characteristics'!E:E,MATCH($C994,'Policy Characteristics'!$C:$C,0))),"",INDEX('Policy Characteristics'!E:E,MATCH($C994,'Policy Characteristics'!$C:$C,0)))</f>
        <v>indst shift to hydrogen</v>
      </c>
      <c r="L994" s="151">
        <f>IF(ISBLANK(INDEX('Policy Characteristics'!F:F,MATCH($C994,'Policy Characteristics'!$C:$C,0))),"",INDEX('Policy Characteristics'!F:F,MATCH($C994,'Policy Characteristics'!$C:$C,0)))</f>
        <v>0</v>
      </c>
      <c r="M994" s="151">
        <f>IF(ISBLANK(INDEX('Policy Characteristics'!G:G,MATCH($C994,'Policy Characteristics'!$C:$C,0))),"",INDEX('Policy Characteristics'!G:G,MATCH($C994,'Policy Characteristics'!$C:$C,0)))</f>
        <v>1</v>
      </c>
      <c r="N994" s="151">
        <f>IF(ISBLANK(INDEX('Policy Characteristics'!H:H,MATCH($C994,'Policy Characteristics'!$C:$C,0))),"",INDEX('Policy Characteristics'!H:H,MATCH($C994,'Policy Characteristics'!$C:$C,0)))</f>
        <v>0.01</v>
      </c>
      <c r="O994" s="144" t="str">
        <f>IF(ISBLANK(INDEX('Policy Characteristics'!I:I,MATCH($C994,'Policy Characteristics'!$C:$C,0))),"",INDEX('Policy Characteristics'!I:I,MATCH($C994,'Policy Characteristics'!$C:$C,0)))</f>
        <v>% of fuel shifted</v>
      </c>
      <c r="P994" s="144"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44" t="str">
        <f>IF(ISBLANK(INDEX('Policy Characteristics'!K:K,MATCH($C994,'Policy Characteristics'!$C:$C,0))),"",INDEX('Policy Characteristics'!K:K,MATCH($C994,'Policy Characteristics'!$C:$C,0)))</f>
        <v>industry-ag-main.html#fuel-switching</v>
      </c>
      <c r="R994" s="144" t="str">
        <f>IF(ISBLANK(INDEX('Policy Characteristics'!L:L,MATCH($C994,'Policy Characteristics'!$C:$C,0))),"",INDEX('Policy Characteristics'!L:L,MATCH($C994,'Policy Characteristics'!$C:$C,0)))</f>
        <v>industry-elec-and-hydrogen.html</v>
      </c>
    </row>
    <row r="995" spans="1:18" s="2" customFormat="1" x14ac:dyDescent="0.25">
      <c r="A995" s="144" t="str">
        <f>IF(ISBLANK(INDEX('Policy Characteristics'!A:A,MATCH($C995,'Policy Characteristics'!$C:$C,0))),"",INDEX('Policy Characteristics'!A:A,MATCH($C995,'Policy Characteristics'!$C:$C,0)))</f>
        <v>Industry</v>
      </c>
      <c r="B995" s="152" t="str">
        <f>IF(ISBLANK(INDEX('Policy Characteristics'!B:B,MATCH($C995,'Policy Characteristics'!$C:$C,0))),"",INDEX('Policy Characteristics'!B:B,MATCH($C995,'Policy Characteristics'!$C:$C,0)))</f>
        <v>Hydrogen Combustion</v>
      </c>
      <c r="C995" s="144" t="str">
        <f t="shared" si="41"/>
        <v>Fraction of Eligible Industrial Energy Use Shifted to Hydrogen</v>
      </c>
      <c r="D995" s="6" t="s">
        <v>1980</v>
      </c>
      <c r="E995" s="1" t="s">
        <v>2501</v>
      </c>
      <c r="F995" t="s">
        <v>1941</v>
      </c>
      <c r="G995" s="45" t="s">
        <v>2501</v>
      </c>
      <c r="H995" s="43">
        <v>2233</v>
      </c>
      <c r="I995" t="s">
        <v>44</v>
      </c>
      <c r="J995" s="145" t="str">
        <f>IF(ISBLANK(INDEX('Policy Characteristics'!D:D,MATCH($C995,'Policy Characteristics'!$C:$C,0))),"",INDEX('Policy Characteristics'!D:D,MATCH($C995,'Policy Characteristics'!$C:$C,0)))</f>
        <v>Hydrogen Combustion</v>
      </c>
      <c r="K995" s="144" t="str">
        <f>IF(ISBLANK(INDEX('Policy Characteristics'!E:E,MATCH($C995,'Policy Characteristics'!$C:$C,0))),"",INDEX('Policy Characteristics'!E:E,MATCH($C995,'Policy Characteristics'!$C:$C,0)))</f>
        <v>indst shift to hydrogen</v>
      </c>
      <c r="L995" s="151">
        <f>IF(ISBLANK(INDEX('Policy Characteristics'!F:F,MATCH($C995,'Policy Characteristics'!$C:$C,0))),"",INDEX('Policy Characteristics'!F:F,MATCH($C995,'Policy Characteristics'!$C:$C,0)))</f>
        <v>0</v>
      </c>
      <c r="M995" s="151">
        <f>IF(ISBLANK(INDEX('Policy Characteristics'!G:G,MATCH($C995,'Policy Characteristics'!$C:$C,0))),"",INDEX('Policy Characteristics'!G:G,MATCH($C995,'Policy Characteristics'!$C:$C,0)))</f>
        <v>1</v>
      </c>
      <c r="N995" s="151">
        <f>IF(ISBLANK(INDEX('Policy Characteristics'!H:H,MATCH($C995,'Policy Characteristics'!$C:$C,0))),"",INDEX('Policy Characteristics'!H:H,MATCH($C995,'Policy Characteristics'!$C:$C,0)))</f>
        <v>0.01</v>
      </c>
      <c r="O995" s="144" t="str">
        <f>IF(ISBLANK(INDEX('Policy Characteristics'!I:I,MATCH($C995,'Policy Characteristics'!$C:$C,0))),"",INDEX('Policy Characteristics'!I:I,MATCH($C995,'Policy Characteristics'!$C:$C,0)))</f>
        <v>% of fuel shifted</v>
      </c>
      <c r="P995" s="144"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44" t="str">
        <f>IF(ISBLANK(INDEX('Policy Characteristics'!K:K,MATCH($C995,'Policy Characteristics'!$C:$C,0))),"",INDEX('Policy Characteristics'!K:K,MATCH($C995,'Policy Characteristics'!$C:$C,0)))</f>
        <v>industry-ag-main.html#fuel-switching</v>
      </c>
      <c r="R995" s="144" t="str">
        <f>IF(ISBLANK(INDEX('Policy Characteristics'!L:L,MATCH($C995,'Policy Characteristics'!$C:$C,0))),"",INDEX('Policy Characteristics'!L:L,MATCH($C995,'Policy Characteristics'!$C:$C,0)))</f>
        <v>industry-elec-and-hydrogen.html</v>
      </c>
    </row>
    <row r="996" spans="1:18" s="4" customFormat="1" x14ac:dyDescent="0.25">
      <c r="A996" s="144" t="str">
        <f>IF(ISBLANK(INDEX('Policy Characteristics'!A:A,MATCH($C996,'Policy Characteristics'!$C:$C,0))),"",INDEX('Policy Characteristics'!A:A,MATCH($C996,'Policy Characteristics'!$C:$C,0)))</f>
        <v>Industry</v>
      </c>
      <c r="B996" s="152" t="str">
        <f>IF(ISBLANK(INDEX('Policy Characteristics'!B:B,MATCH($C996,'Policy Characteristics'!$C:$C,0))),"",INDEX('Policy Characteristics'!B:B,MATCH($C996,'Policy Characteristics'!$C:$C,0)))</f>
        <v>Improved System Design</v>
      </c>
      <c r="C996" t="s">
        <v>280</v>
      </c>
      <c r="D996" s="45"/>
      <c r="E996" s="45"/>
      <c r="F996" s="45"/>
      <c r="G996" s="45"/>
      <c r="H996" s="43">
        <v>54</v>
      </c>
      <c r="I996" t="s">
        <v>43</v>
      </c>
      <c r="J996" s="145" t="str">
        <f>IF(ISBLANK(INDEX('Policy Characteristics'!D:D,MATCH($C996,'Policy Characteristics'!$C:$C,0))),"",INDEX('Policy Characteristics'!D:D,MATCH($C996,'Policy Characteristics'!$C:$C,0)))</f>
        <v>Improved System Design</v>
      </c>
      <c r="K996" s="144" t="str">
        <f>IF(ISBLANK(INDEX('Policy Characteristics'!E:E,MATCH($C996,'Policy Characteristics'!$C:$C,0))),"",INDEX('Policy Characteristics'!E:E,MATCH($C996,'Policy Characteristics'!$C:$C,0)))</f>
        <v>indst system integration</v>
      </c>
      <c r="L996" s="151">
        <f>IF(ISBLANK(INDEX('Policy Characteristics'!F:F,MATCH($C996,'Policy Characteristics'!$C:$C,0))),"",INDEX('Policy Characteristics'!F:F,MATCH($C996,'Policy Characteristics'!$C:$C,0)))</f>
        <v>0</v>
      </c>
      <c r="M996" s="151">
        <f>IF(ISBLANK(INDEX('Policy Characteristics'!G:G,MATCH($C996,'Policy Characteristics'!$C:$C,0))),"",INDEX('Policy Characteristics'!G:G,MATCH($C996,'Policy Characteristics'!$C:$C,0)))</f>
        <v>1</v>
      </c>
      <c r="N996" s="151">
        <f>IF(ISBLANK(INDEX('Policy Characteristics'!H:H,MATCH($C996,'Policy Characteristics'!$C:$C,0))),"",INDEX('Policy Characteristics'!H:H,MATCH($C996,'Policy Characteristics'!$C:$C,0)))</f>
        <v>0.01</v>
      </c>
      <c r="O996" s="144" t="str">
        <f>IF(ISBLANK(INDEX('Policy Characteristics'!I:I,MATCH($C996,'Policy Characteristics'!$C:$C,0))),"",INDEX('Policy Characteristics'!I:I,MATCH($C996,'Policy Characteristics'!$C:$C,0)))</f>
        <v>% of potential achieved</v>
      </c>
      <c r="P996" s="14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144" t="str">
        <f>IF(ISBLANK(INDEX('Policy Characteristics'!K:K,MATCH($C996,'Policy Characteristics'!$C:$C,0))),"",INDEX('Policy Characteristics'!K:K,MATCH($C996,'Policy Characteristics'!$C:$C,0)))</f>
        <v>industry-ag-main.html#system-integ</v>
      </c>
      <c r="R996" s="144" t="str">
        <f>IF(ISBLANK(INDEX('Policy Characteristics'!L:L,MATCH($C996,'Policy Characteristics'!$C:$C,0))),"",INDEX('Policy Characteristics'!L:L,MATCH($C996,'Policy Characteristics'!$C:$C,0)))</f>
        <v>improved-system-design.html</v>
      </c>
    </row>
    <row r="997" spans="1:18" s="4" customFormat="1" x14ac:dyDescent="0.25">
      <c r="A997" s="144" t="str">
        <f>IF(ISBLANK(INDEX('Policy Characteristics'!A:A,MATCH($C997,'Policy Characteristics'!$C:$C,0))),"",INDEX('Policy Characteristics'!A:A,MATCH($C997,'Policy Characteristics'!$C:$C,0)))</f>
        <v>Industry</v>
      </c>
      <c r="B997" s="152" t="str">
        <f>IF(ISBLANK(INDEX('Policy Characteristics'!B:B,MATCH($C997,'Policy Characteristics'!$C:$C,0))),"",INDEX('Policy Characteristics'!B:B,MATCH($C997,'Policy Characteristics'!$C:$C,0)))</f>
        <v>Industry Energy Efficiency Standards</v>
      </c>
      <c r="C997" t="s">
        <v>279</v>
      </c>
      <c r="D997" s="45" t="s">
        <v>1956</v>
      </c>
      <c r="E997" s="45" t="s">
        <v>1292</v>
      </c>
      <c r="F997" t="s">
        <v>1981</v>
      </c>
      <c r="G997" s="45" t="s">
        <v>1298</v>
      </c>
      <c r="H997" s="43">
        <v>958</v>
      </c>
      <c r="I997" t="s">
        <v>43</v>
      </c>
      <c r="J997" s="145" t="str">
        <f>IF(ISBLANK(INDEX('Policy Characteristics'!D:D,MATCH($C997,'Policy Characteristics'!$C:$C,0))),"",INDEX('Policy Characteristics'!D:D,MATCH($C997,'Policy Characteristics'!$C:$C,0)))</f>
        <v>Industry Energy Efficiency Standards</v>
      </c>
      <c r="K997" s="144" t="str">
        <f>IF(ISBLANK(INDEX('Policy Characteristics'!E:E,MATCH($C997,'Policy Characteristics'!$C:$C,0))),"",INDEX('Policy Characteristics'!E:E,MATCH($C997,'Policy Characteristics'!$C:$C,0)))</f>
        <v>indst efficiency standards</v>
      </c>
      <c r="L997" s="151">
        <f>IF(ISBLANK(INDEX('Policy Characteristics'!F:F,MATCH($C997,'Policy Characteristics'!$C:$C,0))),"",INDEX('Policy Characteristics'!F:F,MATCH($C997,'Policy Characteristics'!$C:$C,0)))</f>
        <v>0</v>
      </c>
      <c r="M997" s="151">
        <f>IF(ISBLANK(INDEX('Policy Characteristics'!G:G,MATCH($C997,'Policy Characteristics'!$C:$C,0))),"",INDEX('Policy Characteristics'!G:G,MATCH($C997,'Policy Characteristics'!$C:$C,0)))</f>
        <v>0.25</v>
      </c>
      <c r="N997" s="151">
        <f>IF(ISBLANK(INDEX('Policy Characteristics'!H:H,MATCH($C997,'Policy Characteristics'!$C:$C,0))),"",INDEX('Policy Characteristics'!H:H,MATCH($C997,'Policy Characteristics'!$C:$C,0)))</f>
        <v>0.01</v>
      </c>
      <c r="O997" s="144" t="str">
        <f>IF(ISBLANK(INDEX('Policy Characteristics'!I:I,MATCH($C997,'Policy Characteristics'!$C:$C,0))),"",INDEX('Policy Characteristics'!I:I,MATCH($C997,'Policy Characteristics'!$C:$C,0)))</f>
        <v>% reduction in energy use</v>
      </c>
      <c r="P997" s="14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44" t="str">
        <f>IF(ISBLANK(INDEX('Policy Characteristics'!K:K,MATCH($C997,'Policy Characteristics'!$C:$C,0))),"",INDEX('Policy Characteristics'!K:K,MATCH($C997,'Policy Characteristics'!$C:$C,0)))</f>
        <v>industry-ag-main.html#eff-stds</v>
      </c>
      <c r="R997" s="144" t="str">
        <f>IF(ISBLANK(INDEX('Policy Characteristics'!L:L,MATCH($C997,'Policy Characteristics'!$C:$C,0))),"",INDEX('Policy Characteristics'!L:L,MATCH($C997,'Policy Characteristics'!$C:$C,0)))</f>
        <v>industry-energy-efficiency-standards.html</v>
      </c>
    </row>
    <row r="998" spans="1:18" s="4" customFormat="1" x14ac:dyDescent="0.25">
      <c r="A998" s="144" t="str">
        <f>IF(ISBLANK(INDEX('Policy Characteristics'!A:A,MATCH($C998,'Policy Characteristics'!$C:$C,0))),"",INDEX('Policy Characteristics'!A:A,MATCH($C998,'Policy Characteristics'!$C:$C,0)))</f>
        <v>Industry</v>
      </c>
      <c r="B998" s="152" t="str">
        <f>IF(ISBLANK(INDEX('Policy Characteristics'!B:B,MATCH($C998,'Policy Characteristics'!$C:$C,0))),"",INDEX('Policy Characteristics'!B:B,MATCH($C998,'Policy Characteristics'!$C:$C,0)))</f>
        <v>Industry Energy Efficiency Standards</v>
      </c>
      <c r="C998" s="144" t="str">
        <f t="shared" ref="C998:C1061" si="42">C$997</f>
        <v>Percentage Improvement in Eqpt Efficiency Standards above BAU</v>
      </c>
      <c r="D998" s="45" t="s">
        <v>1956</v>
      </c>
      <c r="E998" s="45" t="s">
        <v>1293</v>
      </c>
      <c r="F998" t="s">
        <v>1981</v>
      </c>
      <c r="G998" s="45" t="s">
        <v>1301</v>
      </c>
      <c r="H998" s="43">
        <v>959</v>
      </c>
      <c r="I998" t="s">
        <v>44</v>
      </c>
      <c r="J998" s="145" t="str">
        <f>IF(ISBLANK(INDEX('Policy Characteristics'!D:D,MATCH($C998,'Policy Characteristics'!$C:$C,0))),"",INDEX('Policy Characteristics'!D:D,MATCH($C998,'Policy Characteristics'!$C:$C,0)))</f>
        <v>Industry Energy Efficiency Standards</v>
      </c>
      <c r="K998" s="144" t="str">
        <f>IF(ISBLANK(INDEX('Policy Characteristics'!E:E,MATCH($C998,'Policy Characteristics'!$C:$C,0))),"",INDEX('Policy Characteristics'!E:E,MATCH($C998,'Policy Characteristics'!$C:$C,0)))</f>
        <v>indst efficiency standards</v>
      </c>
      <c r="L998" s="151">
        <f>IF(ISBLANK(INDEX('Policy Characteristics'!F:F,MATCH($C998,'Policy Characteristics'!$C:$C,0))),"",INDEX('Policy Characteristics'!F:F,MATCH($C998,'Policy Characteristics'!$C:$C,0)))</f>
        <v>0</v>
      </c>
      <c r="M998" s="151">
        <f>IF(ISBLANK(INDEX('Policy Characteristics'!G:G,MATCH($C998,'Policy Characteristics'!$C:$C,0))),"",INDEX('Policy Characteristics'!G:G,MATCH($C998,'Policy Characteristics'!$C:$C,0)))</f>
        <v>0.25</v>
      </c>
      <c r="N998" s="151">
        <f>IF(ISBLANK(INDEX('Policy Characteristics'!H:H,MATCH($C998,'Policy Characteristics'!$C:$C,0))),"",INDEX('Policy Characteristics'!H:H,MATCH($C998,'Policy Characteristics'!$C:$C,0)))</f>
        <v>0.01</v>
      </c>
      <c r="O998" s="144" t="str">
        <f>IF(ISBLANK(INDEX('Policy Characteristics'!I:I,MATCH($C998,'Policy Characteristics'!$C:$C,0))),"",INDEX('Policy Characteristics'!I:I,MATCH($C998,'Policy Characteristics'!$C:$C,0)))</f>
        <v>% reduction in energy use</v>
      </c>
      <c r="P998" s="14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44" t="str">
        <f>IF(ISBLANK(INDEX('Policy Characteristics'!K:K,MATCH($C998,'Policy Characteristics'!$C:$C,0))),"",INDEX('Policy Characteristics'!K:K,MATCH($C998,'Policy Characteristics'!$C:$C,0)))</f>
        <v>industry-ag-main.html#eff-stds</v>
      </c>
      <c r="R998" s="144" t="str">
        <f>IF(ISBLANK(INDEX('Policy Characteristics'!L:L,MATCH($C998,'Policy Characteristics'!$C:$C,0))),"",INDEX('Policy Characteristics'!L:L,MATCH($C998,'Policy Characteristics'!$C:$C,0)))</f>
        <v>industry-energy-efficiency-standards.html</v>
      </c>
    </row>
    <row r="999" spans="1:18" s="4" customFormat="1" x14ac:dyDescent="0.25">
      <c r="A999" s="144" t="str">
        <f>IF(ISBLANK(INDEX('Policy Characteristics'!A:A,MATCH($C999,'Policy Characteristics'!$C:$C,0))),"",INDEX('Policy Characteristics'!A:A,MATCH($C999,'Policy Characteristics'!$C:$C,0)))</f>
        <v>Industry</v>
      </c>
      <c r="B999" s="152" t="str">
        <f>IF(ISBLANK(INDEX('Policy Characteristics'!B:B,MATCH($C999,'Policy Characteristics'!$C:$C,0))),"",INDEX('Policy Characteristics'!B:B,MATCH($C999,'Policy Characteristics'!$C:$C,0)))</f>
        <v>Industry Energy Efficiency Standards</v>
      </c>
      <c r="C999" s="144" t="str">
        <f t="shared" si="42"/>
        <v>Percentage Improvement in Eqpt Efficiency Standards above BAU</v>
      </c>
      <c r="D999" s="45" t="s">
        <v>1956</v>
      </c>
      <c r="E999" s="45" t="s">
        <v>1294</v>
      </c>
      <c r="F999" t="s">
        <v>1981</v>
      </c>
      <c r="G999" s="45" t="s">
        <v>1302</v>
      </c>
      <c r="H999" s="43">
        <v>960</v>
      </c>
      <c r="I999" t="s">
        <v>43</v>
      </c>
      <c r="J999" s="145" t="str">
        <f>IF(ISBLANK(INDEX('Policy Characteristics'!D:D,MATCH($C999,'Policy Characteristics'!$C:$C,0))),"",INDEX('Policy Characteristics'!D:D,MATCH($C999,'Policy Characteristics'!$C:$C,0)))</f>
        <v>Industry Energy Efficiency Standards</v>
      </c>
      <c r="K999" s="144" t="str">
        <f>IF(ISBLANK(INDEX('Policy Characteristics'!E:E,MATCH($C999,'Policy Characteristics'!$C:$C,0))),"",INDEX('Policy Characteristics'!E:E,MATCH($C999,'Policy Characteristics'!$C:$C,0)))</f>
        <v>indst efficiency standards</v>
      </c>
      <c r="L999" s="151">
        <f>IF(ISBLANK(INDEX('Policy Characteristics'!F:F,MATCH($C999,'Policy Characteristics'!$C:$C,0))),"",INDEX('Policy Characteristics'!F:F,MATCH($C999,'Policy Characteristics'!$C:$C,0)))</f>
        <v>0</v>
      </c>
      <c r="M999" s="151">
        <f>IF(ISBLANK(INDEX('Policy Characteristics'!G:G,MATCH($C999,'Policy Characteristics'!$C:$C,0))),"",INDEX('Policy Characteristics'!G:G,MATCH($C999,'Policy Characteristics'!$C:$C,0)))</f>
        <v>0.25</v>
      </c>
      <c r="N999" s="151">
        <f>IF(ISBLANK(INDEX('Policy Characteristics'!H:H,MATCH($C999,'Policy Characteristics'!$C:$C,0))),"",INDEX('Policy Characteristics'!H:H,MATCH($C999,'Policy Characteristics'!$C:$C,0)))</f>
        <v>0.01</v>
      </c>
      <c r="O999" s="144" t="str">
        <f>IF(ISBLANK(INDEX('Policy Characteristics'!I:I,MATCH($C999,'Policy Characteristics'!$C:$C,0))),"",INDEX('Policy Characteristics'!I:I,MATCH($C999,'Policy Characteristics'!$C:$C,0)))</f>
        <v>% reduction in energy use</v>
      </c>
      <c r="P999" s="14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44" t="str">
        <f>IF(ISBLANK(INDEX('Policy Characteristics'!K:K,MATCH($C999,'Policy Characteristics'!$C:$C,0))),"",INDEX('Policy Characteristics'!K:K,MATCH($C999,'Policy Characteristics'!$C:$C,0)))</f>
        <v>industry-ag-main.html#eff-stds</v>
      </c>
      <c r="R999" s="144" t="str">
        <f>IF(ISBLANK(INDEX('Policy Characteristics'!L:L,MATCH($C999,'Policy Characteristics'!$C:$C,0))),"",INDEX('Policy Characteristics'!L:L,MATCH($C999,'Policy Characteristics'!$C:$C,0)))</f>
        <v>industry-energy-efficiency-standards.html</v>
      </c>
    </row>
    <row r="1000" spans="1:18" s="4" customFormat="1" x14ac:dyDescent="0.25">
      <c r="A1000" s="144" t="str">
        <f>IF(ISBLANK(INDEX('Policy Characteristics'!A:A,MATCH($C1000,'Policy Characteristics'!$C:$C,0))),"",INDEX('Policy Characteristics'!A:A,MATCH($C1000,'Policy Characteristics'!$C:$C,0)))</f>
        <v>Industry</v>
      </c>
      <c r="B1000" s="152" t="str">
        <f>IF(ISBLANK(INDEX('Policy Characteristics'!B:B,MATCH($C1000,'Policy Characteristics'!$C:$C,0))),"",INDEX('Policy Characteristics'!B:B,MATCH($C1000,'Policy Characteristics'!$C:$C,0)))</f>
        <v>Industry Energy Efficiency Standards</v>
      </c>
      <c r="C1000" s="144" t="str">
        <f t="shared" si="42"/>
        <v>Percentage Improvement in Eqpt Efficiency Standards above BAU</v>
      </c>
      <c r="D1000" s="45" t="s">
        <v>1956</v>
      </c>
      <c r="E1000" s="45" t="s">
        <v>1295</v>
      </c>
      <c r="F1000" t="s">
        <v>1981</v>
      </c>
      <c r="G1000" s="45" t="s">
        <v>1299</v>
      </c>
      <c r="H1000" s="43">
        <v>961</v>
      </c>
      <c r="I1000" t="s">
        <v>44</v>
      </c>
      <c r="J1000" s="145" t="str">
        <f>IF(ISBLANK(INDEX('Policy Characteristics'!D:D,MATCH($C1000,'Policy Characteristics'!$C:$C,0))),"",INDEX('Policy Characteristics'!D:D,MATCH($C1000,'Policy Characteristics'!$C:$C,0)))</f>
        <v>Industry Energy Efficiency Standards</v>
      </c>
      <c r="K1000" s="144" t="str">
        <f>IF(ISBLANK(INDEX('Policy Characteristics'!E:E,MATCH($C1000,'Policy Characteristics'!$C:$C,0))),"",INDEX('Policy Characteristics'!E:E,MATCH($C1000,'Policy Characteristics'!$C:$C,0)))</f>
        <v>indst efficiency standards</v>
      </c>
      <c r="L1000" s="151">
        <f>IF(ISBLANK(INDEX('Policy Characteristics'!F:F,MATCH($C1000,'Policy Characteristics'!$C:$C,0))),"",INDEX('Policy Characteristics'!F:F,MATCH($C1000,'Policy Characteristics'!$C:$C,0)))</f>
        <v>0</v>
      </c>
      <c r="M1000" s="151">
        <f>IF(ISBLANK(INDEX('Policy Characteristics'!G:G,MATCH($C1000,'Policy Characteristics'!$C:$C,0))),"",INDEX('Policy Characteristics'!G:G,MATCH($C1000,'Policy Characteristics'!$C:$C,0)))</f>
        <v>0.25</v>
      </c>
      <c r="N1000" s="151">
        <f>IF(ISBLANK(INDEX('Policy Characteristics'!H:H,MATCH($C1000,'Policy Characteristics'!$C:$C,0))),"",INDEX('Policy Characteristics'!H:H,MATCH($C1000,'Policy Characteristics'!$C:$C,0)))</f>
        <v>0.01</v>
      </c>
      <c r="O1000" s="144" t="str">
        <f>IF(ISBLANK(INDEX('Policy Characteristics'!I:I,MATCH($C1000,'Policy Characteristics'!$C:$C,0))),"",INDEX('Policy Characteristics'!I:I,MATCH($C1000,'Policy Characteristics'!$C:$C,0)))</f>
        <v>% reduction in energy use</v>
      </c>
      <c r="P1000" s="14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44" t="str">
        <f>IF(ISBLANK(INDEX('Policy Characteristics'!K:K,MATCH($C1000,'Policy Characteristics'!$C:$C,0))),"",INDEX('Policy Characteristics'!K:K,MATCH($C1000,'Policy Characteristics'!$C:$C,0)))</f>
        <v>industry-ag-main.html#eff-stds</v>
      </c>
      <c r="R1000" s="144" t="str">
        <f>IF(ISBLANK(INDEX('Policy Characteristics'!L:L,MATCH($C1000,'Policy Characteristics'!$C:$C,0))),"",INDEX('Policy Characteristics'!L:L,MATCH($C1000,'Policy Characteristics'!$C:$C,0)))</f>
        <v>industry-energy-efficiency-standards.html</v>
      </c>
    </row>
    <row r="1001" spans="1:18" s="4" customFormat="1" x14ac:dyDescent="0.25">
      <c r="A1001" s="144" t="str">
        <f>IF(ISBLANK(INDEX('Policy Characteristics'!A:A,MATCH($C1001,'Policy Characteristics'!$C:$C,0))),"",INDEX('Policy Characteristics'!A:A,MATCH($C1001,'Policy Characteristics'!$C:$C,0)))</f>
        <v>Industry</v>
      </c>
      <c r="B1001" s="152" t="str">
        <f>IF(ISBLANK(INDEX('Policy Characteristics'!B:B,MATCH($C1001,'Policy Characteristics'!$C:$C,0))),"",INDEX('Policy Characteristics'!B:B,MATCH($C1001,'Policy Characteristics'!$C:$C,0)))</f>
        <v>Industry Energy Efficiency Standards</v>
      </c>
      <c r="C1001" s="144" t="str">
        <f t="shared" si="42"/>
        <v>Percentage Improvement in Eqpt Efficiency Standards above BAU</v>
      </c>
      <c r="D1001" s="45" t="s">
        <v>1956</v>
      </c>
      <c r="E1001" s="45" t="s">
        <v>1296</v>
      </c>
      <c r="F1001" t="s">
        <v>1981</v>
      </c>
      <c r="G1001" s="45" t="s">
        <v>1300</v>
      </c>
      <c r="H1001" s="43">
        <v>962</v>
      </c>
      <c r="I1001" t="s">
        <v>43</v>
      </c>
      <c r="J1001" s="145" t="str">
        <f>IF(ISBLANK(INDEX('Policy Characteristics'!D:D,MATCH($C1001,'Policy Characteristics'!$C:$C,0))),"",INDEX('Policy Characteristics'!D:D,MATCH($C1001,'Policy Characteristics'!$C:$C,0)))</f>
        <v>Industry Energy Efficiency Standards</v>
      </c>
      <c r="K1001" s="144" t="str">
        <f>IF(ISBLANK(INDEX('Policy Characteristics'!E:E,MATCH($C1001,'Policy Characteristics'!$C:$C,0))),"",INDEX('Policy Characteristics'!E:E,MATCH($C1001,'Policy Characteristics'!$C:$C,0)))</f>
        <v>indst efficiency standards</v>
      </c>
      <c r="L1001" s="151">
        <f>IF(ISBLANK(INDEX('Policy Characteristics'!F:F,MATCH($C1001,'Policy Characteristics'!$C:$C,0))),"",INDEX('Policy Characteristics'!F:F,MATCH($C1001,'Policy Characteristics'!$C:$C,0)))</f>
        <v>0</v>
      </c>
      <c r="M1001" s="151">
        <f>IF(ISBLANK(INDEX('Policy Characteristics'!G:G,MATCH($C1001,'Policy Characteristics'!$C:$C,0))),"",INDEX('Policy Characteristics'!G:G,MATCH($C1001,'Policy Characteristics'!$C:$C,0)))</f>
        <v>0.25</v>
      </c>
      <c r="N1001" s="151">
        <f>IF(ISBLANK(INDEX('Policy Characteristics'!H:H,MATCH($C1001,'Policy Characteristics'!$C:$C,0))),"",INDEX('Policy Characteristics'!H:H,MATCH($C1001,'Policy Characteristics'!$C:$C,0)))</f>
        <v>0.01</v>
      </c>
      <c r="O1001" s="144" t="str">
        <f>IF(ISBLANK(INDEX('Policy Characteristics'!I:I,MATCH($C1001,'Policy Characteristics'!$C:$C,0))),"",INDEX('Policy Characteristics'!I:I,MATCH($C1001,'Policy Characteristics'!$C:$C,0)))</f>
        <v>% reduction in energy use</v>
      </c>
      <c r="P1001" s="14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44" t="str">
        <f>IF(ISBLANK(INDEX('Policy Characteristics'!K:K,MATCH($C1001,'Policy Characteristics'!$C:$C,0))),"",INDEX('Policy Characteristics'!K:K,MATCH($C1001,'Policy Characteristics'!$C:$C,0)))</f>
        <v>industry-ag-main.html#eff-stds</v>
      </c>
      <c r="R1001" s="144" t="str">
        <f>IF(ISBLANK(INDEX('Policy Characteristics'!L:L,MATCH($C1001,'Policy Characteristics'!$C:$C,0))),"",INDEX('Policy Characteristics'!L:L,MATCH($C1001,'Policy Characteristics'!$C:$C,0)))</f>
        <v>industry-energy-efficiency-standards.html</v>
      </c>
    </row>
    <row r="1002" spans="1:18" s="4" customFormat="1" x14ac:dyDescent="0.25">
      <c r="A1002" s="144" t="str">
        <f>IF(ISBLANK(INDEX('Policy Characteristics'!A:A,MATCH($C1002,'Policy Characteristics'!$C:$C,0))),"",INDEX('Policy Characteristics'!A:A,MATCH($C1002,'Policy Characteristics'!$C:$C,0)))</f>
        <v>Industry</v>
      </c>
      <c r="B1002" s="152" t="str">
        <f>IF(ISBLANK(INDEX('Policy Characteristics'!B:B,MATCH($C1002,'Policy Characteristics'!$C:$C,0))),"",INDEX('Policy Characteristics'!B:B,MATCH($C1002,'Policy Characteristics'!$C:$C,0)))</f>
        <v>Industry Energy Efficiency Standards</v>
      </c>
      <c r="C1002" s="144" t="str">
        <f t="shared" si="42"/>
        <v>Percentage Improvement in Eqpt Efficiency Standards above BAU</v>
      </c>
      <c r="D1002" s="45" t="s">
        <v>1956</v>
      </c>
      <c r="E1002" s="45" t="s">
        <v>1297</v>
      </c>
      <c r="F1002" t="s">
        <v>1981</v>
      </c>
      <c r="G1002" s="45" t="s">
        <v>1303</v>
      </c>
      <c r="H1002" s="43">
        <v>963</v>
      </c>
      <c r="I1002" t="s">
        <v>44</v>
      </c>
      <c r="J1002" s="145" t="str">
        <f>IF(ISBLANK(INDEX('Policy Characteristics'!D:D,MATCH($C1002,'Policy Characteristics'!$C:$C,0))),"",INDEX('Policy Characteristics'!D:D,MATCH($C1002,'Policy Characteristics'!$C:$C,0)))</f>
        <v>Industry Energy Efficiency Standards</v>
      </c>
      <c r="K1002" s="144" t="str">
        <f>IF(ISBLANK(INDEX('Policy Characteristics'!E:E,MATCH($C1002,'Policy Characteristics'!$C:$C,0))),"",INDEX('Policy Characteristics'!E:E,MATCH($C1002,'Policy Characteristics'!$C:$C,0)))</f>
        <v>indst efficiency standards</v>
      </c>
      <c r="L1002" s="151">
        <f>IF(ISBLANK(INDEX('Policy Characteristics'!F:F,MATCH($C1002,'Policy Characteristics'!$C:$C,0))),"",INDEX('Policy Characteristics'!F:F,MATCH($C1002,'Policy Characteristics'!$C:$C,0)))</f>
        <v>0</v>
      </c>
      <c r="M1002" s="151">
        <f>IF(ISBLANK(INDEX('Policy Characteristics'!G:G,MATCH($C1002,'Policy Characteristics'!$C:$C,0))),"",INDEX('Policy Characteristics'!G:G,MATCH($C1002,'Policy Characteristics'!$C:$C,0)))</f>
        <v>0.25</v>
      </c>
      <c r="N1002" s="151">
        <f>IF(ISBLANK(INDEX('Policy Characteristics'!H:H,MATCH($C1002,'Policy Characteristics'!$C:$C,0))),"",INDEX('Policy Characteristics'!H:H,MATCH($C1002,'Policy Characteristics'!$C:$C,0)))</f>
        <v>0.01</v>
      </c>
      <c r="O1002" s="144" t="str">
        <f>IF(ISBLANK(INDEX('Policy Characteristics'!I:I,MATCH($C1002,'Policy Characteristics'!$C:$C,0))),"",INDEX('Policy Characteristics'!I:I,MATCH($C1002,'Policy Characteristics'!$C:$C,0)))</f>
        <v>% reduction in energy use</v>
      </c>
      <c r="P1002" s="14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44" t="str">
        <f>IF(ISBLANK(INDEX('Policy Characteristics'!K:K,MATCH($C1002,'Policy Characteristics'!$C:$C,0))),"",INDEX('Policy Characteristics'!K:K,MATCH($C1002,'Policy Characteristics'!$C:$C,0)))</f>
        <v>industry-ag-main.html#eff-stds</v>
      </c>
      <c r="R1002" s="144" t="str">
        <f>IF(ISBLANK(INDEX('Policy Characteristics'!L:L,MATCH($C1002,'Policy Characteristics'!$C:$C,0))),"",INDEX('Policy Characteristics'!L:L,MATCH($C1002,'Policy Characteristics'!$C:$C,0)))</f>
        <v>industry-energy-efficiency-standards.html</v>
      </c>
    </row>
    <row r="1003" spans="1:18" x14ac:dyDescent="0.25">
      <c r="A1003" s="144" t="str">
        <f>IF(ISBLANK(INDEX('Policy Characteristics'!A:A,MATCH($C1003,'Policy Characteristics'!$C:$C,0))),"",INDEX('Policy Characteristics'!A:A,MATCH($C1003,'Policy Characteristics'!$C:$C,0)))</f>
        <v>Industry</v>
      </c>
      <c r="B1003" s="152" t="str">
        <f>IF(ISBLANK(INDEX('Policy Characteristics'!B:B,MATCH($C1003,'Policy Characteristics'!$C:$C,0))),"",INDEX('Policy Characteristics'!B:B,MATCH($C1003,'Policy Characteristics'!$C:$C,0)))</f>
        <v>Industry Energy Efficiency Standards</v>
      </c>
      <c r="C1003" s="144" t="str">
        <f t="shared" si="42"/>
        <v>Percentage Improvement in Eqpt Efficiency Standards above BAU</v>
      </c>
      <c r="D1003" s="45" t="s">
        <v>1956</v>
      </c>
      <c r="E1003" s="45" t="s">
        <v>1598</v>
      </c>
      <c r="F1003" t="s">
        <v>1981</v>
      </c>
      <c r="G1003" s="45" t="s">
        <v>1601</v>
      </c>
      <c r="H1003" s="43">
        <v>964</v>
      </c>
      <c r="I1003" t="s">
        <v>44</v>
      </c>
      <c r="J1003" s="145" t="str">
        <f>IF(ISBLANK(INDEX('Policy Characteristics'!D:D,MATCH($C1003,'Policy Characteristics'!$C:$C,0))),"",INDEX('Policy Characteristics'!D:D,MATCH($C1003,'Policy Characteristics'!$C:$C,0)))</f>
        <v>Industry Energy Efficiency Standards</v>
      </c>
      <c r="K1003" s="144" t="str">
        <f>IF(ISBLANK(INDEX('Policy Characteristics'!E:E,MATCH($C1003,'Policy Characteristics'!$C:$C,0))),"",INDEX('Policy Characteristics'!E:E,MATCH($C1003,'Policy Characteristics'!$C:$C,0)))</f>
        <v>indst efficiency standards</v>
      </c>
      <c r="L1003" s="151">
        <f>IF(ISBLANK(INDEX('Policy Characteristics'!F:F,MATCH($C1003,'Policy Characteristics'!$C:$C,0))),"",INDEX('Policy Characteristics'!F:F,MATCH($C1003,'Policy Characteristics'!$C:$C,0)))</f>
        <v>0</v>
      </c>
      <c r="M1003" s="151">
        <f>IF(ISBLANK(INDEX('Policy Characteristics'!G:G,MATCH($C1003,'Policy Characteristics'!$C:$C,0))),"",INDEX('Policy Characteristics'!G:G,MATCH($C1003,'Policy Characteristics'!$C:$C,0)))</f>
        <v>0.25</v>
      </c>
      <c r="N1003" s="151">
        <f>IF(ISBLANK(INDEX('Policy Characteristics'!H:H,MATCH($C1003,'Policy Characteristics'!$C:$C,0))),"",INDEX('Policy Characteristics'!H:H,MATCH($C1003,'Policy Characteristics'!$C:$C,0)))</f>
        <v>0.01</v>
      </c>
      <c r="O1003" s="144" t="str">
        <f>IF(ISBLANK(INDEX('Policy Characteristics'!I:I,MATCH($C1003,'Policy Characteristics'!$C:$C,0))),"",INDEX('Policy Characteristics'!I:I,MATCH($C1003,'Policy Characteristics'!$C:$C,0)))</f>
        <v>% reduction in energy use</v>
      </c>
      <c r="P1003" s="14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44" t="str">
        <f>IF(ISBLANK(INDEX('Policy Characteristics'!K:K,MATCH($C1003,'Policy Characteristics'!$C:$C,0))),"",INDEX('Policy Characteristics'!K:K,MATCH($C1003,'Policy Characteristics'!$C:$C,0)))</f>
        <v>industry-ag-main.html#eff-stds</v>
      </c>
      <c r="R1003" s="144" t="str">
        <f>IF(ISBLANK(INDEX('Policy Characteristics'!L:L,MATCH($C1003,'Policy Characteristics'!$C:$C,0))),"",INDEX('Policy Characteristics'!L:L,MATCH($C1003,'Policy Characteristics'!$C:$C,0)))</f>
        <v>industry-energy-efficiency-standards.html</v>
      </c>
    </row>
    <row r="1004" spans="1:18" s="4" customFormat="1" x14ac:dyDescent="0.25">
      <c r="A1004" s="144" t="str">
        <f>IF(ISBLANK(INDEX('Policy Characteristics'!A:A,MATCH($C1004,'Policy Characteristics'!$C:$C,0))),"",INDEX('Policy Characteristics'!A:A,MATCH($C1004,'Policy Characteristics'!$C:$C,0)))</f>
        <v>Industry</v>
      </c>
      <c r="B1004" s="152" t="str">
        <f>IF(ISBLANK(INDEX('Policy Characteristics'!B:B,MATCH($C1004,'Policy Characteristics'!$C:$C,0))),"",INDEX('Policy Characteristics'!B:B,MATCH($C1004,'Policy Characteristics'!$C:$C,0)))</f>
        <v>Industry Energy Efficiency Standards</v>
      </c>
      <c r="C1004" s="144" t="str">
        <f t="shared" si="42"/>
        <v>Percentage Improvement in Eqpt Efficiency Standards above BAU</v>
      </c>
      <c r="D1004" s="45" t="s">
        <v>1956</v>
      </c>
      <c r="E1004" s="45" t="s">
        <v>1599</v>
      </c>
      <c r="F1004" t="s">
        <v>1981</v>
      </c>
      <c r="G1004" s="45" t="s">
        <v>1603</v>
      </c>
      <c r="H1004" s="43">
        <v>965</v>
      </c>
      <c r="I1004" t="s">
        <v>43</v>
      </c>
      <c r="J1004" s="145" t="str">
        <f>IF(ISBLANK(INDEX('Policy Characteristics'!D:D,MATCH($C1004,'Policy Characteristics'!$C:$C,0))),"",INDEX('Policy Characteristics'!D:D,MATCH($C1004,'Policy Characteristics'!$C:$C,0)))</f>
        <v>Industry Energy Efficiency Standards</v>
      </c>
      <c r="K1004" s="144" t="str">
        <f>IF(ISBLANK(INDEX('Policy Characteristics'!E:E,MATCH($C1004,'Policy Characteristics'!$C:$C,0))),"",INDEX('Policy Characteristics'!E:E,MATCH($C1004,'Policy Characteristics'!$C:$C,0)))</f>
        <v>indst efficiency standards</v>
      </c>
      <c r="L1004" s="151">
        <f>IF(ISBLANK(INDEX('Policy Characteristics'!F:F,MATCH($C1004,'Policy Characteristics'!$C:$C,0))),"",INDEX('Policy Characteristics'!F:F,MATCH($C1004,'Policy Characteristics'!$C:$C,0)))</f>
        <v>0</v>
      </c>
      <c r="M1004" s="151">
        <f>IF(ISBLANK(INDEX('Policy Characteristics'!G:G,MATCH($C1004,'Policy Characteristics'!$C:$C,0))),"",INDEX('Policy Characteristics'!G:G,MATCH($C1004,'Policy Characteristics'!$C:$C,0)))</f>
        <v>0.25</v>
      </c>
      <c r="N1004" s="151">
        <f>IF(ISBLANK(INDEX('Policy Characteristics'!H:H,MATCH($C1004,'Policy Characteristics'!$C:$C,0))),"",INDEX('Policy Characteristics'!H:H,MATCH($C1004,'Policy Characteristics'!$C:$C,0)))</f>
        <v>0.01</v>
      </c>
      <c r="O1004" s="144" t="str">
        <f>IF(ISBLANK(INDEX('Policy Characteristics'!I:I,MATCH($C1004,'Policy Characteristics'!$C:$C,0))),"",INDEX('Policy Characteristics'!I:I,MATCH($C1004,'Policy Characteristics'!$C:$C,0)))</f>
        <v>% reduction in energy use</v>
      </c>
      <c r="P1004" s="14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44" t="str">
        <f>IF(ISBLANK(INDEX('Policy Characteristics'!K:K,MATCH($C1004,'Policy Characteristics'!$C:$C,0))),"",INDEX('Policy Characteristics'!K:K,MATCH($C1004,'Policy Characteristics'!$C:$C,0)))</f>
        <v>industry-ag-main.html#eff-stds</v>
      </c>
      <c r="R1004" s="144" t="str">
        <f>IF(ISBLANK(INDEX('Policy Characteristics'!L:L,MATCH($C1004,'Policy Characteristics'!$C:$C,0))),"",INDEX('Policy Characteristics'!L:L,MATCH($C1004,'Policy Characteristics'!$C:$C,0)))</f>
        <v>industry-energy-efficiency-standards.html</v>
      </c>
    </row>
    <row r="1005" spans="1:18" s="4" customFormat="1" x14ac:dyDescent="0.25">
      <c r="A1005" s="144" t="str">
        <f>IF(ISBLANK(INDEX('Policy Characteristics'!A:A,MATCH($C1005,'Policy Characteristics'!$C:$C,0))),"",INDEX('Policy Characteristics'!A:A,MATCH($C1005,'Policy Characteristics'!$C:$C,0)))</f>
        <v>Industry</v>
      </c>
      <c r="B1005" s="152" t="str">
        <f>IF(ISBLANK(INDEX('Policy Characteristics'!B:B,MATCH($C1005,'Policy Characteristics'!$C:$C,0))),"",INDEX('Policy Characteristics'!B:B,MATCH($C1005,'Policy Characteristics'!$C:$C,0)))</f>
        <v>Industry Energy Efficiency Standards</v>
      </c>
      <c r="C1005" s="144" t="str">
        <f t="shared" si="42"/>
        <v>Percentage Improvement in Eqpt Efficiency Standards above BAU</v>
      </c>
      <c r="D1005" s="45" t="s">
        <v>1956</v>
      </c>
      <c r="E1005" s="45" t="s">
        <v>1600</v>
      </c>
      <c r="F1005" t="s">
        <v>1981</v>
      </c>
      <c r="G1005" s="45" t="s">
        <v>1604</v>
      </c>
      <c r="H1005" s="43">
        <v>966</v>
      </c>
      <c r="I1005" t="s">
        <v>43</v>
      </c>
      <c r="J1005" s="145" t="str">
        <f>IF(ISBLANK(INDEX('Policy Characteristics'!D:D,MATCH($C1005,'Policy Characteristics'!$C:$C,0))),"",INDEX('Policy Characteristics'!D:D,MATCH($C1005,'Policy Characteristics'!$C:$C,0)))</f>
        <v>Industry Energy Efficiency Standards</v>
      </c>
      <c r="K1005" s="144" t="str">
        <f>IF(ISBLANK(INDEX('Policy Characteristics'!E:E,MATCH($C1005,'Policy Characteristics'!$C:$C,0))),"",INDEX('Policy Characteristics'!E:E,MATCH($C1005,'Policy Characteristics'!$C:$C,0)))</f>
        <v>indst efficiency standards</v>
      </c>
      <c r="L1005" s="151">
        <f>IF(ISBLANK(INDEX('Policy Characteristics'!F:F,MATCH($C1005,'Policy Characteristics'!$C:$C,0))),"",INDEX('Policy Characteristics'!F:F,MATCH($C1005,'Policy Characteristics'!$C:$C,0)))</f>
        <v>0</v>
      </c>
      <c r="M1005" s="151">
        <f>IF(ISBLANK(INDEX('Policy Characteristics'!G:G,MATCH($C1005,'Policy Characteristics'!$C:$C,0))),"",INDEX('Policy Characteristics'!G:G,MATCH($C1005,'Policy Characteristics'!$C:$C,0)))</f>
        <v>0.25</v>
      </c>
      <c r="N1005" s="151">
        <f>IF(ISBLANK(INDEX('Policy Characteristics'!H:H,MATCH($C1005,'Policy Characteristics'!$C:$C,0))),"",INDEX('Policy Characteristics'!H:H,MATCH($C1005,'Policy Characteristics'!$C:$C,0)))</f>
        <v>0.01</v>
      </c>
      <c r="O1005" s="144" t="str">
        <f>IF(ISBLANK(INDEX('Policy Characteristics'!I:I,MATCH($C1005,'Policy Characteristics'!$C:$C,0))),"",INDEX('Policy Characteristics'!I:I,MATCH($C1005,'Policy Characteristics'!$C:$C,0)))</f>
        <v>% reduction in energy use</v>
      </c>
      <c r="P1005" s="14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44" t="str">
        <f>IF(ISBLANK(INDEX('Policy Characteristics'!K:K,MATCH($C1005,'Policy Characteristics'!$C:$C,0))),"",INDEX('Policy Characteristics'!K:K,MATCH($C1005,'Policy Characteristics'!$C:$C,0)))</f>
        <v>industry-ag-main.html#eff-stds</v>
      </c>
      <c r="R1005" s="144" t="str">
        <f>IF(ISBLANK(INDEX('Policy Characteristics'!L:L,MATCH($C1005,'Policy Characteristics'!$C:$C,0))),"",INDEX('Policy Characteristics'!L:L,MATCH($C1005,'Policy Characteristics'!$C:$C,0)))</f>
        <v>industry-energy-efficiency-standards.html</v>
      </c>
    </row>
    <row r="1006" spans="1:18" s="4" customFormat="1" x14ac:dyDescent="0.25">
      <c r="A1006" s="144" t="str">
        <f>IF(ISBLANK(INDEX('Policy Characteristics'!A:A,MATCH($C1006,'Policy Characteristics'!$C:$C,0))),"",INDEX('Policy Characteristics'!A:A,MATCH($C1006,'Policy Characteristics'!$C:$C,0)))</f>
        <v>Industry</v>
      </c>
      <c r="B1006" s="152" t="str">
        <f>IF(ISBLANK(INDEX('Policy Characteristics'!B:B,MATCH($C1006,'Policy Characteristics'!$C:$C,0))),"",INDEX('Policy Characteristics'!B:B,MATCH($C1006,'Policy Characteristics'!$C:$C,0)))</f>
        <v>Industry Energy Efficiency Standards</v>
      </c>
      <c r="C1006" s="144" t="str">
        <f t="shared" si="42"/>
        <v>Percentage Improvement in Eqpt Efficiency Standards above BAU</v>
      </c>
      <c r="D1006" s="45" t="s">
        <v>1956</v>
      </c>
      <c r="E1006" s="45" t="s">
        <v>1597</v>
      </c>
      <c r="F1006" t="s">
        <v>1981</v>
      </c>
      <c r="G1006" s="45" t="s">
        <v>1602</v>
      </c>
      <c r="H1006" s="43">
        <v>967</v>
      </c>
      <c r="I1006" t="s">
        <v>44</v>
      </c>
      <c r="J1006" s="145" t="str">
        <f>IF(ISBLANK(INDEX('Policy Characteristics'!D:D,MATCH($C1006,'Policy Characteristics'!$C:$C,0))),"",INDEX('Policy Characteristics'!D:D,MATCH($C1006,'Policy Characteristics'!$C:$C,0)))</f>
        <v>Industry Energy Efficiency Standards</v>
      </c>
      <c r="K1006" s="144" t="str">
        <f>IF(ISBLANK(INDEX('Policy Characteristics'!E:E,MATCH($C1006,'Policy Characteristics'!$C:$C,0))),"",INDEX('Policy Characteristics'!E:E,MATCH($C1006,'Policy Characteristics'!$C:$C,0)))</f>
        <v>indst efficiency standards</v>
      </c>
      <c r="L1006" s="151">
        <f>IF(ISBLANK(INDEX('Policy Characteristics'!F:F,MATCH($C1006,'Policy Characteristics'!$C:$C,0))),"",INDEX('Policy Characteristics'!F:F,MATCH($C1006,'Policy Characteristics'!$C:$C,0)))</f>
        <v>0</v>
      </c>
      <c r="M1006" s="151">
        <f>IF(ISBLANK(INDEX('Policy Characteristics'!G:G,MATCH($C1006,'Policy Characteristics'!$C:$C,0))),"",INDEX('Policy Characteristics'!G:G,MATCH($C1006,'Policy Characteristics'!$C:$C,0)))</f>
        <v>0.25</v>
      </c>
      <c r="N1006" s="151">
        <f>IF(ISBLANK(INDEX('Policy Characteristics'!H:H,MATCH($C1006,'Policy Characteristics'!$C:$C,0))),"",INDEX('Policy Characteristics'!H:H,MATCH($C1006,'Policy Characteristics'!$C:$C,0)))</f>
        <v>0.01</v>
      </c>
      <c r="O1006" s="144" t="str">
        <f>IF(ISBLANK(INDEX('Policy Characteristics'!I:I,MATCH($C1006,'Policy Characteristics'!$C:$C,0))),"",INDEX('Policy Characteristics'!I:I,MATCH($C1006,'Policy Characteristics'!$C:$C,0)))</f>
        <v>% reduction in energy use</v>
      </c>
      <c r="P1006" s="14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44" t="str">
        <f>IF(ISBLANK(INDEX('Policy Characteristics'!K:K,MATCH($C1006,'Policy Characteristics'!$C:$C,0))),"",INDEX('Policy Characteristics'!K:K,MATCH($C1006,'Policy Characteristics'!$C:$C,0)))</f>
        <v>industry-ag-main.html#eff-stds</v>
      </c>
      <c r="R1006" s="144" t="str">
        <f>IF(ISBLANK(INDEX('Policy Characteristics'!L:L,MATCH($C1006,'Policy Characteristics'!$C:$C,0))),"",INDEX('Policy Characteristics'!L:L,MATCH($C1006,'Policy Characteristics'!$C:$C,0)))</f>
        <v>industry-energy-efficiency-standards.html</v>
      </c>
    </row>
    <row r="1007" spans="1:18" s="4" customFormat="1" x14ac:dyDescent="0.25">
      <c r="A1007" s="144" t="str">
        <f>IF(ISBLANK(INDEX('Policy Characteristics'!A:A,MATCH($C1007,'Policy Characteristics'!$C:$C,0))),"",INDEX('Policy Characteristics'!A:A,MATCH($C1007,'Policy Characteristics'!$C:$C,0)))</f>
        <v>Industry</v>
      </c>
      <c r="B1007" s="152" t="str">
        <f>IF(ISBLANK(INDEX('Policy Characteristics'!B:B,MATCH($C1007,'Policy Characteristics'!$C:$C,0))),"",INDEX('Policy Characteristics'!B:B,MATCH($C1007,'Policy Characteristics'!$C:$C,0)))</f>
        <v>Industry Energy Efficiency Standards</v>
      </c>
      <c r="C1007" s="144" t="str">
        <f t="shared" si="42"/>
        <v>Percentage Improvement in Eqpt Efficiency Standards above BAU</v>
      </c>
      <c r="D1007" s="6" t="s">
        <v>1957</v>
      </c>
      <c r="E1007" s="45" t="s">
        <v>1292</v>
      </c>
      <c r="F1007" t="s">
        <v>1652</v>
      </c>
      <c r="G1007" s="45" t="s">
        <v>1298</v>
      </c>
      <c r="H1007" s="43">
        <v>968</v>
      </c>
      <c r="I1007" t="s">
        <v>43</v>
      </c>
      <c r="J1007" s="145" t="str">
        <f>IF(ISBLANK(INDEX('Policy Characteristics'!D:D,MATCH($C1007,'Policy Characteristics'!$C:$C,0))),"",INDEX('Policy Characteristics'!D:D,MATCH($C1007,'Policy Characteristics'!$C:$C,0)))</f>
        <v>Industry Energy Efficiency Standards</v>
      </c>
      <c r="K1007" s="144" t="str">
        <f>IF(ISBLANK(INDEX('Policy Characteristics'!E:E,MATCH($C1007,'Policy Characteristics'!$C:$C,0))),"",INDEX('Policy Characteristics'!E:E,MATCH($C1007,'Policy Characteristics'!$C:$C,0)))</f>
        <v>indst efficiency standards</v>
      </c>
      <c r="L1007" s="151">
        <f>IF(ISBLANK(INDEX('Policy Characteristics'!F:F,MATCH($C1007,'Policy Characteristics'!$C:$C,0))),"",INDEX('Policy Characteristics'!F:F,MATCH($C1007,'Policy Characteristics'!$C:$C,0)))</f>
        <v>0</v>
      </c>
      <c r="M1007" s="151">
        <f>IF(ISBLANK(INDEX('Policy Characteristics'!G:G,MATCH($C1007,'Policy Characteristics'!$C:$C,0))),"",INDEX('Policy Characteristics'!G:G,MATCH($C1007,'Policy Characteristics'!$C:$C,0)))</f>
        <v>0.25</v>
      </c>
      <c r="N1007" s="151">
        <f>IF(ISBLANK(INDEX('Policy Characteristics'!H:H,MATCH($C1007,'Policy Characteristics'!$C:$C,0))),"",INDEX('Policy Characteristics'!H:H,MATCH($C1007,'Policy Characteristics'!$C:$C,0)))</f>
        <v>0.01</v>
      </c>
      <c r="O1007" s="144" t="str">
        <f>IF(ISBLANK(INDEX('Policy Characteristics'!I:I,MATCH($C1007,'Policy Characteristics'!$C:$C,0))),"",INDEX('Policy Characteristics'!I:I,MATCH($C1007,'Policy Characteristics'!$C:$C,0)))</f>
        <v>% reduction in energy use</v>
      </c>
      <c r="P1007" s="14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44" t="str">
        <f>IF(ISBLANK(INDEX('Policy Characteristics'!K:K,MATCH($C1007,'Policy Characteristics'!$C:$C,0))),"",INDEX('Policy Characteristics'!K:K,MATCH($C1007,'Policy Characteristics'!$C:$C,0)))</f>
        <v>industry-ag-main.html#eff-stds</v>
      </c>
      <c r="R1007" s="144" t="str">
        <f>IF(ISBLANK(INDEX('Policy Characteristics'!L:L,MATCH($C1007,'Policy Characteristics'!$C:$C,0))),"",INDEX('Policy Characteristics'!L:L,MATCH($C1007,'Policy Characteristics'!$C:$C,0)))</f>
        <v>industry-energy-efficiency-standards.html</v>
      </c>
    </row>
    <row r="1008" spans="1:18" s="4" customFormat="1" x14ac:dyDescent="0.25">
      <c r="A1008" s="144" t="str">
        <f>IF(ISBLANK(INDEX('Policy Characteristics'!A:A,MATCH($C1008,'Policy Characteristics'!$C:$C,0))),"",INDEX('Policy Characteristics'!A:A,MATCH($C1008,'Policy Characteristics'!$C:$C,0)))</f>
        <v>Industry</v>
      </c>
      <c r="B1008" s="152" t="str">
        <f>IF(ISBLANK(INDEX('Policy Characteristics'!B:B,MATCH($C1008,'Policy Characteristics'!$C:$C,0))),"",INDEX('Policy Characteristics'!B:B,MATCH($C1008,'Policy Characteristics'!$C:$C,0)))</f>
        <v>Industry Energy Efficiency Standards</v>
      </c>
      <c r="C1008" s="144" t="str">
        <f t="shared" si="42"/>
        <v>Percentage Improvement in Eqpt Efficiency Standards above BAU</v>
      </c>
      <c r="D1008" s="6" t="s">
        <v>1957</v>
      </c>
      <c r="E1008" s="45" t="s">
        <v>1293</v>
      </c>
      <c r="F1008" t="s">
        <v>1652</v>
      </c>
      <c r="G1008" s="45" t="s">
        <v>1301</v>
      </c>
      <c r="H1008" s="43">
        <v>969</v>
      </c>
      <c r="I1008" t="s">
        <v>43</v>
      </c>
      <c r="J1008" s="145" t="str">
        <f>IF(ISBLANK(INDEX('Policy Characteristics'!D:D,MATCH($C1008,'Policy Characteristics'!$C:$C,0))),"",INDEX('Policy Characteristics'!D:D,MATCH($C1008,'Policy Characteristics'!$C:$C,0)))</f>
        <v>Industry Energy Efficiency Standards</v>
      </c>
      <c r="K1008" s="144" t="str">
        <f>IF(ISBLANK(INDEX('Policy Characteristics'!E:E,MATCH($C1008,'Policy Characteristics'!$C:$C,0))),"",INDEX('Policy Characteristics'!E:E,MATCH($C1008,'Policy Characteristics'!$C:$C,0)))</f>
        <v>indst efficiency standards</v>
      </c>
      <c r="L1008" s="151">
        <f>IF(ISBLANK(INDEX('Policy Characteristics'!F:F,MATCH($C1008,'Policy Characteristics'!$C:$C,0))),"",INDEX('Policy Characteristics'!F:F,MATCH($C1008,'Policy Characteristics'!$C:$C,0)))</f>
        <v>0</v>
      </c>
      <c r="M1008" s="151">
        <f>IF(ISBLANK(INDEX('Policy Characteristics'!G:G,MATCH($C1008,'Policy Characteristics'!$C:$C,0))),"",INDEX('Policy Characteristics'!G:G,MATCH($C1008,'Policy Characteristics'!$C:$C,0)))</f>
        <v>0.25</v>
      </c>
      <c r="N1008" s="151">
        <f>IF(ISBLANK(INDEX('Policy Characteristics'!H:H,MATCH($C1008,'Policy Characteristics'!$C:$C,0))),"",INDEX('Policy Characteristics'!H:H,MATCH($C1008,'Policy Characteristics'!$C:$C,0)))</f>
        <v>0.01</v>
      </c>
      <c r="O1008" s="144" t="str">
        <f>IF(ISBLANK(INDEX('Policy Characteristics'!I:I,MATCH($C1008,'Policy Characteristics'!$C:$C,0))),"",INDEX('Policy Characteristics'!I:I,MATCH($C1008,'Policy Characteristics'!$C:$C,0)))</f>
        <v>% reduction in energy use</v>
      </c>
      <c r="P1008" s="14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44" t="str">
        <f>IF(ISBLANK(INDEX('Policy Characteristics'!K:K,MATCH($C1008,'Policy Characteristics'!$C:$C,0))),"",INDEX('Policy Characteristics'!K:K,MATCH($C1008,'Policy Characteristics'!$C:$C,0)))</f>
        <v>industry-ag-main.html#eff-stds</v>
      </c>
      <c r="R1008" s="144" t="str">
        <f>IF(ISBLANK(INDEX('Policy Characteristics'!L:L,MATCH($C1008,'Policy Characteristics'!$C:$C,0))),"",INDEX('Policy Characteristics'!L:L,MATCH($C1008,'Policy Characteristics'!$C:$C,0)))</f>
        <v>industry-energy-efficiency-standards.html</v>
      </c>
    </row>
    <row r="1009" spans="1:18" s="4" customFormat="1" x14ac:dyDescent="0.25">
      <c r="A1009" s="144" t="str">
        <f>IF(ISBLANK(INDEX('Policy Characteristics'!A:A,MATCH($C1009,'Policy Characteristics'!$C:$C,0))),"",INDEX('Policy Characteristics'!A:A,MATCH($C1009,'Policy Characteristics'!$C:$C,0)))</f>
        <v>Industry</v>
      </c>
      <c r="B1009" s="152" t="str">
        <f>IF(ISBLANK(INDEX('Policy Characteristics'!B:B,MATCH($C1009,'Policy Characteristics'!$C:$C,0))),"",INDEX('Policy Characteristics'!B:B,MATCH($C1009,'Policy Characteristics'!$C:$C,0)))</f>
        <v>Industry Energy Efficiency Standards</v>
      </c>
      <c r="C1009" s="144" t="str">
        <f t="shared" si="42"/>
        <v>Percentage Improvement in Eqpt Efficiency Standards above BAU</v>
      </c>
      <c r="D1009" s="6" t="s">
        <v>1957</v>
      </c>
      <c r="E1009" s="45" t="s">
        <v>1294</v>
      </c>
      <c r="F1009" t="s">
        <v>1652</v>
      </c>
      <c r="G1009" s="45" t="s">
        <v>1302</v>
      </c>
      <c r="H1009" s="43">
        <v>970</v>
      </c>
      <c r="I1009" t="s">
        <v>43</v>
      </c>
      <c r="J1009" s="145" t="str">
        <f>IF(ISBLANK(INDEX('Policy Characteristics'!D:D,MATCH($C1009,'Policy Characteristics'!$C:$C,0))),"",INDEX('Policy Characteristics'!D:D,MATCH($C1009,'Policy Characteristics'!$C:$C,0)))</f>
        <v>Industry Energy Efficiency Standards</v>
      </c>
      <c r="K1009" s="144" t="str">
        <f>IF(ISBLANK(INDEX('Policy Characteristics'!E:E,MATCH($C1009,'Policy Characteristics'!$C:$C,0))),"",INDEX('Policy Characteristics'!E:E,MATCH($C1009,'Policy Characteristics'!$C:$C,0)))</f>
        <v>indst efficiency standards</v>
      </c>
      <c r="L1009" s="151">
        <f>IF(ISBLANK(INDEX('Policy Characteristics'!F:F,MATCH($C1009,'Policy Characteristics'!$C:$C,0))),"",INDEX('Policy Characteristics'!F:F,MATCH($C1009,'Policy Characteristics'!$C:$C,0)))</f>
        <v>0</v>
      </c>
      <c r="M1009" s="151">
        <f>IF(ISBLANK(INDEX('Policy Characteristics'!G:G,MATCH($C1009,'Policy Characteristics'!$C:$C,0))),"",INDEX('Policy Characteristics'!G:G,MATCH($C1009,'Policy Characteristics'!$C:$C,0)))</f>
        <v>0.25</v>
      </c>
      <c r="N1009" s="151">
        <f>IF(ISBLANK(INDEX('Policy Characteristics'!H:H,MATCH($C1009,'Policy Characteristics'!$C:$C,0))),"",INDEX('Policy Characteristics'!H:H,MATCH($C1009,'Policy Characteristics'!$C:$C,0)))</f>
        <v>0.01</v>
      </c>
      <c r="O1009" s="144" t="str">
        <f>IF(ISBLANK(INDEX('Policy Characteristics'!I:I,MATCH($C1009,'Policy Characteristics'!$C:$C,0))),"",INDEX('Policy Characteristics'!I:I,MATCH($C1009,'Policy Characteristics'!$C:$C,0)))</f>
        <v>% reduction in energy use</v>
      </c>
      <c r="P1009" s="14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44" t="str">
        <f>IF(ISBLANK(INDEX('Policy Characteristics'!K:K,MATCH($C1009,'Policy Characteristics'!$C:$C,0))),"",INDEX('Policy Characteristics'!K:K,MATCH($C1009,'Policy Characteristics'!$C:$C,0)))</f>
        <v>industry-ag-main.html#eff-stds</v>
      </c>
      <c r="R1009" s="144" t="str">
        <f>IF(ISBLANK(INDEX('Policy Characteristics'!L:L,MATCH($C1009,'Policy Characteristics'!$C:$C,0))),"",INDEX('Policy Characteristics'!L:L,MATCH($C1009,'Policy Characteristics'!$C:$C,0)))</f>
        <v>industry-energy-efficiency-standards.html</v>
      </c>
    </row>
    <row r="1010" spans="1:18" s="4" customFormat="1" x14ac:dyDescent="0.25">
      <c r="A1010" s="144" t="str">
        <f>IF(ISBLANK(INDEX('Policy Characteristics'!A:A,MATCH($C1010,'Policy Characteristics'!$C:$C,0))),"",INDEX('Policy Characteristics'!A:A,MATCH($C1010,'Policy Characteristics'!$C:$C,0)))</f>
        <v>Industry</v>
      </c>
      <c r="B1010" s="152" t="str">
        <f>IF(ISBLANK(INDEX('Policy Characteristics'!B:B,MATCH($C1010,'Policy Characteristics'!$C:$C,0))),"",INDEX('Policy Characteristics'!B:B,MATCH($C1010,'Policy Characteristics'!$C:$C,0)))</f>
        <v>Industry Energy Efficiency Standards</v>
      </c>
      <c r="C1010" s="144" t="str">
        <f t="shared" si="42"/>
        <v>Percentage Improvement in Eqpt Efficiency Standards above BAU</v>
      </c>
      <c r="D1010" s="6" t="s">
        <v>1957</v>
      </c>
      <c r="E1010" s="45" t="s">
        <v>1295</v>
      </c>
      <c r="F1010" t="s">
        <v>1652</v>
      </c>
      <c r="G1010" s="45" t="s">
        <v>1299</v>
      </c>
      <c r="H1010" s="43">
        <v>971</v>
      </c>
      <c r="I1010" t="s">
        <v>44</v>
      </c>
      <c r="J1010" s="145" t="str">
        <f>IF(ISBLANK(INDEX('Policy Characteristics'!D:D,MATCH($C1010,'Policy Characteristics'!$C:$C,0))),"",INDEX('Policy Characteristics'!D:D,MATCH($C1010,'Policy Characteristics'!$C:$C,0)))</f>
        <v>Industry Energy Efficiency Standards</v>
      </c>
      <c r="K1010" s="144" t="str">
        <f>IF(ISBLANK(INDEX('Policy Characteristics'!E:E,MATCH($C1010,'Policy Characteristics'!$C:$C,0))),"",INDEX('Policy Characteristics'!E:E,MATCH($C1010,'Policy Characteristics'!$C:$C,0)))</f>
        <v>indst efficiency standards</v>
      </c>
      <c r="L1010" s="151">
        <f>IF(ISBLANK(INDEX('Policy Characteristics'!F:F,MATCH($C1010,'Policy Characteristics'!$C:$C,0))),"",INDEX('Policy Characteristics'!F:F,MATCH($C1010,'Policy Characteristics'!$C:$C,0)))</f>
        <v>0</v>
      </c>
      <c r="M1010" s="151">
        <f>IF(ISBLANK(INDEX('Policy Characteristics'!G:G,MATCH($C1010,'Policy Characteristics'!$C:$C,0))),"",INDEX('Policy Characteristics'!G:G,MATCH($C1010,'Policy Characteristics'!$C:$C,0)))</f>
        <v>0.25</v>
      </c>
      <c r="N1010" s="151">
        <f>IF(ISBLANK(INDEX('Policy Characteristics'!H:H,MATCH($C1010,'Policy Characteristics'!$C:$C,0))),"",INDEX('Policy Characteristics'!H:H,MATCH($C1010,'Policy Characteristics'!$C:$C,0)))</f>
        <v>0.01</v>
      </c>
      <c r="O1010" s="144" t="str">
        <f>IF(ISBLANK(INDEX('Policy Characteristics'!I:I,MATCH($C1010,'Policy Characteristics'!$C:$C,0))),"",INDEX('Policy Characteristics'!I:I,MATCH($C1010,'Policy Characteristics'!$C:$C,0)))</f>
        <v>% reduction in energy use</v>
      </c>
      <c r="P1010" s="14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44" t="str">
        <f>IF(ISBLANK(INDEX('Policy Characteristics'!K:K,MATCH($C1010,'Policy Characteristics'!$C:$C,0))),"",INDEX('Policy Characteristics'!K:K,MATCH($C1010,'Policy Characteristics'!$C:$C,0)))</f>
        <v>industry-ag-main.html#eff-stds</v>
      </c>
      <c r="R1010" s="144" t="str">
        <f>IF(ISBLANK(INDEX('Policy Characteristics'!L:L,MATCH($C1010,'Policy Characteristics'!$C:$C,0))),"",INDEX('Policy Characteristics'!L:L,MATCH($C1010,'Policy Characteristics'!$C:$C,0)))</f>
        <v>industry-energy-efficiency-standards.html</v>
      </c>
    </row>
    <row r="1011" spans="1:18" s="4" customFormat="1" x14ac:dyDescent="0.25">
      <c r="A1011" s="144" t="str">
        <f>IF(ISBLANK(INDEX('Policy Characteristics'!A:A,MATCH($C1011,'Policy Characteristics'!$C:$C,0))),"",INDEX('Policy Characteristics'!A:A,MATCH($C1011,'Policy Characteristics'!$C:$C,0)))</f>
        <v>Industry</v>
      </c>
      <c r="B1011" s="152" t="str">
        <f>IF(ISBLANK(INDEX('Policy Characteristics'!B:B,MATCH($C1011,'Policy Characteristics'!$C:$C,0))),"",INDEX('Policy Characteristics'!B:B,MATCH($C1011,'Policy Characteristics'!$C:$C,0)))</f>
        <v>Industry Energy Efficiency Standards</v>
      </c>
      <c r="C1011" s="144" t="str">
        <f t="shared" si="42"/>
        <v>Percentage Improvement in Eqpt Efficiency Standards above BAU</v>
      </c>
      <c r="D1011" s="6" t="s">
        <v>1957</v>
      </c>
      <c r="E1011" s="45" t="s">
        <v>1296</v>
      </c>
      <c r="F1011" t="s">
        <v>1652</v>
      </c>
      <c r="G1011" s="45" t="s">
        <v>1300</v>
      </c>
      <c r="H1011" s="43">
        <v>972</v>
      </c>
      <c r="I1011" t="s">
        <v>43</v>
      </c>
      <c r="J1011" s="145" t="str">
        <f>IF(ISBLANK(INDEX('Policy Characteristics'!D:D,MATCH($C1011,'Policy Characteristics'!$C:$C,0))),"",INDEX('Policy Characteristics'!D:D,MATCH($C1011,'Policy Characteristics'!$C:$C,0)))</f>
        <v>Industry Energy Efficiency Standards</v>
      </c>
      <c r="K1011" s="144" t="str">
        <f>IF(ISBLANK(INDEX('Policy Characteristics'!E:E,MATCH($C1011,'Policy Characteristics'!$C:$C,0))),"",INDEX('Policy Characteristics'!E:E,MATCH($C1011,'Policy Characteristics'!$C:$C,0)))</f>
        <v>indst efficiency standards</v>
      </c>
      <c r="L1011" s="151">
        <f>IF(ISBLANK(INDEX('Policy Characteristics'!F:F,MATCH($C1011,'Policy Characteristics'!$C:$C,0))),"",INDEX('Policy Characteristics'!F:F,MATCH($C1011,'Policy Characteristics'!$C:$C,0)))</f>
        <v>0</v>
      </c>
      <c r="M1011" s="151">
        <f>IF(ISBLANK(INDEX('Policy Characteristics'!G:G,MATCH($C1011,'Policy Characteristics'!$C:$C,0))),"",INDEX('Policy Characteristics'!G:G,MATCH($C1011,'Policy Characteristics'!$C:$C,0)))</f>
        <v>0.25</v>
      </c>
      <c r="N1011" s="151">
        <f>IF(ISBLANK(INDEX('Policy Characteristics'!H:H,MATCH($C1011,'Policy Characteristics'!$C:$C,0))),"",INDEX('Policy Characteristics'!H:H,MATCH($C1011,'Policy Characteristics'!$C:$C,0)))</f>
        <v>0.01</v>
      </c>
      <c r="O1011" s="144" t="str">
        <f>IF(ISBLANK(INDEX('Policy Characteristics'!I:I,MATCH($C1011,'Policy Characteristics'!$C:$C,0))),"",INDEX('Policy Characteristics'!I:I,MATCH($C1011,'Policy Characteristics'!$C:$C,0)))</f>
        <v>% reduction in energy use</v>
      </c>
      <c r="P1011" s="14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44" t="str">
        <f>IF(ISBLANK(INDEX('Policy Characteristics'!K:K,MATCH($C1011,'Policy Characteristics'!$C:$C,0))),"",INDEX('Policy Characteristics'!K:K,MATCH($C1011,'Policy Characteristics'!$C:$C,0)))</f>
        <v>industry-ag-main.html#eff-stds</v>
      </c>
      <c r="R1011" s="144" t="str">
        <f>IF(ISBLANK(INDEX('Policy Characteristics'!L:L,MATCH($C1011,'Policy Characteristics'!$C:$C,0))),"",INDEX('Policy Characteristics'!L:L,MATCH($C1011,'Policy Characteristics'!$C:$C,0)))</f>
        <v>industry-energy-efficiency-standards.html</v>
      </c>
    </row>
    <row r="1012" spans="1:18" s="4" customFormat="1" x14ac:dyDescent="0.25">
      <c r="A1012" s="144" t="str">
        <f>IF(ISBLANK(INDEX('Policy Characteristics'!A:A,MATCH($C1012,'Policy Characteristics'!$C:$C,0))),"",INDEX('Policy Characteristics'!A:A,MATCH($C1012,'Policy Characteristics'!$C:$C,0)))</f>
        <v>Industry</v>
      </c>
      <c r="B1012" s="152" t="str">
        <f>IF(ISBLANK(INDEX('Policy Characteristics'!B:B,MATCH($C1012,'Policy Characteristics'!$C:$C,0))),"",INDEX('Policy Characteristics'!B:B,MATCH($C1012,'Policy Characteristics'!$C:$C,0)))</f>
        <v>Industry Energy Efficiency Standards</v>
      </c>
      <c r="C1012" s="144" t="str">
        <f t="shared" si="42"/>
        <v>Percentage Improvement in Eqpt Efficiency Standards above BAU</v>
      </c>
      <c r="D1012" s="6" t="s">
        <v>1957</v>
      </c>
      <c r="E1012" s="45" t="s">
        <v>1297</v>
      </c>
      <c r="F1012" t="s">
        <v>1652</v>
      </c>
      <c r="G1012" s="45" t="s">
        <v>1303</v>
      </c>
      <c r="H1012" s="43">
        <v>973</v>
      </c>
      <c r="I1012" t="s">
        <v>44</v>
      </c>
      <c r="J1012" s="145" t="str">
        <f>IF(ISBLANK(INDEX('Policy Characteristics'!D:D,MATCH($C1012,'Policy Characteristics'!$C:$C,0))),"",INDEX('Policy Characteristics'!D:D,MATCH($C1012,'Policy Characteristics'!$C:$C,0)))</f>
        <v>Industry Energy Efficiency Standards</v>
      </c>
      <c r="K1012" s="144" t="str">
        <f>IF(ISBLANK(INDEX('Policy Characteristics'!E:E,MATCH($C1012,'Policy Characteristics'!$C:$C,0))),"",INDEX('Policy Characteristics'!E:E,MATCH($C1012,'Policy Characteristics'!$C:$C,0)))</f>
        <v>indst efficiency standards</v>
      </c>
      <c r="L1012" s="151">
        <f>IF(ISBLANK(INDEX('Policy Characteristics'!F:F,MATCH($C1012,'Policy Characteristics'!$C:$C,0))),"",INDEX('Policy Characteristics'!F:F,MATCH($C1012,'Policy Characteristics'!$C:$C,0)))</f>
        <v>0</v>
      </c>
      <c r="M1012" s="151">
        <f>IF(ISBLANK(INDEX('Policy Characteristics'!G:G,MATCH($C1012,'Policy Characteristics'!$C:$C,0))),"",INDEX('Policy Characteristics'!G:G,MATCH($C1012,'Policy Characteristics'!$C:$C,0)))</f>
        <v>0.25</v>
      </c>
      <c r="N1012" s="151">
        <f>IF(ISBLANK(INDEX('Policy Characteristics'!H:H,MATCH($C1012,'Policy Characteristics'!$C:$C,0))),"",INDEX('Policy Characteristics'!H:H,MATCH($C1012,'Policy Characteristics'!$C:$C,0)))</f>
        <v>0.01</v>
      </c>
      <c r="O1012" s="144" t="str">
        <f>IF(ISBLANK(INDEX('Policy Characteristics'!I:I,MATCH($C1012,'Policy Characteristics'!$C:$C,0))),"",INDEX('Policy Characteristics'!I:I,MATCH($C1012,'Policy Characteristics'!$C:$C,0)))</f>
        <v>% reduction in energy use</v>
      </c>
      <c r="P1012" s="14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44" t="str">
        <f>IF(ISBLANK(INDEX('Policy Characteristics'!K:K,MATCH($C1012,'Policy Characteristics'!$C:$C,0))),"",INDEX('Policy Characteristics'!K:K,MATCH($C1012,'Policy Characteristics'!$C:$C,0)))</f>
        <v>industry-ag-main.html#eff-stds</v>
      </c>
      <c r="R1012" s="144" t="str">
        <f>IF(ISBLANK(INDEX('Policy Characteristics'!L:L,MATCH($C1012,'Policy Characteristics'!$C:$C,0))),"",INDEX('Policy Characteristics'!L:L,MATCH($C1012,'Policy Characteristics'!$C:$C,0)))</f>
        <v>industry-energy-efficiency-standards.html</v>
      </c>
    </row>
    <row r="1013" spans="1:18" s="4" customFormat="1" x14ac:dyDescent="0.25">
      <c r="A1013" s="144" t="str">
        <f>IF(ISBLANK(INDEX('Policy Characteristics'!A:A,MATCH($C1013,'Policy Characteristics'!$C:$C,0))),"",INDEX('Policy Characteristics'!A:A,MATCH($C1013,'Policy Characteristics'!$C:$C,0)))</f>
        <v>Industry</v>
      </c>
      <c r="B1013" s="152" t="str">
        <f>IF(ISBLANK(INDEX('Policy Characteristics'!B:B,MATCH($C1013,'Policy Characteristics'!$C:$C,0))),"",INDEX('Policy Characteristics'!B:B,MATCH($C1013,'Policy Characteristics'!$C:$C,0)))</f>
        <v>Industry Energy Efficiency Standards</v>
      </c>
      <c r="C1013" s="144" t="str">
        <f t="shared" si="42"/>
        <v>Percentage Improvement in Eqpt Efficiency Standards above BAU</v>
      </c>
      <c r="D1013" s="6" t="s">
        <v>1957</v>
      </c>
      <c r="E1013" s="45" t="s">
        <v>1598</v>
      </c>
      <c r="F1013" t="s">
        <v>1652</v>
      </c>
      <c r="G1013" s="45" t="s">
        <v>1601</v>
      </c>
      <c r="H1013" s="43">
        <v>974</v>
      </c>
      <c r="I1013" t="s">
        <v>44</v>
      </c>
      <c r="J1013" s="145" t="str">
        <f>IF(ISBLANK(INDEX('Policy Characteristics'!D:D,MATCH($C1013,'Policy Characteristics'!$C:$C,0))),"",INDEX('Policy Characteristics'!D:D,MATCH($C1013,'Policy Characteristics'!$C:$C,0)))</f>
        <v>Industry Energy Efficiency Standards</v>
      </c>
      <c r="K1013" s="144" t="str">
        <f>IF(ISBLANK(INDEX('Policy Characteristics'!E:E,MATCH($C1013,'Policy Characteristics'!$C:$C,0))),"",INDEX('Policy Characteristics'!E:E,MATCH($C1013,'Policy Characteristics'!$C:$C,0)))</f>
        <v>indst efficiency standards</v>
      </c>
      <c r="L1013" s="151">
        <f>IF(ISBLANK(INDEX('Policy Characteristics'!F:F,MATCH($C1013,'Policy Characteristics'!$C:$C,0))),"",INDEX('Policy Characteristics'!F:F,MATCH($C1013,'Policy Characteristics'!$C:$C,0)))</f>
        <v>0</v>
      </c>
      <c r="M1013" s="151">
        <f>IF(ISBLANK(INDEX('Policy Characteristics'!G:G,MATCH($C1013,'Policy Characteristics'!$C:$C,0))),"",INDEX('Policy Characteristics'!G:G,MATCH($C1013,'Policy Characteristics'!$C:$C,0)))</f>
        <v>0.25</v>
      </c>
      <c r="N1013" s="151">
        <f>IF(ISBLANK(INDEX('Policy Characteristics'!H:H,MATCH($C1013,'Policy Characteristics'!$C:$C,0))),"",INDEX('Policy Characteristics'!H:H,MATCH($C1013,'Policy Characteristics'!$C:$C,0)))</f>
        <v>0.01</v>
      </c>
      <c r="O1013" s="144" t="str">
        <f>IF(ISBLANK(INDEX('Policy Characteristics'!I:I,MATCH($C1013,'Policy Characteristics'!$C:$C,0))),"",INDEX('Policy Characteristics'!I:I,MATCH($C1013,'Policy Characteristics'!$C:$C,0)))</f>
        <v>% reduction in energy use</v>
      </c>
      <c r="P1013" s="14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44" t="str">
        <f>IF(ISBLANK(INDEX('Policy Characteristics'!K:K,MATCH($C1013,'Policy Characteristics'!$C:$C,0))),"",INDEX('Policy Characteristics'!K:K,MATCH($C1013,'Policy Characteristics'!$C:$C,0)))</f>
        <v>industry-ag-main.html#eff-stds</v>
      </c>
      <c r="R1013" s="144" t="str">
        <f>IF(ISBLANK(INDEX('Policy Characteristics'!L:L,MATCH($C1013,'Policy Characteristics'!$C:$C,0))),"",INDEX('Policy Characteristics'!L:L,MATCH($C1013,'Policy Characteristics'!$C:$C,0)))</f>
        <v>industry-energy-efficiency-standards.html</v>
      </c>
    </row>
    <row r="1014" spans="1:18" s="4" customFormat="1" x14ac:dyDescent="0.25">
      <c r="A1014" s="144" t="str">
        <f>IF(ISBLANK(INDEX('Policy Characteristics'!A:A,MATCH($C1014,'Policy Characteristics'!$C:$C,0))),"",INDEX('Policy Characteristics'!A:A,MATCH($C1014,'Policy Characteristics'!$C:$C,0)))</f>
        <v>Industry</v>
      </c>
      <c r="B1014" s="152" t="str">
        <f>IF(ISBLANK(INDEX('Policy Characteristics'!B:B,MATCH($C1014,'Policy Characteristics'!$C:$C,0))),"",INDEX('Policy Characteristics'!B:B,MATCH($C1014,'Policy Characteristics'!$C:$C,0)))</f>
        <v>Industry Energy Efficiency Standards</v>
      </c>
      <c r="C1014" s="144" t="str">
        <f t="shared" si="42"/>
        <v>Percentage Improvement in Eqpt Efficiency Standards above BAU</v>
      </c>
      <c r="D1014" s="6" t="s">
        <v>1957</v>
      </c>
      <c r="E1014" s="45" t="s">
        <v>1599</v>
      </c>
      <c r="F1014" t="s">
        <v>1652</v>
      </c>
      <c r="G1014" s="45" t="s">
        <v>1603</v>
      </c>
      <c r="H1014" s="43">
        <v>975</v>
      </c>
      <c r="I1014" t="s">
        <v>43</v>
      </c>
      <c r="J1014" s="145" t="str">
        <f>IF(ISBLANK(INDEX('Policy Characteristics'!D:D,MATCH($C1014,'Policy Characteristics'!$C:$C,0))),"",INDEX('Policy Characteristics'!D:D,MATCH($C1014,'Policy Characteristics'!$C:$C,0)))</f>
        <v>Industry Energy Efficiency Standards</v>
      </c>
      <c r="K1014" s="144" t="str">
        <f>IF(ISBLANK(INDEX('Policy Characteristics'!E:E,MATCH($C1014,'Policy Characteristics'!$C:$C,0))),"",INDEX('Policy Characteristics'!E:E,MATCH($C1014,'Policy Characteristics'!$C:$C,0)))</f>
        <v>indst efficiency standards</v>
      </c>
      <c r="L1014" s="151">
        <f>IF(ISBLANK(INDEX('Policy Characteristics'!F:F,MATCH($C1014,'Policy Characteristics'!$C:$C,0))),"",INDEX('Policy Characteristics'!F:F,MATCH($C1014,'Policy Characteristics'!$C:$C,0)))</f>
        <v>0</v>
      </c>
      <c r="M1014" s="151">
        <f>IF(ISBLANK(INDEX('Policy Characteristics'!G:G,MATCH($C1014,'Policy Characteristics'!$C:$C,0))),"",INDEX('Policy Characteristics'!G:G,MATCH($C1014,'Policy Characteristics'!$C:$C,0)))</f>
        <v>0.25</v>
      </c>
      <c r="N1014" s="151">
        <f>IF(ISBLANK(INDEX('Policy Characteristics'!H:H,MATCH($C1014,'Policy Characteristics'!$C:$C,0))),"",INDEX('Policy Characteristics'!H:H,MATCH($C1014,'Policy Characteristics'!$C:$C,0)))</f>
        <v>0.01</v>
      </c>
      <c r="O1014" s="144" t="str">
        <f>IF(ISBLANK(INDEX('Policy Characteristics'!I:I,MATCH($C1014,'Policy Characteristics'!$C:$C,0))),"",INDEX('Policy Characteristics'!I:I,MATCH($C1014,'Policy Characteristics'!$C:$C,0)))</f>
        <v>% reduction in energy use</v>
      </c>
      <c r="P1014" s="14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44" t="str">
        <f>IF(ISBLANK(INDEX('Policy Characteristics'!K:K,MATCH($C1014,'Policy Characteristics'!$C:$C,0))),"",INDEX('Policy Characteristics'!K:K,MATCH($C1014,'Policy Characteristics'!$C:$C,0)))</f>
        <v>industry-ag-main.html#eff-stds</v>
      </c>
      <c r="R1014" s="144" t="str">
        <f>IF(ISBLANK(INDEX('Policy Characteristics'!L:L,MATCH($C1014,'Policy Characteristics'!$C:$C,0))),"",INDEX('Policy Characteristics'!L:L,MATCH($C1014,'Policy Characteristics'!$C:$C,0)))</f>
        <v>industry-energy-efficiency-standards.html</v>
      </c>
    </row>
    <row r="1015" spans="1:18" s="4" customFormat="1" x14ac:dyDescent="0.25">
      <c r="A1015" s="144" t="str">
        <f>IF(ISBLANK(INDEX('Policy Characteristics'!A:A,MATCH($C1015,'Policy Characteristics'!$C:$C,0))),"",INDEX('Policy Characteristics'!A:A,MATCH($C1015,'Policy Characteristics'!$C:$C,0)))</f>
        <v>Industry</v>
      </c>
      <c r="B1015" s="152" t="str">
        <f>IF(ISBLANK(INDEX('Policy Characteristics'!B:B,MATCH($C1015,'Policy Characteristics'!$C:$C,0))),"",INDEX('Policy Characteristics'!B:B,MATCH($C1015,'Policy Characteristics'!$C:$C,0)))</f>
        <v>Industry Energy Efficiency Standards</v>
      </c>
      <c r="C1015" s="144" t="str">
        <f t="shared" si="42"/>
        <v>Percentage Improvement in Eqpt Efficiency Standards above BAU</v>
      </c>
      <c r="D1015" s="6" t="s">
        <v>1957</v>
      </c>
      <c r="E1015" s="45" t="s">
        <v>1600</v>
      </c>
      <c r="F1015" t="s">
        <v>1652</v>
      </c>
      <c r="G1015" s="45" t="s">
        <v>1604</v>
      </c>
      <c r="H1015" s="43">
        <v>976</v>
      </c>
      <c r="I1015" t="s">
        <v>44</v>
      </c>
      <c r="J1015" s="145" t="str">
        <f>IF(ISBLANK(INDEX('Policy Characteristics'!D:D,MATCH($C1015,'Policy Characteristics'!$C:$C,0))),"",INDEX('Policy Characteristics'!D:D,MATCH($C1015,'Policy Characteristics'!$C:$C,0)))</f>
        <v>Industry Energy Efficiency Standards</v>
      </c>
      <c r="K1015" s="144" t="str">
        <f>IF(ISBLANK(INDEX('Policy Characteristics'!E:E,MATCH($C1015,'Policy Characteristics'!$C:$C,0))),"",INDEX('Policy Characteristics'!E:E,MATCH($C1015,'Policy Characteristics'!$C:$C,0)))</f>
        <v>indst efficiency standards</v>
      </c>
      <c r="L1015" s="151">
        <f>IF(ISBLANK(INDEX('Policy Characteristics'!F:F,MATCH($C1015,'Policy Characteristics'!$C:$C,0))),"",INDEX('Policy Characteristics'!F:F,MATCH($C1015,'Policy Characteristics'!$C:$C,0)))</f>
        <v>0</v>
      </c>
      <c r="M1015" s="151">
        <f>IF(ISBLANK(INDEX('Policy Characteristics'!G:G,MATCH($C1015,'Policy Characteristics'!$C:$C,0))),"",INDEX('Policy Characteristics'!G:G,MATCH($C1015,'Policy Characteristics'!$C:$C,0)))</f>
        <v>0.25</v>
      </c>
      <c r="N1015" s="151">
        <f>IF(ISBLANK(INDEX('Policy Characteristics'!H:H,MATCH($C1015,'Policy Characteristics'!$C:$C,0))),"",INDEX('Policy Characteristics'!H:H,MATCH($C1015,'Policy Characteristics'!$C:$C,0)))</f>
        <v>0.01</v>
      </c>
      <c r="O1015" s="144" t="str">
        <f>IF(ISBLANK(INDEX('Policy Characteristics'!I:I,MATCH($C1015,'Policy Characteristics'!$C:$C,0))),"",INDEX('Policy Characteristics'!I:I,MATCH($C1015,'Policy Characteristics'!$C:$C,0)))</f>
        <v>% reduction in energy use</v>
      </c>
      <c r="P1015" s="14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44" t="str">
        <f>IF(ISBLANK(INDEX('Policy Characteristics'!K:K,MATCH($C1015,'Policy Characteristics'!$C:$C,0))),"",INDEX('Policy Characteristics'!K:K,MATCH($C1015,'Policy Characteristics'!$C:$C,0)))</f>
        <v>industry-ag-main.html#eff-stds</v>
      </c>
      <c r="R1015" s="144" t="str">
        <f>IF(ISBLANK(INDEX('Policy Characteristics'!L:L,MATCH($C1015,'Policy Characteristics'!$C:$C,0))),"",INDEX('Policy Characteristics'!L:L,MATCH($C1015,'Policy Characteristics'!$C:$C,0)))</f>
        <v>industry-energy-efficiency-standards.html</v>
      </c>
    </row>
    <row r="1016" spans="1:18" s="4" customFormat="1" x14ac:dyDescent="0.25">
      <c r="A1016" s="144" t="str">
        <f>IF(ISBLANK(INDEX('Policy Characteristics'!A:A,MATCH($C1016,'Policy Characteristics'!$C:$C,0))),"",INDEX('Policy Characteristics'!A:A,MATCH($C1016,'Policy Characteristics'!$C:$C,0)))</f>
        <v>Industry</v>
      </c>
      <c r="B1016" s="152" t="str">
        <f>IF(ISBLANK(INDEX('Policy Characteristics'!B:B,MATCH($C1016,'Policy Characteristics'!$C:$C,0))),"",INDEX('Policy Characteristics'!B:B,MATCH($C1016,'Policy Characteristics'!$C:$C,0)))</f>
        <v>Industry Energy Efficiency Standards</v>
      </c>
      <c r="C1016" s="144" t="str">
        <f t="shared" si="42"/>
        <v>Percentage Improvement in Eqpt Efficiency Standards above BAU</v>
      </c>
      <c r="D1016" s="6" t="s">
        <v>1957</v>
      </c>
      <c r="E1016" s="45" t="s">
        <v>1597</v>
      </c>
      <c r="F1016" t="s">
        <v>1652</v>
      </c>
      <c r="G1016" s="45" t="s">
        <v>1602</v>
      </c>
      <c r="H1016" s="43">
        <v>977</v>
      </c>
      <c r="I1016" t="s">
        <v>44</v>
      </c>
      <c r="J1016" s="145" t="str">
        <f>IF(ISBLANK(INDEX('Policy Characteristics'!D:D,MATCH($C1016,'Policy Characteristics'!$C:$C,0))),"",INDEX('Policy Characteristics'!D:D,MATCH($C1016,'Policy Characteristics'!$C:$C,0)))</f>
        <v>Industry Energy Efficiency Standards</v>
      </c>
      <c r="K1016" s="144" t="str">
        <f>IF(ISBLANK(INDEX('Policy Characteristics'!E:E,MATCH($C1016,'Policy Characteristics'!$C:$C,0))),"",INDEX('Policy Characteristics'!E:E,MATCH($C1016,'Policy Characteristics'!$C:$C,0)))</f>
        <v>indst efficiency standards</v>
      </c>
      <c r="L1016" s="151">
        <f>IF(ISBLANK(INDEX('Policy Characteristics'!F:F,MATCH($C1016,'Policy Characteristics'!$C:$C,0))),"",INDEX('Policy Characteristics'!F:F,MATCH($C1016,'Policy Characteristics'!$C:$C,0)))</f>
        <v>0</v>
      </c>
      <c r="M1016" s="151">
        <f>IF(ISBLANK(INDEX('Policy Characteristics'!G:G,MATCH($C1016,'Policy Characteristics'!$C:$C,0))),"",INDEX('Policy Characteristics'!G:G,MATCH($C1016,'Policy Characteristics'!$C:$C,0)))</f>
        <v>0.25</v>
      </c>
      <c r="N1016" s="151">
        <f>IF(ISBLANK(INDEX('Policy Characteristics'!H:H,MATCH($C1016,'Policy Characteristics'!$C:$C,0))),"",INDEX('Policy Characteristics'!H:H,MATCH($C1016,'Policy Characteristics'!$C:$C,0)))</f>
        <v>0.01</v>
      </c>
      <c r="O1016" s="144" t="str">
        <f>IF(ISBLANK(INDEX('Policy Characteristics'!I:I,MATCH($C1016,'Policy Characteristics'!$C:$C,0))),"",INDEX('Policy Characteristics'!I:I,MATCH($C1016,'Policy Characteristics'!$C:$C,0)))</f>
        <v>% reduction in energy use</v>
      </c>
      <c r="P1016" s="14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44" t="str">
        <f>IF(ISBLANK(INDEX('Policy Characteristics'!K:K,MATCH($C1016,'Policy Characteristics'!$C:$C,0))),"",INDEX('Policy Characteristics'!K:K,MATCH($C1016,'Policy Characteristics'!$C:$C,0)))</f>
        <v>industry-ag-main.html#eff-stds</v>
      </c>
      <c r="R1016" s="144" t="str">
        <f>IF(ISBLANK(INDEX('Policy Characteristics'!L:L,MATCH($C1016,'Policy Characteristics'!$C:$C,0))),"",INDEX('Policy Characteristics'!L:L,MATCH($C1016,'Policy Characteristics'!$C:$C,0)))</f>
        <v>industry-energy-efficiency-standards.html</v>
      </c>
    </row>
    <row r="1017" spans="1:18" s="4" customFormat="1" x14ac:dyDescent="0.25">
      <c r="A1017" s="144" t="str">
        <f>IF(ISBLANK(INDEX('Policy Characteristics'!A:A,MATCH($C1017,'Policy Characteristics'!$C:$C,0))),"",INDEX('Policy Characteristics'!A:A,MATCH($C1017,'Policy Characteristics'!$C:$C,0)))</f>
        <v>Industry</v>
      </c>
      <c r="B1017" s="152" t="str">
        <f>IF(ISBLANK(INDEX('Policy Characteristics'!B:B,MATCH($C1017,'Policy Characteristics'!$C:$C,0))),"",INDEX('Policy Characteristics'!B:B,MATCH($C1017,'Policy Characteristics'!$C:$C,0)))</f>
        <v>Industry Energy Efficiency Standards</v>
      </c>
      <c r="C1017" s="144" t="str">
        <f t="shared" si="42"/>
        <v>Percentage Improvement in Eqpt Efficiency Standards above BAU</v>
      </c>
      <c r="D1017" s="6" t="s">
        <v>1958</v>
      </c>
      <c r="E1017" s="45" t="s">
        <v>1292</v>
      </c>
      <c r="F1017" t="s">
        <v>1922</v>
      </c>
      <c r="G1017" s="45" t="s">
        <v>1298</v>
      </c>
      <c r="H1017" s="43">
        <v>978</v>
      </c>
      <c r="I1017" t="s">
        <v>43</v>
      </c>
      <c r="J1017" s="145" t="str">
        <f>IF(ISBLANK(INDEX('Policy Characteristics'!D:D,MATCH($C1017,'Policy Characteristics'!$C:$C,0))),"",INDEX('Policy Characteristics'!D:D,MATCH($C1017,'Policy Characteristics'!$C:$C,0)))</f>
        <v>Industry Energy Efficiency Standards</v>
      </c>
      <c r="K1017" s="144" t="str">
        <f>IF(ISBLANK(INDEX('Policy Characteristics'!E:E,MATCH($C1017,'Policy Characteristics'!$C:$C,0))),"",INDEX('Policy Characteristics'!E:E,MATCH($C1017,'Policy Characteristics'!$C:$C,0)))</f>
        <v>indst efficiency standards</v>
      </c>
      <c r="L1017" s="151">
        <f>IF(ISBLANK(INDEX('Policy Characteristics'!F:F,MATCH($C1017,'Policy Characteristics'!$C:$C,0))),"",INDEX('Policy Characteristics'!F:F,MATCH($C1017,'Policy Characteristics'!$C:$C,0)))</f>
        <v>0</v>
      </c>
      <c r="M1017" s="151">
        <f>IF(ISBLANK(INDEX('Policy Characteristics'!G:G,MATCH($C1017,'Policy Characteristics'!$C:$C,0))),"",INDEX('Policy Characteristics'!G:G,MATCH($C1017,'Policy Characteristics'!$C:$C,0)))</f>
        <v>0.25</v>
      </c>
      <c r="N1017" s="151">
        <f>IF(ISBLANK(INDEX('Policy Characteristics'!H:H,MATCH($C1017,'Policy Characteristics'!$C:$C,0))),"",INDEX('Policy Characteristics'!H:H,MATCH($C1017,'Policy Characteristics'!$C:$C,0)))</f>
        <v>0.01</v>
      </c>
      <c r="O1017" s="144" t="str">
        <f>IF(ISBLANK(INDEX('Policy Characteristics'!I:I,MATCH($C1017,'Policy Characteristics'!$C:$C,0))),"",INDEX('Policy Characteristics'!I:I,MATCH($C1017,'Policy Characteristics'!$C:$C,0)))</f>
        <v>% reduction in energy use</v>
      </c>
      <c r="P1017" s="14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44" t="str">
        <f>IF(ISBLANK(INDEX('Policy Characteristics'!K:K,MATCH($C1017,'Policy Characteristics'!$C:$C,0))),"",INDEX('Policy Characteristics'!K:K,MATCH($C1017,'Policy Characteristics'!$C:$C,0)))</f>
        <v>industry-ag-main.html#eff-stds</v>
      </c>
      <c r="R1017" s="144" t="str">
        <f>IF(ISBLANK(INDEX('Policy Characteristics'!L:L,MATCH($C1017,'Policy Characteristics'!$C:$C,0))),"",INDEX('Policy Characteristics'!L:L,MATCH($C1017,'Policy Characteristics'!$C:$C,0)))</f>
        <v>industry-energy-efficiency-standards.html</v>
      </c>
    </row>
    <row r="1018" spans="1:18" s="4" customFormat="1" x14ac:dyDescent="0.25">
      <c r="A1018" s="144" t="str">
        <f>IF(ISBLANK(INDEX('Policy Characteristics'!A:A,MATCH($C1018,'Policy Characteristics'!$C:$C,0))),"",INDEX('Policy Characteristics'!A:A,MATCH($C1018,'Policy Characteristics'!$C:$C,0)))</f>
        <v>Industry</v>
      </c>
      <c r="B1018" s="152" t="str">
        <f>IF(ISBLANK(INDEX('Policy Characteristics'!B:B,MATCH($C1018,'Policy Characteristics'!$C:$C,0))),"",INDEX('Policy Characteristics'!B:B,MATCH($C1018,'Policy Characteristics'!$C:$C,0)))</f>
        <v>Industry Energy Efficiency Standards</v>
      </c>
      <c r="C1018" s="144" t="str">
        <f t="shared" si="42"/>
        <v>Percentage Improvement in Eqpt Efficiency Standards above BAU</v>
      </c>
      <c r="D1018" s="6" t="s">
        <v>1958</v>
      </c>
      <c r="E1018" s="45" t="s">
        <v>1293</v>
      </c>
      <c r="F1018" t="s">
        <v>1922</v>
      </c>
      <c r="G1018" s="45" t="s">
        <v>1301</v>
      </c>
      <c r="H1018" s="43">
        <v>979</v>
      </c>
      <c r="I1018" t="s">
        <v>44</v>
      </c>
      <c r="J1018" s="145" t="str">
        <f>IF(ISBLANK(INDEX('Policy Characteristics'!D:D,MATCH($C1018,'Policy Characteristics'!$C:$C,0))),"",INDEX('Policy Characteristics'!D:D,MATCH($C1018,'Policy Characteristics'!$C:$C,0)))</f>
        <v>Industry Energy Efficiency Standards</v>
      </c>
      <c r="K1018" s="144" t="str">
        <f>IF(ISBLANK(INDEX('Policy Characteristics'!E:E,MATCH($C1018,'Policy Characteristics'!$C:$C,0))),"",INDEX('Policy Characteristics'!E:E,MATCH($C1018,'Policy Characteristics'!$C:$C,0)))</f>
        <v>indst efficiency standards</v>
      </c>
      <c r="L1018" s="151">
        <f>IF(ISBLANK(INDEX('Policy Characteristics'!F:F,MATCH($C1018,'Policy Characteristics'!$C:$C,0))),"",INDEX('Policy Characteristics'!F:F,MATCH($C1018,'Policy Characteristics'!$C:$C,0)))</f>
        <v>0</v>
      </c>
      <c r="M1018" s="151">
        <f>IF(ISBLANK(INDEX('Policy Characteristics'!G:G,MATCH($C1018,'Policy Characteristics'!$C:$C,0))),"",INDEX('Policy Characteristics'!G:G,MATCH($C1018,'Policy Characteristics'!$C:$C,0)))</f>
        <v>0.25</v>
      </c>
      <c r="N1018" s="151">
        <f>IF(ISBLANK(INDEX('Policy Characteristics'!H:H,MATCH($C1018,'Policy Characteristics'!$C:$C,0))),"",INDEX('Policy Characteristics'!H:H,MATCH($C1018,'Policy Characteristics'!$C:$C,0)))</f>
        <v>0.01</v>
      </c>
      <c r="O1018" s="144" t="str">
        <f>IF(ISBLANK(INDEX('Policy Characteristics'!I:I,MATCH($C1018,'Policy Characteristics'!$C:$C,0))),"",INDEX('Policy Characteristics'!I:I,MATCH($C1018,'Policy Characteristics'!$C:$C,0)))</f>
        <v>% reduction in energy use</v>
      </c>
      <c r="P1018" s="14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44" t="str">
        <f>IF(ISBLANK(INDEX('Policy Characteristics'!K:K,MATCH($C1018,'Policy Characteristics'!$C:$C,0))),"",INDEX('Policy Characteristics'!K:K,MATCH($C1018,'Policy Characteristics'!$C:$C,0)))</f>
        <v>industry-ag-main.html#eff-stds</v>
      </c>
      <c r="R1018" s="144" t="str">
        <f>IF(ISBLANK(INDEX('Policy Characteristics'!L:L,MATCH($C1018,'Policy Characteristics'!$C:$C,0))),"",INDEX('Policy Characteristics'!L:L,MATCH($C1018,'Policy Characteristics'!$C:$C,0)))</f>
        <v>industry-energy-efficiency-standards.html</v>
      </c>
    </row>
    <row r="1019" spans="1:18" s="4" customFormat="1" x14ac:dyDescent="0.25">
      <c r="A1019" s="144" t="str">
        <f>IF(ISBLANK(INDEX('Policy Characteristics'!A:A,MATCH($C1019,'Policy Characteristics'!$C:$C,0))),"",INDEX('Policy Characteristics'!A:A,MATCH($C1019,'Policy Characteristics'!$C:$C,0)))</f>
        <v>Industry</v>
      </c>
      <c r="B1019" s="152" t="str">
        <f>IF(ISBLANK(INDEX('Policy Characteristics'!B:B,MATCH($C1019,'Policy Characteristics'!$C:$C,0))),"",INDEX('Policy Characteristics'!B:B,MATCH($C1019,'Policy Characteristics'!$C:$C,0)))</f>
        <v>Industry Energy Efficiency Standards</v>
      </c>
      <c r="C1019" s="144" t="str">
        <f t="shared" si="42"/>
        <v>Percentage Improvement in Eqpt Efficiency Standards above BAU</v>
      </c>
      <c r="D1019" s="6" t="s">
        <v>1958</v>
      </c>
      <c r="E1019" s="45" t="s">
        <v>1294</v>
      </c>
      <c r="F1019" t="s">
        <v>1922</v>
      </c>
      <c r="G1019" s="45" t="s">
        <v>1302</v>
      </c>
      <c r="H1019" s="43">
        <v>980</v>
      </c>
      <c r="I1019" t="s">
        <v>43</v>
      </c>
      <c r="J1019" s="145" t="str">
        <f>IF(ISBLANK(INDEX('Policy Characteristics'!D:D,MATCH($C1019,'Policy Characteristics'!$C:$C,0))),"",INDEX('Policy Characteristics'!D:D,MATCH($C1019,'Policy Characteristics'!$C:$C,0)))</f>
        <v>Industry Energy Efficiency Standards</v>
      </c>
      <c r="K1019" s="144" t="str">
        <f>IF(ISBLANK(INDEX('Policy Characteristics'!E:E,MATCH($C1019,'Policy Characteristics'!$C:$C,0))),"",INDEX('Policy Characteristics'!E:E,MATCH($C1019,'Policy Characteristics'!$C:$C,0)))</f>
        <v>indst efficiency standards</v>
      </c>
      <c r="L1019" s="151">
        <f>IF(ISBLANK(INDEX('Policy Characteristics'!F:F,MATCH($C1019,'Policy Characteristics'!$C:$C,0))),"",INDEX('Policy Characteristics'!F:F,MATCH($C1019,'Policy Characteristics'!$C:$C,0)))</f>
        <v>0</v>
      </c>
      <c r="M1019" s="151">
        <f>IF(ISBLANK(INDEX('Policy Characteristics'!G:G,MATCH($C1019,'Policy Characteristics'!$C:$C,0))),"",INDEX('Policy Characteristics'!G:G,MATCH($C1019,'Policy Characteristics'!$C:$C,0)))</f>
        <v>0.25</v>
      </c>
      <c r="N1019" s="151">
        <f>IF(ISBLANK(INDEX('Policy Characteristics'!H:H,MATCH($C1019,'Policy Characteristics'!$C:$C,0))),"",INDEX('Policy Characteristics'!H:H,MATCH($C1019,'Policy Characteristics'!$C:$C,0)))</f>
        <v>0.01</v>
      </c>
      <c r="O1019" s="144" t="str">
        <f>IF(ISBLANK(INDEX('Policy Characteristics'!I:I,MATCH($C1019,'Policy Characteristics'!$C:$C,0))),"",INDEX('Policy Characteristics'!I:I,MATCH($C1019,'Policy Characteristics'!$C:$C,0)))</f>
        <v>% reduction in energy use</v>
      </c>
      <c r="P1019" s="14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44" t="str">
        <f>IF(ISBLANK(INDEX('Policy Characteristics'!K:K,MATCH($C1019,'Policy Characteristics'!$C:$C,0))),"",INDEX('Policy Characteristics'!K:K,MATCH($C1019,'Policy Characteristics'!$C:$C,0)))</f>
        <v>industry-ag-main.html#eff-stds</v>
      </c>
      <c r="R1019" s="144" t="str">
        <f>IF(ISBLANK(INDEX('Policy Characteristics'!L:L,MATCH($C1019,'Policy Characteristics'!$C:$C,0))),"",INDEX('Policy Characteristics'!L:L,MATCH($C1019,'Policy Characteristics'!$C:$C,0)))</f>
        <v>industry-energy-efficiency-standards.html</v>
      </c>
    </row>
    <row r="1020" spans="1:18" s="4" customFormat="1" x14ac:dyDescent="0.25">
      <c r="A1020" s="144" t="str">
        <f>IF(ISBLANK(INDEX('Policy Characteristics'!A:A,MATCH($C1020,'Policy Characteristics'!$C:$C,0))),"",INDEX('Policy Characteristics'!A:A,MATCH($C1020,'Policy Characteristics'!$C:$C,0)))</f>
        <v>Industry</v>
      </c>
      <c r="B1020" s="152" t="str">
        <f>IF(ISBLANK(INDEX('Policy Characteristics'!B:B,MATCH($C1020,'Policy Characteristics'!$C:$C,0))),"",INDEX('Policy Characteristics'!B:B,MATCH($C1020,'Policy Characteristics'!$C:$C,0)))</f>
        <v>Industry Energy Efficiency Standards</v>
      </c>
      <c r="C1020" s="144" t="str">
        <f t="shared" si="42"/>
        <v>Percentage Improvement in Eqpt Efficiency Standards above BAU</v>
      </c>
      <c r="D1020" s="6" t="s">
        <v>1958</v>
      </c>
      <c r="E1020" s="45" t="s">
        <v>1295</v>
      </c>
      <c r="F1020" t="s">
        <v>1922</v>
      </c>
      <c r="G1020" s="45" t="s">
        <v>1299</v>
      </c>
      <c r="H1020" s="43">
        <v>981</v>
      </c>
      <c r="I1020" t="s">
        <v>44</v>
      </c>
      <c r="J1020" s="145" t="str">
        <f>IF(ISBLANK(INDEX('Policy Characteristics'!D:D,MATCH($C1020,'Policy Characteristics'!$C:$C,0))),"",INDEX('Policy Characteristics'!D:D,MATCH($C1020,'Policy Characteristics'!$C:$C,0)))</f>
        <v>Industry Energy Efficiency Standards</v>
      </c>
      <c r="K1020" s="144" t="str">
        <f>IF(ISBLANK(INDEX('Policy Characteristics'!E:E,MATCH($C1020,'Policy Characteristics'!$C:$C,0))),"",INDEX('Policy Characteristics'!E:E,MATCH($C1020,'Policy Characteristics'!$C:$C,0)))</f>
        <v>indst efficiency standards</v>
      </c>
      <c r="L1020" s="151">
        <f>IF(ISBLANK(INDEX('Policy Characteristics'!F:F,MATCH($C1020,'Policy Characteristics'!$C:$C,0))),"",INDEX('Policy Characteristics'!F:F,MATCH($C1020,'Policy Characteristics'!$C:$C,0)))</f>
        <v>0</v>
      </c>
      <c r="M1020" s="151">
        <f>IF(ISBLANK(INDEX('Policy Characteristics'!G:G,MATCH($C1020,'Policy Characteristics'!$C:$C,0))),"",INDEX('Policy Characteristics'!G:G,MATCH($C1020,'Policy Characteristics'!$C:$C,0)))</f>
        <v>0.25</v>
      </c>
      <c r="N1020" s="151">
        <f>IF(ISBLANK(INDEX('Policy Characteristics'!H:H,MATCH($C1020,'Policy Characteristics'!$C:$C,0))),"",INDEX('Policy Characteristics'!H:H,MATCH($C1020,'Policy Characteristics'!$C:$C,0)))</f>
        <v>0.01</v>
      </c>
      <c r="O1020" s="144" t="str">
        <f>IF(ISBLANK(INDEX('Policy Characteristics'!I:I,MATCH($C1020,'Policy Characteristics'!$C:$C,0))),"",INDEX('Policy Characteristics'!I:I,MATCH($C1020,'Policy Characteristics'!$C:$C,0)))</f>
        <v>% reduction in energy use</v>
      </c>
      <c r="P1020" s="14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44" t="str">
        <f>IF(ISBLANK(INDEX('Policy Characteristics'!K:K,MATCH($C1020,'Policy Characteristics'!$C:$C,0))),"",INDEX('Policy Characteristics'!K:K,MATCH($C1020,'Policy Characteristics'!$C:$C,0)))</f>
        <v>industry-ag-main.html#eff-stds</v>
      </c>
      <c r="R1020" s="144" t="str">
        <f>IF(ISBLANK(INDEX('Policy Characteristics'!L:L,MATCH($C1020,'Policy Characteristics'!$C:$C,0))),"",INDEX('Policy Characteristics'!L:L,MATCH($C1020,'Policy Characteristics'!$C:$C,0)))</f>
        <v>industry-energy-efficiency-standards.html</v>
      </c>
    </row>
    <row r="1021" spans="1:18" s="4" customFormat="1" x14ac:dyDescent="0.25">
      <c r="A1021" s="144" t="str">
        <f>IF(ISBLANK(INDEX('Policy Characteristics'!A:A,MATCH($C1021,'Policy Characteristics'!$C:$C,0))),"",INDEX('Policy Characteristics'!A:A,MATCH($C1021,'Policy Characteristics'!$C:$C,0)))</f>
        <v>Industry</v>
      </c>
      <c r="B1021" s="152" t="str">
        <f>IF(ISBLANK(INDEX('Policy Characteristics'!B:B,MATCH($C1021,'Policy Characteristics'!$C:$C,0))),"",INDEX('Policy Characteristics'!B:B,MATCH($C1021,'Policy Characteristics'!$C:$C,0)))</f>
        <v>Industry Energy Efficiency Standards</v>
      </c>
      <c r="C1021" s="144" t="str">
        <f t="shared" si="42"/>
        <v>Percentage Improvement in Eqpt Efficiency Standards above BAU</v>
      </c>
      <c r="D1021" s="6" t="s">
        <v>1958</v>
      </c>
      <c r="E1021" s="45" t="s">
        <v>1296</v>
      </c>
      <c r="F1021" t="s">
        <v>1922</v>
      </c>
      <c r="G1021" s="45" t="s">
        <v>1300</v>
      </c>
      <c r="H1021" s="43">
        <v>982</v>
      </c>
      <c r="I1021" t="s">
        <v>43</v>
      </c>
      <c r="J1021" s="145" t="str">
        <f>IF(ISBLANK(INDEX('Policy Characteristics'!D:D,MATCH($C1021,'Policy Characteristics'!$C:$C,0))),"",INDEX('Policy Characteristics'!D:D,MATCH($C1021,'Policy Characteristics'!$C:$C,0)))</f>
        <v>Industry Energy Efficiency Standards</v>
      </c>
      <c r="K1021" s="144" t="str">
        <f>IF(ISBLANK(INDEX('Policy Characteristics'!E:E,MATCH($C1021,'Policy Characteristics'!$C:$C,0))),"",INDEX('Policy Characteristics'!E:E,MATCH($C1021,'Policy Characteristics'!$C:$C,0)))</f>
        <v>indst efficiency standards</v>
      </c>
      <c r="L1021" s="151">
        <f>IF(ISBLANK(INDEX('Policy Characteristics'!F:F,MATCH($C1021,'Policy Characteristics'!$C:$C,0))),"",INDEX('Policy Characteristics'!F:F,MATCH($C1021,'Policy Characteristics'!$C:$C,0)))</f>
        <v>0</v>
      </c>
      <c r="M1021" s="151">
        <f>IF(ISBLANK(INDEX('Policy Characteristics'!G:G,MATCH($C1021,'Policy Characteristics'!$C:$C,0))),"",INDEX('Policy Characteristics'!G:G,MATCH($C1021,'Policy Characteristics'!$C:$C,0)))</f>
        <v>0.25</v>
      </c>
      <c r="N1021" s="151">
        <f>IF(ISBLANK(INDEX('Policy Characteristics'!H:H,MATCH($C1021,'Policy Characteristics'!$C:$C,0))),"",INDEX('Policy Characteristics'!H:H,MATCH($C1021,'Policy Characteristics'!$C:$C,0)))</f>
        <v>0.01</v>
      </c>
      <c r="O1021" s="144" t="str">
        <f>IF(ISBLANK(INDEX('Policy Characteristics'!I:I,MATCH($C1021,'Policy Characteristics'!$C:$C,0))),"",INDEX('Policy Characteristics'!I:I,MATCH($C1021,'Policy Characteristics'!$C:$C,0)))</f>
        <v>% reduction in energy use</v>
      </c>
      <c r="P1021" s="14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44" t="str">
        <f>IF(ISBLANK(INDEX('Policy Characteristics'!K:K,MATCH($C1021,'Policy Characteristics'!$C:$C,0))),"",INDEX('Policy Characteristics'!K:K,MATCH($C1021,'Policy Characteristics'!$C:$C,0)))</f>
        <v>industry-ag-main.html#eff-stds</v>
      </c>
      <c r="R1021" s="144" t="str">
        <f>IF(ISBLANK(INDEX('Policy Characteristics'!L:L,MATCH($C1021,'Policy Characteristics'!$C:$C,0))),"",INDEX('Policy Characteristics'!L:L,MATCH($C1021,'Policy Characteristics'!$C:$C,0)))</f>
        <v>industry-energy-efficiency-standards.html</v>
      </c>
    </row>
    <row r="1022" spans="1:18" s="4" customFormat="1" x14ac:dyDescent="0.25">
      <c r="A1022" s="144" t="str">
        <f>IF(ISBLANK(INDEX('Policy Characteristics'!A:A,MATCH($C1022,'Policy Characteristics'!$C:$C,0))),"",INDEX('Policy Characteristics'!A:A,MATCH($C1022,'Policy Characteristics'!$C:$C,0)))</f>
        <v>Industry</v>
      </c>
      <c r="B1022" s="152" t="str">
        <f>IF(ISBLANK(INDEX('Policy Characteristics'!B:B,MATCH($C1022,'Policy Characteristics'!$C:$C,0))),"",INDEX('Policy Characteristics'!B:B,MATCH($C1022,'Policy Characteristics'!$C:$C,0)))</f>
        <v>Industry Energy Efficiency Standards</v>
      </c>
      <c r="C1022" s="144" t="str">
        <f t="shared" si="42"/>
        <v>Percentage Improvement in Eqpt Efficiency Standards above BAU</v>
      </c>
      <c r="D1022" s="6" t="s">
        <v>1958</v>
      </c>
      <c r="E1022" s="45" t="s">
        <v>1297</v>
      </c>
      <c r="F1022" t="s">
        <v>1922</v>
      </c>
      <c r="G1022" s="45" t="s">
        <v>1303</v>
      </c>
      <c r="H1022" s="43">
        <v>983</v>
      </c>
      <c r="I1022" t="s">
        <v>44</v>
      </c>
      <c r="J1022" s="145" t="str">
        <f>IF(ISBLANK(INDEX('Policy Characteristics'!D:D,MATCH($C1022,'Policy Characteristics'!$C:$C,0))),"",INDEX('Policy Characteristics'!D:D,MATCH($C1022,'Policy Characteristics'!$C:$C,0)))</f>
        <v>Industry Energy Efficiency Standards</v>
      </c>
      <c r="K1022" s="144" t="str">
        <f>IF(ISBLANK(INDEX('Policy Characteristics'!E:E,MATCH($C1022,'Policy Characteristics'!$C:$C,0))),"",INDEX('Policy Characteristics'!E:E,MATCH($C1022,'Policy Characteristics'!$C:$C,0)))</f>
        <v>indst efficiency standards</v>
      </c>
      <c r="L1022" s="151">
        <f>IF(ISBLANK(INDEX('Policy Characteristics'!F:F,MATCH($C1022,'Policy Characteristics'!$C:$C,0))),"",INDEX('Policy Characteristics'!F:F,MATCH($C1022,'Policy Characteristics'!$C:$C,0)))</f>
        <v>0</v>
      </c>
      <c r="M1022" s="151">
        <f>IF(ISBLANK(INDEX('Policy Characteristics'!G:G,MATCH($C1022,'Policy Characteristics'!$C:$C,0))),"",INDEX('Policy Characteristics'!G:G,MATCH($C1022,'Policy Characteristics'!$C:$C,0)))</f>
        <v>0.25</v>
      </c>
      <c r="N1022" s="151">
        <f>IF(ISBLANK(INDEX('Policy Characteristics'!H:H,MATCH($C1022,'Policy Characteristics'!$C:$C,0))),"",INDEX('Policy Characteristics'!H:H,MATCH($C1022,'Policy Characteristics'!$C:$C,0)))</f>
        <v>0.01</v>
      </c>
      <c r="O1022" s="144" t="str">
        <f>IF(ISBLANK(INDEX('Policy Characteristics'!I:I,MATCH($C1022,'Policy Characteristics'!$C:$C,0))),"",INDEX('Policy Characteristics'!I:I,MATCH($C1022,'Policy Characteristics'!$C:$C,0)))</f>
        <v>% reduction in energy use</v>
      </c>
      <c r="P1022" s="14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44" t="str">
        <f>IF(ISBLANK(INDEX('Policy Characteristics'!K:K,MATCH($C1022,'Policy Characteristics'!$C:$C,0))),"",INDEX('Policy Characteristics'!K:K,MATCH($C1022,'Policy Characteristics'!$C:$C,0)))</f>
        <v>industry-ag-main.html#eff-stds</v>
      </c>
      <c r="R1022" s="144" t="str">
        <f>IF(ISBLANK(INDEX('Policy Characteristics'!L:L,MATCH($C1022,'Policy Characteristics'!$C:$C,0))),"",INDEX('Policy Characteristics'!L:L,MATCH($C1022,'Policy Characteristics'!$C:$C,0)))</f>
        <v>industry-energy-efficiency-standards.html</v>
      </c>
    </row>
    <row r="1023" spans="1:18" s="4" customFormat="1" x14ac:dyDescent="0.25">
      <c r="A1023" s="144" t="str">
        <f>IF(ISBLANK(INDEX('Policy Characteristics'!A:A,MATCH($C1023,'Policy Characteristics'!$C:$C,0))),"",INDEX('Policy Characteristics'!A:A,MATCH($C1023,'Policy Characteristics'!$C:$C,0)))</f>
        <v>Industry</v>
      </c>
      <c r="B1023" s="152" t="str">
        <f>IF(ISBLANK(INDEX('Policy Characteristics'!B:B,MATCH($C1023,'Policy Characteristics'!$C:$C,0))),"",INDEX('Policy Characteristics'!B:B,MATCH($C1023,'Policy Characteristics'!$C:$C,0)))</f>
        <v>Industry Energy Efficiency Standards</v>
      </c>
      <c r="C1023" s="144" t="str">
        <f t="shared" si="42"/>
        <v>Percentage Improvement in Eqpt Efficiency Standards above BAU</v>
      </c>
      <c r="D1023" s="6" t="s">
        <v>1958</v>
      </c>
      <c r="E1023" s="45" t="s">
        <v>1598</v>
      </c>
      <c r="F1023" t="s">
        <v>1922</v>
      </c>
      <c r="G1023" s="45" t="s">
        <v>1601</v>
      </c>
      <c r="H1023" s="43">
        <v>984</v>
      </c>
      <c r="I1023" t="s">
        <v>44</v>
      </c>
      <c r="J1023" s="145" t="str">
        <f>IF(ISBLANK(INDEX('Policy Characteristics'!D:D,MATCH($C1023,'Policy Characteristics'!$C:$C,0))),"",INDEX('Policy Characteristics'!D:D,MATCH($C1023,'Policy Characteristics'!$C:$C,0)))</f>
        <v>Industry Energy Efficiency Standards</v>
      </c>
      <c r="K1023" s="144" t="str">
        <f>IF(ISBLANK(INDEX('Policy Characteristics'!E:E,MATCH($C1023,'Policy Characteristics'!$C:$C,0))),"",INDEX('Policy Characteristics'!E:E,MATCH($C1023,'Policy Characteristics'!$C:$C,0)))</f>
        <v>indst efficiency standards</v>
      </c>
      <c r="L1023" s="151">
        <f>IF(ISBLANK(INDEX('Policy Characteristics'!F:F,MATCH($C1023,'Policy Characteristics'!$C:$C,0))),"",INDEX('Policy Characteristics'!F:F,MATCH($C1023,'Policy Characteristics'!$C:$C,0)))</f>
        <v>0</v>
      </c>
      <c r="M1023" s="151">
        <f>IF(ISBLANK(INDEX('Policy Characteristics'!G:G,MATCH($C1023,'Policy Characteristics'!$C:$C,0))),"",INDEX('Policy Characteristics'!G:G,MATCH($C1023,'Policy Characteristics'!$C:$C,0)))</f>
        <v>0.25</v>
      </c>
      <c r="N1023" s="151">
        <f>IF(ISBLANK(INDEX('Policy Characteristics'!H:H,MATCH($C1023,'Policy Characteristics'!$C:$C,0))),"",INDEX('Policy Characteristics'!H:H,MATCH($C1023,'Policy Characteristics'!$C:$C,0)))</f>
        <v>0.01</v>
      </c>
      <c r="O1023" s="144" t="str">
        <f>IF(ISBLANK(INDEX('Policy Characteristics'!I:I,MATCH($C1023,'Policy Characteristics'!$C:$C,0))),"",INDEX('Policy Characteristics'!I:I,MATCH($C1023,'Policy Characteristics'!$C:$C,0)))</f>
        <v>% reduction in energy use</v>
      </c>
      <c r="P1023" s="14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44" t="str">
        <f>IF(ISBLANK(INDEX('Policy Characteristics'!K:K,MATCH($C1023,'Policy Characteristics'!$C:$C,0))),"",INDEX('Policy Characteristics'!K:K,MATCH($C1023,'Policy Characteristics'!$C:$C,0)))</f>
        <v>industry-ag-main.html#eff-stds</v>
      </c>
      <c r="R1023" s="144" t="str">
        <f>IF(ISBLANK(INDEX('Policy Characteristics'!L:L,MATCH($C1023,'Policy Characteristics'!$C:$C,0))),"",INDEX('Policy Characteristics'!L:L,MATCH($C1023,'Policy Characteristics'!$C:$C,0)))</f>
        <v>industry-energy-efficiency-standards.html</v>
      </c>
    </row>
    <row r="1024" spans="1:18" s="4" customFormat="1" x14ac:dyDescent="0.25">
      <c r="A1024" s="144" t="str">
        <f>IF(ISBLANK(INDEX('Policy Characteristics'!A:A,MATCH($C1024,'Policy Characteristics'!$C:$C,0))),"",INDEX('Policy Characteristics'!A:A,MATCH($C1024,'Policy Characteristics'!$C:$C,0)))</f>
        <v>Industry</v>
      </c>
      <c r="B1024" s="152" t="str">
        <f>IF(ISBLANK(INDEX('Policy Characteristics'!B:B,MATCH($C1024,'Policy Characteristics'!$C:$C,0))),"",INDEX('Policy Characteristics'!B:B,MATCH($C1024,'Policy Characteristics'!$C:$C,0)))</f>
        <v>Industry Energy Efficiency Standards</v>
      </c>
      <c r="C1024" s="144" t="str">
        <f t="shared" si="42"/>
        <v>Percentage Improvement in Eqpt Efficiency Standards above BAU</v>
      </c>
      <c r="D1024" s="6" t="s">
        <v>1958</v>
      </c>
      <c r="E1024" s="45" t="s">
        <v>1599</v>
      </c>
      <c r="F1024" t="s">
        <v>1922</v>
      </c>
      <c r="G1024" s="45" t="s">
        <v>1603</v>
      </c>
      <c r="H1024" s="43">
        <v>985</v>
      </c>
      <c r="I1024" t="s">
        <v>43</v>
      </c>
      <c r="J1024" s="145" t="str">
        <f>IF(ISBLANK(INDEX('Policy Characteristics'!D:D,MATCH($C1024,'Policy Characteristics'!$C:$C,0))),"",INDEX('Policy Characteristics'!D:D,MATCH($C1024,'Policy Characteristics'!$C:$C,0)))</f>
        <v>Industry Energy Efficiency Standards</v>
      </c>
      <c r="K1024" s="144" t="str">
        <f>IF(ISBLANK(INDEX('Policy Characteristics'!E:E,MATCH($C1024,'Policy Characteristics'!$C:$C,0))),"",INDEX('Policy Characteristics'!E:E,MATCH($C1024,'Policy Characteristics'!$C:$C,0)))</f>
        <v>indst efficiency standards</v>
      </c>
      <c r="L1024" s="151">
        <f>IF(ISBLANK(INDEX('Policy Characteristics'!F:F,MATCH($C1024,'Policy Characteristics'!$C:$C,0))),"",INDEX('Policy Characteristics'!F:F,MATCH($C1024,'Policy Characteristics'!$C:$C,0)))</f>
        <v>0</v>
      </c>
      <c r="M1024" s="151">
        <f>IF(ISBLANK(INDEX('Policy Characteristics'!G:G,MATCH($C1024,'Policy Characteristics'!$C:$C,0))),"",INDEX('Policy Characteristics'!G:G,MATCH($C1024,'Policy Characteristics'!$C:$C,0)))</f>
        <v>0.25</v>
      </c>
      <c r="N1024" s="151">
        <f>IF(ISBLANK(INDEX('Policy Characteristics'!H:H,MATCH($C1024,'Policy Characteristics'!$C:$C,0))),"",INDEX('Policy Characteristics'!H:H,MATCH($C1024,'Policy Characteristics'!$C:$C,0)))</f>
        <v>0.01</v>
      </c>
      <c r="O1024" s="144" t="str">
        <f>IF(ISBLANK(INDEX('Policy Characteristics'!I:I,MATCH($C1024,'Policy Characteristics'!$C:$C,0))),"",INDEX('Policy Characteristics'!I:I,MATCH($C1024,'Policy Characteristics'!$C:$C,0)))</f>
        <v>% reduction in energy use</v>
      </c>
      <c r="P1024" s="14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44" t="str">
        <f>IF(ISBLANK(INDEX('Policy Characteristics'!K:K,MATCH($C1024,'Policy Characteristics'!$C:$C,0))),"",INDEX('Policy Characteristics'!K:K,MATCH($C1024,'Policy Characteristics'!$C:$C,0)))</f>
        <v>industry-ag-main.html#eff-stds</v>
      </c>
      <c r="R1024" s="144" t="str">
        <f>IF(ISBLANK(INDEX('Policy Characteristics'!L:L,MATCH($C1024,'Policy Characteristics'!$C:$C,0))),"",INDEX('Policy Characteristics'!L:L,MATCH($C1024,'Policy Characteristics'!$C:$C,0)))</f>
        <v>industry-energy-efficiency-standards.html</v>
      </c>
    </row>
    <row r="1025" spans="1:18" s="4" customFormat="1" x14ac:dyDescent="0.25">
      <c r="A1025" s="144" t="str">
        <f>IF(ISBLANK(INDEX('Policy Characteristics'!A:A,MATCH($C1025,'Policy Characteristics'!$C:$C,0))),"",INDEX('Policy Characteristics'!A:A,MATCH($C1025,'Policy Characteristics'!$C:$C,0)))</f>
        <v>Industry</v>
      </c>
      <c r="B1025" s="152" t="str">
        <f>IF(ISBLANK(INDEX('Policy Characteristics'!B:B,MATCH($C1025,'Policy Characteristics'!$C:$C,0))),"",INDEX('Policy Characteristics'!B:B,MATCH($C1025,'Policy Characteristics'!$C:$C,0)))</f>
        <v>Industry Energy Efficiency Standards</v>
      </c>
      <c r="C1025" s="144" t="str">
        <f t="shared" si="42"/>
        <v>Percentage Improvement in Eqpt Efficiency Standards above BAU</v>
      </c>
      <c r="D1025" s="6" t="s">
        <v>1958</v>
      </c>
      <c r="E1025" s="45" t="s">
        <v>1600</v>
      </c>
      <c r="F1025" t="s">
        <v>1922</v>
      </c>
      <c r="G1025" s="45" t="s">
        <v>1604</v>
      </c>
      <c r="H1025" s="43">
        <v>986</v>
      </c>
      <c r="I1025" t="s">
        <v>44</v>
      </c>
      <c r="J1025" s="145" t="str">
        <f>IF(ISBLANK(INDEX('Policy Characteristics'!D:D,MATCH($C1025,'Policy Characteristics'!$C:$C,0))),"",INDEX('Policy Characteristics'!D:D,MATCH($C1025,'Policy Characteristics'!$C:$C,0)))</f>
        <v>Industry Energy Efficiency Standards</v>
      </c>
      <c r="K1025" s="144" t="str">
        <f>IF(ISBLANK(INDEX('Policy Characteristics'!E:E,MATCH($C1025,'Policy Characteristics'!$C:$C,0))),"",INDEX('Policy Characteristics'!E:E,MATCH($C1025,'Policy Characteristics'!$C:$C,0)))</f>
        <v>indst efficiency standards</v>
      </c>
      <c r="L1025" s="151">
        <f>IF(ISBLANK(INDEX('Policy Characteristics'!F:F,MATCH($C1025,'Policy Characteristics'!$C:$C,0))),"",INDEX('Policy Characteristics'!F:F,MATCH($C1025,'Policy Characteristics'!$C:$C,0)))</f>
        <v>0</v>
      </c>
      <c r="M1025" s="151">
        <f>IF(ISBLANK(INDEX('Policy Characteristics'!G:G,MATCH($C1025,'Policy Characteristics'!$C:$C,0))),"",INDEX('Policy Characteristics'!G:G,MATCH($C1025,'Policy Characteristics'!$C:$C,0)))</f>
        <v>0.25</v>
      </c>
      <c r="N1025" s="151">
        <f>IF(ISBLANK(INDEX('Policy Characteristics'!H:H,MATCH($C1025,'Policy Characteristics'!$C:$C,0))),"",INDEX('Policy Characteristics'!H:H,MATCH($C1025,'Policy Characteristics'!$C:$C,0)))</f>
        <v>0.01</v>
      </c>
      <c r="O1025" s="144" t="str">
        <f>IF(ISBLANK(INDEX('Policy Characteristics'!I:I,MATCH($C1025,'Policy Characteristics'!$C:$C,0))),"",INDEX('Policy Characteristics'!I:I,MATCH($C1025,'Policy Characteristics'!$C:$C,0)))</f>
        <v>% reduction in energy use</v>
      </c>
      <c r="P1025" s="14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44" t="str">
        <f>IF(ISBLANK(INDEX('Policy Characteristics'!K:K,MATCH($C1025,'Policy Characteristics'!$C:$C,0))),"",INDEX('Policy Characteristics'!K:K,MATCH($C1025,'Policy Characteristics'!$C:$C,0)))</f>
        <v>industry-ag-main.html#eff-stds</v>
      </c>
      <c r="R1025" s="144" t="str">
        <f>IF(ISBLANK(INDEX('Policy Characteristics'!L:L,MATCH($C1025,'Policy Characteristics'!$C:$C,0))),"",INDEX('Policy Characteristics'!L:L,MATCH($C1025,'Policy Characteristics'!$C:$C,0)))</f>
        <v>industry-energy-efficiency-standards.html</v>
      </c>
    </row>
    <row r="1026" spans="1:18" s="4" customFormat="1" x14ac:dyDescent="0.25">
      <c r="A1026" s="144" t="str">
        <f>IF(ISBLANK(INDEX('Policy Characteristics'!A:A,MATCH($C1026,'Policy Characteristics'!$C:$C,0))),"",INDEX('Policy Characteristics'!A:A,MATCH($C1026,'Policy Characteristics'!$C:$C,0)))</f>
        <v>Industry</v>
      </c>
      <c r="B1026" s="152" t="str">
        <f>IF(ISBLANK(INDEX('Policy Characteristics'!B:B,MATCH($C1026,'Policy Characteristics'!$C:$C,0))),"",INDEX('Policy Characteristics'!B:B,MATCH($C1026,'Policy Characteristics'!$C:$C,0)))</f>
        <v>Industry Energy Efficiency Standards</v>
      </c>
      <c r="C1026" s="144" t="str">
        <f t="shared" si="42"/>
        <v>Percentage Improvement in Eqpt Efficiency Standards above BAU</v>
      </c>
      <c r="D1026" s="6" t="s">
        <v>1958</v>
      </c>
      <c r="E1026" s="45" t="s">
        <v>1597</v>
      </c>
      <c r="F1026" t="s">
        <v>1922</v>
      </c>
      <c r="G1026" s="45" t="s">
        <v>1602</v>
      </c>
      <c r="H1026" s="43">
        <v>987</v>
      </c>
      <c r="I1026" t="s">
        <v>44</v>
      </c>
      <c r="J1026" s="145" t="str">
        <f>IF(ISBLANK(INDEX('Policy Characteristics'!D:D,MATCH($C1026,'Policy Characteristics'!$C:$C,0))),"",INDEX('Policy Characteristics'!D:D,MATCH($C1026,'Policy Characteristics'!$C:$C,0)))</f>
        <v>Industry Energy Efficiency Standards</v>
      </c>
      <c r="K1026" s="144" t="str">
        <f>IF(ISBLANK(INDEX('Policy Characteristics'!E:E,MATCH($C1026,'Policy Characteristics'!$C:$C,0))),"",INDEX('Policy Characteristics'!E:E,MATCH($C1026,'Policy Characteristics'!$C:$C,0)))</f>
        <v>indst efficiency standards</v>
      </c>
      <c r="L1026" s="151">
        <f>IF(ISBLANK(INDEX('Policy Characteristics'!F:F,MATCH($C1026,'Policy Characteristics'!$C:$C,0))),"",INDEX('Policy Characteristics'!F:F,MATCH($C1026,'Policy Characteristics'!$C:$C,0)))</f>
        <v>0</v>
      </c>
      <c r="M1026" s="151">
        <f>IF(ISBLANK(INDEX('Policy Characteristics'!G:G,MATCH($C1026,'Policy Characteristics'!$C:$C,0))),"",INDEX('Policy Characteristics'!G:G,MATCH($C1026,'Policy Characteristics'!$C:$C,0)))</f>
        <v>0.25</v>
      </c>
      <c r="N1026" s="151">
        <f>IF(ISBLANK(INDEX('Policy Characteristics'!H:H,MATCH($C1026,'Policy Characteristics'!$C:$C,0))),"",INDEX('Policy Characteristics'!H:H,MATCH($C1026,'Policy Characteristics'!$C:$C,0)))</f>
        <v>0.01</v>
      </c>
      <c r="O1026" s="144" t="str">
        <f>IF(ISBLANK(INDEX('Policy Characteristics'!I:I,MATCH($C1026,'Policy Characteristics'!$C:$C,0))),"",INDEX('Policy Characteristics'!I:I,MATCH($C1026,'Policy Characteristics'!$C:$C,0)))</f>
        <v>% reduction in energy use</v>
      </c>
      <c r="P1026" s="14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44" t="str">
        <f>IF(ISBLANK(INDEX('Policy Characteristics'!K:K,MATCH($C1026,'Policy Characteristics'!$C:$C,0))),"",INDEX('Policy Characteristics'!K:K,MATCH($C1026,'Policy Characteristics'!$C:$C,0)))</f>
        <v>industry-ag-main.html#eff-stds</v>
      </c>
      <c r="R1026" s="144" t="str">
        <f>IF(ISBLANK(INDEX('Policy Characteristics'!L:L,MATCH($C1026,'Policy Characteristics'!$C:$C,0))),"",INDEX('Policy Characteristics'!L:L,MATCH($C1026,'Policy Characteristics'!$C:$C,0)))</f>
        <v>industry-energy-efficiency-standards.html</v>
      </c>
    </row>
    <row r="1027" spans="1:18" s="4" customFormat="1" x14ac:dyDescent="0.25">
      <c r="A1027" s="144" t="str">
        <f>IF(ISBLANK(INDEX('Policy Characteristics'!A:A,MATCH($C1027,'Policy Characteristics'!$C:$C,0))),"",INDEX('Policy Characteristics'!A:A,MATCH($C1027,'Policy Characteristics'!$C:$C,0)))</f>
        <v>Industry</v>
      </c>
      <c r="B1027" s="152" t="str">
        <f>IF(ISBLANK(INDEX('Policy Characteristics'!B:B,MATCH($C1027,'Policy Characteristics'!$C:$C,0))),"",INDEX('Policy Characteristics'!B:B,MATCH($C1027,'Policy Characteristics'!$C:$C,0)))</f>
        <v>Industry Energy Efficiency Standards</v>
      </c>
      <c r="C1027" s="144" t="str">
        <f t="shared" si="42"/>
        <v>Percentage Improvement in Eqpt Efficiency Standards above BAU</v>
      </c>
      <c r="D1027" s="6" t="s">
        <v>1959</v>
      </c>
      <c r="E1027" s="45" t="s">
        <v>1292</v>
      </c>
      <c r="F1027" t="s">
        <v>1923</v>
      </c>
      <c r="G1027" s="45" t="s">
        <v>1298</v>
      </c>
      <c r="H1027" s="43">
        <v>988</v>
      </c>
      <c r="I1027" t="s">
        <v>43</v>
      </c>
      <c r="J1027" s="145" t="str">
        <f>IF(ISBLANK(INDEX('Policy Characteristics'!D:D,MATCH($C1027,'Policy Characteristics'!$C:$C,0))),"",INDEX('Policy Characteristics'!D:D,MATCH($C1027,'Policy Characteristics'!$C:$C,0)))</f>
        <v>Industry Energy Efficiency Standards</v>
      </c>
      <c r="K1027" s="144" t="str">
        <f>IF(ISBLANK(INDEX('Policy Characteristics'!E:E,MATCH($C1027,'Policy Characteristics'!$C:$C,0))),"",INDEX('Policy Characteristics'!E:E,MATCH($C1027,'Policy Characteristics'!$C:$C,0)))</f>
        <v>indst efficiency standards</v>
      </c>
      <c r="L1027" s="151">
        <f>IF(ISBLANK(INDEX('Policy Characteristics'!F:F,MATCH($C1027,'Policy Characteristics'!$C:$C,0))),"",INDEX('Policy Characteristics'!F:F,MATCH($C1027,'Policy Characteristics'!$C:$C,0)))</f>
        <v>0</v>
      </c>
      <c r="M1027" s="151">
        <f>IF(ISBLANK(INDEX('Policy Characteristics'!G:G,MATCH($C1027,'Policy Characteristics'!$C:$C,0))),"",INDEX('Policy Characteristics'!G:G,MATCH($C1027,'Policy Characteristics'!$C:$C,0)))</f>
        <v>0.25</v>
      </c>
      <c r="N1027" s="151">
        <f>IF(ISBLANK(INDEX('Policy Characteristics'!H:H,MATCH($C1027,'Policy Characteristics'!$C:$C,0))),"",INDEX('Policy Characteristics'!H:H,MATCH($C1027,'Policy Characteristics'!$C:$C,0)))</f>
        <v>0.01</v>
      </c>
      <c r="O1027" s="144" t="str">
        <f>IF(ISBLANK(INDEX('Policy Characteristics'!I:I,MATCH($C1027,'Policy Characteristics'!$C:$C,0))),"",INDEX('Policy Characteristics'!I:I,MATCH($C1027,'Policy Characteristics'!$C:$C,0)))</f>
        <v>% reduction in energy use</v>
      </c>
      <c r="P1027" s="14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44" t="str">
        <f>IF(ISBLANK(INDEX('Policy Characteristics'!K:K,MATCH($C1027,'Policy Characteristics'!$C:$C,0))),"",INDEX('Policy Characteristics'!K:K,MATCH($C1027,'Policy Characteristics'!$C:$C,0)))</f>
        <v>industry-ag-main.html#eff-stds</v>
      </c>
      <c r="R1027" s="144" t="str">
        <f>IF(ISBLANK(INDEX('Policy Characteristics'!L:L,MATCH($C1027,'Policy Characteristics'!$C:$C,0))),"",INDEX('Policy Characteristics'!L:L,MATCH($C1027,'Policy Characteristics'!$C:$C,0)))</f>
        <v>industry-energy-efficiency-standards.html</v>
      </c>
    </row>
    <row r="1028" spans="1:18" s="4" customFormat="1" x14ac:dyDescent="0.25">
      <c r="A1028" s="144" t="str">
        <f>IF(ISBLANK(INDEX('Policy Characteristics'!A:A,MATCH($C1028,'Policy Characteristics'!$C:$C,0))),"",INDEX('Policy Characteristics'!A:A,MATCH($C1028,'Policy Characteristics'!$C:$C,0)))</f>
        <v>Industry</v>
      </c>
      <c r="B1028" s="152" t="str">
        <f>IF(ISBLANK(INDEX('Policy Characteristics'!B:B,MATCH($C1028,'Policy Characteristics'!$C:$C,0))),"",INDEX('Policy Characteristics'!B:B,MATCH($C1028,'Policy Characteristics'!$C:$C,0)))</f>
        <v>Industry Energy Efficiency Standards</v>
      </c>
      <c r="C1028" s="144" t="str">
        <f t="shared" si="42"/>
        <v>Percentage Improvement in Eqpt Efficiency Standards above BAU</v>
      </c>
      <c r="D1028" s="6" t="s">
        <v>1959</v>
      </c>
      <c r="E1028" s="45" t="s">
        <v>1293</v>
      </c>
      <c r="F1028" t="s">
        <v>1923</v>
      </c>
      <c r="G1028" s="45" t="s">
        <v>1301</v>
      </c>
      <c r="H1028" s="43">
        <v>989</v>
      </c>
      <c r="I1028" t="s">
        <v>44</v>
      </c>
      <c r="J1028" s="145" t="str">
        <f>IF(ISBLANK(INDEX('Policy Characteristics'!D:D,MATCH($C1028,'Policy Characteristics'!$C:$C,0))),"",INDEX('Policy Characteristics'!D:D,MATCH($C1028,'Policy Characteristics'!$C:$C,0)))</f>
        <v>Industry Energy Efficiency Standards</v>
      </c>
      <c r="K1028" s="144" t="str">
        <f>IF(ISBLANK(INDEX('Policy Characteristics'!E:E,MATCH($C1028,'Policy Characteristics'!$C:$C,0))),"",INDEX('Policy Characteristics'!E:E,MATCH($C1028,'Policy Characteristics'!$C:$C,0)))</f>
        <v>indst efficiency standards</v>
      </c>
      <c r="L1028" s="151">
        <f>IF(ISBLANK(INDEX('Policy Characteristics'!F:F,MATCH($C1028,'Policy Characteristics'!$C:$C,0))),"",INDEX('Policy Characteristics'!F:F,MATCH($C1028,'Policy Characteristics'!$C:$C,0)))</f>
        <v>0</v>
      </c>
      <c r="M1028" s="151">
        <f>IF(ISBLANK(INDEX('Policy Characteristics'!G:G,MATCH($C1028,'Policy Characteristics'!$C:$C,0))),"",INDEX('Policy Characteristics'!G:G,MATCH($C1028,'Policy Characteristics'!$C:$C,0)))</f>
        <v>0.25</v>
      </c>
      <c r="N1028" s="151">
        <f>IF(ISBLANK(INDEX('Policy Characteristics'!H:H,MATCH($C1028,'Policy Characteristics'!$C:$C,0))),"",INDEX('Policy Characteristics'!H:H,MATCH($C1028,'Policy Characteristics'!$C:$C,0)))</f>
        <v>0.01</v>
      </c>
      <c r="O1028" s="144" t="str">
        <f>IF(ISBLANK(INDEX('Policy Characteristics'!I:I,MATCH($C1028,'Policy Characteristics'!$C:$C,0))),"",INDEX('Policy Characteristics'!I:I,MATCH($C1028,'Policy Characteristics'!$C:$C,0)))</f>
        <v>% reduction in energy use</v>
      </c>
      <c r="P1028" s="14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44" t="str">
        <f>IF(ISBLANK(INDEX('Policy Characteristics'!K:K,MATCH($C1028,'Policy Characteristics'!$C:$C,0))),"",INDEX('Policy Characteristics'!K:K,MATCH($C1028,'Policy Characteristics'!$C:$C,0)))</f>
        <v>industry-ag-main.html#eff-stds</v>
      </c>
      <c r="R1028" s="144" t="str">
        <f>IF(ISBLANK(INDEX('Policy Characteristics'!L:L,MATCH($C1028,'Policy Characteristics'!$C:$C,0))),"",INDEX('Policy Characteristics'!L:L,MATCH($C1028,'Policy Characteristics'!$C:$C,0)))</f>
        <v>industry-energy-efficiency-standards.html</v>
      </c>
    </row>
    <row r="1029" spans="1:18" s="4" customFormat="1" x14ac:dyDescent="0.25">
      <c r="A1029" s="144" t="str">
        <f>IF(ISBLANK(INDEX('Policy Characteristics'!A:A,MATCH($C1029,'Policy Characteristics'!$C:$C,0))),"",INDEX('Policy Characteristics'!A:A,MATCH($C1029,'Policy Characteristics'!$C:$C,0)))</f>
        <v>Industry</v>
      </c>
      <c r="B1029" s="152" t="str">
        <f>IF(ISBLANK(INDEX('Policy Characteristics'!B:B,MATCH($C1029,'Policy Characteristics'!$C:$C,0))),"",INDEX('Policy Characteristics'!B:B,MATCH($C1029,'Policy Characteristics'!$C:$C,0)))</f>
        <v>Industry Energy Efficiency Standards</v>
      </c>
      <c r="C1029" s="144" t="str">
        <f t="shared" si="42"/>
        <v>Percentage Improvement in Eqpt Efficiency Standards above BAU</v>
      </c>
      <c r="D1029" s="6" t="s">
        <v>1959</v>
      </c>
      <c r="E1029" s="45" t="s">
        <v>1294</v>
      </c>
      <c r="F1029" t="s">
        <v>1923</v>
      </c>
      <c r="G1029" s="45" t="s">
        <v>1302</v>
      </c>
      <c r="H1029" s="43">
        <v>990</v>
      </c>
      <c r="I1029" t="s">
        <v>43</v>
      </c>
      <c r="J1029" s="145" t="str">
        <f>IF(ISBLANK(INDEX('Policy Characteristics'!D:D,MATCH($C1029,'Policy Characteristics'!$C:$C,0))),"",INDEX('Policy Characteristics'!D:D,MATCH($C1029,'Policy Characteristics'!$C:$C,0)))</f>
        <v>Industry Energy Efficiency Standards</v>
      </c>
      <c r="K1029" s="144" t="str">
        <f>IF(ISBLANK(INDEX('Policy Characteristics'!E:E,MATCH($C1029,'Policy Characteristics'!$C:$C,0))),"",INDEX('Policy Characteristics'!E:E,MATCH($C1029,'Policy Characteristics'!$C:$C,0)))</f>
        <v>indst efficiency standards</v>
      </c>
      <c r="L1029" s="151">
        <f>IF(ISBLANK(INDEX('Policy Characteristics'!F:F,MATCH($C1029,'Policy Characteristics'!$C:$C,0))),"",INDEX('Policy Characteristics'!F:F,MATCH($C1029,'Policy Characteristics'!$C:$C,0)))</f>
        <v>0</v>
      </c>
      <c r="M1029" s="151">
        <f>IF(ISBLANK(INDEX('Policy Characteristics'!G:G,MATCH($C1029,'Policy Characteristics'!$C:$C,0))),"",INDEX('Policy Characteristics'!G:G,MATCH($C1029,'Policy Characteristics'!$C:$C,0)))</f>
        <v>0.25</v>
      </c>
      <c r="N1029" s="151">
        <f>IF(ISBLANK(INDEX('Policy Characteristics'!H:H,MATCH($C1029,'Policy Characteristics'!$C:$C,0))),"",INDEX('Policy Characteristics'!H:H,MATCH($C1029,'Policy Characteristics'!$C:$C,0)))</f>
        <v>0.01</v>
      </c>
      <c r="O1029" s="144" t="str">
        <f>IF(ISBLANK(INDEX('Policy Characteristics'!I:I,MATCH($C1029,'Policy Characteristics'!$C:$C,0))),"",INDEX('Policy Characteristics'!I:I,MATCH($C1029,'Policy Characteristics'!$C:$C,0)))</f>
        <v>% reduction in energy use</v>
      </c>
      <c r="P1029" s="14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44" t="str">
        <f>IF(ISBLANK(INDEX('Policy Characteristics'!K:K,MATCH($C1029,'Policy Characteristics'!$C:$C,0))),"",INDEX('Policy Characteristics'!K:K,MATCH($C1029,'Policy Characteristics'!$C:$C,0)))</f>
        <v>industry-ag-main.html#eff-stds</v>
      </c>
      <c r="R1029" s="144" t="str">
        <f>IF(ISBLANK(INDEX('Policy Characteristics'!L:L,MATCH($C1029,'Policy Characteristics'!$C:$C,0))),"",INDEX('Policy Characteristics'!L:L,MATCH($C1029,'Policy Characteristics'!$C:$C,0)))</f>
        <v>industry-energy-efficiency-standards.html</v>
      </c>
    </row>
    <row r="1030" spans="1:18" s="4" customFormat="1" x14ac:dyDescent="0.25">
      <c r="A1030" s="144" t="str">
        <f>IF(ISBLANK(INDEX('Policy Characteristics'!A:A,MATCH($C1030,'Policy Characteristics'!$C:$C,0))),"",INDEX('Policy Characteristics'!A:A,MATCH($C1030,'Policy Characteristics'!$C:$C,0)))</f>
        <v>Industry</v>
      </c>
      <c r="B1030" s="152" t="str">
        <f>IF(ISBLANK(INDEX('Policy Characteristics'!B:B,MATCH($C1030,'Policy Characteristics'!$C:$C,0))),"",INDEX('Policy Characteristics'!B:B,MATCH($C1030,'Policy Characteristics'!$C:$C,0)))</f>
        <v>Industry Energy Efficiency Standards</v>
      </c>
      <c r="C1030" s="144" t="str">
        <f t="shared" si="42"/>
        <v>Percentage Improvement in Eqpt Efficiency Standards above BAU</v>
      </c>
      <c r="D1030" s="6" t="s">
        <v>1959</v>
      </c>
      <c r="E1030" s="45" t="s">
        <v>1295</v>
      </c>
      <c r="F1030" t="s">
        <v>1923</v>
      </c>
      <c r="G1030" s="45" t="s">
        <v>1299</v>
      </c>
      <c r="H1030" s="43">
        <v>991</v>
      </c>
      <c r="I1030" t="s">
        <v>44</v>
      </c>
      <c r="J1030" s="145" t="str">
        <f>IF(ISBLANK(INDEX('Policy Characteristics'!D:D,MATCH($C1030,'Policy Characteristics'!$C:$C,0))),"",INDEX('Policy Characteristics'!D:D,MATCH($C1030,'Policy Characteristics'!$C:$C,0)))</f>
        <v>Industry Energy Efficiency Standards</v>
      </c>
      <c r="K1030" s="144" t="str">
        <f>IF(ISBLANK(INDEX('Policy Characteristics'!E:E,MATCH($C1030,'Policy Characteristics'!$C:$C,0))),"",INDEX('Policy Characteristics'!E:E,MATCH($C1030,'Policy Characteristics'!$C:$C,0)))</f>
        <v>indst efficiency standards</v>
      </c>
      <c r="L1030" s="151">
        <f>IF(ISBLANK(INDEX('Policy Characteristics'!F:F,MATCH($C1030,'Policy Characteristics'!$C:$C,0))),"",INDEX('Policy Characteristics'!F:F,MATCH($C1030,'Policy Characteristics'!$C:$C,0)))</f>
        <v>0</v>
      </c>
      <c r="M1030" s="151">
        <f>IF(ISBLANK(INDEX('Policy Characteristics'!G:G,MATCH($C1030,'Policy Characteristics'!$C:$C,0))),"",INDEX('Policy Characteristics'!G:G,MATCH($C1030,'Policy Characteristics'!$C:$C,0)))</f>
        <v>0.25</v>
      </c>
      <c r="N1030" s="151">
        <f>IF(ISBLANK(INDEX('Policy Characteristics'!H:H,MATCH($C1030,'Policy Characteristics'!$C:$C,0))),"",INDEX('Policy Characteristics'!H:H,MATCH($C1030,'Policy Characteristics'!$C:$C,0)))</f>
        <v>0.01</v>
      </c>
      <c r="O1030" s="144" t="str">
        <f>IF(ISBLANK(INDEX('Policy Characteristics'!I:I,MATCH($C1030,'Policy Characteristics'!$C:$C,0))),"",INDEX('Policy Characteristics'!I:I,MATCH($C1030,'Policy Characteristics'!$C:$C,0)))</f>
        <v>% reduction in energy use</v>
      </c>
      <c r="P1030" s="14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44" t="str">
        <f>IF(ISBLANK(INDEX('Policy Characteristics'!K:K,MATCH($C1030,'Policy Characteristics'!$C:$C,0))),"",INDEX('Policy Characteristics'!K:K,MATCH($C1030,'Policy Characteristics'!$C:$C,0)))</f>
        <v>industry-ag-main.html#eff-stds</v>
      </c>
      <c r="R1030" s="144" t="str">
        <f>IF(ISBLANK(INDEX('Policy Characteristics'!L:L,MATCH($C1030,'Policy Characteristics'!$C:$C,0))),"",INDEX('Policy Characteristics'!L:L,MATCH($C1030,'Policy Characteristics'!$C:$C,0)))</f>
        <v>industry-energy-efficiency-standards.html</v>
      </c>
    </row>
    <row r="1031" spans="1:18" s="4" customFormat="1" x14ac:dyDescent="0.25">
      <c r="A1031" s="144" t="str">
        <f>IF(ISBLANK(INDEX('Policy Characteristics'!A:A,MATCH($C1031,'Policy Characteristics'!$C:$C,0))),"",INDEX('Policy Characteristics'!A:A,MATCH($C1031,'Policy Characteristics'!$C:$C,0)))</f>
        <v>Industry</v>
      </c>
      <c r="B1031" s="152" t="str">
        <f>IF(ISBLANK(INDEX('Policy Characteristics'!B:B,MATCH($C1031,'Policy Characteristics'!$C:$C,0))),"",INDEX('Policy Characteristics'!B:B,MATCH($C1031,'Policy Characteristics'!$C:$C,0)))</f>
        <v>Industry Energy Efficiency Standards</v>
      </c>
      <c r="C1031" s="144" t="str">
        <f t="shared" si="42"/>
        <v>Percentage Improvement in Eqpt Efficiency Standards above BAU</v>
      </c>
      <c r="D1031" s="6" t="s">
        <v>1959</v>
      </c>
      <c r="E1031" s="45" t="s">
        <v>1296</v>
      </c>
      <c r="F1031" t="s">
        <v>1923</v>
      </c>
      <c r="G1031" s="45" t="s">
        <v>1300</v>
      </c>
      <c r="H1031" s="43">
        <v>992</v>
      </c>
      <c r="I1031" t="s">
        <v>43</v>
      </c>
      <c r="J1031" s="145" t="str">
        <f>IF(ISBLANK(INDEX('Policy Characteristics'!D:D,MATCH($C1031,'Policy Characteristics'!$C:$C,0))),"",INDEX('Policy Characteristics'!D:D,MATCH($C1031,'Policy Characteristics'!$C:$C,0)))</f>
        <v>Industry Energy Efficiency Standards</v>
      </c>
      <c r="K1031" s="144" t="str">
        <f>IF(ISBLANK(INDEX('Policy Characteristics'!E:E,MATCH($C1031,'Policy Characteristics'!$C:$C,0))),"",INDEX('Policy Characteristics'!E:E,MATCH($C1031,'Policy Characteristics'!$C:$C,0)))</f>
        <v>indst efficiency standards</v>
      </c>
      <c r="L1031" s="151">
        <f>IF(ISBLANK(INDEX('Policy Characteristics'!F:F,MATCH($C1031,'Policy Characteristics'!$C:$C,0))),"",INDEX('Policy Characteristics'!F:F,MATCH($C1031,'Policy Characteristics'!$C:$C,0)))</f>
        <v>0</v>
      </c>
      <c r="M1031" s="151">
        <f>IF(ISBLANK(INDEX('Policy Characteristics'!G:G,MATCH($C1031,'Policy Characteristics'!$C:$C,0))),"",INDEX('Policy Characteristics'!G:G,MATCH($C1031,'Policy Characteristics'!$C:$C,0)))</f>
        <v>0.25</v>
      </c>
      <c r="N1031" s="151">
        <f>IF(ISBLANK(INDEX('Policy Characteristics'!H:H,MATCH($C1031,'Policy Characteristics'!$C:$C,0))),"",INDEX('Policy Characteristics'!H:H,MATCH($C1031,'Policy Characteristics'!$C:$C,0)))</f>
        <v>0.01</v>
      </c>
      <c r="O1031" s="144" t="str">
        <f>IF(ISBLANK(INDEX('Policy Characteristics'!I:I,MATCH($C1031,'Policy Characteristics'!$C:$C,0))),"",INDEX('Policy Characteristics'!I:I,MATCH($C1031,'Policy Characteristics'!$C:$C,0)))</f>
        <v>% reduction in energy use</v>
      </c>
      <c r="P1031" s="14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44" t="str">
        <f>IF(ISBLANK(INDEX('Policy Characteristics'!K:K,MATCH($C1031,'Policy Characteristics'!$C:$C,0))),"",INDEX('Policy Characteristics'!K:K,MATCH($C1031,'Policy Characteristics'!$C:$C,0)))</f>
        <v>industry-ag-main.html#eff-stds</v>
      </c>
      <c r="R1031" s="144" t="str">
        <f>IF(ISBLANK(INDEX('Policy Characteristics'!L:L,MATCH($C1031,'Policy Characteristics'!$C:$C,0))),"",INDEX('Policy Characteristics'!L:L,MATCH($C1031,'Policy Characteristics'!$C:$C,0)))</f>
        <v>industry-energy-efficiency-standards.html</v>
      </c>
    </row>
    <row r="1032" spans="1:18" s="4" customFormat="1" x14ac:dyDescent="0.25">
      <c r="A1032" s="144" t="str">
        <f>IF(ISBLANK(INDEX('Policy Characteristics'!A:A,MATCH($C1032,'Policy Characteristics'!$C:$C,0))),"",INDEX('Policy Characteristics'!A:A,MATCH($C1032,'Policy Characteristics'!$C:$C,0)))</f>
        <v>Industry</v>
      </c>
      <c r="B1032" s="152" t="str">
        <f>IF(ISBLANK(INDEX('Policy Characteristics'!B:B,MATCH($C1032,'Policy Characteristics'!$C:$C,0))),"",INDEX('Policy Characteristics'!B:B,MATCH($C1032,'Policy Characteristics'!$C:$C,0)))</f>
        <v>Industry Energy Efficiency Standards</v>
      </c>
      <c r="C1032" s="144" t="str">
        <f t="shared" si="42"/>
        <v>Percentage Improvement in Eqpt Efficiency Standards above BAU</v>
      </c>
      <c r="D1032" s="6" t="s">
        <v>1959</v>
      </c>
      <c r="E1032" s="45" t="s">
        <v>1297</v>
      </c>
      <c r="F1032" t="s">
        <v>1923</v>
      </c>
      <c r="G1032" s="45" t="s">
        <v>1303</v>
      </c>
      <c r="H1032" s="43">
        <v>993</v>
      </c>
      <c r="I1032" t="s">
        <v>44</v>
      </c>
      <c r="J1032" s="145" t="str">
        <f>IF(ISBLANK(INDEX('Policy Characteristics'!D:D,MATCH($C1032,'Policy Characteristics'!$C:$C,0))),"",INDEX('Policy Characteristics'!D:D,MATCH($C1032,'Policy Characteristics'!$C:$C,0)))</f>
        <v>Industry Energy Efficiency Standards</v>
      </c>
      <c r="K1032" s="144" t="str">
        <f>IF(ISBLANK(INDEX('Policy Characteristics'!E:E,MATCH($C1032,'Policy Characteristics'!$C:$C,0))),"",INDEX('Policy Characteristics'!E:E,MATCH($C1032,'Policy Characteristics'!$C:$C,0)))</f>
        <v>indst efficiency standards</v>
      </c>
      <c r="L1032" s="151">
        <f>IF(ISBLANK(INDEX('Policy Characteristics'!F:F,MATCH($C1032,'Policy Characteristics'!$C:$C,0))),"",INDEX('Policy Characteristics'!F:F,MATCH($C1032,'Policy Characteristics'!$C:$C,0)))</f>
        <v>0</v>
      </c>
      <c r="M1032" s="151">
        <f>IF(ISBLANK(INDEX('Policy Characteristics'!G:G,MATCH($C1032,'Policy Characteristics'!$C:$C,0))),"",INDEX('Policy Characteristics'!G:G,MATCH($C1032,'Policy Characteristics'!$C:$C,0)))</f>
        <v>0.25</v>
      </c>
      <c r="N1032" s="151">
        <f>IF(ISBLANK(INDEX('Policy Characteristics'!H:H,MATCH($C1032,'Policy Characteristics'!$C:$C,0))),"",INDEX('Policy Characteristics'!H:H,MATCH($C1032,'Policy Characteristics'!$C:$C,0)))</f>
        <v>0.01</v>
      </c>
      <c r="O1032" s="144" t="str">
        <f>IF(ISBLANK(INDEX('Policy Characteristics'!I:I,MATCH($C1032,'Policy Characteristics'!$C:$C,0))),"",INDEX('Policy Characteristics'!I:I,MATCH($C1032,'Policy Characteristics'!$C:$C,0)))</f>
        <v>% reduction in energy use</v>
      </c>
      <c r="P1032" s="14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44" t="str">
        <f>IF(ISBLANK(INDEX('Policy Characteristics'!K:K,MATCH($C1032,'Policy Characteristics'!$C:$C,0))),"",INDEX('Policy Characteristics'!K:K,MATCH($C1032,'Policy Characteristics'!$C:$C,0)))</f>
        <v>industry-ag-main.html#eff-stds</v>
      </c>
      <c r="R1032" s="144" t="str">
        <f>IF(ISBLANK(INDEX('Policy Characteristics'!L:L,MATCH($C1032,'Policy Characteristics'!$C:$C,0))),"",INDEX('Policy Characteristics'!L:L,MATCH($C1032,'Policy Characteristics'!$C:$C,0)))</f>
        <v>industry-energy-efficiency-standards.html</v>
      </c>
    </row>
    <row r="1033" spans="1:18" s="4" customFormat="1" x14ac:dyDescent="0.25">
      <c r="A1033" s="144" t="str">
        <f>IF(ISBLANK(INDEX('Policy Characteristics'!A:A,MATCH($C1033,'Policy Characteristics'!$C:$C,0))),"",INDEX('Policy Characteristics'!A:A,MATCH($C1033,'Policy Characteristics'!$C:$C,0)))</f>
        <v>Industry</v>
      </c>
      <c r="B1033" s="152" t="str">
        <f>IF(ISBLANK(INDEX('Policy Characteristics'!B:B,MATCH($C1033,'Policy Characteristics'!$C:$C,0))),"",INDEX('Policy Characteristics'!B:B,MATCH($C1033,'Policy Characteristics'!$C:$C,0)))</f>
        <v>Industry Energy Efficiency Standards</v>
      </c>
      <c r="C1033" s="144" t="str">
        <f t="shared" si="42"/>
        <v>Percentage Improvement in Eqpt Efficiency Standards above BAU</v>
      </c>
      <c r="D1033" s="6" t="s">
        <v>1959</v>
      </c>
      <c r="E1033" s="45" t="s">
        <v>1598</v>
      </c>
      <c r="F1033" t="s">
        <v>1923</v>
      </c>
      <c r="G1033" s="45" t="s">
        <v>1601</v>
      </c>
      <c r="H1033" s="43">
        <v>994</v>
      </c>
      <c r="I1033" t="s">
        <v>44</v>
      </c>
      <c r="J1033" s="145" t="str">
        <f>IF(ISBLANK(INDEX('Policy Characteristics'!D:D,MATCH($C1033,'Policy Characteristics'!$C:$C,0))),"",INDEX('Policy Characteristics'!D:D,MATCH($C1033,'Policy Characteristics'!$C:$C,0)))</f>
        <v>Industry Energy Efficiency Standards</v>
      </c>
      <c r="K1033" s="144" t="str">
        <f>IF(ISBLANK(INDEX('Policy Characteristics'!E:E,MATCH($C1033,'Policy Characteristics'!$C:$C,0))),"",INDEX('Policy Characteristics'!E:E,MATCH($C1033,'Policy Characteristics'!$C:$C,0)))</f>
        <v>indst efficiency standards</v>
      </c>
      <c r="L1033" s="151">
        <f>IF(ISBLANK(INDEX('Policy Characteristics'!F:F,MATCH($C1033,'Policy Characteristics'!$C:$C,0))),"",INDEX('Policy Characteristics'!F:F,MATCH($C1033,'Policy Characteristics'!$C:$C,0)))</f>
        <v>0</v>
      </c>
      <c r="M1033" s="151">
        <f>IF(ISBLANK(INDEX('Policy Characteristics'!G:G,MATCH($C1033,'Policy Characteristics'!$C:$C,0))),"",INDEX('Policy Characteristics'!G:G,MATCH($C1033,'Policy Characteristics'!$C:$C,0)))</f>
        <v>0.25</v>
      </c>
      <c r="N1033" s="151">
        <f>IF(ISBLANK(INDEX('Policy Characteristics'!H:H,MATCH($C1033,'Policy Characteristics'!$C:$C,0))),"",INDEX('Policy Characteristics'!H:H,MATCH($C1033,'Policy Characteristics'!$C:$C,0)))</f>
        <v>0.01</v>
      </c>
      <c r="O1033" s="144" t="str">
        <f>IF(ISBLANK(INDEX('Policy Characteristics'!I:I,MATCH($C1033,'Policy Characteristics'!$C:$C,0))),"",INDEX('Policy Characteristics'!I:I,MATCH($C1033,'Policy Characteristics'!$C:$C,0)))</f>
        <v>% reduction in energy use</v>
      </c>
      <c r="P1033" s="14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44" t="str">
        <f>IF(ISBLANK(INDEX('Policy Characteristics'!K:K,MATCH($C1033,'Policy Characteristics'!$C:$C,0))),"",INDEX('Policy Characteristics'!K:K,MATCH($C1033,'Policy Characteristics'!$C:$C,0)))</f>
        <v>industry-ag-main.html#eff-stds</v>
      </c>
      <c r="R1033" s="144" t="str">
        <f>IF(ISBLANK(INDEX('Policy Characteristics'!L:L,MATCH($C1033,'Policy Characteristics'!$C:$C,0))),"",INDEX('Policy Characteristics'!L:L,MATCH($C1033,'Policy Characteristics'!$C:$C,0)))</f>
        <v>industry-energy-efficiency-standards.html</v>
      </c>
    </row>
    <row r="1034" spans="1:18" s="4" customFormat="1" x14ac:dyDescent="0.25">
      <c r="A1034" s="144" t="str">
        <f>IF(ISBLANK(INDEX('Policy Characteristics'!A:A,MATCH($C1034,'Policy Characteristics'!$C:$C,0))),"",INDEX('Policy Characteristics'!A:A,MATCH($C1034,'Policy Characteristics'!$C:$C,0)))</f>
        <v>Industry</v>
      </c>
      <c r="B1034" s="152" t="str">
        <f>IF(ISBLANK(INDEX('Policy Characteristics'!B:B,MATCH($C1034,'Policy Characteristics'!$C:$C,0))),"",INDEX('Policy Characteristics'!B:B,MATCH($C1034,'Policy Characteristics'!$C:$C,0)))</f>
        <v>Industry Energy Efficiency Standards</v>
      </c>
      <c r="C1034" s="144" t="str">
        <f t="shared" si="42"/>
        <v>Percentage Improvement in Eqpt Efficiency Standards above BAU</v>
      </c>
      <c r="D1034" s="6" t="s">
        <v>1959</v>
      </c>
      <c r="E1034" s="45" t="s">
        <v>1599</v>
      </c>
      <c r="F1034" t="s">
        <v>1923</v>
      </c>
      <c r="G1034" s="45" t="s">
        <v>1603</v>
      </c>
      <c r="H1034" s="43">
        <v>995</v>
      </c>
      <c r="I1034" t="s">
        <v>43</v>
      </c>
      <c r="J1034" s="145" t="str">
        <f>IF(ISBLANK(INDEX('Policy Characteristics'!D:D,MATCH($C1034,'Policy Characteristics'!$C:$C,0))),"",INDEX('Policy Characteristics'!D:D,MATCH($C1034,'Policy Characteristics'!$C:$C,0)))</f>
        <v>Industry Energy Efficiency Standards</v>
      </c>
      <c r="K1034" s="144" t="str">
        <f>IF(ISBLANK(INDEX('Policy Characteristics'!E:E,MATCH($C1034,'Policy Characteristics'!$C:$C,0))),"",INDEX('Policy Characteristics'!E:E,MATCH($C1034,'Policy Characteristics'!$C:$C,0)))</f>
        <v>indst efficiency standards</v>
      </c>
      <c r="L1034" s="151">
        <f>IF(ISBLANK(INDEX('Policy Characteristics'!F:F,MATCH($C1034,'Policy Characteristics'!$C:$C,0))),"",INDEX('Policy Characteristics'!F:F,MATCH($C1034,'Policy Characteristics'!$C:$C,0)))</f>
        <v>0</v>
      </c>
      <c r="M1034" s="151">
        <f>IF(ISBLANK(INDEX('Policy Characteristics'!G:G,MATCH($C1034,'Policy Characteristics'!$C:$C,0))),"",INDEX('Policy Characteristics'!G:G,MATCH($C1034,'Policy Characteristics'!$C:$C,0)))</f>
        <v>0.25</v>
      </c>
      <c r="N1034" s="151">
        <f>IF(ISBLANK(INDEX('Policy Characteristics'!H:H,MATCH($C1034,'Policy Characteristics'!$C:$C,0))),"",INDEX('Policy Characteristics'!H:H,MATCH($C1034,'Policy Characteristics'!$C:$C,0)))</f>
        <v>0.01</v>
      </c>
      <c r="O1034" s="144" t="str">
        <f>IF(ISBLANK(INDEX('Policy Characteristics'!I:I,MATCH($C1034,'Policy Characteristics'!$C:$C,0))),"",INDEX('Policy Characteristics'!I:I,MATCH($C1034,'Policy Characteristics'!$C:$C,0)))</f>
        <v>% reduction in energy use</v>
      </c>
      <c r="P1034" s="14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44" t="str">
        <f>IF(ISBLANK(INDEX('Policy Characteristics'!K:K,MATCH($C1034,'Policy Characteristics'!$C:$C,0))),"",INDEX('Policy Characteristics'!K:K,MATCH($C1034,'Policy Characteristics'!$C:$C,0)))</f>
        <v>industry-ag-main.html#eff-stds</v>
      </c>
      <c r="R1034" s="144" t="str">
        <f>IF(ISBLANK(INDEX('Policy Characteristics'!L:L,MATCH($C1034,'Policy Characteristics'!$C:$C,0))),"",INDEX('Policy Characteristics'!L:L,MATCH($C1034,'Policy Characteristics'!$C:$C,0)))</f>
        <v>industry-energy-efficiency-standards.html</v>
      </c>
    </row>
    <row r="1035" spans="1:18" s="4" customFormat="1" x14ac:dyDescent="0.25">
      <c r="A1035" s="144" t="str">
        <f>IF(ISBLANK(INDEX('Policy Characteristics'!A:A,MATCH($C1035,'Policy Characteristics'!$C:$C,0))),"",INDEX('Policy Characteristics'!A:A,MATCH($C1035,'Policy Characteristics'!$C:$C,0)))</f>
        <v>Industry</v>
      </c>
      <c r="B1035" s="152" t="str">
        <f>IF(ISBLANK(INDEX('Policy Characteristics'!B:B,MATCH($C1035,'Policy Characteristics'!$C:$C,0))),"",INDEX('Policy Characteristics'!B:B,MATCH($C1035,'Policy Characteristics'!$C:$C,0)))</f>
        <v>Industry Energy Efficiency Standards</v>
      </c>
      <c r="C1035" s="144" t="str">
        <f t="shared" si="42"/>
        <v>Percentage Improvement in Eqpt Efficiency Standards above BAU</v>
      </c>
      <c r="D1035" s="6" t="s">
        <v>1959</v>
      </c>
      <c r="E1035" s="45" t="s">
        <v>1600</v>
      </c>
      <c r="F1035" t="s">
        <v>1923</v>
      </c>
      <c r="G1035" s="45" t="s">
        <v>1604</v>
      </c>
      <c r="H1035" s="43">
        <v>996</v>
      </c>
      <c r="I1035" t="s">
        <v>44</v>
      </c>
      <c r="J1035" s="145" t="str">
        <f>IF(ISBLANK(INDEX('Policy Characteristics'!D:D,MATCH($C1035,'Policy Characteristics'!$C:$C,0))),"",INDEX('Policy Characteristics'!D:D,MATCH($C1035,'Policy Characteristics'!$C:$C,0)))</f>
        <v>Industry Energy Efficiency Standards</v>
      </c>
      <c r="K1035" s="144" t="str">
        <f>IF(ISBLANK(INDEX('Policy Characteristics'!E:E,MATCH($C1035,'Policy Characteristics'!$C:$C,0))),"",INDEX('Policy Characteristics'!E:E,MATCH($C1035,'Policy Characteristics'!$C:$C,0)))</f>
        <v>indst efficiency standards</v>
      </c>
      <c r="L1035" s="151">
        <f>IF(ISBLANK(INDEX('Policy Characteristics'!F:F,MATCH($C1035,'Policy Characteristics'!$C:$C,0))),"",INDEX('Policy Characteristics'!F:F,MATCH($C1035,'Policy Characteristics'!$C:$C,0)))</f>
        <v>0</v>
      </c>
      <c r="M1035" s="151">
        <f>IF(ISBLANK(INDEX('Policy Characteristics'!G:G,MATCH($C1035,'Policy Characteristics'!$C:$C,0))),"",INDEX('Policy Characteristics'!G:G,MATCH($C1035,'Policy Characteristics'!$C:$C,0)))</f>
        <v>0.25</v>
      </c>
      <c r="N1035" s="151">
        <f>IF(ISBLANK(INDEX('Policy Characteristics'!H:H,MATCH($C1035,'Policy Characteristics'!$C:$C,0))),"",INDEX('Policy Characteristics'!H:H,MATCH($C1035,'Policy Characteristics'!$C:$C,0)))</f>
        <v>0.01</v>
      </c>
      <c r="O1035" s="144" t="str">
        <f>IF(ISBLANK(INDEX('Policy Characteristics'!I:I,MATCH($C1035,'Policy Characteristics'!$C:$C,0))),"",INDEX('Policy Characteristics'!I:I,MATCH($C1035,'Policy Characteristics'!$C:$C,0)))</f>
        <v>% reduction in energy use</v>
      </c>
      <c r="P1035" s="14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44" t="str">
        <f>IF(ISBLANK(INDEX('Policy Characteristics'!K:K,MATCH($C1035,'Policy Characteristics'!$C:$C,0))),"",INDEX('Policy Characteristics'!K:K,MATCH($C1035,'Policy Characteristics'!$C:$C,0)))</f>
        <v>industry-ag-main.html#eff-stds</v>
      </c>
      <c r="R1035" s="144" t="str">
        <f>IF(ISBLANK(INDEX('Policy Characteristics'!L:L,MATCH($C1035,'Policy Characteristics'!$C:$C,0))),"",INDEX('Policy Characteristics'!L:L,MATCH($C1035,'Policy Characteristics'!$C:$C,0)))</f>
        <v>industry-energy-efficiency-standards.html</v>
      </c>
    </row>
    <row r="1036" spans="1:18" s="4" customFormat="1" x14ac:dyDescent="0.25">
      <c r="A1036" s="144" t="str">
        <f>IF(ISBLANK(INDEX('Policy Characteristics'!A:A,MATCH($C1036,'Policy Characteristics'!$C:$C,0))),"",INDEX('Policy Characteristics'!A:A,MATCH($C1036,'Policy Characteristics'!$C:$C,0)))</f>
        <v>Industry</v>
      </c>
      <c r="B1036" s="152" t="str">
        <f>IF(ISBLANK(INDEX('Policy Characteristics'!B:B,MATCH($C1036,'Policy Characteristics'!$C:$C,0))),"",INDEX('Policy Characteristics'!B:B,MATCH($C1036,'Policy Characteristics'!$C:$C,0)))</f>
        <v>Industry Energy Efficiency Standards</v>
      </c>
      <c r="C1036" s="144" t="str">
        <f t="shared" si="42"/>
        <v>Percentage Improvement in Eqpt Efficiency Standards above BAU</v>
      </c>
      <c r="D1036" s="6" t="s">
        <v>1959</v>
      </c>
      <c r="E1036" s="45" t="s">
        <v>1597</v>
      </c>
      <c r="F1036" t="s">
        <v>1923</v>
      </c>
      <c r="G1036" s="45" t="s">
        <v>1602</v>
      </c>
      <c r="H1036" s="43">
        <v>997</v>
      </c>
      <c r="I1036" t="s">
        <v>44</v>
      </c>
      <c r="J1036" s="145" t="str">
        <f>IF(ISBLANK(INDEX('Policy Characteristics'!D:D,MATCH($C1036,'Policy Characteristics'!$C:$C,0))),"",INDEX('Policy Characteristics'!D:D,MATCH($C1036,'Policy Characteristics'!$C:$C,0)))</f>
        <v>Industry Energy Efficiency Standards</v>
      </c>
      <c r="K1036" s="144" t="str">
        <f>IF(ISBLANK(INDEX('Policy Characteristics'!E:E,MATCH($C1036,'Policy Characteristics'!$C:$C,0))),"",INDEX('Policy Characteristics'!E:E,MATCH($C1036,'Policy Characteristics'!$C:$C,0)))</f>
        <v>indst efficiency standards</v>
      </c>
      <c r="L1036" s="151">
        <f>IF(ISBLANK(INDEX('Policy Characteristics'!F:F,MATCH($C1036,'Policy Characteristics'!$C:$C,0))),"",INDEX('Policy Characteristics'!F:F,MATCH($C1036,'Policy Characteristics'!$C:$C,0)))</f>
        <v>0</v>
      </c>
      <c r="M1036" s="151">
        <f>IF(ISBLANK(INDEX('Policy Characteristics'!G:G,MATCH($C1036,'Policy Characteristics'!$C:$C,0))),"",INDEX('Policy Characteristics'!G:G,MATCH($C1036,'Policy Characteristics'!$C:$C,0)))</f>
        <v>0.25</v>
      </c>
      <c r="N1036" s="151">
        <f>IF(ISBLANK(INDEX('Policy Characteristics'!H:H,MATCH($C1036,'Policy Characteristics'!$C:$C,0))),"",INDEX('Policy Characteristics'!H:H,MATCH($C1036,'Policy Characteristics'!$C:$C,0)))</f>
        <v>0.01</v>
      </c>
      <c r="O1036" s="144" t="str">
        <f>IF(ISBLANK(INDEX('Policy Characteristics'!I:I,MATCH($C1036,'Policy Characteristics'!$C:$C,0))),"",INDEX('Policy Characteristics'!I:I,MATCH($C1036,'Policy Characteristics'!$C:$C,0)))</f>
        <v>% reduction in energy use</v>
      </c>
      <c r="P1036" s="14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44" t="str">
        <f>IF(ISBLANK(INDEX('Policy Characteristics'!K:K,MATCH($C1036,'Policy Characteristics'!$C:$C,0))),"",INDEX('Policy Characteristics'!K:K,MATCH($C1036,'Policy Characteristics'!$C:$C,0)))</f>
        <v>industry-ag-main.html#eff-stds</v>
      </c>
      <c r="R1036" s="144" t="str">
        <f>IF(ISBLANK(INDEX('Policy Characteristics'!L:L,MATCH($C1036,'Policy Characteristics'!$C:$C,0))),"",INDEX('Policy Characteristics'!L:L,MATCH($C1036,'Policy Characteristics'!$C:$C,0)))</f>
        <v>industry-energy-efficiency-standards.html</v>
      </c>
    </row>
    <row r="1037" spans="1:18" s="4" customFormat="1" x14ac:dyDescent="0.25">
      <c r="A1037" s="144" t="str">
        <f>IF(ISBLANK(INDEX('Policy Characteristics'!A:A,MATCH($C1037,'Policy Characteristics'!$C:$C,0))),"",INDEX('Policy Characteristics'!A:A,MATCH($C1037,'Policy Characteristics'!$C:$C,0)))</f>
        <v>Industry</v>
      </c>
      <c r="B1037" s="152" t="str">
        <f>IF(ISBLANK(INDEX('Policy Characteristics'!B:B,MATCH($C1037,'Policy Characteristics'!$C:$C,0))),"",INDEX('Policy Characteristics'!B:B,MATCH($C1037,'Policy Characteristics'!$C:$C,0)))</f>
        <v>Industry Energy Efficiency Standards</v>
      </c>
      <c r="C1037" s="144" t="str">
        <f t="shared" si="42"/>
        <v>Percentage Improvement in Eqpt Efficiency Standards above BAU</v>
      </c>
      <c r="D1037" s="6" t="s">
        <v>1960</v>
      </c>
      <c r="E1037" s="45" t="s">
        <v>1292</v>
      </c>
      <c r="F1037" t="s">
        <v>1924</v>
      </c>
      <c r="G1037" s="45" t="s">
        <v>1298</v>
      </c>
      <c r="H1037" s="43">
        <v>998</v>
      </c>
      <c r="I1037" t="s">
        <v>43</v>
      </c>
      <c r="J1037" s="145" t="str">
        <f>IF(ISBLANK(INDEX('Policy Characteristics'!D:D,MATCH($C1037,'Policy Characteristics'!$C:$C,0))),"",INDEX('Policy Characteristics'!D:D,MATCH($C1037,'Policy Characteristics'!$C:$C,0)))</f>
        <v>Industry Energy Efficiency Standards</v>
      </c>
      <c r="K1037" s="144" t="str">
        <f>IF(ISBLANK(INDEX('Policy Characteristics'!E:E,MATCH($C1037,'Policy Characteristics'!$C:$C,0))),"",INDEX('Policy Characteristics'!E:E,MATCH($C1037,'Policy Characteristics'!$C:$C,0)))</f>
        <v>indst efficiency standards</v>
      </c>
      <c r="L1037" s="151">
        <f>IF(ISBLANK(INDEX('Policy Characteristics'!F:F,MATCH($C1037,'Policy Characteristics'!$C:$C,0))),"",INDEX('Policy Characteristics'!F:F,MATCH($C1037,'Policy Characteristics'!$C:$C,0)))</f>
        <v>0</v>
      </c>
      <c r="M1037" s="151">
        <f>IF(ISBLANK(INDEX('Policy Characteristics'!G:G,MATCH($C1037,'Policy Characteristics'!$C:$C,0))),"",INDEX('Policy Characteristics'!G:G,MATCH($C1037,'Policy Characteristics'!$C:$C,0)))</f>
        <v>0.25</v>
      </c>
      <c r="N1037" s="151">
        <f>IF(ISBLANK(INDEX('Policy Characteristics'!H:H,MATCH($C1037,'Policy Characteristics'!$C:$C,0))),"",INDEX('Policy Characteristics'!H:H,MATCH($C1037,'Policy Characteristics'!$C:$C,0)))</f>
        <v>0.01</v>
      </c>
      <c r="O1037" s="144" t="str">
        <f>IF(ISBLANK(INDEX('Policy Characteristics'!I:I,MATCH($C1037,'Policy Characteristics'!$C:$C,0))),"",INDEX('Policy Characteristics'!I:I,MATCH($C1037,'Policy Characteristics'!$C:$C,0)))</f>
        <v>% reduction in energy use</v>
      </c>
      <c r="P1037" s="14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44" t="str">
        <f>IF(ISBLANK(INDEX('Policy Characteristics'!K:K,MATCH($C1037,'Policy Characteristics'!$C:$C,0))),"",INDEX('Policy Characteristics'!K:K,MATCH($C1037,'Policy Characteristics'!$C:$C,0)))</f>
        <v>industry-ag-main.html#eff-stds</v>
      </c>
      <c r="R1037" s="144" t="str">
        <f>IF(ISBLANK(INDEX('Policy Characteristics'!L:L,MATCH($C1037,'Policy Characteristics'!$C:$C,0))),"",INDEX('Policy Characteristics'!L:L,MATCH($C1037,'Policy Characteristics'!$C:$C,0)))</f>
        <v>industry-energy-efficiency-standards.html</v>
      </c>
    </row>
    <row r="1038" spans="1:18" s="4" customFormat="1" x14ac:dyDescent="0.25">
      <c r="A1038" s="144" t="str">
        <f>IF(ISBLANK(INDEX('Policy Characteristics'!A:A,MATCH($C1038,'Policy Characteristics'!$C:$C,0))),"",INDEX('Policy Characteristics'!A:A,MATCH($C1038,'Policy Characteristics'!$C:$C,0)))</f>
        <v>Industry</v>
      </c>
      <c r="B1038" s="152" t="str">
        <f>IF(ISBLANK(INDEX('Policy Characteristics'!B:B,MATCH($C1038,'Policy Characteristics'!$C:$C,0))),"",INDEX('Policy Characteristics'!B:B,MATCH($C1038,'Policy Characteristics'!$C:$C,0)))</f>
        <v>Industry Energy Efficiency Standards</v>
      </c>
      <c r="C1038" s="144" t="str">
        <f t="shared" si="42"/>
        <v>Percentage Improvement in Eqpt Efficiency Standards above BAU</v>
      </c>
      <c r="D1038" s="6" t="s">
        <v>1960</v>
      </c>
      <c r="E1038" s="45" t="s">
        <v>1293</v>
      </c>
      <c r="F1038" t="s">
        <v>1924</v>
      </c>
      <c r="G1038" s="45" t="s">
        <v>1301</v>
      </c>
      <c r="H1038" s="43">
        <v>999</v>
      </c>
      <c r="I1038" t="s">
        <v>43</v>
      </c>
      <c r="J1038" s="145" t="str">
        <f>IF(ISBLANK(INDEX('Policy Characteristics'!D:D,MATCH($C1038,'Policy Characteristics'!$C:$C,0))),"",INDEX('Policy Characteristics'!D:D,MATCH($C1038,'Policy Characteristics'!$C:$C,0)))</f>
        <v>Industry Energy Efficiency Standards</v>
      </c>
      <c r="K1038" s="144" t="str">
        <f>IF(ISBLANK(INDEX('Policy Characteristics'!E:E,MATCH($C1038,'Policy Characteristics'!$C:$C,0))),"",INDEX('Policy Characteristics'!E:E,MATCH($C1038,'Policy Characteristics'!$C:$C,0)))</f>
        <v>indst efficiency standards</v>
      </c>
      <c r="L1038" s="151">
        <f>IF(ISBLANK(INDEX('Policy Characteristics'!F:F,MATCH($C1038,'Policy Characteristics'!$C:$C,0))),"",INDEX('Policy Characteristics'!F:F,MATCH($C1038,'Policy Characteristics'!$C:$C,0)))</f>
        <v>0</v>
      </c>
      <c r="M1038" s="151">
        <f>IF(ISBLANK(INDEX('Policy Characteristics'!G:G,MATCH($C1038,'Policy Characteristics'!$C:$C,0))),"",INDEX('Policy Characteristics'!G:G,MATCH($C1038,'Policy Characteristics'!$C:$C,0)))</f>
        <v>0.25</v>
      </c>
      <c r="N1038" s="151">
        <f>IF(ISBLANK(INDEX('Policy Characteristics'!H:H,MATCH($C1038,'Policy Characteristics'!$C:$C,0))),"",INDEX('Policy Characteristics'!H:H,MATCH($C1038,'Policy Characteristics'!$C:$C,0)))</f>
        <v>0.01</v>
      </c>
      <c r="O1038" s="144" t="str">
        <f>IF(ISBLANK(INDEX('Policy Characteristics'!I:I,MATCH($C1038,'Policy Characteristics'!$C:$C,0))),"",INDEX('Policy Characteristics'!I:I,MATCH($C1038,'Policy Characteristics'!$C:$C,0)))</f>
        <v>% reduction in energy use</v>
      </c>
      <c r="P1038" s="14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44" t="str">
        <f>IF(ISBLANK(INDEX('Policy Characteristics'!K:K,MATCH($C1038,'Policy Characteristics'!$C:$C,0))),"",INDEX('Policy Characteristics'!K:K,MATCH($C1038,'Policy Characteristics'!$C:$C,0)))</f>
        <v>industry-ag-main.html#eff-stds</v>
      </c>
      <c r="R1038" s="144" t="str">
        <f>IF(ISBLANK(INDEX('Policy Characteristics'!L:L,MATCH($C1038,'Policy Characteristics'!$C:$C,0))),"",INDEX('Policy Characteristics'!L:L,MATCH($C1038,'Policy Characteristics'!$C:$C,0)))</f>
        <v>industry-energy-efficiency-standards.html</v>
      </c>
    </row>
    <row r="1039" spans="1:18" s="4" customFormat="1" x14ac:dyDescent="0.25">
      <c r="A1039" s="144" t="str">
        <f>IF(ISBLANK(INDEX('Policy Characteristics'!A:A,MATCH($C1039,'Policy Characteristics'!$C:$C,0))),"",INDEX('Policy Characteristics'!A:A,MATCH($C1039,'Policy Characteristics'!$C:$C,0)))</f>
        <v>Industry</v>
      </c>
      <c r="B1039" s="152" t="str">
        <f>IF(ISBLANK(INDEX('Policy Characteristics'!B:B,MATCH($C1039,'Policy Characteristics'!$C:$C,0))),"",INDEX('Policy Characteristics'!B:B,MATCH($C1039,'Policy Characteristics'!$C:$C,0)))</f>
        <v>Industry Energy Efficiency Standards</v>
      </c>
      <c r="C1039" s="144" t="str">
        <f t="shared" si="42"/>
        <v>Percentage Improvement in Eqpt Efficiency Standards above BAU</v>
      </c>
      <c r="D1039" s="6" t="s">
        <v>1960</v>
      </c>
      <c r="E1039" s="45" t="s">
        <v>1294</v>
      </c>
      <c r="F1039" t="s">
        <v>1924</v>
      </c>
      <c r="G1039" s="45" t="s">
        <v>1302</v>
      </c>
      <c r="H1039" s="43">
        <v>1000</v>
      </c>
      <c r="I1039" t="s">
        <v>43</v>
      </c>
      <c r="J1039" s="145" t="str">
        <f>IF(ISBLANK(INDEX('Policy Characteristics'!D:D,MATCH($C1039,'Policy Characteristics'!$C:$C,0))),"",INDEX('Policy Characteristics'!D:D,MATCH($C1039,'Policy Characteristics'!$C:$C,0)))</f>
        <v>Industry Energy Efficiency Standards</v>
      </c>
      <c r="K1039" s="144" t="str">
        <f>IF(ISBLANK(INDEX('Policy Characteristics'!E:E,MATCH($C1039,'Policy Characteristics'!$C:$C,0))),"",INDEX('Policy Characteristics'!E:E,MATCH($C1039,'Policy Characteristics'!$C:$C,0)))</f>
        <v>indst efficiency standards</v>
      </c>
      <c r="L1039" s="151">
        <f>IF(ISBLANK(INDEX('Policy Characteristics'!F:F,MATCH($C1039,'Policy Characteristics'!$C:$C,0))),"",INDEX('Policy Characteristics'!F:F,MATCH($C1039,'Policy Characteristics'!$C:$C,0)))</f>
        <v>0</v>
      </c>
      <c r="M1039" s="151">
        <f>IF(ISBLANK(INDEX('Policy Characteristics'!G:G,MATCH($C1039,'Policy Characteristics'!$C:$C,0))),"",INDEX('Policy Characteristics'!G:G,MATCH($C1039,'Policy Characteristics'!$C:$C,0)))</f>
        <v>0.25</v>
      </c>
      <c r="N1039" s="151">
        <f>IF(ISBLANK(INDEX('Policy Characteristics'!H:H,MATCH($C1039,'Policy Characteristics'!$C:$C,0))),"",INDEX('Policy Characteristics'!H:H,MATCH($C1039,'Policy Characteristics'!$C:$C,0)))</f>
        <v>0.01</v>
      </c>
      <c r="O1039" s="144" t="str">
        <f>IF(ISBLANK(INDEX('Policy Characteristics'!I:I,MATCH($C1039,'Policy Characteristics'!$C:$C,0))),"",INDEX('Policy Characteristics'!I:I,MATCH($C1039,'Policy Characteristics'!$C:$C,0)))</f>
        <v>% reduction in energy use</v>
      </c>
      <c r="P1039" s="14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44" t="str">
        <f>IF(ISBLANK(INDEX('Policy Characteristics'!K:K,MATCH($C1039,'Policy Characteristics'!$C:$C,0))),"",INDEX('Policy Characteristics'!K:K,MATCH($C1039,'Policy Characteristics'!$C:$C,0)))</f>
        <v>industry-ag-main.html#eff-stds</v>
      </c>
      <c r="R1039" s="144" t="str">
        <f>IF(ISBLANK(INDEX('Policy Characteristics'!L:L,MATCH($C1039,'Policy Characteristics'!$C:$C,0))),"",INDEX('Policy Characteristics'!L:L,MATCH($C1039,'Policy Characteristics'!$C:$C,0)))</f>
        <v>industry-energy-efficiency-standards.html</v>
      </c>
    </row>
    <row r="1040" spans="1:18" s="4" customFormat="1" x14ac:dyDescent="0.25">
      <c r="A1040" s="144" t="str">
        <f>IF(ISBLANK(INDEX('Policy Characteristics'!A:A,MATCH($C1040,'Policy Characteristics'!$C:$C,0))),"",INDEX('Policy Characteristics'!A:A,MATCH($C1040,'Policy Characteristics'!$C:$C,0)))</f>
        <v>Industry</v>
      </c>
      <c r="B1040" s="152" t="str">
        <f>IF(ISBLANK(INDEX('Policy Characteristics'!B:B,MATCH($C1040,'Policy Characteristics'!$C:$C,0))),"",INDEX('Policy Characteristics'!B:B,MATCH($C1040,'Policy Characteristics'!$C:$C,0)))</f>
        <v>Industry Energy Efficiency Standards</v>
      </c>
      <c r="C1040" s="144" t="str">
        <f t="shared" si="42"/>
        <v>Percentage Improvement in Eqpt Efficiency Standards above BAU</v>
      </c>
      <c r="D1040" s="6" t="s">
        <v>1960</v>
      </c>
      <c r="E1040" s="45" t="s">
        <v>1295</v>
      </c>
      <c r="F1040" t="s">
        <v>1924</v>
      </c>
      <c r="G1040" s="45" t="s">
        <v>1299</v>
      </c>
      <c r="H1040" s="43">
        <v>1001</v>
      </c>
      <c r="I1040" t="s">
        <v>44</v>
      </c>
      <c r="J1040" s="145" t="str">
        <f>IF(ISBLANK(INDEX('Policy Characteristics'!D:D,MATCH($C1040,'Policy Characteristics'!$C:$C,0))),"",INDEX('Policy Characteristics'!D:D,MATCH($C1040,'Policy Characteristics'!$C:$C,0)))</f>
        <v>Industry Energy Efficiency Standards</v>
      </c>
      <c r="K1040" s="144" t="str">
        <f>IF(ISBLANK(INDEX('Policy Characteristics'!E:E,MATCH($C1040,'Policy Characteristics'!$C:$C,0))),"",INDEX('Policy Characteristics'!E:E,MATCH($C1040,'Policy Characteristics'!$C:$C,0)))</f>
        <v>indst efficiency standards</v>
      </c>
      <c r="L1040" s="151">
        <f>IF(ISBLANK(INDEX('Policy Characteristics'!F:F,MATCH($C1040,'Policy Characteristics'!$C:$C,0))),"",INDEX('Policy Characteristics'!F:F,MATCH($C1040,'Policy Characteristics'!$C:$C,0)))</f>
        <v>0</v>
      </c>
      <c r="M1040" s="151">
        <f>IF(ISBLANK(INDEX('Policy Characteristics'!G:G,MATCH($C1040,'Policy Characteristics'!$C:$C,0))),"",INDEX('Policy Characteristics'!G:G,MATCH($C1040,'Policy Characteristics'!$C:$C,0)))</f>
        <v>0.25</v>
      </c>
      <c r="N1040" s="151">
        <f>IF(ISBLANK(INDEX('Policy Characteristics'!H:H,MATCH($C1040,'Policy Characteristics'!$C:$C,0))),"",INDEX('Policy Characteristics'!H:H,MATCH($C1040,'Policy Characteristics'!$C:$C,0)))</f>
        <v>0.01</v>
      </c>
      <c r="O1040" s="144" t="str">
        <f>IF(ISBLANK(INDEX('Policy Characteristics'!I:I,MATCH($C1040,'Policy Characteristics'!$C:$C,0))),"",INDEX('Policy Characteristics'!I:I,MATCH($C1040,'Policy Characteristics'!$C:$C,0)))</f>
        <v>% reduction in energy use</v>
      </c>
      <c r="P1040" s="14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44" t="str">
        <f>IF(ISBLANK(INDEX('Policy Characteristics'!K:K,MATCH($C1040,'Policy Characteristics'!$C:$C,0))),"",INDEX('Policy Characteristics'!K:K,MATCH($C1040,'Policy Characteristics'!$C:$C,0)))</f>
        <v>industry-ag-main.html#eff-stds</v>
      </c>
      <c r="R1040" s="144" t="str">
        <f>IF(ISBLANK(INDEX('Policy Characteristics'!L:L,MATCH($C1040,'Policy Characteristics'!$C:$C,0))),"",INDEX('Policy Characteristics'!L:L,MATCH($C1040,'Policy Characteristics'!$C:$C,0)))</f>
        <v>industry-energy-efficiency-standards.html</v>
      </c>
    </row>
    <row r="1041" spans="1:18" s="4" customFormat="1" x14ac:dyDescent="0.25">
      <c r="A1041" s="144" t="str">
        <f>IF(ISBLANK(INDEX('Policy Characteristics'!A:A,MATCH($C1041,'Policy Characteristics'!$C:$C,0))),"",INDEX('Policy Characteristics'!A:A,MATCH($C1041,'Policy Characteristics'!$C:$C,0)))</f>
        <v>Industry</v>
      </c>
      <c r="B1041" s="152" t="str">
        <f>IF(ISBLANK(INDEX('Policy Characteristics'!B:B,MATCH($C1041,'Policy Characteristics'!$C:$C,0))),"",INDEX('Policy Characteristics'!B:B,MATCH($C1041,'Policy Characteristics'!$C:$C,0)))</f>
        <v>Industry Energy Efficiency Standards</v>
      </c>
      <c r="C1041" s="144" t="str">
        <f t="shared" si="42"/>
        <v>Percentage Improvement in Eqpt Efficiency Standards above BAU</v>
      </c>
      <c r="D1041" s="6" t="s">
        <v>1960</v>
      </c>
      <c r="E1041" s="45" t="s">
        <v>1296</v>
      </c>
      <c r="F1041" t="s">
        <v>1924</v>
      </c>
      <c r="G1041" s="45" t="s">
        <v>1300</v>
      </c>
      <c r="H1041" s="43">
        <v>1002</v>
      </c>
      <c r="I1041" t="s">
        <v>43</v>
      </c>
      <c r="J1041" s="145" t="str">
        <f>IF(ISBLANK(INDEX('Policy Characteristics'!D:D,MATCH($C1041,'Policy Characteristics'!$C:$C,0))),"",INDEX('Policy Characteristics'!D:D,MATCH($C1041,'Policy Characteristics'!$C:$C,0)))</f>
        <v>Industry Energy Efficiency Standards</v>
      </c>
      <c r="K1041" s="144" t="str">
        <f>IF(ISBLANK(INDEX('Policy Characteristics'!E:E,MATCH($C1041,'Policy Characteristics'!$C:$C,0))),"",INDEX('Policy Characteristics'!E:E,MATCH($C1041,'Policy Characteristics'!$C:$C,0)))</f>
        <v>indst efficiency standards</v>
      </c>
      <c r="L1041" s="151">
        <f>IF(ISBLANK(INDEX('Policy Characteristics'!F:F,MATCH($C1041,'Policy Characteristics'!$C:$C,0))),"",INDEX('Policy Characteristics'!F:F,MATCH($C1041,'Policy Characteristics'!$C:$C,0)))</f>
        <v>0</v>
      </c>
      <c r="M1041" s="151">
        <f>IF(ISBLANK(INDEX('Policy Characteristics'!G:G,MATCH($C1041,'Policy Characteristics'!$C:$C,0))),"",INDEX('Policy Characteristics'!G:G,MATCH($C1041,'Policy Characteristics'!$C:$C,0)))</f>
        <v>0.25</v>
      </c>
      <c r="N1041" s="151">
        <f>IF(ISBLANK(INDEX('Policy Characteristics'!H:H,MATCH($C1041,'Policy Characteristics'!$C:$C,0))),"",INDEX('Policy Characteristics'!H:H,MATCH($C1041,'Policy Characteristics'!$C:$C,0)))</f>
        <v>0.01</v>
      </c>
      <c r="O1041" s="144" t="str">
        <f>IF(ISBLANK(INDEX('Policy Characteristics'!I:I,MATCH($C1041,'Policy Characteristics'!$C:$C,0))),"",INDEX('Policy Characteristics'!I:I,MATCH($C1041,'Policy Characteristics'!$C:$C,0)))</f>
        <v>% reduction in energy use</v>
      </c>
      <c r="P1041" s="14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44" t="str">
        <f>IF(ISBLANK(INDEX('Policy Characteristics'!K:K,MATCH($C1041,'Policy Characteristics'!$C:$C,0))),"",INDEX('Policy Characteristics'!K:K,MATCH($C1041,'Policy Characteristics'!$C:$C,0)))</f>
        <v>industry-ag-main.html#eff-stds</v>
      </c>
      <c r="R1041" s="144" t="str">
        <f>IF(ISBLANK(INDEX('Policy Characteristics'!L:L,MATCH($C1041,'Policy Characteristics'!$C:$C,0))),"",INDEX('Policy Characteristics'!L:L,MATCH($C1041,'Policy Characteristics'!$C:$C,0)))</f>
        <v>industry-energy-efficiency-standards.html</v>
      </c>
    </row>
    <row r="1042" spans="1:18" s="4" customFormat="1" x14ac:dyDescent="0.25">
      <c r="A1042" s="144" t="str">
        <f>IF(ISBLANK(INDEX('Policy Characteristics'!A:A,MATCH($C1042,'Policy Characteristics'!$C:$C,0))),"",INDEX('Policy Characteristics'!A:A,MATCH($C1042,'Policy Characteristics'!$C:$C,0)))</f>
        <v>Industry</v>
      </c>
      <c r="B1042" s="152" t="str">
        <f>IF(ISBLANK(INDEX('Policy Characteristics'!B:B,MATCH($C1042,'Policy Characteristics'!$C:$C,0))),"",INDEX('Policy Characteristics'!B:B,MATCH($C1042,'Policy Characteristics'!$C:$C,0)))</f>
        <v>Industry Energy Efficiency Standards</v>
      </c>
      <c r="C1042" s="144" t="str">
        <f t="shared" si="42"/>
        <v>Percentage Improvement in Eqpt Efficiency Standards above BAU</v>
      </c>
      <c r="D1042" s="6" t="s">
        <v>1960</v>
      </c>
      <c r="E1042" s="45" t="s">
        <v>1297</v>
      </c>
      <c r="F1042" t="s">
        <v>1924</v>
      </c>
      <c r="G1042" s="45" t="s">
        <v>1303</v>
      </c>
      <c r="H1042" s="43">
        <v>1003</v>
      </c>
      <c r="I1042" t="s">
        <v>44</v>
      </c>
      <c r="J1042" s="145" t="str">
        <f>IF(ISBLANK(INDEX('Policy Characteristics'!D:D,MATCH($C1042,'Policy Characteristics'!$C:$C,0))),"",INDEX('Policy Characteristics'!D:D,MATCH($C1042,'Policy Characteristics'!$C:$C,0)))</f>
        <v>Industry Energy Efficiency Standards</v>
      </c>
      <c r="K1042" s="144" t="str">
        <f>IF(ISBLANK(INDEX('Policy Characteristics'!E:E,MATCH($C1042,'Policy Characteristics'!$C:$C,0))),"",INDEX('Policy Characteristics'!E:E,MATCH($C1042,'Policy Characteristics'!$C:$C,0)))</f>
        <v>indst efficiency standards</v>
      </c>
      <c r="L1042" s="151">
        <f>IF(ISBLANK(INDEX('Policy Characteristics'!F:F,MATCH($C1042,'Policy Characteristics'!$C:$C,0))),"",INDEX('Policy Characteristics'!F:F,MATCH($C1042,'Policy Characteristics'!$C:$C,0)))</f>
        <v>0</v>
      </c>
      <c r="M1042" s="151">
        <f>IF(ISBLANK(INDEX('Policy Characteristics'!G:G,MATCH($C1042,'Policy Characteristics'!$C:$C,0))),"",INDEX('Policy Characteristics'!G:G,MATCH($C1042,'Policy Characteristics'!$C:$C,0)))</f>
        <v>0.25</v>
      </c>
      <c r="N1042" s="151">
        <f>IF(ISBLANK(INDEX('Policy Characteristics'!H:H,MATCH($C1042,'Policy Characteristics'!$C:$C,0))),"",INDEX('Policy Characteristics'!H:H,MATCH($C1042,'Policy Characteristics'!$C:$C,0)))</f>
        <v>0.01</v>
      </c>
      <c r="O1042" s="144" t="str">
        <f>IF(ISBLANK(INDEX('Policy Characteristics'!I:I,MATCH($C1042,'Policy Characteristics'!$C:$C,0))),"",INDEX('Policy Characteristics'!I:I,MATCH($C1042,'Policy Characteristics'!$C:$C,0)))</f>
        <v>% reduction in energy use</v>
      </c>
      <c r="P1042" s="14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44" t="str">
        <f>IF(ISBLANK(INDEX('Policy Characteristics'!K:K,MATCH($C1042,'Policy Characteristics'!$C:$C,0))),"",INDEX('Policy Characteristics'!K:K,MATCH($C1042,'Policy Characteristics'!$C:$C,0)))</f>
        <v>industry-ag-main.html#eff-stds</v>
      </c>
      <c r="R1042" s="144" t="str">
        <f>IF(ISBLANK(INDEX('Policy Characteristics'!L:L,MATCH($C1042,'Policy Characteristics'!$C:$C,0))),"",INDEX('Policy Characteristics'!L:L,MATCH($C1042,'Policy Characteristics'!$C:$C,0)))</f>
        <v>industry-energy-efficiency-standards.html</v>
      </c>
    </row>
    <row r="1043" spans="1:18" s="4" customFormat="1" x14ac:dyDescent="0.25">
      <c r="A1043" s="144" t="str">
        <f>IF(ISBLANK(INDEX('Policy Characteristics'!A:A,MATCH($C1043,'Policy Characteristics'!$C:$C,0))),"",INDEX('Policy Characteristics'!A:A,MATCH($C1043,'Policy Characteristics'!$C:$C,0)))</f>
        <v>Industry</v>
      </c>
      <c r="B1043" s="152" t="str">
        <f>IF(ISBLANK(INDEX('Policy Characteristics'!B:B,MATCH($C1043,'Policy Characteristics'!$C:$C,0))),"",INDEX('Policy Characteristics'!B:B,MATCH($C1043,'Policy Characteristics'!$C:$C,0)))</f>
        <v>Industry Energy Efficiency Standards</v>
      </c>
      <c r="C1043" s="144" t="str">
        <f t="shared" si="42"/>
        <v>Percentage Improvement in Eqpt Efficiency Standards above BAU</v>
      </c>
      <c r="D1043" s="6" t="s">
        <v>1960</v>
      </c>
      <c r="E1043" s="45" t="s">
        <v>1598</v>
      </c>
      <c r="F1043" t="s">
        <v>1924</v>
      </c>
      <c r="G1043" s="45" t="s">
        <v>1601</v>
      </c>
      <c r="H1043" s="43">
        <v>1004</v>
      </c>
      <c r="I1043" t="s">
        <v>44</v>
      </c>
      <c r="J1043" s="145" t="str">
        <f>IF(ISBLANK(INDEX('Policy Characteristics'!D:D,MATCH($C1043,'Policy Characteristics'!$C:$C,0))),"",INDEX('Policy Characteristics'!D:D,MATCH($C1043,'Policy Characteristics'!$C:$C,0)))</f>
        <v>Industry Energy Efficiency Standards</v>
      </c>
      <c r="K1043" s="144" t="str">
        <f>IF(ISBLANK(INDEX('Policy Characteristics'!E:E,MATCH($C1043,'Policy Characteristics'!$C:$C,0))),"",INDEX('Policy Characteristics'!E:E,MATCH($C1043,'Policy Characteristics'!$C:$C,0)))</f>
        <v>indst efficiency standards</v>
      </c>
      <c r="L1043" s="151">
        <f>IF(ISBLANK(INDEX('Policy Characteristics'!F:F,MATCH($C1043,'Policy Characteristics'!$C:$C,0))),"",INDEX('Policy Characteristics'!F:F,MATCH($C1043,'Policy Characteristics'!$C:$C,0)))</f>
        <v>0</v>
      </c>
      <c r="M1043" s="151">
        <f>IF(ISBLANK(INDEX('Policy Characteristics'!G:G,MATCH($C1043,'Policy Characteristics'!$C:$C,0))),"",INDEX('Policy Characteristics'!G:G,MATCH($C1043,'Policy Characteristics'!$C:$C,0)))</f>
        <v>0.25</v>
      </c>
      <c r="N1043" s="151">
        <f>IF(ISBLANK(INDEX('Policy Characteristics'!H:H,MATCH($C1043,'Policy Characteristics'!$C:$C,0))),"",INDEX('Policy Characteristics'!H:H,MATCH($C1043,'Policy Characteristics'!$C:$C,0)))</f>
        <v>0.01</v>
      </c>
      <c r="O1043" s="144" t="str">
        <f>IF(ISBLANK(INDEX('Policy Characteristics'!I:I,MATCH($C1043,'Policy Characteristics'!$C:$C,0))),"",INDEX('Policy Characteristics'!I:I,MATCH($C1043,'Policy Characteristics'!$C:$C,0)))</f>
        <v>% reduction in energy use</v>
      </c>
      <c r="P1043" s="14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44" t="str">
        <f>IF(ISBLANK(INDEX('Policy Characteristics'!K:K,MATCH($C1043,'Policy Characteristics'!$C:$C,0))),"",INDEX('Policy Characteristics'!K:K,MATCH($C1043,'Policy Characteristics'!$C:$C,0)))</f>
        <v>industry-ag-main.html#eff-stds</v>
      </c>
      <c r="R1043" s="144" t="str">
        <f>IF(ISBLANK(INDEX('Policy Characteristics'!L:L,MATCH($C1043,'Policy Characteristics'!$C:$C,0))),"",INDEX('Policy Characteristics'!L:L,MATCH($C1043,'Policy Characteristics'!$C:$C,0)))</f>
        <v>industry-energy-efficiency-standards.html</v>
      </c>
    </row>
    <row r="1044" spans="1:18" s="4" customFormat="1" x14ac:dyDescent="0.25">
      <c r="A1044" s="144" t="str">
        <f>IF(ISBLANK(INDEX('Policy Characteristics'!A:A,MATCH($C1044,'Policy Characteristics'!$C:$C,0))),"",INDEX('Policy Characteristics'!A:A,MATCH($C1044,'Policy Characteristics'!$C:$C,0)))</f>
        <v>Industry</v>
      </c>
      <c r="B1044" s="152" t="str">
        <f>IF(ISBLANK(INDEX('Policy Characteristics'!B:B,MATCH($C1044,'Policy Characteristics'!$C:$C,0))),"",INDEX('Policy Characteristics'!B:B,MATCH($C1044,'Policy Characteristics'!$C:$C,0)))</f>
        <v>Industry Energy Efficiency Standards</v>
      </c>
      <c r="C1044" s="144" t="str">
        <f t="shared" si="42"/>
        <v>Percentage Improvement in Eqpt Efficiency Standards above BAU</v>
      </c>
      <c r="D1044" s="6" t="s">
        <v>1960</v>
      </c>
      <c r="E1044" s="45" t="s">
        <v>1599</v>
      </c>
      <c r="F1044" t="s">
        <v>1924</v>
      </c>
      <c r="G1044" s="45" t="s">
        <v>1603</v>
      </c>
      <c r="H1044" s="43">
        <v>1005</v>
      </c>
      <c r="I1044" t="s">
        <v>43</v>
      </c>
      <c r="J1044" s="145" t="str">
        <f>IF(ISBLANK(INDEX('Policy Characteristics'!D:D,MATCH($C1044,'Policy Characteristics'!$C:$C,0))),"",INDEX('Policy Characteristics'!D:D,MATCH($C1044,'Policy Characteristics'!$C:$C,0)))</f>
        <v>Industry Energy Efficiency Standards</v>
      </c>
      <c r="K1044" s="144" t="str">
        <f>IF(ISBLANK(INDEX('Policy Characteristics'!E:E,MATCH($C1044,'Policy Characteristics'!$C:$C,0))),"",INDEX('Policy Characteristics'!E:E,MATCH($C1044,'Policy Characteristics'!$C:$C,0)))</f>
        <v>indst efficiency standards</v>
      </c>
      <c r="L1044" s="151">
        <f>IF(ISBLANK(INDEX('Policy Characteristics'!F:F,MATCH($C1044,'Policy Characteristics'!$C:$C,0))),"",INDEX('Policy Characteristics'!F:F,MATCH($C1044,'Policy Characteristics'!$C:$C,0)))</f>
        <v>0</v>
      </c>
      <c r="M1044" s="151">
        <f>IF(ISBLANK(INDEX('Policy Characteristics'!G:G,MATCH($C1044,'Policy Characteristics'!$C:$C,0))),"",INDEX('Policy Characteristics'!G:G,MATCH($C1044,'Policy Characteristics'!$C:$C,0)))</f>
        <v>0.25</v>
      </c>
      <c r="N1044" s="151">
        <f>IF(ISBLANK(INDEX('Policy Characteristics'!H:H,MATCH($C1044,'Policy Characteristics'!$C:$C,0))),"",INDEX('Policy Characteristics'!H:H,MATCH($C1044,'Policy Characteristics'!$C:$C,0)))</f>
        <v>0.01</v>
      </c>
      <c r="O1044" s="144" t="str">
        <f>IF(ISBLANK(INDEX('Policy Characteristics'!I:I,MATCH($C1044,'Policy Characteristics'!$C:$C,0))),"",INDEX('Policy Characteristics'!I:I,MATCH($C1044,'Policy Characteristics'!$C:$C,0)))</f>
        <v>% reduction in energy use</v>
      </c>
      <c r="P1044" s="14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44" t="str">
        <f>IF(ISBLANK(INDEX('Policy Characteristics'!K:K,MATCH($C1044,'Policy Characteristics'!$C:$C,0))),"",INDEX('Policy Characteristics'!K:K,MATCH($C1044,'Policy Characteristics'!$C:$C,0)))</f>
        <v>industry-ag-main.html#eff-stds</v>
      </c>
      <c r="R1044" s="144" t="str">
        <f>IF(ISBLANK(INDEX('Policy Characteristics'!L:L,MATCH($C1044,'Policy Characteristics'!$C:$C,0))),"",INDEX('Policy Characteristics'!L:L,MATCH($C1044,'Policy Characteristics'!$C:$C,0)))</f>
        <v>industry-energy-efficiency-standards.html</v>
      </c>
    </row>
    <row r="1045" spans="1:18" s="4" customFormat="1" x14ac:dyDescent="0.25">
      <c r="A1045" s="144" t="str">
        <f>IF(ISBLANK(INDEX('Policy Characteristics'!A:A,MATCH($C1045,'Policy Characteristics'!$C:$C,0))),"",INDEX('Policy Characteristics'!A:A,MATCH($C1045,'Policy Characteristics'!$C:$C,0)))</f>
        <v>Industry</v>
      </c>
      <c r="B1045" s="152" t="str">
        <f>IF(ISBLANK(INDEX('Policy Characteristics'!B:B,MATCH($C1045,'Policy Characteristics'!$C:$C,0))),"",INDEX('Policy Characteristics'!B:B,MATCH($C1045,'Policy Characteristics'!$C:$C,0)))</f>
        <v>Industry Energy Efficiency Standards</v>
      </c>
      <c r="C1045" s="144" t="str">
        <f t="shared" si="42"/>
        <v>Percentage Improvement in Eqpt Efficiency Standards above BAU</v>
      </c>
      <c r="D1045" s="6" t="s">
        <v>1960</v>
      </c>
      <c r="E1045" s="45" t="s">
        <v>1600</v>
      </c>
      <c r="F1045" t="s">
        <v>1924</v>
      </c>
      <c r="G1045" s="45" t="s">
        <v>1604</v>
      </c>
      <c r="H1045" s="43">
        <v>1006</v>
      </c>
      <c r="I1045" t="s">
        <v>43</v>
      </c>
      <c r="J1045" s="145" t="str">
        <f>IF(ISBLANK(INDEX('Policy Characteristics'!D:D,MATCH($C1045,'Policy Characteristics'!$C:$C,0))),"",INDEX('Policy Characteristics'!D:D,MATCH($C1045,'Policy Characteristics'!$C:$C,0)))</f>
        <v>Industry Energy Efficiency Standards</v>
      </c>
      <c r="K1045" s="144" t="str">
        <f>IF(ISBLANK(INDEX('Policy Characteristics'!E:E,MATCH($C1045,'Policy Characteristics'!$C:$C,0))),"",INDEX('Policy Characteristics'!E:E,MATCH($C1045,'Policy Characteristics'!$C:$C,0)))</f>
        <v>indst efficiency standards</v>
      </c>
      <c r="L1045" s="151">
        <f>IF(ISBLANK(INDEX('Policy Characteristics'!F:F,MATCH($C1045,'Policy Characteristics'!$C:$C,0))),"",INDEX('Policy Characteristics'!F:F,MATCH($C1045,'Policy Characteristics'!$C:$C,0)))</f>
        <v>0</v>
      </c>
      <c r="M1045" s="151">
        <f>IF(ISBLANK(INDEX('Policy Characteristics'!G:G,MATCH($C1045,'Policy Characteristics'!$C:$C,0))),"",INDEX('Policy Characteristics'!G:G,MATCH($C1045,'Policy Characteristics'!$C:$C,0)))</f>
        <v>0.25</v>
      </c>
      <c r="N1045" s="151">
        <f>IF(ISBLANK(INDEX('Policy Characteristics'!H:H,MATCH($C1045,'Policy Characteristics'!$C:$C,0))),"",INDEX('Policy Characteristics'!H:H,MATCH($C1045,'Policy Characteristics'!$C:$C,0)))</f>
        <v>0.01</v>
      </c>
      <c r="O1045" s="144" t="str">
        <f>IF(ISBLANK(INDEX('Policy Characteristics'!I:I,MATCH($C1045,'Policy Characteristics'!$C:$C,0))),"",INDEX('Policy Characteristics'!I:I,MATCH($C1045,'Policy Characteristics'!$C:$C,0)))</f>
        <v>% reduction in energy use</v>
      </c>
      <c r="P1045" s="14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44" t="str">
        <f>IF(ISBLANK(INDEX('Policy Characteristics'!K:K,MATCH($C1045,'Policy Characteristics'!$C:$C,0))),"",INDEX('Policy Characteristics'!K:K,MATCH($C1045,'Policy Characteristics'!$C:$C,0)))</f>
        <v>industry-ag-main.html#eff-stds</v>
      </c>
      <c r="R1045" s="144" t="str">
        <f>IF(ISBLANK(INDEX('Policy Characteristics'!L:L,MATCH($C1045,'Policy Characteristics'!$C:$C,0))),"",INDEX('Policy Characteristics'!L:L,MATCH($C1045,'Policy Characteristics'!$C:$C,0)))</f>
        <v>industry-energy-efficiency-standards.html</v>
      </c>
    </row>
    <row r="1046" spans="1:18" s="4" customFormat="1" x14ac:dyDescent="0.25">
      <c r="A1046" s="144" t="str">
        <f>IF(ISBLANK(INDEX('Policy Characteristics'!A:A,MATCH($C1046,'Policy Characteristics'!$C:$C,0))),"",INDEX('Policy Characteristics'!A:A,MATCH($C1046,'Policy Characteristics'!$C:$C,0)))</f>
        <v>Industry</v>
      </c>
      <c r="B1046" s="152" t="str">
        <f>IF(ISBLANK(INDEX('Policy Characteristics'!B:B,MATCH($C1046,'Policy Characteristics'!$C:$C,0))),"",INDEX('Policy Characteristics'!B:B,MATCH($C1046,'Policy Characteristics'!$C:$C,0)))</f>
        <v>Industry Energy Efficiency Standards</v>
      </c>
      <c r="C1046" s="144" t="str">
        <f t="shared" si="42"/>
        <v>Percentage Improvement in Eqpt Efficiency Standards above BAU</v>
      </c>
      <c r="D1046" s="6" t="s">
        <v>1960</v>
      </c>
      <c r="E1046" s="45" t="s">
        <v>1597</v>
      </c>
      <c r="F1046" t="s">
        <v>1924</v>
      </c>
      <c r="G1046" s="45" t="s">
        <v>1602</v>
      </c>
      <c r="H1046" s="43">
        <v>1007</v>
      </c>
      <c r="I1046" t="s">
        <v>44</v>
      </c>
      <c r="J1046" s="145" t="str">
        <f>IF(ISBLANK(INDEX('Policy Characteristics'!D:D,MATCH($C1046,'Policy Characteristics'!$C:$C,0))),"",INDEX('Policy Characteristics'!D:D,MATCH($C1046,'Policy Characteristics'!$C:$C,0)))</f>
        <v>Industry Energy Efficiency Standards</v>
      </c>
      <c r="K1046" s="144" t="str">
        <f>IF(ISBLANK(INDEX('Policy Characteristics'!E:E,MATCH($C1046,'Policy Characteristics'!$C:$C,0))),"",INDEX('Policy Characteristics'!E:E,MATCH($C1046,'Policy Characteristics'!$C:$C,0)))</f>
        <v>indst efficiency standards</v>
      </c>
      <c r="L1046" s="151">
        <f>IF(ISBLANK(INDEX('Policy Characteristics'!F:F,MATCH($C1046,'Policy Characteristics'!$C:$C,0))),"",INDEX('Policy Characteristics'!F:F,MATCH($C1046,'Policy Characteristics'!$C:$C,0)))</f>
        <v>0</v>
      </c>
      <c r="M1046" s="151">
        <f>IF(ISBLANK(INDEX('Policy Characteristics'!G:G,MATCH($C1046,'Policy Characteristics'!$C:$C,0))),"",INDEX('Policy Characteristics'!G:G,MATCH($C1046,'Policy Characteristics'!$C:$C,0)))</f>
        <v>0.25</v>
      </c>
      <c r="N1046" s="151">
        <f>IF(ISBLANK(INDEX('Policy Characteristics'!H:H,MATCH($C1046,'Policy Characteristics'!$C:$C,0))),"",INDEX('Policy Characteristics'!H:H,MATCH($C1046,'Policy Characteristics'!$C:$C,0)))</f>
        <v>0.01</v>
      </c>
      <c r="O1046" s="144" t="str">
        <f>IF(ISBLANK(INDEX('Policy Characteristics'!I:I,MATCH($C1046,'Policy Characteristics'!$C:$C,0))),"",INDEX('Policy Characteristics'!I:I,MATCH($C1046,'Policy Characteristics'!$C:$C,0)))</f>
        <v>% reduction in energy use</v>
      </c>
      <c r="P1046" s="14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44" t="str">
        <f>IF(ISBLANK(INDEX('Policy Characteristics'!K:K,MATCH($C1046,'Policy Characteristics'!$C:$C,0))),"",INDEX('Policy Characteristics'!K:K,MATCH($C1046,'Policy Characteristics'!$C:$C,0)))</f>
        <v>industry-ag-main.html#eff-stds</v>
      </c>
      <c r="R1046" s="144" t="str">
        <f>IF(ISBLANK(INDEX('Policy Characteristics'!L:L,MATCH($C1046,'Policy Characteristics'!$C:$C,0))),"",INDEX('Policy Characteristics'!L:L,MATCH($C1046,'Policy Characteristics'!$C:$C,0)))</f>
        <v>industry-energy-efficiency-standards.html</v>
      </c>
    </row>
    <row r="1047" spans="1:18" s="4" customFormat="1" x14ac:dyDescent="0.25">
      <c r="A1047" s="144" t="str">
        <f>IF(ISBLANK(INDEX('Policy Characteristics'!A:A,MATCH($C1047,'Policy Characteristics'!$C:$C,0))),"",INDEX('Policy Characteristics'!A:A,MATCH($C1047,'Policy Characteristics'!$C:$C,0)))</f>
        <v>Industry</v>
      </c>
      <c r="B1047" s="152" t="str">
        <f>IF(ISBLANK(INDEX('Policy Characteristics'!B:B,MATCH($C1047,'Policy Characteristics'!$C:$C,0))),"",INDEX('Policy Characteristics'!B:B,MATCH($C1047,'Policy Characteristics'!$C:$C,0)))</f>
        <v>Industry Energy Efficiency Standards</v>
      </c>
      <c r="C1047" s="144" t="str">
        <f t="shared" si="42"/>
        <v>Percentage Improvement in Eqpt Efficiency Standards above BAU</v>
      </c>
      <c r="D1047" s="6" t="s">
        <v>1961</v>
      </c>
      <c r="E1047" s="45" t="s">
        <v>1292</v>
      </c>
      <c r="F1047" t="s">
        <v>1925</v>
      </c>
      <c r="G1047" s="45" t="s">
        <v>1298</v>
      </c>
      <c r="H1047" s="43">
        <v>1008</v>
      </c>
      <c r="I1047" t="s">
        <v>43</v>
      </c>
      <c r="J1047" s="145" t="str">
        <f>IF(ISBLANK(INDEX('Policy Characteristics'!D:D,MATCH($C1047,'Policy Characteristics'!$C:$C,0))),"",INDEX('Policy Characteristics'!D:D,MATCH($C1047,'Policy Characteristics'!$C:$C,0)))</f>
        <v>Industry Energy Efficiency Standards</v>
      </c>
      <c r="K1047" s="144" t="str">
        <f>IF(ISBLANK(INDEX('Policy Characteristics'!E:E,MATCH($C1047,'Policy Characteristics'!$C:$C,0))),"",INDEX('Policy Characteristics'!E:E,MATCH($C1047,'Policy Characteristics'!$C:$C,0)))</f>
        <v>indst efficiency standards</v>
      </c>
      <c r="L1047" s="151">
        <f>IF(ISBLANK(INDEX('Policy Characteristics'!F:F,MATCH($C1047,'Policy Characteristics'!$C:$C,0))),"",INDEX('Policy Characteristics'!F:F,MATCH($C1047,'Policy Characteristics'!$C:$C,0)))</f>
        <v>0</v>
      </c>
      <c r="M1047" s="151">
        <f>IF(ISBLANK(INDEX('Policy Characteristics'!G:G,MATCH($C1047,'Policy Characteristics'!$C:$C,0))),"",INDEX('Policy Characteristics'!G:G,MATCH($C1047,'Policy Characteristics'!$C:$C,0)))</f>
        <v>0.25</v>
      </c>
      <c r="N1047" s="151">
        <f>IF(ISBLANK(INDEX('Policy Characteristics'!H:H,MATCH($C1047,'Policy Characteristics'!$C:$C,0))),"",INDEX('Policy Characteristics'!H:H,MATCH($C1047,'Policy Characteristics'!$C:$C,0)))</f>
        <v>0.01</v>
      </c>
      <c r="O1047" s="144" t="str">
        <f>IF(ISBLANK(INDEX('Policy Characteristics'!I:I,MATCH($C1047,'Policy Characteristics'!$C:$C,0))),"",INDEX('Policy Characteristics'!I:I,MATCH($C1047,'Policy Characteristics'!$C:$C,0)))</f>
        <v>% reduction in energy use</v>
      </c>
      <c r="P1047" s="14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44" t="str">
        <f>IF(ISBLANK(INDEX('Policy Characteristics'!K:K,MATCH($C1047,'Policy Characteristics'!$C:$C,0))),"",INDEX('Policy Characteristics'!K:K,MATCH($C1047,'Policy Characteristics'!$C:$C,0)))</f>
        <v>industry-ag-main.html#eff-stds</v>
      </c>
      <c r="R1047" s="144" t="str">
        <f>IF(ISBLANK(INDEX('Policy Characteristics'!L:L,MATCH($C1047,'Policy Characteristics'!$C:$C,0))),"",INDEX('Policy Characteristics'!L:L,MATCH($C1047,'Policy Characteristics'!$C:$C,0)))</f>
        <v>industry-energy-efficiency-standards.html</v>
      </c>
    </row>
    <row r="1048" spans="1:18" s="4" customFormat="1" x14ac:dyDescent="0.25">
      <c r="A1048" s="144" t="str">
        <f>IF(ISBLANK(INDEX('Policy Characteristics'!A:A,MATCH($C1048,'Policy Characteristics'!$C:$C,0))),"",INDEX('Policy Characteristics'!A:A,MATCH($C1048,'Policy Characteristics'!$C:$C,0)))</f>
        <v>Industry</v>
      </c>
      <c r="B1048" s="152" t="str">
        <f>IF(ISBLANK(INDEX('Policy Characteristics'!B:B,MATCH($C1048,'Policy Characteristics'!$C:$C,0))),"",INDEX('Policy Characteristics'!B:B,MATCH($C1048,'Policy Characteristics'!$C:$C,0)))</f>
        <v>Industry Energy Efficiency Standards</v>
      </c>
      <c r="C1048" s="144" t="str">
        <f t="shared" si="42"/>
        <v>Percentage Improvement in Eqpt Efficiency Standards above BAU</v>
      </c>
      <c r="D1048" s="6" t="s">
        <v>1961</v>
      </c>
      <c r="E1048" s="45" t="s">
        <v>1293</v>
      </c>
      <c r="F1048" t="s">
        <v>1925</v>
      </c>
      <c r="G1048" s="45" t="s">
        <v>1301</v>
      </c>
      <c r="H1048" s="43">
        <v>1009</v>
      </c>
      <c r="I1048" t="s">
        <v>43</v>
      </c>
      <c r="J1048" s="145" t="str">
        <f>IF(ISBLANK(INDEX('Policy Characteristics'!D:D,MATCH($C1048,'Policy Characteristics'!$C:$C,0))),"",INDEX('Policy Characteristics'!D:D,MATCH($C1048,'Policy Characteristics'!$C:$C,0)))</f>
        <v>Industry Energy Efficiency Standards</v>
      </c>
      <c r="K1048" s="144" t="str">
        <f>IF(ISBLANK(INDEX('Policy Characteristics'!E:E,MATCH($C1048,'Policy Characteristics'!$C:$C,0))),"",INDEX('Policy Characteristics'!E:E,MATCH($C1048,'Policy Characteristics'!$C:$C,0)))</f>
        <v>indst efficiency standards</v>
      </c>
      <c r="L1048" s="151">
        <f>IF(ISBLANK(INDEX('Policy Characteristics'!F:F,MATCH($C1048,'Policy Characteristics'!$C:$C,0))),"",INDEX('Policy Characteristics'!F:F,MATCH($C1048,'Policy Characteristics'!$C:$C,0)))</f>
        <v>0</v>
      </c>
      <c r="M1048" s="151">
        <f>IF(ISBLANK(INDEX('Policy Characteristics'!G:G,MATCH($C1048,'Policy Characteristics'!$C:$C,0))),"",INDEX('Policy Characteristics'!G:G,MATCH($C1048,'Policy Characteristics'!$C:$C,0)))</f>
        <v>0.25</v>
      </c>
      <c r="N1048" s="151">
        <f>IF(ISBLANK(INDEX('Policy Characteristics'!H:H,MATCH($C1048,'Policy Characteristics'!$C:$C,0))),"",INDEX('Policy Characteristics'!H:H,MATCH($C1048,'Policy Characteristics'!$C:$C,0)))</f>
        <v>0.01</v>
      </c>
      <c r="O1048" s="144" t="str">
        <f>IF(ISBLANK(INDEX('Policy Characteristics'!I:I,MATCH($C1048,'Policy Characteristics'!$C:$C,0))),"",INDEX('Policy Characteristics'!I:I,MATCH($C1048,'Policy Characteristics'!$C:$C,0)))</f>
        <v>% reduction in energy use</v>
      </c>
      <c r="P1048" s="14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44" t="str">
        <f>IF(ISBLANK(INDEX('Policy Characteristics'!K:K,MATCH($C1048,'Policy Characteristics'!$C:$C,0))),"",INDEX('Policy Characteristics'!K:K,MATCH($C1048,'Policy Characteristics'!$C:$C,0)))</f>
        <v>industry-ag-main.html#eff-stds</v>
      </c>
      <c r="R1048" s="144" t="str">
        <f>IF(ISBLANK(INDEX('Policy Characteristics'!L:L,MATCH($C1048,'Policy Characteristics'!$C:$C,0))),"",INDEX('Policy Characteristics'!L:L,MATCH($C1048,'Policy Characteristics'!$C:$C,0)))</f>
        <v>industry-energy-efficiency-standards.html</v>
      </c>
    </row>
    <row r="1049" spans="1:18" s="4" customFormat="1" x14ac:dyDescent="0.25">
      <c r="A1049" s="144" t="str">
        <f>IF(ISBLANK(INDEX('Policy Characteristics'!A:A,MATCH($C1049,'Policy Characteristics'!$C:$C,0))),"",INDEX('Policy Characteristics'!A:A,MATCH($C1049,'Policy Characteristics'!$C:$C,0)))</f>
        <v>Industry</v>
      </c>
      <c r="B1049" s="152" t="str">
        <f>IF(ISBLANK(INDEX('Policy Characteristics'!B:B,MATCH($C1049,'Policy Characteristics'!$C:$C,0))),"",INDEX('Policy Characteristics'!B:B,MATCH($C1049,'Policy Characteristics'!$C:$C,0)))</f>
        <v>Industry Energy Efficiency Standards</v>
      </c>
      <c r="C1049" s="144" t="str">
        <f t="shared" si="42"/>
        <v>Percentage Improvement in Eqpt Efficiency Standards above BAU</v>
      </c>
      <c r="D1049" s="6" t="s">
        <v>1961</v>
      </c>
      <c r="E1049" s="45" t="s">
        <v>1294</v>
      </c>
      <c r="F1049" t="s">
        <v>1925</v>
      </c>
      <c r="G1049" s="45" t="s">
        <v>1302</v>
      </c>
      <c r="H1049" s="43">
        <v>1010</v>
      </c>
      <c r="I1049" t="s">
        <v>43</v>
      </c>
      <c r="J1049" s="145" t="str">
        <f>IF(ISBLANK(INDEX('Policy Characteristics'!D:D,MATCH($C1049,'Policy Characteristics'!$C:$C,0))),"",INDEX('Policy Characteristics'!D:D,MATCH($C1049,'Policy Characteristics'!$C:$C,0)))</f>
        <v>Industry Energy Efficiency Standards</v>
      </c>
      <c r="K1049" s="144" t="str">
        <f>IF(ISBLANK(INDEX('Policy Characteristics'!E:E,MATCH($C1049,'Policy Characteristics'!$C:$C,0))),"",INDEX('Policy Characteristics'!E:E,MATCH($C1049,'Policy Characteristics'!$C:$C,0)))</f>
        <v>indst efficiency standards</v>
      </c>
      <c r="L1049" s="151">
        <f>IF(ISBLANK(INDEX('Policy Characteristics'!F:F,MATCH($C1049,'Policy Characteristics'!$C:$C,0))),"",INDEX('Policy Characteristics'!F:F,MATCH($C1049,'Policy Characteristics'!$C:$C,0)))</f>
        <v>0</v>
      </c>
      <c r="M1049" s="151">
        <f>IF(ISBLANK(INDEX('Policy Characteristics'!G:G,MATCH($C1049,'Policy Characteristics'!$C:$C,0))),"",INDEX('Policy Characteristics'!G:G,MATCH($C1049,'Policy Characteristics'!$C:$C,0)))</f>
        <v>0.25</v>
      </c>
      <c r="N1049" s="151">
        <f>IF(ISBLANK(INDEX('Policy Characteristics'!H:H,MATCH($C1049,'Policy Characteristics'!$C:$C,0))),"",INDEX('Policy Characteristics'!H:H,MATCH($C1049,'Policy Characteristics'!$C:$C,0)))</f>
        <v>0.01</v>
      </c>
      <c r="O1049" s="144" t="str">
        <f>IF(ISBLANK(INDEX('Policy Characteristics'!I:I,MATCH($C1049,'Policy Characteristics'!$C:$C,0))),"",INDEX('Policy Characteristics'!I:I,MATCH($C1049,'Policy Characteristics'!$C:$C,0)))</f>
        <v>% reduction in energy use</v>
      </c>
      <c r="P1049" s="14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44" t="str">
        <f>IF(ISBLANK(INDEX('Policy Characteristics'!K:K,MATCH($C1049,'Policy Characteristics'!$C:$C,0))),"",INDEX('Policy Characteristics'!K:K,MATCH($C1049,'Policy Characteristics'!$C:$C,0)))</f>
        <v>industry-ag-main.html#eff-stds</v>
      </c>
      <c r="R1049" s="144" t="str">
        <f>IF(ISBLANK(INDEX('Policy Characteristics'!L:L,MATCH($C1049,'Policy Characteristics'!$C:$C,0))),"",INDEX('Policy Characteristics'!L:L,MATCH($C1049,'Policy Characteristics'!$C:$C,0)))</f>
        <v>industry-energy-efficiency-standards.html</v>
      </c>
    </row>
    <row r="1050" spans="1:18" s="4" customFormat="1" x14ac:dyDescent="0.25">
      <c r="A1050" s="144" t="str">
        <f>IF(ISBLANK(INDEX('Policy Characteristics'!A:A,MATCH($C1050,'Policy Characteristics'!$C:$C,0))),"",INDEX('Policy Characteristics'!A:A,MATCH($C1050,'Policy Characteristics'!$C:$C,0)))</f>
        <v>Industry</v>
      </c>
      <c r="B1050" s="152" t="str">
        <f>IF(ISBLANK(INDEX('Policy Characteristics'!B:B,MATCH($C1050,'Policy Characteristics'!$C:$C,0))),"",INDEX('Policy Characteristics'!B:B,MATCH($C1050,'Policy Characteristics'!$C:$C,0)))</f>
        <v>Industry Energy Efficiency Standards</v>
      </c>
      <c r="C1050" s="144" t="str">
        <f t="shared" si="42"/>
        <v>Percentage Improvement in Eqpt Efficiency Standards above BAU</v>
      </c>
      <c r="D1050" s="6" t="s">
        <v>1961</v>
      </c>
      <c r="E1050" s="45" t="s">
        <v>1295</v>
      </c>
      <c r="F1050" t="s">
        <v>1925</v>
      </c>
      <c r="G1050" s="45" t="s">
        <v>1299</v>
      </c>
      <c r="H1050" s="43">
        <v>1011</v>
      </c>
      <c r="I1050" t="s">
        <v>44</v>
      </c>
      <c r="J1050" s="145" t="str">
        <f>IF(ISBLANK(INDEX('Policy Characteristics'!D:D,MATCH($C1050,'Policy Characteristics'!$C:$C,0))),"",INDEX('Policy Characteristics'!D:D,MATCH($C1050,'Policy Characteristics'!$C:$C,0)))</f>
        <v>Industry Energy Efficiency Standards</v>
      </c>
      <c r="K1050" s="144" t="str">
        <f>IF(ISBLANK(INDEX('Policy Characteristics'!E:E,MATCH($C1050,'Policy Characteristics'!$C:$C,0))),"",INDEX('Policy Characteristics'!E:E,MATCH($C1050,'Policy Characteristics'!$C:$C,0)))</f>
        <v>indst efficiency standards</v>
      </c>
      <c r="L1050" s="151">
        <f>IF(ISBLANK(INDEX('Policy Characteristics'!F:F,MATCH($C1050,'Policy Characteristics'!$C:$C,0))),"",INDEX('Policy Characteristics'!F:F,MATCH($C1050,'Policy Characteristics'!$C:$C,0)))</f>
        <v>0</v>
      </c>
      <c r="M1050" s="151">
        <f>IF(ISBLANK(INDEX('Policy Characteristics'!G:G,MATCH($C1050,'Policy Characteristics'!$C:$C,0))),"",INDEX('Policy Characteristics'!G:G,MATCH($C1050,'Policy Characteristics'!$C:$C,0)))</f>
        <v>0.25</v>
      </c>
      <c r="N1050" s="151">
        <f>IF(ISBLANK(INDEX('Policy Characteristics'!H:H,MATCH($C1050,'Policy Characteristics'!$C:$C,0))),"",INDEX('Policy Characteristics'!H:H,MATCH($C1050,'Policy Characteristics'!$C:$C,0)))</f>
        <v>0.01</v>
      </c>
      <c r="O1050" s="144" t="str">
        <f>IF(ISBLANK(INDEX('Policy Characteristics'!I:I,MATCH($C1050,'Policy Characteristics'!$C:$C,0))),"",INDEX('Policy Characteristics'!I:I,MATCH($C1050,'Policy Characteristics'!$C:$C,0)))</f>
        <v>% reduction in energy use</v>
      </c>
      <c r="P1050" s="14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44" t="str">
        <f>IF(ISBLANK(INDEX('Policy Characteristics'!K:K,MATCH($C1050,'Policy Characteristics'!$C:$C,0))),"",INDEX('Policy Characteristics'!K:K,MATCH($C1050,'Policy Characteristics'!$C:$C,0)))</f>
        <v>industry-ag-main.html#eff-stds</v>
      </c>
      <c r="R1050" s="144" t="str">
        <f>IF(ISBLANK(INDEX('Policy Characteristics'!L:L,MATCH($C1050,'Policy Characteristics'!$C:$C,0))),"",INDEX('Policy Characteristics'!L:L,MATCH($C1050,'Policy Characteristics'!$C:$C,0)))</f>
        <v>industry-energy-efficiency-standards.html</v>
      </c>
    </row>
    <row r="1051" spans="1:18" s="4" customFormat="1" x14ac:dyDescent="0.25">
      <c r="A1051" s="144" t="str">
        <f>IF(ISBLANK(INDEX('Policy Characteristics'!A:A,MATCH($C1051,'Policy Characteristics'!$C:$C,0))),"",INDEX('Policy Characteristics'!A:A,MATCH($C1051,'Policy Characteristics'!$C:$C,0)))</f>
        <v>Industry</v>
      </c>
      <c r="B1051" s="152" t="str">
        <f>IF(ISBLANK(INDEX('Policy Characteristics'!B:B,MATCH($C1051,'Policy Characteristics'!$C:$C,0))),"",INDEX('Policy Characteristics'!B:B,MATCH($C1051,'Policy Characteristics'!$C:$C,0)))</f>
        <v>Industry Energy Efficiency Standards</v>
      </c>
      <c r="C1051" s="144" t="str">
        <f t="shared" si="42"/>
        <v>Percentage Improvement in Eqpt Efficiency Standards above BAU</v>
      </c>
      <c r="D1051" s="6" t="s">
        <v>1961</v>
      </c>
      <c r="E1051" s="45" t="s">
        <v>1296</v>
      </c>
      <c r="F1051" t="s">
        <v>1925</v>
      </c>
      <c r="G1051" s="45" t="s">
        <v>1300</v>
      </c>
      <c r="H1051" s="43">
        <v>1012</v>
      </c>
      <c r="I1051" t="s">
        <v>43</v>
      </c>
      <c r="J1051" s="145" t="str">
        <f>IF(ISBLANK(INDEX('Policy Characteristics'!D:D,MATCH($C1051,'Policy Characteristics'!$C:$C,0))),"",INDEX('Policy Characteristics'!D:D,MATCH($C1051,'Policy Characteristics'!$C:$C,0)))</f>
        <v>Industry Energy Efficiency Standards</v>
      </c>
      <c r="K1051" s="144" t="str">
        <f>IF(ISBLANK(INDEX('Policy Characteristics'!E:E,MATCH($C1051,'Policy Characteristics'!$C:$C,0))),"",INDEX('Policy Characteristics'!E:E,MATCH($C1051,'Policy Characteristics'!$C:$C,0)))</f>
        <v>indst efficiency standards</v>
      </c>
      <c r="L1051" s="151">
        <f>IF(ISBLANK(INDEX('Policy Characteristics'!F:F,MATCH($C1051,'Policy Characteristics'!$C:$C,0))),"",INDEX('Policy Characteristics'!F:F,MATCH($C1051,'Policy Characteristics'!$C:$C,0)))</f>
        <v>0</v>
      </c>
      <c r="M1051" s="151">
        <f>IF(ISBLANK(INDEX('Policy Characteristics'!G:G,MATCH($C1051,'Policy Characteristics'!$C:$C,0))),"",INDEX('Policy Characteristics'!G:G,MATCH($C1051,'Policy Characteristics'!$C:$C,0)))</f>
        <v>0.25</v>
      </c>
      <c r="N1051" s="151">
        <f>IF(ISBLANK(INDEX('Policy Characteristics'!H:H,MATCH($C1051,'Policy Characteristics'!$C:$C,0))),"",INDEX('Policy Characteristics'!H:H,MATCH($C1051,'Policy Characteristics'!$C:$C,0)))</f>
        <v>0.01</v>
      </c>
      <c r="O1051" s="144" t="str">
        <f>IF(ISBLANK(INDEX('Policy Characteristics'!I:I,MATCH($C1051,'Policy Characteristics'!$C:$C,0))),"",INDEX('Policy Characteristics'!I:I,MATCH($C1051,'Policy Characteristics'!$C:$C,0)))</f>
        <v>% reduction in energy use</v>
      </c>
      <c r="P1051" s="14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44" t="str">
        <f>IF(ISBLANK(INDEX('Policy Characteristics'!K:K,MATCH($C1051,'Policy Characteristics'!$C:$C,0))),"",INDEX('Policy Characteristics'!K:K,MATCH($C1051,'Policy Characteristics'!$C:$C,0)))</f>
        <v>industry-ag-main.html#eff-stds</v>
      </c>
      <c r="R1051" s="144" t="str">
        <f>IF(ISBLANK(INDEX('Policy Characteristics'!L:L,MATCH($C1051,'Policy Characteristics'!$C:$C,0))),"",INDEX('Policy Characteristics'!L:L,MATCH($C1051,'Policy Characteristics'!$C:$C,0)))</f>
        <v>industry-energy-efficiency-standards.html</v>
      </c>
    </row>
    <row r="1052" spans="1:18" s="4" customFormat="1" x14ac:dyDescent="0.25">
      <c r="A1052" s="144" t="str">
        <f>IF(ISBLANK(INDEX('Policy Characteristics'!A:A,MATCH($C1052,'Policy Characteristics'!$C:$C,0))),"",INDEX('Policy Characteristics'!A:A,MATCH($C1052,'Policy Characteristics'!$C:$C,0)))</f>
        <v>Industry</v>
      </c>
      <c r="B1052" s="152" t="str">
        <f>IF(ISBLANK(INDEX('Policy Characteristics'!B:B,MATCH($C1052,'Policy Characteristics'!$C:$C,0))),"",INDEX('Policy Characteristics'!B:B,MATCH($C1052,'Policy Characteristics'!$C:$C,0)))</f>
        <v>Industry Energy Efficiency Standards</v>
      </c>
      <c r="C1052" s="144" t="str">
        <f t="shared" si="42"/>
        <v>Percentage Improvement in Eqpt Efficiency Standards above BAU</v>
      </c>
      <c r="D1052" s="6" t="s">
        <v>1961</v>
      </c>
      <c r="E1052" s="45" t="s">
        <v>1297</v>
      </c>
      <c r="F1052" t="s">
        <v>1925</v>
      </c>
      <c r="G1052" s="45" t="s">
        <v>1303</v>
      </c>
      <c r="H1052" s="43">
        <v>1013</v>
      </c>
      <c r="I1052" t="s">
        <v>44</v>
      </c>
      <c r="J1052" s="145" t="str">
        <f>IF(ISBLANK(INDEX('Policy Characteristics'!D:D,MATCH($C1052,'Policy Characteristics'!$C:$C,0))),"",INDEX('Policy Characteristics'!D:D,MATCH($C1052,'Policy Characteristics'!$C:$C,0)))</f>
        <v>Industry Energy Efficiency Standards</v>
      </c>
      <c r="K1052" s="144" t="str">
        <f>IF(ISBLANK(INDEX('Policy Characteristics'!E:E,MATCH($C1052,'Policy Characteristics'!$C:$C,0))),"",INDEX('Policy Characteristics'!E:E,MATCH($C1052,'Policy Characteristics'!$C:$C,0)))</f>
        <v>indst efficiency standards</v>
      </c>
      <c r="L1052" s="151">
        <f>IF(ISBLANK(INDEX('Policy Characteristics'!F:F,MATCH($C1052,'Policy Characteristics'!$C:$C,0))),"",INDEX('Policy Characteristics'!F:F,MATCH($C1052,'Policy Characteristics'!$C:$C,0)))</f>
        <v>0</v>
      </c>
      <c r="M1052" s="151">
        <f>IF(ISBLANK(INDEX('Policy Characteristics'!G:G,MATCH($C1052,'Policy Characteristics'!$C:$C,0))),"",INDEX('Policy Characteristics'!G:G,MATCH($C1052,'Policy Characteristics'!$C:$C,0)))</f>
        <v>0.25</v>
      </c>
      <c r="N1052" s="151">
        <f>IF(ISBLANK(INDEX('Policy Characteristics'!H:H,MATCH($C1052,'Policy Characteristics'!$C:$C,0))),"",INDEX('Policy Characteristics'!H:H,MATCH($C1052,'Policy Characteristics'!$C:$C,0)))</f>
        <v>0.01</v>
      </c>
      <c r="O1052" s="144" t="str">
        <f>IF(ISBLANK(INDEX('Policy Characteristics'!I:I,MATCH($C1052,'Policy Characteristics'!$C:$C,0))),"",INDEX('Policy Characteristics'!I:I,MATCH($C1052,'Policy Characteristics'!$C:$C,0)))</f>
        <v>% reduction in energy use</v>
      </c>
      <c r="P1052" s="14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44" t="str">
        <f>IF(ISBLANK(INDEX('Policy Characteristics'!K:K,MATCH($C1052,'Policy Characteristics'!$C:$C,0))),"",INDEX('Policy Characteristics'!K:K,MATCH($C1052,'Policy Characteristics'!$C:$C,0)))</f>
        <v>industry-ag-main.html#eff-stds</v>
      </c>
      <c r="R1052" s="144" t="str">
        <f>IF(ISBLANK(INDEX('Policy Characteristics'!L:L,MATCH($C1052,'Policy Characteristics'!$C:$C,0))),"",INDEX('Policy Characteristics'!L:L,MATCH($C1052,'Policy Characteristics'!$C:$C,0)))</f>
        <v>industry-energy-efficiency-standards.html</v>
      </c>
    </row>
    <row r="1053" spans="1:18" s="4" customFormat="1" x14ac:dyDescent="0.25">
      <c r="A1053" s="144" t="str">
        <f>IF(ISBLANK(INDEX('Policy Characteristics'!A:A,MATCH($C1053,'Policy Characteristics'!$C:$C,0))),"",INDEX('Policy Characteristics'!A:A,MATCH($C1053,'Policy Characteristics'!$C:$C,0)))</f>
        <v>Industry</v>
      </c>
      <c r="B1053" s="152" t="str">
        <f>IF(ISBLANK(INDEX('Policy Characteristics'!B:B,MATCH($C1053,'Policy Characteristics'!$C:$C,0))),"",INDEX('Policy Characteristics'!B:B,MATCH($C1053,'Policy Characteristics'!$C:$C,0)))</f>
        <v>Industry Energy Efficiency Standards</v>
      </c>
      <c r="C1053" s="144" t="str">
        <f t="shared" si="42"/>
        <v>Percentage Improvement in Eqpt Efficiency Standards above BAU</v>
      </c>
      <c r="D1053" s="6" t="s">
        <v>1961</v>
      </c>
      <c r="E1053" s="45" t="s">
        <v>1598</v>
      </c>
      <c r="F1053" t="s">
        <v>1925</v>
      </c>
      <c r="G1053" s="45" t="s">
        <v>1601</v>
      </c>
      <c r="H1053" s="43">
        <v>1014</v>
      </c>
      <c r="I1053" t="s">
        <v>44</v>
      </c>
      <c r="J1053" s="145" t="str">
        <f>IF(ISBLANK(INDEX('Policy Characteristics'!D:D,MATCH($C1053,'Policy Characteristics'!$C:$C,0))),"",INDEX('Policy Characteristics'!D:D,MATCH($C1053,'Policy Characteristics'!$C:$C,0)))</f>
        <v>Industry Energy Efficiency Standards</v>
      </c>
      <c r="K1053" s="144" t="str">
        <f>IF(ISBLANK(INDEX('Policy Characteristics'!E:E,MATCH($C1053,'Policy Characteristics'!$C:$C,0))),"",INDEX('Policy Characteristics'!E:E,MATCH($C1053,'Policy Characteristics'!$C:$C,0)))</f>
        <v>indst efficiency standards</v>
      </c>
      <c r="L1053" s="151">
        <f>IF(ISBLANK(INDEX('Policy Characteristics'!F:F,MATCH($C1053,'Policy Characteristics'!$C:$C,0))),"",INDEX('Policy Characteristics'!F:F,MATCH($C1053,'Policy Characteristics'!$C:$C,0)))</f>
        <v>0</v>
      </c>
      <c r="M1053" s="151">
        <f>IF(ISBLANK(INDEX('Policy Characteristics'!G:G,MATCH($C1053,'Policy Characteristics'!$C:$C,0))),"",INDEX('Policy Characteristics'!G:G,MATCH($C1053,'Policy Characteristics'!$C:$C,0)))</f>
        <v>0.25</v>
      </c>
      <c r="N1053" s="151">
        <f>IF(ISBLANK(INDEX('Policy Characteristics'!H:H,MATCH($C1053,'Policy Characteristics'!$C:$C,0))),"",INDEX('Policy Characteristics'!H:H,MATCH($C1053,'Policy Characteristics'!$C:$C,0)))</f>
        <v>0.01</v>
      </c>
      <c r="O1053" s="144" t="str">
        <f>IF(ISBLANK(INDEX('Policy Characteristics'!I:I,MATCH($C1053,'Policy Characteristics'!$C:$C,0))),"",INDEX('Policy Characteristics'!I:I,MATCH($C1053,'Policy Characteristics'!$C:$C,0)))</f>
        <v>% reduction in energy use</v>
      </c>
      <c r="P1053" s="14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44" t="str">
        <f>IF(ISBLANK(INDEX('Policy Characteristics'!K:K,MATCH($C1053,'Policy Characteristics'!$C:$C,0))),"",INDEX('Policy Characteristics'!K:K,MATCH($C1053,'Policy Characteristics'!$C:$C,0)))</f>
        <v>industry-ag-main.html#eff-stds</v>
      </c>
      <c r="R1053" s="144" t="str">
        <f>IF(ISBLANK(INDEX('Policy Characteristics'!L:L,MATCH($C1053,'Policy Characteristics'!$C:$C,0))),"",INDEX('Policy Characteristics'!L:L,MATCH($C1053,'Policy Characteristics'!$C:$C,0)))</f>
        <v>industry-energy-efficiency-standards.html</v>
      </c>
    </row>
    <row r="1054" spans="1:18" s="4" customFormat="1" x14ac:dyDescent="0.25">
      <c r="A1054" s="144" t="str">
        <f>IF(ISBLANK(INDEX('Policy Characteristics'!A:A,MATCH($C1054,'Policy Characteristics'!$C:$C,0))),"",INDEX('Policy Characteristics'!A:A,MATCH($C1054,'Policy Characteristics'!$C:$C,0)))</f>
        <v>Industry</v>
      </c>
      <c r="B1054" s="152" t="str">
        <f>IF(ISBLANK(INDEX('Policy Characteristics'!B:B,MATCH($C1054,'Policy Characteristics'!$C:$C,0))),"",INDEX('Policy Characteristics'!B:B,MATCH($C1054,'Policy Characteristics'!$C:$C,0)))</f>
        <v>Industry Energy Efficiency Standards</v>
      </c>
      <c r="C1054" s="144" t="str">
        <f t="shared" si="42"/>
        <v>Percentage Improvement in Eqpt Efficiency Standards above BAU</v>
      </c>
      <c r="D1054" s="6" t="s">
        <v>1961</v>
      </c>
      <c r="E1054" s="45" t="s">
        <v>1599</v>
      </c>
      <c r="F1054" t="s">
        <v>1925</v>
      </c>
      <c r="G1054" s="45" t="s">
        <v>1603</v>
      </c>
      <c r="H1054" s="43">
        <v>1015</v>
      </c>
      <c r="I1054" t="s">
        <v>43</v>
      </c>
      <c r="J1054" s="145" t="str">
        <f>IF(ISBLANK(INDEX('Policy Characteristics'!D:D,MATCH($C1054,'Policy Characteristics'!$C:$C,0))),"",INDEX('Policy Characteristics'!D:D,MATCH($C1054,'Policy Characteristics'!$C:$C,0)))</f>
        <v>Industry Energy Efficiency Standards</v>
      </c>
      <c r="K1054" s="144" t="str">
        <f>IF(ISBLANK(INDEX('Policy Characteristics'!E:E,MATCH($C1054,'Policy Characteristics'!$C:$C,0))),"",INDEX('Policy Characteristics'!E:E,MATCH($C1054,'Policy Characteristics'!$C:$C,0)))</f>
        <v>indst efficiency standards</v>
      </c>
      <c r="L1054" s="151">
        <f>IF(ISBLANK(INDEX('Policy Characteristics'!F:F,MATCH($C1054,'Policy Characteristics'!$C:$C,0))),"",INDEX('Policy Characteristics'!F:F,MATCH($C1054,'Policy Characteristics'!$C:$C,0)))</f>
        <v>0</v>
      </c>
      <c r="M1054" s="151">
        <f>IF(ISBLANK(INDEX('Policy Characteristics'!G:G,MATCH($C1054,'Policy Characteristics'!$C:$C,0))),"",INDEX('Policy Characteristics'!G:G,MATCH($C1054,'Policy Characteristics'!$C:$C,0)))</f>
        <v>0.25</v>
      </c>
      <c r="N1054" s="151">
        <f>IF(ISBLANK(INDEX('Policy Characteristics'!H:H,MATCH($C1054,'Policy Characteristics'!$C:$C,0))),"",INDEX('Policy Characteristics'!H:H,MATCH($C1054,'Policy Characteristics'!$C:$C,0)))</f>
        <v>0.01</v>
      </c>
      <c r="O1054" s="144" t="str">
        <f>IF(ISBLANK(INDEX('Policy Characteristics'!I:I,MATCH($C1054,'Policy Characteristics'!$C:$C,0))),"",INDEX('Policy Characteristics'!I:I,MATCH($C1054,'Policy Characteristics'!$C:$C,0)))</f>
        <v>% reduction in energy use</v>
      </c>
      <c r="P1054" s="14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44" t="str">
        <f>IF(ISBLANK(INDEX('Policy Characteristics'!K:K,MATCH($C1054,'Policy Characteristics'!$C:$C,0))),"",INDEX('Policy Characteristics'!K:K,MATCH($C1054,'Policy Characteristics'!$C:$C,0)))</f>
        <v>industry-ag-main.html#eff-stds</v>
      </c>
      <c r="R1054" s="144" t="str">
        <f>IF(ISBLANK(INDEX('Policy Characteristics'!L:L,MATCH($C1054,'Policy Characteristics'!$C:$C,0))),"",INDEX('Policy Characteristics'!L:L,MATCH($C1054,'Policy Characteristics'!$C:$C,0)))</f>
        <v>industry-energy-efficiency-standards.html</v>
      </c>
    </row>
    <row r="1055" spans="1:18" s="4" customFormat="1" x14ac:dyDescent="0.25">
      <c r="A1055" s="144" t="str">
        <f>IF(ISBLANK(INDEX('Policy Characteristics'!A:A,MATCH($C1055,'Policy Characteristics'!$C:$C,0))),"",INDEX('Policy Characteristics'!A:A,MATCH($C1055,'Policy Characteristics'!$C:$C,0)))</f>
        <v>Industry</v>
      </c>
      <c r="B1055" s="152" t="str">
        <f>IF(ISBLANK(INDEX('Policy Characteristics'!B:B,MATCH($C1055,'Policy Characteristics'!$C:$C,0))),"",INDEX('Policy Characteristics'!B:B,MATCH($C1055,'Policy Characteristics'!$C:$C,0)))</f>
        <v>Industry Energy Efficiency Standards</v>
      </c>
      <c r="C1055" s="144" t="str">
        <f t="shared" si="42"/>
        <v>Percentage Improvement in Eqpt Efficiency Standards above BAU</v>
      </c>
      <c r="D1055" s="6" t="s">
        <v>1961</v>
      </c>
      <c r="E1055" s="45" t="s">
        <v>1600</v>
      </c>
      <c r="F1055" t="s">
        <v>1925</v>
      </c>
      <c r="G1055" s="45" t="s">
        <v>1604</v>
      </c>
      <c r="H1055" s="43">
        <v>1016</v>
      </c>
      <c r="I1055" t="s">
        <v>43</v>
      </c>
      <c r="J1055" s="145" t="str">
        <f>IF(ISBLANK(INDEX('Policy Characteristics'!D:D,MATCH($C1055,'Policy Characteristics'!$C:$C,0))),"",INDEX('Policy Characteristics'!D:D,MATCH($C1055,'Policy Characteristics'!$C:$C,0)))</f>
        <v>Industry Energy Efficiency Standards</v>
      </c>
      <c r="K1055" s="144" t="str">
        <f>IF(ISBLANK(INDEX('Policy Characteristics'!E:E,MATCH($C1055,'Policy Characteristics'!$C:$C,0))),"",INDEX('Policy Characteristics'!E:E,MATCH($C1055,'Policy Characteristics'!$C:$C,0)))</f>
        <v>indst efficiency standards</v>
      </c>
      <c r="L1055" s="151">
        <f>IF(ISBLANK(INDEX('Policy Characteristics'!F:F,MATCH($C1055,'Policy Characteristics'!$C:$C,0))),"",INDEX('Policy Characteristics'!F:F,MATCH($C1055,'Policy Characteristics'!$C:$C,0)))</f>
        <v>0</v>
      </c>
      <c r="M1055" s="151">
        <f>IF(ISBLANK(INDEX('Policy Characteristics'!G:G,MATCH($C1055,'Policy Characteristics'!$C:$C,0))),"",INDEX('Policy Characteristics'!G:G,MATCH($C1055,'Policy Characteristics'!$C:$C,0)))</f>
        <v>0.25</v>
      </c>
      <c r="N1055" s="151">
        <f>IF(ISBLANK(INDEX('Policy Characteristics'!H:H,MATCH($C1055,'Policy Characteristics'!$C:$C,0))),"",INDEX('Policy Characteristics'!H:H,MATCH($C1055,'Policy Characteristics'!$C:$C,0)))</f>
        <v>0.01</v>
      </c>
      <c r="O1055" s="144" t="str">
        <f>IF(ISBLANK(INDEX('Policy Characteristics'!I:I,MATCH($C1055,'Policy Characteristics'!$C:$C,0))),"",INDEX('Policy Characteristics'!I:I,MATCH($C1055,'Policy Characteristics'!$C:$C,0)))</f>
        <v>% reduction in energy use</v>
      </c>
      <c r="P1055" s="14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44" t="str">
        <f>IF(ISBLANK(INDEX('Policy Characteristics'!K:K,MATCH($C1055,'Policy Characteristics'!$C:$C,0))),"",INDEX('Policy Characteristics'!K:K,MATCH($C1055,'Policy Characteristics'!$C:$C,0)))</f>
        <v>industry-ag-main.html#eff-stds</v>
      </c>
      <c r="R1055" s="144" t="str">
        <f>IF(ISBLANK(INDEX('Policy Characteristics'!L:L,MATCH($C1055,'Policy Characteristics'!$C:$C,0))),"",INDEX('Policy Characteristics'!L:L,MATCH($C1055,'Policy Characteristics'!$C:$C,0)))</f>
        <v>industry-energy-efficiency-standards.html</v>
      </c>
    </row>
    <row r="1056" spans="1:18" s="4" customFormat="1" x14ac:dyDescent="0.25">
      <c r="A1056" s="144" t="str">
        <f>IF(ISBLANK(INDEX('Policy Characteristics'!A:A,MATCH($C1056,'Policy Characteristics'!$C:$C,0))),"",INDEX('Policy Characteristics'!A:A,MATCH($C1056,'Policy Characteristics'!$C:$C,0)))</f>
        <v>Industry</v>
      </c>
      <c r="B1056" s="152" t="str">
        <f>IF(ISBLANK(INDEX('Policy Characteristics'!B:B,MATCH($C1056,'Policy Characteristics'!$C:$C,0))),"",INDEX('Policy Characteristics'!B:B,MATCH($C1056,'Policy Characteristics'!$C:$C,0)))</f>
        <v>Industry Energy Efficiency Standards</v>
      </c>
      <c r="C1056" s="144" t="str">
        <f t="shared" si="42"/>
        <v>Percentage Improvement in Eqpt Efficiency Standards above BAU</v>
      </c>
      <c r="D1056" s="6" t="s">
        <v>1961</v>
      </c>
      <c r="E1056" s="45" t="s">
        <v>1597</v>
      </c>
      <c r="F1056" t="s">
        <v>1925</v>
      </c>
      <c r="G1056" s="45" t="s">
        <v>1602</v>
      </c>
      <c r="H1056" s="43">
        <v>1017</v>
      </c>
      <c r="I1056" t="s">
        <v>44</v>
      </c>
      <c r="J1056" s="145" t="str">
        <f>IF(ISBLANK(INDEX('Policy Characteristics'!D:D,MATCH($C1056,'Policy Characteristics'!$C:$C,0))),"",INDEX('Policy Characteristics'!D:D,MATCH($C1056,'Policy Characteristics'!$C:$C,0)))</f>
        <v>Industry Energy Efficiency Standards</v>
      </c>
      <c r="K1056" s="144" t="str">
        <f>IF(ISBLANK(INDEX('Policy Characteristics'!E:E,MATCH($C1056,'Policy Characteristics'!$C:$C,0))),"",INDEX('Policy Characteristics'!E:E,MATCH($C1056,'Policy Characteristics'!$C:$C,0)))</f>
        <v>indst efficiency standards</v>
      </c>
      <c r="L1056" s="151">
        <f>IF(ISBLANK(INDEX('Policy Characteristics'!F:F,MATCH($C1056,'Policy Characteristics'!$C:$C,0))),"",INDEX('Policy Characteristics'!F:F,MATCH($C1056,'Policy Characteristics'!$C:$C,0)))</f>
        <v>0</v>
      </c>
      <c r="M1056" s="151">
        <f>IF(ISBLANK(INDEX('Policy Characteristics'!G:G,MATCH($C1056,'Policy Characteristics'!$C:$C,0))),"",INDEX('Policy Characteristics'!G:G,MATCH($C1056,'Policy Characteristics'!$C:$C,0)))</f>
        <v>0.25</v>
      </c>
      <c r="N1056" s="151">
        <f>IF(ISBLANK(INDEX('Policy Characteristics'!H:H,MATCH($C1056,'Policy Characteristics'!$C:$C,0))),"",INDEX('Policy Characteristics'!H:H,MATCH($C1056,'Policy Characteristics'!$C:$C,0)))</f>
        <v>0.01</v>
      </c>
      <c r="O1056" s="144" t="str">
        <f>IF(ISBLANK(INDEX('Policy Characteristics'!I:I,MATCH($C1056,'Policy Characteristics'!$C:$C,0))),"",INDEX('Policy Characteristics'!I:I,MATCH($C1056,'Policy Characteristics'!$C:$C,0)))</f>
        <v>% reduction in energy use</v>
      </c>
      <c r="P1056" s="14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44" t="str">
        <f>IF(ISBLANK(INDEX('Policy Characteristics'!K:K,MATCH($C1056,'Policy Characteristics'!$C:$C,0))),"",INDEX('Policy Characteristics'!K:K,MATCH($C1056,'Policy Characteristics'!$C:$C,0)))</f>
        <v>industry-ag-main.html#eff-stds</v>
      </c>
      <c r="R1056" s="144" t="str">
        <f>IF(ISBLANK(INDEX('Policy Characteristics'!L:L,MATCH($C1056,'Policy Characteristics'!$C:$C,0))),"",INDEX('Policy Characteristics'!L:L,MATCH($C1056,'Policy Characteristics'!$C:$C,0)))</f>
        <v>industry-energy-efficiency-standards.html</v>
      </c>
    </row>
    <row r="1057" spans="1:18" s="4" customFormat="1" x14ac:dyDescent="0.25">
      <c r="A1057" s="144" t="str">
        <f>IF(ISBLANK(INDEX('Policy Characteristics'!A:A,MATCH($C1057,'Policy Characteristics'!$C:$C,0))),"",INDEX('Policy Characteristics'!A:A,MATCH($C1057,'Policy Characteristics'!$C:$C,0)))</f>
        <v>Industry</v>
      </c>
      <c r="B1057" s="152" t="str">
        <f>IF(ISBLANK(INDEX('Policy Characteristics'!B:B,MATCH($C1057,'Policy Characteristics'!$C:$C,0))),"",INDEX('Policy Characteristics'!B:B,MATCH($C1057,'Policy Characteristics'!$C:$C,0)))</f>
        <v>Industry Energy Efficiency Standards</v>
      </c>
      <c r="C1057" s="144" t="str">
        <f t="shared" si="42"/>
        <v>Percentage Improvement in Eqpt Efficiency Standards above BAU</v>
      </c>
      <c r="D1057" s="6" t="s">
        <v>1962</v>
      </c>
      <c r="E1057" s="45" t="s">
        <v>1292</v>
      </c>
      <c r="F1057" t="s">
        <v>1926</v>
      </c>
      <c r="G1057" s="45" t="s">
        <v>1298</v>
      </c>
      <c r="H1057" s="43">
        <v>1018</v>
      </c>
      <c r="I1057" t="s">
        <v>43</v>
      </c>
      <c r="J1057" s="145" t="str">
        <f>IF(ISBLANK(INDEX('Policy Characteristics'!D:D,MATCH($C1057,'Policy Characteristics'!$C:$C,0))),"",INDEX('Policy Characteristics'!D:D,MATCH($C1057,'Policy Characteristics'!$C:$C,0)))</f>
        <v>Industry Energy Efficiency Standards</v>
      </c>
      <c r="K1057" s="144" t="str">
        <f>IF(ISBLANK(INDEX('Policy Characteristics'!E:E,MATCH($C1057,'Policy Characteristics'!$C:$C,0))),"",INDEX('Policy Characteristics'!E:E,MATCH($C1057,'Policy Characteristics'!$C:$C,0)))</f>
        <v>indst efficiency standards</v>
      </c>
      <c r="L1057" s="151">
        <f>IF(ISBLANK(INDEX('Policy Characteristics'!F:F,MATCH($C1057,'Policy Characteristics'!$C:$C,0))),"",INDEX('Policy Characteristics'!F:F,MATCH($C1057,'Policy Characteristics'!$C:$C,0)))</f>
        <v>0</v>
      </c>
      <c r="M1057" s="151">
        <f>IF(ISBLANK(INDEX('Policy Characteristics'!G:G,MATCH($C1057,'Policy Characteristics'!$C:$C,0))),"",INDEX('Policy Characteristics'!G:G,MATCH($C1057,'Policy Characteristics'!$C:$C,0)))</f>
        <v>0.25</v>
      </c>
      <c r="N1057" s="151">
        <f>IF(ISBLANK(INDEX('Policy Characteristics'!H:H,MATCH($C1057,'Policy Characteristics'!$C:$C,0))),"",INDEX('Policy Characteristics'!H:H,MATCH($C1057,'Policy Characteristics'!$C:$C,0)))</f>
        <v>0.01</v>
      </c>
      <c r="O1057" s="144" t="str">
        <f>IF(ISBLANK(INDEX('Policy Characteristics'!I:I,MATCH($C1057,'Policy Characteristics'!$C:$C,0))),"",INDEX('Policy Characteristics'!I:I,MATCH($C1057,'Policy Characteristics'!$C:$C,0)))</f>
        <v>% reduction in energy use</v>
      </c>
      <c r="P1057" s="14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44" t="str">
        <f>IF(ISBLANK(INDEX('Policy Characteristics'!K:K,MATCH($C1057,'Policy Characteristics'!$C:$C,0))),"",INDEX('Policy Characteristics'!K:K,MATCH($C1057,'Policy Characteristics'!$C:$C,0)))</f>
        <v>industry-ag-main.html#eff-stds</v>
      </c>
      <c r="R1057" s="144" t="str">
        <f>IF(ISBLANK(INDEX('Policy Characteristics'!L:L,MATCH($C1057,'Policy Characteristics'!$C:$C,0))),"",INDEX('Policy Characteristics'!L:L,MATCH($C1057,'Policy Characteristics'!$C:$C,0)))</f>
        <v>industry-energy-efficiency-standards.html</v>
      </c>
    </row>
    <row r="1058" spans="1:18" s="4" customFormat="1" x14ac:dyDescent="0.25">
      <c r="A1058" s="144" t="str">
        <f>IF(ISBLANK(INDEX('Policy Characteristics'!A:A,MATCH($C1058,'Policy Characteristics'!$C:$C,0))),"",INDEX('Policy Characteristics'!A:A,MATCH($C1058,'Policy Characteristics'!$C:$C,0)))</f>
        <v>Industry</v>
      </c>
      <c r="B1058" s="152" t="str">
        <f>IF(ISBLANK(INDEX('Policy Characteristics'!B:B,MATCH($C1058,'Policy Characteristics'!$C:$C,0))),"",INDEX('Policy Characteristics'!B:B,MATCH($C1058,'Policy Characteristics'!$C:$C,0)))</f>
        <v>Industry Energy Efficiency Standards</v>
      </c>
      <c r="C1058" s="144" t="str">
        <f t="shared" si="42"/>
        <v>Percentage Improvement in Eqpt Efficiency Standards above BAU</v>
      </c>
      <c r="D1058" s="6" t="s">
        <v>1962</v>
      </c>
      <c r="E1058" s="45" t="s">
        <v>1293</v>
      </c>
      <c r="F1058" t="s">
        <v>1926</v>
      </c>
      <c r="G1058" s="45" t="s">
        <v>1301</v>
      </c>
      <c r="H1058" s="43">
        <v>1019</v>
      </c>
      <c r="I1058" t="s">
        <v>43</v>
      </c>
      <c r="J1058" s="145" t="str">
        <f>IF(ISBLANK(INDEX('Policy Characteristics'!D:D,MATCH($C1058,'Policy Characteristics'!$C:$C,0))),"",INDEX('Policy Characteristics'!D:D,MATCH($C1058,'Policy Characteristics'!$C:$C,0)))</f>
        <v>Industry Energy Efficiency Standards</v>
      </c>
      <c r="K1058" s="144" t="str">
        <f>IF(ISBLANK(INDEX('Policy Characteristics'!E:E,MATCH($C1058,'Policy Characteristics'!$C:$C,0))),"",INDEX('Policy Characteristics'!E:E,MATCH($C1058,'Policy Characteristics'!$C:$C,0)))</f>
        <v>indst efficiency standards</v>
      </c>
      <c r="L1058" s="151">
        <f>IF(ISBLANK(INDEX('Policy Characteristics'!F:F,MATCH($C1058,'Policy Characteristics'!$C:$C,0))),"",INDEX('Policy Characteristics'!F:F,MATCH($C1058,'Policy Characteristics'!$C:$C,0)))</f>
        <v>0</v>
      </c>
      <c r="M1058" s="151">
        <f>IF(ISBLANK(INDEX('Policy Characteristics'!G:G,MATCH($C1058,'Policy Characteristics'!$C:$C,0))),"",INDEX('Policy Characteristics'!G:G,MATCH($C1058,'Policy Characteristics'!$C:$C,0)))</f>
        <v>0.25</v>
      </c>
      <c r="N1058" s="151">
        <f>IF(ISBLANK(INDEX('Policy Characteristics'!H:H,MATCH($C1058,'Policy Characteristics'!$C:$C,0))),"",INDEX('Policy Characteristics'!H:H,MATCH($C1058,'Policy Characteristics'!$C:$C,0)))</f>
        <v>0.01</v>
      </c>
      <c r="O1058" s="144" t="str">
        <f>IF(ISBLANK(INDEX('Policy Characteristics'!I:I,MATCH($C1058,'Policy Characteristics'!$C:$C,0))),"",INDEX('Policy Characteristics'!I:I,MATCH($C1058,'Policy Characteristics'!$C:$C,0)))</f>
        <v>% reduction in energy use</v>
      </c>
      <c r="P1058" s="14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44" t="str">
        <f>IF(ISBLANK(INDEX('Policy Characteristics'!K:K,MATCH($C1058,'Policy Characteristics'!$C:$C,0))),"",INDEX('Policy Characteristics'!K:K,MATCH($C1058,'Policy Characteristics'!$C:$C,0)))</f>
        <v>industry-ag-main.html#eff-stds</v>
      </c>
      <c r="R1058" s="144" t="str">
        <f>IF(ISBLANK(INDEX('Policy Characteristics'!L:L,MATCH($C1058,'Policy Characteristics'!$C:$C,0))),"",INDEX('Policy Characteristics'!L:L,MATCH($C1058,'Policy Characteristics'!$C:$C,0)))</f>
        <v>industry-energy-efficiency-standards.html</v>
      </c>
    </row>
    <row r="1059" spans="1:18" s="4" customFormat="1" x14ac:dyDescent="0.25">
      <c r="A1059" s="144" t="str">
        <f>IF(ISBLANK(INDEX('Policy Characteristics'!A:A,MATCH($C1059,'Policy Characteristics'!$C:$C,0))),"",INDEX('Policy Characteristics'!A:A,MATCH($C1059,'Policy Characteristics'!$C:$C,0)))</f>
        <v>Industry</v>
      </c>
      <c r="B1059" s="152" t="str">
        <f>IF(ISBLANK(INDEX('Policy Characteristics'!B:B,MATCH($C1059,'Policy Characteristics'!$C:$C,0))),"",INDEX('Policy Characteristics'!B:B,MATCH($C1059,'Policy Characteristics'!$C:$C,0)))</f>
        <v>Industry Energy Efficiency Standards</v>
      </c>
      <c r="C1059" s="144" t="str">
        <f t="shared" si="42"/>
        <v>Percentage Improvement in Eqpt Efficiency Standards above BAU</v>
      </c>
      <c r="D1059" s="6" t="s">
        <v>1962</v>
      </c>
      <c r="E1059" s="45" t="s">
        <v>1294</v>
      </c>
      <c r="F1059" t="s">
        <v>1926</v>
      </c>
      <c r="G1059" s="45" t="s">
        <v>1302</v>
      </c>
      <c r="H1059" s="43">
        <v>1020</v>
      </c>
      <c r="I1059" t="s">
        <v>43</v>
      </c>
      <c r="J1059" s="145" t="str">
        <f>IF(ISBLANK(INDEX('Policy Characteristics'!D:D,MATCH($C1059,'Policy Characteristics'!$C:$C,0))),"",INDEX('Policy Characteristics'!D:D,MATCH($C1059,'Policy Characteristics'!$C:$C,0)))</f>
        <v>Industry Energy Efficiency Standards</v>
      </c>
      <c r="K1059" s="144" t="str">
        <f>IF(ISBLANK(INDEX('Policy Characteristics'!E:E,MATCH($C1059,'Policy Characteristics'!$C:$C,0))),"",INDEX('Policy Characteristics'!E:E,MATCH($C1059,'Policy Characteristics'!$C:$C,0)))</f>
        <v>indst efficiency standards</v>
      </c>
      <c r="L1059" s="151">
        <f>IF(ISBLANK(INDEX('Policy Characteristics'!F:F,MATCH($C1059,'Policy Characteristics'!$C:$C,0))),"",INDEX('Policy Characteristics'!F:F,MATCH($C1059,'Policy Characteristics'!$C:$C,0)))</f>
        <v>0</v>
      </c>
      <c r="M1059" s="151">
        <f>IF(ISBLANK(INDEX('Policy Characteristics'!G:G,MATCH($C1059,'Policy Characteristics'!$C:$C,0))),"",INDEX('Policy Characteristics'!G:G,MATCH($C1059,'Policy Characteristics'!$C:$C,0)))</f>
        <v>0.25</v>
      </c>
      <c r="N1059" s="151">
        <f>IF(ISBLANK(INDEX('Policy Characteristics'!H:H,MATCH($C1059,'Policy Characteristics'!$C:$C,0))),"",INDEX('Policy Characteristics'!H:H,MATCH($C1059,'Policy Characteristics'!$C:$C,0)))</f>
        <v>0.01</v>
      </c>
      <c r="O1059" s="144" t="str">
        <f>IF(ISBLANK(INDEX('Policy Characteristics'!I:I,MATCH($C1059,'Policy Characteristics'!$C:$C,0))),"",INDEX('Policy Characteristics'!I:I,MATCH($C1059,'Policy Characteristics'!$C:$C,0)))</f>
        <v>% reduction in energy use</v>
      </c>
      <c r="P1059" s="14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44" t="str">
        <f>IF(ISBLANK(INDEX('Policy Characteristics'!K:K,MATCH($C1059,'Policy Characteristics'!$C:$C,0))),"",INDEX('Policy Characteristics'!K:K,MATCH($C1059,'Policy Characteristics'!$C:$C,0)))</f>
        <v>industry-ag-main.html#eff-stds</v>
      </c>
      <c r="R1059" s="144" t="str">
        <f>IF(ISBLANK(INDEX('Policy Characteristics'!L:L,MATCH($C1059,'Policy Characteristics'!$C:$C,0))),"",INDEX('Policy Characteristics'!L:L,MATCH($C1059,'Policy Characteristics'!$C:$C,0)))</f>
        <v>industry-energy-efficiency-standards.html</v>
      </c>
    </row>
    <row r="1060" spans="1:18" s="4" customFormat="1" x14ac:dyDescent="0.25">
      <c r="A1060" s="144" t="str">
        <f>IF(ISBLANK(INDEX('Policy Characteristics'!A:A,MATCH($C1060,'Policy Characteristics'!$C:$C,0))),"",INDEX('Policy Characteristics'!A:A,MATCH($C1060,'Policy Characteristics'!$C:$C,0)))</f>
        <v>Industry</v>
      </c>
      <c r="B1060" s="152" t="str">
        <f>IF(ISBLANK(INDEX('Policy Characteristics'!B:B,MATCH($C1060,'Policy Characteristics'!$C:$C,0))),"",INDEX('Policy Characteristics'!B:B,MATCH($C1060,'Policy Characteristics'!$C:$C,0)))</f>
        <v>Industry Energy Efficiency Standards</v>
      </c>
      <c r="C1060" s="144" t="str">
        <f t="shared" si="42"/>
        <v>Percentage Improvement in Eqpt Efficiency Standards above BAU</v>
      </c>
      <c r="D1060" s="6" t="s">
        <v>1962</v>
      </c>
      <c r="E1060" s="45" t="s">
        <v>1295</v>
      </c>
      <c r="F1060" t="s">
        <v>1926</v>
      </c>
      <c r="G1060" s="45" t="s">
        <v>1299</v>
      </c>
      <c r="H1060" s="43">
        <v>1021</v>
      </c>
      <c r="I1060" t="s">
        <v>44</v>
      </c>
      <c r="J1060" s="145" t="str">
        <f>IF(ISBLANK(INDEX('Policy Characteristics'!D:D,MATCH($C1060,'Policy Characteristics'!$C:$C,0))),"",INDEX('Policy Characteristics'!D:D,MATCH($C1060,'Policy Characteristics'!$C:$C,0)))</f>
        <v>Industry Energy Efficiency Standards</v>
      </c>
      <c r="K1060" s="144" t="str">
        <f>IF(ISBLANK(INDEX('Policy Characteristics'!E:E,MATCH($C1060,'Policy Characteristics'!$C:$C,0))),"",INDEX('Policy Characteristics'!E:E,MATCH($C1060,'Policy Characteristics'!$C:$C,0)))</f>
        <v>indst efficiency standards</v>
      </c>
      <c r="L1060" s="151">
        <f>IF(ISBLANK(INDEX('Policy Characteristics'!F:F,MATCH($C1060,'Policy Characteristics'!$C:$C,0))),"",INDEX('Policy Characteristics'!F:F,MATCH($C1060,'Policy Characteristics'!$C:$C,0)))</f>
        <v>0</v>
      </c>
      <c r="M1060" s="151">
        <f>IF(ISBLANK(INDEX('Policy Characteristics'!G:G,MATCH($C1060,'Policy Characteristics'!$C:$C,0))),"",INDEX('Policy Characteristics'!G:G,MATCH($C1060,'Policy Characteristics'!$C:$C,0)))</f>
        <v>0.25</v>
      </c>
      <c r="N1060" s="151">
        <f>IF(ISBLANK(INDEX('Policy Characteristics'!H:H,MATCH($C1060,'Policy Characteristics'!$C:$C,0))),"",INDEX('Policy Characteristics'!H:H,MATCH($C1060,'Policy Characteristics'!$C:$C,0)))</f>
        <v>0.01</v>
      </c>
      <c r="O1060" s="144" t="str">
        <f>IF(ISBLANK(INDEX('Policy Characteristics'!I:I,MATCH($C1060,'Policy Characteristics'!$C:$C,0))),"",INDEX('Policy Characteristics'!I:I,MATCH($C1060,'Policy Characteristics'!$C:$C,0)))</f>
        <v>% reduction in energy use</v>
      </c>
      <c r="P1060" s="14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44" t="str">
        <f>IF(ISBLANK(INDEX('Policy Characteristics'!K:K,MATCH($C1060,'Policy Characteristics'!$C:$C,0))),"",INDEX('Policy Characteristics'!K:K,MATCH($C1060,'Policy Characteristics'!$C:$C,0)))</f>
        <v>industry-ag-main.html#eff-stds</v>
      </c>
      <c r="R1060" s="144" t="str">
        <f>IF(ISBLANK(INDEX('Policy Characteristics'!L:L,MATCH($C1060,'Policy Characteristics'!$C:$C,0))),"",INDEX('Policy Characteristics'!L:L,MATCH($C1060,'Policy Characteristics'!$C:$C,0)))</f>
        <v>industry-energy-efficiency-standards.html</v>
      </c>
    </row>
    <row r="1061" spans="1:18" s="4" customFormat="1" x14ac:dyDescent="0.25">
      <c r="A1061" s="144" t="str">
        <f>IF(ISBLANK(INDEX('Policy Characteristics'!A:A,MATCH($C1061,'Policy Characteristics'!$C:$C,0))),"",INDEX('Policy Characteristics'!A:A,MATCH($C1061,'Policy Characteristics'!$C:$C,0)))</f>
        <v>Industry</v>
      </c>
      <c r="B1061" s="152" t="str">
        <f>IF(ISBLANK(INDEX('Policy Characteristics'!B:B,MATCH($C1061,'Policy Characteristics'!$C:$C,0))),"",INDEX('Policy Characteristics'!B:B,MATCH($C1061,'Policy Characteristics'!$C:$C,0)))</f>
        <v>Industry Energy Efficiency Standards</v>
      </c>
      <c r="C1061" s="144" t="str">
        <f t="shared" si="42"/>
        <v>Percentage Improvement in Eqpt Efficiency Standards above BAU</v>
      </c>
      <c r="D1061" s="6" t="s">
        <v>1962</v>
      </c>
      <c r="E1061" s="45" t="s">
        <v>1296</v>
      </c>
      <c r="F1061" t="s">
        <v>1926</v>
      </c>
      <c r="G1061" s="45" t="s">
        <v>1300</v>
      </c>
      <c r="H1061" s="43">
        <v>1022</v>
      </c>
      <c r="I1061" t="s">
        <v>43</v>
      </c>
      <c r="J1061" s="145" t="str">
        <f>IF(ISBLANK(INDEX('Policy Characteristics'!D:D,MATCH($C1061,'Policy Characteristics'!$C:$C,0))),"",INDEX('Policy Characteristics'!D:D,MATCH($C1061,'Policy Characteristics'!$C:$C,0)))</f>
        <v>Industry Energy Efficiency Standards</v>
      </c>
      <c r="K1061" s="144" t="str">
        <f>IF(ISBLANK(INDEX('Policy Characteristics'!E:E,MATCH($C1061,'Policy Characteristics'!$C:$C,0))),"",INDEX('Policy Characteristics'!E:E,MATCH($C1061,'Policy Characteristics'!$C:$C,0)))</f>
        <v>indst efficiency standards</v>
      </c>
      <c r="L1061" s="151">
        <f>IF(ISBLANK(INDEX('Policy Characteristics'!F:F,MATCH($C1061,'Policy Characteristics'!$C:$C,0))),"",INDEX('Policy Characteristics'!F:F,MATCH($C1061,'Policy Characteristics'!$C:$C,0)))</f>
        <v>0</v>
      </c>
      <c r="M1061" s="151">
        <f>IF(ISBLANK(INDEX('Policy Characteristics'!G:G,MATCH($C1061,'Policy Characteristics'!$C:$C,0))),"",INDEX('Policy Characteristics'!G:G,MATCH($C1061,'Policy Characteristics'!$C:$C,0)))</f>
        <v>0.25</v>
      </c>
      <c r="N1061" s="151">
        <f>IF(ISBLANK(INDEX('Policy Characteristics'!H:H,MATCH($C1061,'Policy Characteristics'!$C:$C,0))),"",INDEX('Policy Characteristics'!H:H,MATCH($C1061,'Policy Characteristics'!$C:$C,0)))</f>
        <v>0.01</v>
      </c>
      <c r="O1061" s="144" t="str">
        <f>IF(ISBLANK(INDEX('Policy Characteristics'!I:I,MATCH($C1061,'Policy Characteristics'!$C:$C,0))),"",INDEX('Policy Characteristics'!I:I,MATCH($C1061,'Policy Characteristics'!$C:$C,0)))</f>
        <v>% reduction in energy use</v>
      </c>
      <c r="P1061" s="14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44" t="str">
        <f>IF(ISBLANK(INDEX('Policy Characteristics'!K:K,MATCH($C1061,'Policy Characteristics'!$C:$C,0))),"",INDEX('Policy Characteristics'!K:K,MATCH($C1061,'Policy Characteristics'!$C:$C,0)))</f>
        <v>industry-ag-main.html#eff-stds</v>
      </c>
      <c r="R1061" s="144" t="str">
        <f>IF(ISBLANK(INDEX('Policy Characteristics'!L:L,MATCH($C1061,'Policy Characteristics'!$C:$C,0))),"",INDEX('Policy Characteristics'!L:L,MATCH($C1061,'Policy Characteristics'!$C:$C,0)))</f>
        <v>industry-energy-efficiency-standards.html</v>
      </c>
    </row>
    <row r="1062" spans="1:18" s="4" customFormat="1" x14ac:dyDescent="0.25">
      <c r="A1062" s="144" t="str">
        <f>IF(ISBLANK(INDEX('Policy Characteristics'!A:A,MATCH($C1062,'Policy Characteristics'!$C:$C,0))),"",INDEX('Policy Characteristics'!A:A,MATCH($C1062,'Policy Characteristics'!$C:$C,0)))</f>
        <v>Industry</v>
      </c>
      <c r="B1062" s="152" t="str">
        <f>IF(ISBLANK(INDEX('Policy Characteristics'!B:B,MATCH($C1062,'Policy Characteristics'!$C:$C,0))),"",INDEX('Policy Characteristics'!B:B,MATCH($C1062,'Policy Characteristics'!$C:$C,0)))</f>
        <v>Industry Energy Efficiency Standards</v>
      </c>
      <c r="C1062" s="144" t="str">
        <f t="shared" ref="C1062:C1125" si="43">C$997</f>
        <v>Percentage Improvement in Eqpt Efficiency Standards above BAU</v>
      </c>
      <c r="D1062" s="6" t="s">
        <v>1962</v>
      </c>
      <c r="E1062" s="45" t="s">
        <v>1297</v>
      </c>
      <c r="F1062" t="s">
        <v>1926</v>
      </c>
      <c r="G1062" s="45" t="s">
        <v>1303</v>
      </c>
      <c r="H1062" s="43">
        <v>1023</v>
      </c>
      <c r="I1062" t="s">
        <v>44</v>
      </c>
      <c r="J1062" s="145" t="str">
        <f>IF(ISBLANK(INDEX('Policy Characteristics'!D:D,MATCH($C1062,'Policy Characteristics'!$C:$C,0))),"",INDEX('Policy Characteristics'!D:D,MATCH($C1062,'Policy Characteristics'!$C:$C,0)))</f>
        <v>Industry Energy Efficiency Standards</v>
      </c>
      <c r="K1062" s="144" t="str">
        <f>IF(ISBLANK(INDEX('Policy Characteristics'!E:E,MATCH($C1062,'Policy Characteristics'!$C:$C,0))),"",INDEX('Policy Characteristics'!E:E,MATCH($C1062,'Policy Characteristics'!$C:$C,0)))</f>
        <v>indst efficiency standards</v>
      </c>
      <c r="L1062" s="151">
        <f>IF(ISBLANK(INDEX('Policy Characteristics'!F:F,MATCH($C1062,'Policy Characteristics'!$C:$C,0))),"",INDEX('Policy Characteristics'!F:F,MATCH($C1062,'Policy Characteristics'!$C:$C,0)))</f>
        <v>0</v>
      </c>
      <c r="M1062" s="151">
        <f>IF(ISBLANK(INDEX('Policy Characteristics'!G:G,MATCH($C1062,'Policy Characteristics'!$C:$C,0))),"",INDEX('Policy Characteristics'!G:G,MATCH($C1062,'Policy Characteristics'!$C:$C,0)))</f>
        <v>0.25</v>
      </c>
      <c r="N1062" s="151">
        <f>IF(ISBLANK(INDEX('Policy Characteristics'!H:H,MATCH($C1062,'Policy Characteristics'!$C:$C,0))),"",INDEX('Policy Characteristics'!H:H,MATCH($C1062,'Policy Characteristics'!$C:$C,0)))</f>
        <v>0.01</v>
      </c>
      <c r="O1062" s="144" t="str">
        <f>IF(ISBLANK(INDEX('Policy Characteristics'!I:I,MATCH($C1062,'Policy Characteristics'!$C:$C,0))),"",INDEX('Policy Characteristics'!I:I,MATCH($C1062,'Policy Characteristics'!$C:$C,0)))</f>
        <v>% reduction in energy use</v>
      </c>
      <c r="P1062" s="14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44" t="str">
        <f>IF(ISBLANK(INDEX('Policy Characteristics'!K:K,MATCH($C1062,'Policy Characteristics'!$C:$C,0))),"",INDEX('Policy Characteristics'!K:K,MATCH($C1062,'Policy Characteristics'!$C:$C,0)))</f>
        <v>industry-ag-main.html#eff-stds</v>
      </c>
      <c r="R1062" s="144" t="str">
        <f>IF(ISBLANK(INDEX('Policy Characteristics'!L:L,MATCH($C1062,'Policy Characteristics'!$C:$C,0))),"",INDEX('Policy Characteristics'!L:L,MATCH($C1062,'Policy Characteristics'!$C:$C,0)))</f>
        <v>industry-energy-efficiency-standards.html</v>
      </c>
    </row>
    <row r="1063" spans="1:18" s="4" customFormat="1" x14ac:dyDescent="0.25">
      <c r="A1063" s="144" t="str">
        <f>IF(ISBLANK(INDEX('Policy Characteristics'!A:A,MATCH($C1063,'Policy Characteristics'!$C:$C,0))),"",INDEX('Policy Characteristics'!A:A,MATCH($C1063,'Policy Characteristics'!$C:$C,0)))</f>
        <v>Industry</v>
      </c>
      <c r="B1063" s="152" t="str">
        <f>IF(ISBLANK(INDEX('Policy Characteristics'!B:B,MATCH($C1063,'Policy Characteristics'!$C:$C,0))),"",INDEX('Policy Characteristics'!B:B,MATCH($C1063,'Policy Characteristics'!$C:$C,0)))</f>
        <v>Industry Energy Efficiency Standards</v>
      </c>
      <c r="C1063" s="144" t="str">
        <f t="shared" si="43"/>
        <v>Percentage Improvement in Eqpt Efficiency Standards above BAU</v>
      </c>
      <c r="D1063" s="6" t="s">
        <v>1962</v>
      </c>
      <c r="E1063" s="45" t="s">
        <v>1598</v>
      </c>
      <c r="F1063" t="s">
        <v>1926</v>
      </c>
      <c r="G1063" s="45" t="s">
        <v>1601</v>
      </c>
      <c r="H1063" s="43">
        <v>1024</v>
      </c>
      <c r="I1063" t="s">
        <v>44</v>
      </c>
      <c r="J1063" s="145" t="str">
        <f>IF(ISBLANK(INDEX('Policy Characteristics'!D:D,MATCH($C1063,'Policy Characteristics'!$C:$C,0))),"",INDEX('Policy Characteristics'!D:D,MATCH($C1063,'Policy Characteristics'!$C:$C,0)))</f>
        <v>Industry Energy Efficiency Standards</v>
      </c>
      <c r="K1063" s="144" t="str">
        <f>IF(ISBLANK(INDEX('Policy Characteristics'!E:E,MATCH($C1063,'Policy Characteristics'!$C:$C,0))),"",INDEX('Policy Characteristics'!E:E,MATCH($C1063,'Policy Characteristics'!$C:$C,0)))</f>
        <v>indst efficiency standards</v>
      </c>
      <c r="L1063" s="151">
        <f>IF(ISBLANK(INDEX('Policy Characteristics'!F:F,MATCH($C1063,'Policy Characteristics'!$C:$C,0))),"",INDEX('Policy Characteristics'!F:F,MATCH($C1063,'Policy Characteristics'!$C:$C,0)))</f>
        <v>0</v>
      </c>
      <c r="M1063" s="151">
        <f>IF(ISBLANK(INDEX('Policy Characteristics'!G:G,MATCH($C1063,'Policy Characteristics'!$C:$C,0))),"",INDEX('Policy Characteristics'!G:G,MATCH($C1063,'Policy Characteristics'!$C:$C,0)))</f>
        <v>0.25</v>
      </c>
      <c r="N1063" s="151">
        <f>IF(ISBLANK(INDEX('Policy Characteristics'!H:H,MATCH($C1063,'Policy Characteristics'!$C:$C,0))),"",INDEX('Policy Characteristics'!H:H,MATCH($C1063,'Policy Characteristics'!$C:$C,0)))</f>
        <v>0.01</v>
      </c>
      <c r="O1063" s="144" t="str">
        <f>IF(ISBLANK(INDEX('Policy Characteristics'!I:I,MATCH($C1063,'Policy Characteristics'!$C:$C,0))),"",INDEX('Policy Characteristics'!I:I,MATCH($C1063,'Policy Characteristics'!$C:$C,0)))</f>
        <v>% reduction in energy use</v>
      </c>
      <c r="P1063" s="14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44" t="str">
        <f>IF(ISBLANK(INDEX('Policy Characteristics'!K:K,MATCH($C1063,'Policy Characteristics'!$C:$C,0))),"",INDEX('Policy Characteristics'!K:K,MATCH($C1063,'Policy Characteristics'!$C:$C,0)))</f>
        <v>industry-ag-main.html#eff-stds</v>
      </c>
      <c r="R1063" s="144" t="str">
        <f>IF(ISBLANK(INDEX('Policy Characteristics'!L:L,MATCH($C1063,'Policy Characteristics'!$C:$C,0))),"",INDEX('Policy Characteristics'!L:L,MATCH($C1063,'Policy Characteristics'!$C:$C,0)))</f>
        <v>industry-energy-efficiency-standards.html</v>
      </c>
    </row>
    <row r="1064" spans="1:18" s="4" customFormat="1" x14ac:dyDescent="0.25">
      <c r="A1064" s="144" t="str">
        <f>IF(ISBLANK(INDEX('Policy Characteristics'!A:A,MATCH($C1064,'Policy Characteristics'!$C:$C,0))),"",INDEX('Policy Characteristics'!A:A,MATCH($C1064,'Policy Characteristics'!$C:$C,0)))</f>
        <v>Industry</v>
      </c>
      <c r="B1064" s="152" t="str">
        <f>IF(ISBLANK(INDEX('Policy Characteristics'!B:B,MATCH($C1064,'Policy Characteristics'!$C:$C,0))),"",INDEX('Policy Characteristics'!B:B,MATCH($C1064,'Policy Characteristics'!$C:$C,0)))</f>
        <v>Industry Energy Efficiency Standards</v>
      </c>
      <c r="C1064" s="144" t="str">
        <f t="shared" si="43"/>
        <v>Percentage Improvement in Eqpt Efficiency Standards above BAU</v>
      </c>
      <c r="D1064" s="6" t="s">
        <v>1962</v>
      </c>
      <c r="E1064" s="45" t="s">
        <v>1599</v>
      </c>
      <c r="F1064" t="s">
        <v>1926</v>
      </c>
      <c r="G1064" s="45" t="s">
        <v>1603</v>
      </c>
      <c r="H1064" s="43">
        <v>1025</v>
      </c>
      <c r="I1064" t="s">
        <v>43</v>
      </c>
      <c r="J1064" s="145" t="str">
        <f>IF(ISBLANK(INDEX('Policy Characteristics'!D:D,MATCH($C1064,'Policy Characteristics'!$C:$C,0))),"",INDEX('Policy Characteristics'!D:D,MATCH($C1064,'Policy Characteristics'!$C:$C,0)))</f>
        <v>Industry Energy Efficiency Standards</v>
      </c>
      <c r="K1064" s="144" t="str">
        <f>IF(ISBLANK(INDEX('Policy Characteristics'!E:E,MATCH($C1064,'Policy Characteristics'!$C:$C,0))),"",INDEX('Policy Characteristics'!E:E,MATCH($C1064,'Policy Characteristics'!$C:$C,0)))</f>
        <v>indst efficiency standards</v>
      </c>
      <c r="L1064" s="151">
        <f>IF(ISBLANK(INDEX('Policy Characteristics'!F:F,MATCH($C1064,'Policy Characteristics'!$C:$C,0))),"",INDEX('Policy Characteristics'!F:F,MATCH($C1064,'Policy Characteristics'!$C:$C,0)))</f>
        <v>0</v>
      </c>
      <c r="M1064" s="151">
        <f>IF(ISBLANK(INDEX('Policy Characteristics'!G:G,MATCH($C1064,'Policy Characteristics'!$C:$C,0))),"",INDEX('Policy Characteristics'!G:G,MATCH($C1064,'Policy Characteristics'!$C:$C,0)))</f>
        <v>0.25</v>
      </c>
      <c r="N1064" s="151">
        <f>IF(ISBLANK(INDEX('Policy Characteristics'!H:H,MATCH($C1064,'Policy Characteristics'!$C:$C,0))),"",INDEX('Policy Characteristics'!H:H,MATCH($C1064,'Policy Characteristics'!$C:$C,0)))</f>
        <v>0.01</v>
      </c>
      <c r="O1064" s="144" t="str">
        <f>IF(ISBLANK(INDEX('Policy Characteristics'!I:I,MATCH($C1064,'Policy Characteristics'!$C:$C,0))),"",INDEX('Policy Characteristics'!I:I,MATCH($C1064,'Policy Characteristics'!$C:$C,0)))</f>
        <v>% reduction in energy use</v>
      </c>
      <c r="P1064" s="14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44" t="str">
        <f>IF(ISBLANK(INDEX('Policy Characteristics'!K:K,MATCH($C1064,'Policy Characteristics'!$C:$C,0))),"",INDEX('Policy Characteristics'!K:K,MATCH($C1064,'Policy Characteristics'!$C:$C,0)))</f>
        <v>industry-ag-main.html#eff-stds</v>
      </c>
      <c r="R1064" s="144" t="str">
        <f>IF(ISBLANK(INDEX('Policy Characteristics'!L:L,MATCH($C1064,'Policy Characteristics'!$C:$C,0))),"",INDEX('Policy Characteristics'!L:L,MATCH($C1064,'Policy Characteristics'!$C:$C,0)))</f>
        <v>industry-energy-efficiency-standards.html</v>
      </c>
    </row>
    <row r="1065" spans="1:18" s="4" customFormat="1" x14ac:dyDescent="0.25">
      <c r="A1065" s="144" t="str">
        <f>IF(ISBLANK(INDEX('Policy Characteristics'!A:A,MATCH($C1065,'Policy Characteristics'!$C:$C,0))),"",INDEX('Policy Characteristics'!A:A,MATCH($C1065,'Policy Characteristics'!$C:$C,0)))</f>
        <v>Industry</v>
      </c>
      <c r="B1065" s="152" t="str">
        <f>IF(ISBLANK(INDEX('Policy Characteristics'!B:B,MATCH($C1065,'Policy Characteristics'!$C:$C,0))),"",INDEX('Policy Characteristics'!B:B,MATCH($C1065,'Policy Characteristics'!$C:$C,0)))</f>
        <v>Industry Energy Efficiency Standards</v>
      </c>
      <c r="C1065" s="144" t="str">
        <f t="shared" si="43"/>
        <v>Percentage Improvement in Eqpt Efficiency Standards above BAU</v>
      </c>
      <c r="D1065" s="6" t="s">
        <v>1962</v>
      </c>
      <c r="E1065" s="45" t="s">
        <v>1600</v>
      </c>
      <c r="F1065" t="s">
        <v>1926</v>
      </c>
      <c r="G1065" s="45" t="s">
        <v>1604</v>
      </c>
      <c r="H1065" s="43">
        <v>1026</v>
      </c>
      <c r="I1065" t="s">
        <v>43</v>
      </c>
      <c r="J1065" s="145" t="str">
        <f>IF(ISBLANK(INDEX('Policy Characteristics'!D:D,MATCH($C1065,'Policy Characteristics'!$C:$C,0))),"",INDEX('Policy Characteristics'!D:D,MATCH($C1065,'Policy Characteristics'!$C:$C,0)))</f>
        <v>Industry Energy Efficiency Standards</v>
      </c>
      <c r="K1065" s="144" t="str">
        <f>IF(ISBLANK(INDEX('Policy Characteristics'!E:E,MATCH($C1065,'Policy Characteristics'!$C:$C,0))),"",INDEX('Policy Characteristics'!E:E,MATCH($C1065,'Policy Characteristics'!$C:$C,0)))</f>
        <v>indst efficiency standards</v>
      </c>
      <c r="L1065" s="151">
        <f>IF(ISBLANK(INDEX('Policy Characteristics'!F:F,MATCH($C1065,'Policy Characteristics'!$C:$C,0))),"",INDEX('Policy Characteristics'!F:F,MATCH($C1065,'Policy Characteristics'!$C:$C,0)))</f>
        <v>0</v>
      </c>
      <c r="M1065" s="151">
        <f>IF(ISBLANK(INDEX('Policy Characteristics'!G:G,MATCH($C1065,'Policy Characteristics'!$C:$C,0))),"",INDEX('Policy Characteristics'!G:G,MATCH($C1065,'Policy Characteristics'!$C:$C,0)))</f>
        <v>0.25</v>
      </c>
      <c r="N1065" s="151">
        <f>IF(ISBLANK(INDEX('Policy Characteristics'!H:H,MATCH($C1065,'Policy Characteristics'!$C:$C,0))),"",INDEX('Policy Characteristics'!H:H,MATCH($C1065,'Policy Characteristics'!$C:$C,0)))</f>
        <v>0.01</v>
      </c>
      <c r="O1065" s="144" t="str">
        <f>IF(ISBLANK(INDEX('Policy Characteristics'!I:I,MATCH($C1065,'Policy Characteristics'!$C:$C,0))),"",INDEX('Policy Characteristics'!I:I,MATCH($C1065,'Policy Characteristics'!$C:$C,0)))</f>
        <v>% reduction in energy use</v>
      </c>
      <c r="P1065" s="14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44" t="str">
        <f>IF(ISBLANK(INDEX('Policy Characteristics'!K:K,MATCH($C1065,'Policy Characteristics'!$C:$C,0))),"",INDEX('Policy Characteristics'!K:K,MATCH($C1065,'Policy Characteristics'!$C:$C,0)))</f>
        <v>industry-ag-main.html#eff-stds</v>
      </c>
      <c r="R1065" s="144" t="str">
        <f>IF(ISBLANK(INDEX('Policy Characteristics'!L:L,MATCH($C1065,'Policy Characteristics'!$C:$C,0))),"",INDEX('Policy Characteristics'!L:L,MATCH($C1065,'Policy Characteristics'!$C:$C,0)))</f>
        <v>industry-energy-efficiency-standards.html</v>
      </c>
    </row>
    <row r="1066" spans="1:18" s="4" customFormat="1" x14ac:dyDescent="0.25">
      <c r="A1066" s="144" t="str">
        <f>IF(ISBLANK(INDEX('Policy Characteristics'!A:A,MATCH($C1066,'Policy Characteristics'!$C:$C,0))),"",INDEX('Policy Characteristics'!A:A,MATCH($C1066,'Policy Characteristics'!$C:$C,0)))</f>
        <v>Industry</v>
      </c>
      <c r="B1066" s="152" t="str">
        <f>IF(ISBLANK(INDEX('Policy Characteristics'!B:B,MATCH($C1066,'Policy Characteristics'!$C:$C,0))),"",INDEX('Policy Characteristics'!B:B,MATCH($C1066,'Policy Characteristics'!$C:$C,0)))</f>
        <v>Industry Energy Efficiency Standards</v>
      </c>
      <c r="C1066" s="144" t="str">
        <f t="shared" si="43"/>
        <v>Percentage Improvement in Eqpt Efficiency Standards above BAU</v>
      </c>
      <c r="D1066" s="6" t="s">
        <v>1962</v>
      </c>
      <c r="E1066" s="45" t="s">
        <v>1597</v>
      </c>
      <c r="F1066" t="s">
        <v>1926</v>
      </c>
      <c r="G1066" s="45" t="s">
        <v>1602</v>
      </c>
      <c r="H1066" s="43">
        <v>1027</v>
      </c>
      <c r="I1066" t="s">
        <v>44</v>
      </c>
      <c r="J1066" s="145" t="str">
        <f>IF(ISBLANK(INDEX('Policy Characteristics'!D:D,MATCH($C1066,'Policy Characteristics'!$C:$C,0))),"",INDEX('Policy Characteristics'!D:D,MATCH($C1066,'Policy Characteristics'!$C:$C,0)))</f>
        <v>Industry Energy Efficiency Standards</v>
      </c>
      <c r="K1066" s="144" t="str">
        <f>IF(ISBLANK(INDEX('Policy Characteristics'!E:E,MATCH($C1066,'Policy Characteristics'!$C:$C,0))),"",INDEX('Policy Characteristics'!E:E,MATCH($C1066,'Policy Characteristics'!$C:$C,0)))</f>
        <v>indst efficiency standards</v>
      </c>
      <c r="L1066" s="151">
        <f>IF(ISBLANK(INDEX('Policy Characteristics'!F:F,MATCH($C1066,'Policy Characteristics'!$C:$C,0))),"",INDEX('Policy Characteristics'!F:F,MATCH($C1066,'Policy Characteristics'!$C:$C,0)))</f>
        <v>0</v>
      </c>
      <c r="M1066" s="151">
        <f>IF(ISBLANK(INDEX('Policy Characteristics'!G:G,MATCH($C1066,'Policy Characteristics'!$C:$C,0))),"",INDEX('Policy Characteristics'!G:G,MATCH($C1066,'Policy Characteristics'!$C:$C,0)))</f>
        <v>0.25</v>
      </c>
      <c r="N1066" s="151">
        <f>IF(ISBLANK(INDEX('Policy Characteristics'!H:H,MATCH($C1066,'Policy Characteristics'!$C:$C,0))),"",INDEX('Policy Characteristics'!H:H,MATCH($C1066,'Policy Characteristics'!$C:$C,0)))</f>
        <v>0.01</v>
      </c>
      <c r="O1066" s="144" t="str">
        <f>IF(ISBLANK(INDEX('Policy Characteristics'!I:I,MATCH($C1066,'Policy Characteristics'!$C:$C,0))),"",INDEX('Policy Characteristics'!I:I,MATCH($C1066,'Policy Characteristics'!$C:$C,0)))</f>
        <v>% reduction in energy use</v>
      </c>
      <c r="P1066" s="14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44" t="str">
        <f>IF(ISBLANK(INDEX('Policy Characteristics'!K:K,MATCH($C1066,'Policy Characteristics'!$C:$C,0))),"",INDEX('Policy Characteristics'!K:K,MATCH($C1066,'Policy Characteristics'!$C:$C,0)))</f>
        <v>industry-ag-main.html#eff-stds</v>
      </c>
      <c r="R1066" s="144" t="str">
        <f>IF(ISBLANK(INDEX('Policy Characteristics'!L:L,MATCH($C1066,'Policy Characteristics'!$C:$C,0))),"",INDEX('Policy Characteristics'!L:L,MATCH($C1066,'Policy Characteristics'!$C:$C,0)))</f>
        <v>industry-energy-efficiency-standards.html</v>
      </c>
    </row>
    <row r="1067" spans="1:18" s="4" customFormat="1" x14ac:dyDescent="0.25">
      <c r="A1067" s="144" t="str">
        <f>IF(ISBLANK(INDEX('Policy Characteristics'!A:A,MATCH($C1067,'Policy Characteristics'!$C:$C,0))),"",INDEX('Policy Characteristics'!A:A,MATCH($C1067,'Policy Characteristics'!$C:$C,0)))</f>
        <v>Industry</v>
      </c>
      <c r="B1067" s="152" t="str">
        <f>IF(ISBLANK(INDEX('Policy Characteristics'!B:B,MATCH($C1067,'Policy Characteristics'!$C:$C,0))),"",INDEX('Policy Characteristics'!B:B,MATCH($C1067,'Policy Characteristics'!$C:$C,0)))</f>
        <v>Industry Energy Efficiency Standards</v>
      </c>
      <c r="C1067" s="144" t="str">
        <f t="shared" si="43"/>
        <v>Percentage Improvement in Eqpt Efficiency Standards above BAU</v>
      </c>
      <c r="D1067" s="6" t="s">
        <v>1963</v>
      </c>
      <c r="E1067" s="45" t="s">
        <v>1292</v>
      </c>
      <c r="F1067" t="s">
        <v>1927</v>
      </c>
      <c r="G1067" s="45" t="s">
        <v>1298</v>
      </c>
      <c r="H1067" s="43">
        <v>1028</v>
      </c>
      <c r="I1067" t="s">
        <v>43</v>
      </c>
      <c r="J1067" s="145" t="str">
        <f>IF(ISBLANK(INDEX('Policy Characteristics'!D:D,MATCH($C1067,'Policy Characteristics'!$C:$C,0))),"",INDEX('Policy Characteristics'!D:D,MATCH($C1067,'Policy Characteristics'!$C:$C,0)))</f>
        <v>Industry Energy Efficiency Standards</v>
      </c>
      <c r="K1067" s="144" t="str">
        <f>IF(ISBLANK(INDEX('Policy Characteristics'!E:E,MATCH($C1067,'Policy Characteristics'!$C:$C,0))),"",INDEX('Policy Characteristics'!E:E,MATCH($C1067,'Policy Characteristics'!$C:$C,0)))</f>
        <v>indst efficiency standards</v>
      </c>
      <c r="L1067" s="151">
        <f>IF(ISBLANK(INDEX('Policy Characteristics'!F:F,MATCH($C1067,'Policy Characteristics'!$C:$C,0))),"",INDEX('Policy Characteristics'!F:F,MATCH($C1067,'Policy Characteristics'!$C:$C,0)))</f>
        <v>0</v>
      </c>
      <c r="M1067" s="151">
        <f>IF(ISBLANK(INDEX('Policy Characteristics'!G:G,MATCH($C1067,'Policy Characteristics'!$C:$C,0))),"",INDEX('Policy Characteristics'!G:G,MATCH($C1067,'Policy Characteristics'!$C:$C,0)))</f>
        <v>0.25</v>
      </c>
      <c r="N1067" s="151">
        <f>IF(ISBLANK(INDEX('Policy Characteristics'!H:H,MATCH($C1067,'Policy Characteristics'!$C:$C,0))),"",INDEX('Policy Characteristics'!H:H,MATCH($C1067,'Policy Characteristics'!$C:$C,0)))</f>
        <v>0.01</v>
      </c>
      <c r="O1067" s="144" t="str">
        <f>IF(ISBLANK(INDEX('Policy Characteristics'!I:I,MATCH($C1067,'Policy Characteristics'!$C:$C,0))),"",INDEX('Policy Characteristics'!I:I,MATCH($C1067,'Policy Characteristics'!$C:$C,0)))</f>
        <v>% reduction in energy use</v>
      </c>
      <c r="P1067" s="14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44" t="str">
        <f>IF(ISBLANK(INDEX('Policy Characteristics'!K:K,MATCH($C1067,'Policy Characteristics'!$C:$C,0))),"",INDEX('Policy Characteristics'!K:K,MATCH($C1067,'Policy Characteristics'!$C:$C,0)))</f>
        <v>industry-ag-main.html#eff-stds</v>
      </c>
      <c r="R1067" s="144" t="str">
        <f>IF(ISBLANK(INDEX('Policy Characteristics'!L:L,MATCH($C1067,'Policy Characteristics'!$C:$C,0))),"",INDEX('Policy Characteristics'!L:L,MATCH($C1067,'Policy Characteristics'!$C:$C,0)))</f>
        <v>industry-energy-efficiency-standards.html</v>
      </c>
    </row>
    <row r="1068" spans="1:18" s="4" customFormat="1" x14ac:dyDescent="0.25">
      <c r="A1068" s="144" t="str">
        <f>IF(ISBLANK(INDEX('Policy Characteristics'!A:A,MATCH($C1068,'Policy Characteristics'!$C:$C,0))),"",INDEX('Policy Characteristics'!A:A,MATCH($C1068,'Policy Characteristics'!$C:$C,0)))</f>
        <v>Industry</v>
      </c>
      <c r="B1068" s="152" t="str">
        <f>IF(ISBLANK(INDEX('Policy Characteristics'!B:B,MATCH($C1068,'Policy Characteristics'!$C:$C,0))),"",INDEX('Policy Characteristics'!B:B,MATCH($C1068,'Policy Characteristics'!$C:$C,0)))</f>
        <v>Industry Energy Efficiency Standards</v>
      </c>
      <c r="C1068" s="144" t="str">
        <f t="shared" si="43"/>
        <v>Percentage Improvement in Eqpt Efficiency Standards above BAU</v>
      </c>
      <c r="D1068" s="6" t="s">
        <v>1963</v>
      </c>
      <c r="E1068" s="45" t="s">
        <v>1293</v>
      </c>
      <c r="F1068" t="s">
        <v>1927</v>
      </c>
      <c r="G1068" s="45" t="s">
        <v>1301</v>
      </c>
      <c r="H1068" s="43">
        <v>1029</v>
      </c>
      <c r="I1068" t="s">
        <v>43</v>
      </c>
      <c r="J1068" s="145" t="str">
        <f>IF(ISBLANK(INDEX('Policy Characteristics'!D:D,MATCH($C1068,'Policy Characteristics'!$C:$C,0))),"",INDEX('Policy Characteristics'!D:D,MATCH($C1068,'Policy Characteristics'!$C:$C,0)))</f>
        <v>Industry Energy Efficiency Standards</v>
      </c>
      <c r="K1068" s="144" t="str">
        <f>IF(ISBLANK(INDEX('Policy Characteristics'!E:E,MATCH($C1068,'Policy Characteristics'!$C:$C,0))),"",INDEX('Policy Characteristics'!E:E,MATCH($C1068,'Policy Characteristics'!$C:$C,0)))</f>
        <v>indst efficiency standards</v>
      </c>
      <c r="L1068" s="151">
        <f>IF(ISBLANK(INDEX('Policy Characteristics'!F:F,MATCH($C1068,'Policy Characteristics'!$C:$C,0))),"",INDEX('Policy Characteristics'!F:F,MATCH($C1068,'Policy Characteristics'!$C:$C,0)))</f>
        <v>0</v>
      </c>
      <c r="M1068" s="151">
        <f>IF(ISBLANK(INDEX('Policy Characteristics'!G:G,MATCH($C1068,'Policy Characteristics'!$C:$C,0))),"",INDEX('Policy Characteristics'!G:G,MATCH($C1068,'Policy Characteristics'!$C:$C,0)))</f>
        <v>0.25</v>
      </c>
      <c r="N1068" s="151">
        <f>IF(ISBLANK(INDEX('Policy Characteristics'!H:H,MATCH($C1068,'Policy Characteristics'!$C:$C,0))),"",INDEX('Policy Characteristics'!H:H,MATCH($C1068,'Policy Characteristics'!$C:$C,0)))</f>
        <v>0.01</v>
      </c>
      <c r="O1068" s="144" t="str">
        <f>IF(ISBLANK(INDEX('Policy Characteristics'!I:I,MATCH($C1068,'Policy Characteristics'!$C:$C,0))),"",INDEX('Policy Characteristics'!I:I,MATCH($C1068,'Policy Characteristics'!$C:$C,0)))</f>
        <v>% reduction in energy use</v>
      </c>
      <c r="P1068" s="14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44" t="str">
        <f>IF(ISBLANK(INDEX('Policy Characteristics'!K:K,MATCH($C1068,'Policy Characteristics'!$C:$C,0))),"",INDEX('Policy Characteristics'!K:K,MATCH($C1068,'Policy Characteristics'!$C:$C,0)))</f>
        <v>industry-ag-main.html#eff-stds</v>
      </c>
      <c r="R1068" s="144" t="str">
        <f>IF(ISBLANK(INDEX('Policy Characteristics'!L:L,MATCH($C1068,'Policy Characteristics'!$C:$C,0))),"",INDEX('Policy Characteristics'!L:L,MATCH($C1068,'Policy Characteristics'!$C:$C,0)))</f>
        <v>industry-energy-efficiency-standards.html</v>
      </c>
    </row>
    <row r="1069" spans="1:18" s="4" customFormat="1" x14ac:dyDescent="0.25">
      <c r="A1069" s="144" t="str">
        <f>IF(ISBLANK(INDEX('Policy Characteristics'!A:A,MATCH($C1069,'Policy Characteristics'!$C:$C,0))),"",INDEX('Policy Characteristics'!A:A,MATCH($C1069,'Policy Characteristics'!$C:$C,0)))</f>
        <v>Industry</v>
      </c>
      <c r="B1069" s="152" t="str">
        <f>IF(ISBLANK(INDEX('Policy Characteristics'!B:B,MATCH($C1069,'Policy Characteristics'!$C:$C,0))),"",INDEX('Policy Characteristics'!B:B,MATCH($C1069,'Policy Characteristics'!$C:$C,0)))</f>
        <v>Industry Energy Efficiency Standards</v>
      </c>
      <c r="C1069" s="144" t="str">
        <f t="shared" si="43"/>
        <v>Percentage Improvement in Eqpt Efficiency Standards above BAU</v>
      </c>
      <c r="D1069" s="6" t="s">
        <v>1963</v>
      </c>
      <c r="E1069" s="45" t="s">
        <v>1294</v>
      </c>
      <c r="F1069" t="s">
        <v>1927</v>
      </c>
      <c r="G1069" s="45" t="s">
        <v>1302</v>
      </c>
      <c r="H1069" s="43">
        <v>1030</v>
      </c>
      <c r="I1069" t="s">
        <v>43</v>
      </c>
      <c r="J1069" s="145" t="str">
        <f>IF(ISBLANK(INDEX('Policy Characteristics'!D:D,MATCH($C1069,'Policy Characteristics'!$C:$C,0))),"",INDEX('Policy Characteristics'!D:D,MATCH($C1069,'Policy Characteristics'!$C:$C,0)))</f>
        <v>Industry Energy Efficiency Standards</v>
      </c>
      <c r="K1069" s="144" t="str">
        <f>IF(ISBLANK(INDEX('Policy Characteristics'!E:E,MATCH($C1069,'Policy Characteristics'!$C:$C,0))),"",INDEX('Policy Characteristics'!E:E,MATCH($C1069,'Policy Characteristics'!$C:$C,0)))</f>
        <v>indst efficiency standards</v>
      </c>
      <c r="L1069" s="151">
        <f>IF(ISBLANK(INDEX('Policy Characteristics'!F:F,MATCH($C1069,'Policy Characteristics'!$C:$C,0))),"",INDEX('Policy Characteristics'!F:F,MATCH($C1069,'Policy Characteristics'!$C:$C,0)))</f>
        <v>0</v>
      </c>
      <c r="M1069" s="151">
        <f>IF(ISBLANK(INDEX('Policy Characteristics'!G:G,MATCH($C1069,'Policy Characteristics'!$C:$C,0))),"",INDEX('Policy Characteristics'!G:G,MATCH($C1069,'Policy Characteristics'!$C:$C,0)))</f>
        <v>0.25</v>
      </c>
      <c r="N1069" s="151">
        <f>IF(ISBLANK(INDEX('Policy Characteristics'!H:H,MATCH($C1069,'Policy Characteristics'!$C:$C,0))),"",INDEX('Policy Characteristics'!H:H,MATCH($C1069,'Policy Characteristics'!$C:$C,0)))</f>
        <v>0.01</v>
      </c>
      <c r="O1069" s="144" t="str">
        <f>IF(ISBLANK(INDEX('Policy Characteristics'!I:I,MATCH($C1069,'Policy Characteristics'!$C:$C,0))),"",INDEX('Policy Characteristics'!I:I,MATCH($C1069,'Policy Characteristics'!$C:$C,0)))</f>
        <v>% reduction in energy use</v>
      </c>
      <c r="P1069" s="14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44" t="str">
        <f>IF(ISBLANK(INDEX('Policy Characteristics'!K:K,MATCH($C1069,'Policy Characteristics'!$C:$C,0))),"",INDEX('Policy Characteristics'!K:K,MATCH($C1069,'Policy Characteristics'!$C:$C,0)))</f>
        <v>industry-ag-main.html#eff-stds</v>
      </c>
      <c r="R1069" s="144" t="str">
        <f>IF(ISBLANK(INDEX('Policy Characteristics'!L:L,MATCH($C1069,'Policy Characteristics'!$C:$C,0))),"",INDEX('Policy Characteristics'!L:L,MATCH($C1069,'Policy Characteristics'!$C:$C,0)))</f>
        <v>industry-energy-efficiency-standards.html</v>
      </c>
    </row>
    <row r="1070" spans="1:18" s="4" customFormat="1" x14ac:dyDescent="0.25">
      <c r="A1070" s="144" t="str">
        <f>IF(ISBLANK(INDEX('Policy Characteristics'!A:A,MATCH($C1070,'Policy Characteristics'!$C:$C,0))),"",INDEX('Policy Characteristics'!A:A,MATCH($C1070,'Policy Characteristics'!$C:$C,0)))</f>
        <v>Industry</v>
      </c>
      <c r="B1070" s="152" t="str">
        <f>IF(ISBLANK(INDEX('Policy Characteristics'!B:B,MATCH($C1070,'Policy Characteristics'!$C:$C,0))),"",INDEX('Policy Characteristics'!B:B,MATCH($C1070,'Policy Characteristics'!$C:$C,0)))</f>
        <v>Industry Energy Efficiency Standards</v>
      </c>
      <c r="C1070" s="144" t="str">
        <f t="shared" si="43"/>
        <v>Percentage Improvement in Eqpt Efficiency Standards above BAU</v>
      </c>
      <c r="D1070" s="6" t="s">
        <v>1963</v>
      </c>
      <c r="E1070" s="45" t="s">
        <v>1295</v>
      </c>
      <c r="F1070" t="s">
        <v>1927</v>
      </c>
      <c r="G1070" s="45" t="s">
        <v>1299</v>
      </c>
      <c r="H1070" s="43">
        <v>1031</v>
      </c>
      <c r="I1070" t="s">
        <v>44</v>
      </c>
      <c r="J1070" s="145" t="str">
        <f>IF(ISBLANK(INDEX('Policy Characteristics'!D:D,MATCH($C1070,'Policy Characteristics'!$C:$C,0))),"",INDEX('Policy Characteristics'!D:D,MATCH($C1070,'Policy Characteristics'!$C:$C,0)))</f>
        <v>Industry Energy Efficiency Standards</v>
      </c>
      <c r="K1070" s="144" t="str">
        <f>IF(ISBLANK(INDEX('Policy Characteristics'!E:E,MATCH($C1070,'Policy Characteristics'!$C:$C,0))),"",INDEX('Policy Characteristics'!E:E,MATCH($C1070,'Policy Characteristics'!$C:$C,0)))</f>
        <v>indst efficiency standards</v>
      </c>
      <c r="L1070" s="151">
        <f>IF(ISBLANK(INDEX('Policy Characteristics'!F:F,MATCH($C1070,'Policy Characteristics'!$C:$C,0))),"",INDEX('Policy Characteristics'!F:F,MATCH($C1070,'Policy Characteristics'!$C:$C,0)))</f>
        <v>0</v>
      </c>
      <c r="M1070" s="151">
        <f>IF(ISBLANK(INDEX('Policy Characteristics'!G:G,MATCH($C1070,'Policy Characteristics'!$C:$C,0))),"",INDEX('Policy Characteristics'!G:G,MATCH($C1070,'Policy Characteristics'!$C:$C,0)))</f>
        <v>0.25</v>
      </c>
      <c r="N1070" s="151">
        <f>IF(ISBLANK(INDEX('Policy Characteristics'!H:H,MATCH($C1070,'Policy Characteristics'!$C:$C,0))),"",INDEX('Policy Characteristics'!H:H,MATCH($C1070,'Policy Characteristics'!$C:$C,0)))</f>
        <v>0.01</v>
      </c>
      <c r="O1070" s="144" t="str">
        <f>IF(ISBLANK(INDEX('Policy Characteristics'!I:I,MATCH($C1070,'Policy Characteristics'!$C:$C,0))),"",INDEX('Policy Characteristics'!I:I,MATCH($C1070,'Policy Characteristics'!$C:$C,0)))</f>
        <v>% reduction in energy use</v>
      </c>
      <c r="P1070" s="14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44" t="str">
        <f>IF(ISBLANK(INDEX('Policy Characteristics'!K:K,MATCH($C1070,'Policy Characteristics'!$C:$C,0))),"",INDEX('Policy Characteristics'!K:K,MATCH($C1070,'Policy Characteristics'!$C:$C,0)))</f>
        <v>industry-ag-main.html#eff-stds</v>
      </c>
      <c r="R1070" s="144" t="str">
        <f>IF(ISBLANK(INDEX('Policy Characteristics'!L:L,MATCH($C1070,'Policy Characteristics'!$C:$C,0))),"",INDEX('Policy Characteristics'!L:L,MATCH($C1070,'Policy Characteristics'!$C:$C,0)))</f>
        <v>industry-energy-efficiency-standards.html</v>
      </c>
    </row>
    <row r="1071" spans="1:18" s="4" customFormat="1" x14ac:dyDescent="0.25">
      <c r="A1071" s="144" t="str">
        <f>IF(ISBLANK(INDEX('Policy Characteristics'!A:A,MATCH($C1071,'Policy Characteristics'!$C:$C,0))),"",INDEX('Policy Characteristics'!A:A,MATCH($C1071,'Policy Characteristics'!$C:$C,0)))</f>
        <v>Industry</v>
      </c>
      <c r="B1071" s="152" t="str">
        <f>IF(ISBLANK(INDEX('Policy Characteristics'!B:B,MATCH($C1071,'Policy Characteristics'!$C:$C,0))),"",INDEX('Policy Characteristics'!B:B,MATCH($C1071,'Policy Characteristics'!$C:$C,0)))</f>
        <v>Industry Energy Efficiency Standards</v>
      </c>
      <c r="C1071" s="144" t="str">
        <f t="shared" si="43"/>
        <v>Percentage Improvement in Eqpt Efficiency Standards above BAU</v>
      </c>
      <c r="D1071" s="6" t="s">
        <v>1963</v>
      </c>
      <c r="E1071" s="45" t="s">
        <v>1296</v>
      </c>
      <c r="F1071" t="s">
        <v>1927</v>
      </c>
      <c r="G1071" s="45" t="s">
        <v>1300</v>
      </c>
      <c r="H1071" s="43">
        <v>1032</v>
      </c>
      <c r="I1071" t="s">
        <v>43</v>
      </c>
      <c r="J1071" s="145" t="str">
        <f>IF(ISBLANK(INDEX('Policy Characteristics'!D:D,MATCH($C1071,'Policy Characteristics'!$C:$C,0))),"",INDEX('Policy Characteristics'!D:D,MATCH($C1071,'Policy Characteristics'!$C:$C,0)))</f>
        <v>Industry Energy Efficiency Standards</v>
      </c>
      <c r="K1071" s="144" t="str">
        <f>IF(ISBLANK(INDEX('Policy Characteristics'!E:E,MATCH($C1071,'Policy Characteristics'!$C:$C,0))),"",INDEX('Policy Characteristics'!E:E,MATCH($C1071,'Policy Characteristics'!$C:$C,0)))</f>
        <v>indst efficiency standards</v>
      </c>
      <c r="L1071" s="151">
        <f>IF(ISBLANK(INDEX('Policy Characteristics'!F:F,MATCH($C1071,'Policy Characteristics'!$C:$C,0))),"",INDEX('Policy Characteristics'!F:F,MATCH($C1071,'Policy Characteristics'!$C:$C,0)))</f>
        <v>0</v>
      </c>
      <c r="M1071" s="151">
        <f>IF(ISBLANK(INDEX('Policy Characteristics'!G:G,MATCH($C1071,'Policy Characteristics'!$C:$C,0))),"",INDEX('Policy Characteristics'!G:G,MATCH($C1071,'Policy Characteristics'!$C:$C,0)))</f>
        <v>0.25</v>
      </c>
      <c r="N1071" s="151">
        <f>IF(ISBLANK(INDEX('Policy Characteristics'!H:H,MATCH($C1071,'Policy Characteristics'!$C:$C,0))),"",INDEX('Policy Characteristics'!H:H,MATCH($C1071,'Policy Characteristics'!$C:$C,0)))</f>
        <v>0.01</v>
      </c>
      <c r="O1071" s="144" t="str">
        <f>IF(ISBLANK(INDEX('Policy Characteristics'!I:I,MATCH($C1071,'Policy Characteristics'!$C:$C,0))),"",INDEX('Policy Characteristics'!I:I,MATCH($C1071,'Policy Characteristics'!$C:$C,0)))</f>
        <v>% reduction in energy use</v>
      </c>
      <c r="P1071" s="14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44" t="str">
        <f>IF(ISBLANK(INDEX('Policy Characteristics'!K:K,MATCH($C1071,'Policy Characteristics'!$C:$C,0))),"",INDEX('Policy Characteristics'!K:K,MATCH($C1071,'Policy Characteristics'!$C:$C,0)))</f>
        <v>industry-ag-main.html#eff-stds</v>
      </c>
      <c r="R1071" s="144" t="str">
        <f>IF(ISBLANK(INDEX('Policy Characteristics'!L:L,MATCH($C1071,'Policy Characteristics'!$C:$C,0))),"",INDEX('Policy Characteristics'!L:L,MATCH($C1071,'Policy Characteristics'!$C:$C,0)))</f>
        <v>industry-energy-efficiency-standards.html</v>
      </c>
    </row>
    <row r="1072" spans="1:18" s="4" customFormat="1" x14ac:dyDescent="0.25">
      <c r="A1072" s="144" t="str">
        <f>IF(ISBLANK(INDEX('Policy Characteristics'!A:A,MATCH($C1072,'Policy Characteristics'!$C:$C,0))),"",INDEX('Policy Characteristics'!A:A,MATCH($C1072,'Policy Characteristics'!$C:$C,0)))</f>
        <v>Industry</v>
      </c>
      <c r="B1072" s="152" t="str">
        <f>IF(ISBLANK(INDEX('Policy Characteristics'!B:B,MATCH($C1072,'Policy Characteristics'!$C:$C,0))),"",INDEX('Policy Characteristics'!B:B,MATCH($C1072,'Policy Characteristics'!$C:$C,0)))</f>
        <v>Industry Energy Efficiency Standards</v>
      </c>
      <c r="C1072" s="144" t="str">
        <f t="shared" si="43"/>
        <v>Percentage Improvement in Eqpt Efficiency Standards above BAU</v>
      </c>
      <c r="D1072" s="6" t="s">
        <v>1963</v>
      </c>
      <c r="E1072" s="45" t="s">
        <v>1297</v>
      </c>
      <c r="F1072" t="s">
        <v>1927</v>
      </c>
      <c r="G1072" s="45" t="s">
        <v>1303</v>
      </c>
      <c r="H1072" s="43">
        <v>1033</v>
      </c>
      <c r="I1072" t="s">
        <v>44</v>
      </c>
      <c r="J1072" s="145" t="str">
        <f>IF(ISBLANK(INDEX('Policy Characteristics'!D:D,MATCH($C1072,'Policy Characteristics'!$C:$C,0))),"",INDEX('Policy Characteristics'!D:D,MATCH($C1072,'Policy Characteristics'!$C:$C,0)))</f>
        <v>Industry Energy Efficiency Standards</v>
      </c>
      <c r="K1072" s="144" t="str">
        <f>IF(ISBLANK(INDEX('Policy Characteristics'!E:E,MATCH($C1072,'Policy Characteristics'!$C:$C,0))),"",INDEX('Policy Characteristics'!E:E,MATCH($C1072,'Policy Characteristics'!$C:$C,0)))</f>
        <v>indst efficiency standards</v>
      </c>
      <c r="L1072" s="151">
        <f>IF(ISBLANK(INDEX('Policy Characteristics'!F:F,MATCH($C1072,'Policy Characteristics'!$C:$C,0))),"",INDEX('Policy Characteristics'!F:F,MATCH($C1072,'Policy Characteristics'!$C:$C,0)))</f>
        <v>0</v>
      </c>
      <c r="M1072" s="151">
        <f>IF(ISBLANK(INDEX('Policy Characteristics'!G:G,MATCH($C1072,'Policy Characteristics'!$C:$C,0))),"",INDEX('Policy Characteristics'!G:G,MATCH($C1072,'Policy Characteristics'!$C:$C,0)))</f>
        <v>0.25</v>
      </c>
      <c r="N1072" s="151">
        <f>IF(ISBLANK(INDEX('Policy Characteristics'!H:H,MATCH($C1072,'Policy Characteristics'!$C:$C,0))),"",INDEX('Policy Characteristics'!H:H,MATCH($C1072,'Policy Characteristics'!$C:$C,0)))</f>
        <v>0.01</v>
      </c>
      <c r="O1072" s="144" t="str">
        <f>IF(ISBLANK(INDEX('Policy Characteristics'!I:I,MATCH($C1072,'Policy Characteristics'!$C:$C,0))),"",INDEX('Policy Characteristics'!I:I,MATCH($C1072,'Policy Characteristics'!$C:$C,0)))</f>
        <v>% reduction in energy use</v>
      </c>
      <c r="P1072" s="14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44" t="str">
        <f>IF(ISBLANK(INDEX('Policy Characteristics'!K:K,MATCH($C1072,'Policy Characteristics'!$C:$C,0))),"",INDEX('Policy Characteristics'!K:K,MATCH($C1072,'Policy Characteristics'!$C:$C,0)))</f>
        <v>industry-ag-main.html#eff-stds</v>
      </c>
      <c r="R1072" s="144" t="str">
        <f>IF(ISBLANK(INDEX('Policy Characteristics'!L:L,MATCH($C1072,'Policy Characteristics'!$C:$C,0))),"",INDEX('Policy Characteristics'!L:L,MATCH($C1072,'Policy Characteristics'!$C:$C,0)))</f>
        <v>industry-energy-efficiency-standards.html</v>
      </c>
    </row>
    <row r="1073" spans="1:18" s="4" customFormat="1" x14ac:dyDescent="0.25">
      <c r="A1073" s="144" t="str">
        <f>IF(ISBLANK(INDEX('Policy Characteristics'!A:A,MATCH($C1073,'Policy Characteristics'!$C:$C,0))),"",INDEX('Policy Characteristics'!A:A,MATCH($C1073,'Policy Characteristics'!$C:$C,0)))</f>
        <v>Industry</v>
      </c>
      <c r="B1073" s="152" t="str">
        <f>IF(ISBLANK(INDEX('Policy Characteristics'!B:B,MATCH($C1073,'Policy Characteristics'!$C:$C,0))),"",INDEX('Policy Characteristics'!B:B,MATCH($C1073,'Policy Characteristics'!$C:$C,0)))</f>
        <v>Industry Energy Efficiency Standards</v>
      </c>
      <c r="C1073" s="144" t="str">
        <f t="shared" si="43"/>
        <v>Percentage Improvement in Eqpt Efficiency Standards above BAU</v>
      </c>
      <c r="D1073" s="6" t="s">
        <v>1963</v>
      </c>
      <c r="E1073" s="45" t="s">
        <v>1598</v>
      </c>
      <c r="F1073" t="s">
        <v>1927</v>
      </c>
      <c r="G1073" s="45" t="s">
        <v>1601</v>
      </c>
      <c r="H1073" s="43">
        <v>1034</v>
      </c>
      <c r="I1073" t="s">
        <v>44</v>
      </c>
      <c r="J1073" s="145" t="str">
        <f>IF(ISBLANK(INDEX('Policy Characteristics'!D:D,MATCH($C1073,'Policy Characteristics'!$C:$C,0))),"",INDEX('Policy Characteristics'!D:D,MATCH($C1073,'Policy Characteristics'!$C:$C,0)))</f>
        <v>Industry Energy Efficiency Standards</v>
      </c>
      <c r="K1073" s="144" t="str">
        <f>IF(ISBLANK(INDEX('Policy Characteristics'!E:E,MATCH($C1073,'Policy Characteristics'!$C:$C,0))),"",INDEX('Policy Characteristics'!E:E,MATCH($C1073,'Policy Characteristics'!$C:$C,0)))</f>
        <v>indst efficiency standards</v>
      </c>
      <c r="L1073" s="151">
        <f>IF(ISBLANK(INDEX('Policy Characteristics'!F:F,MATCH($C1073,'Policy Characteristics'!$C:$C,0))),"",INDEX('Policy Characteristics'!F:F,MATCH($C1073,'Policy Characteristics'!$C:$C,0)))</f>
        <v>0</v>
      </c>
      <c r="M1073" s="151">
        <f>IF(ISBLANK(INDEX('Policy Characteristics'!G:G,MATCH($C1073,'Policy Characteristics'!$C:$C,0))),"",INDEX('Policy Characteristics'!G:G,MATCH($C1073,'Policy Characteristics'!$C:$C,0)))</f>
        <v>0.25</v>
      </c>
      <c r="N1073" s="151">
        <f>IF(ISBLANK(INDEX('Policy Characteristics'!H:H,MATCH($C1073,'Policy Characteristics'!$C:$C,0))),"",INDEX('Policy Characteristics'!H:H,MATCH($C1073,'Policy Characteristics'!$C:$C,0)))</f>
        <v>0.01</v>
      </c>
      <c r="O1073" s="144" t="str">
        <f>IF(ISBLANK(INDEX('Policy Characteristics'!I:I,MATCH($C1073,'Policy Characteristics'!$C:$C,0))),"",INDEX('Policy Characteristics'!I:I,MATCH($C1073,'Policy Characteristics'!$C:$C,0)))</f>
        <v>% reduction in energy use</v>
      </c>
      <c r="P1073" s="14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44" t="str">
        <f>IF(ISBLANK(INDEX('Policy Characteristics'!K:K,MATCH($C1073,'Policy Characteristics'!$C:$C,0))),"",INDEX('Policy Characteristics'!K:K,MATCH($C1073,'Policy Characteristics'!$C:$C,0)))</f>
        <v>industry-ag-main.html#eff-stds</v>
      </c>
      <c r="R1073" s="144" t="str">
        <f>IF(ISBLANK(INDEX('Policy Characteristics'!L:L,MATCH($C1073,'Policy Characteristics'!$C:$C,0))),"",INDEX('Policy Characteristics'!L:L,MATCH($C1073,'Policy Characteristics'!$C:$C,0)))</f>
        <v>industry-energy-efficiency-standards.html</v>
      </c>
    </row>
    <row r="1074" spans="1:18" s="4" customFormat="1" x14ac:dyDescent="0.25">
      <c r="A1074" s="144" t="str">
        <f>IF(ISBLANK(INDEX('Policy Characteristics'!A:A,MATCH($C1074,'Policy Characteristics'!$C:$C,0))),"",INDEX('Policy Characteristics'!A:A,MATCH($C1074,'Policy Characteristics'!$C:$C,0)))</f>
        <v>Industry</v>
      </c>
      <c r="B1074" s="152" t="str">
        <f>IF(ISBLANK(INDEX('Policy Characteristics'!B:B,MATCH($C1074,'Policy Characteristics'!$C:$C,0))),"",INDEX('Policy Characteristics'!B:B,MATCH($C1074,'Policy Characteristics'!$C:$C,0)))</f>
        <v>Industry Energy Efficiency Standards</v>
      </c>
      <c r="C1074" s="144" t="str">
        <f t="shared" si="43"/>
        <v>Percentage Improvement in Eqpt Efficiency Standards above BAU</v>
      </c>
      <c r="D1074" s="6" t="s">
        <v>1963</v>
      </c>
      <c r="E1074" s="45" t="s">
        <v>1599</v>
      </c>
      <c r="F1074" t="s">
        <v>1927</v>
      </c>
      <c r="G1074" s="45" t="s">
        <v>1603</v>
      </c>
      <c r="H1074" s="43">
        <v>1035</v>
      </c>
      <c r="I1074" t="s">
        <v>43</v>
      </c>
      <c r="J1074" s="145" t="str">
        <f>IF(ISBLANK(INDEX('Policy Characteristics'!D:D,MATCH($C1074,'Policy Characteristics'!$C:$C,0))),"",INDEX('Policy Characteristics'!D:D,MATCH($C1074,'Policy Characteristics'!$C:$C,0)))</f>
        <v>Industry Energy Efficiency Standards</v>
      </c>
      <c r="K1074" s="144" t="str">
        <f>IF(ISBLANK(INDEX('Policy Characteristics'!E:E,MATCH($C1074,'Policy Characteristics'!$C:$C,0))),"",INDEX('Policy Characteristics'!E:E,MATCH($C1074,'Policy Characteristics'!$C:$C,0)))</f>
        <v>indst efficiency standards</v>
      </c>
      <c r="L1074" s="151">
        <f>IF(ISBLANK(INDEX('Policy Characteristics'!F:F,MATCH($C1074,'Policy Characteristics'!$C:$C,0))),"",INDEX('Policy Characteristics'!F:F,MATCH($C1074,'Policy Characteristics'!$C:$C,0)))</f>
        <v>0</v>
      </c>
      <c r="M1074" s="151">
        <f>IF(ISBLANK(INDEX('Policy Characteristics'!G:G,MATCH($C1074,'Policy Characteristics'!$C:$C,0))),"",INDEX('Policy Characteristics'!G:G,MATCH($C1074,'Policy Characteristics'!$C:$C,0)))</f>
        <v>0.25</v>
      </c>
      <c r="N1074" s="151">
        <f>IF(ISBLANK(INDEX('Policy Characteristics'!H:H,MATCH($C1074,'Policy Characteristics'!$C:$C,0))),"",INDEX('Policy Characteristics'!H:H,MATCH($C1074,'Policy Characteristics'!$C:$C,0)))</f>
        <v>0.01</v>
      </c>
      <c r="O1074" s="144" t="str">
        <f>IF(ISBLANK(INDEX('Policy Characteristics'!I:I,MATCH($C1074,'Policy Characteristics'!$C:$C,0))),"",INDEX('Policy Characteristics'!I:I,MATCH($C1074,'Policy Characteristics'!$C:$C,0)))</f>
        <v>% reduction in energy use</v>
      </c>
      <c r="P1074" s="14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44" t="str">
        <f>IF(ISBLANK(INDEX('Policy Characteristics'!K:K,MATCH($C1074,'Policy Characteristics'!$C:$C,0))),"",INDEX('Policy Characteristics'!K:K,MATCH($C1074,'Policy Characteristics'!$C:$C,0)))</f>
        <v>industry-ag-main.html#eff-stds</v>
      </c>
      <c r="R1074" s="144" t="str">
        <f>IF(ISBLANK(INDEX('Policy Characteristics'!L:L,MATCH($C1074,'Policy Characteristics'!$C:$C,0))),"",INDEX('Policy Characteristics'!L:L,MATCH($C1074,'Policy Characteristics'!$C:$C,0)))</f>
        <v>industry-energy-efficiency-standards.html</v>
      </c>
    </row>
    <row r="1075" spans="1:18" s="4" customFormat="1" x14ac:dyDescent="0.25">
      <c r="A1075" s="144" t="str">
        <f>IF(ISBLANK(INDEX('Policy Characteristics'!A:A,MATCH($C1075,'Policy Characteristics'!$C:$C,0))),"",INDEX('Policy Characteristics'!A:A,MATCH($C1075,'Policy Characteristics'!$C:$C,0)))</f>
        <v>Industry</v>
      </c>
      <c r="B1075" s="152" t="str">
        <f>IF(ISBLANK(INDEX('Policy Characteristics'!B:B,MATCH($C1075,'Policy Characteristics'!$C:$C,0))),"",INDEX('Policy Characteristics'!B:B,MATCH($C1075,'Policy Characteristics'!$C:$C,0)))</f>
        <v>Industry Energy Efficiency Standards</v>
      </c>
      <c r="C1075" s="144" t="str">
        <f t="shared" si="43"/>
        <v>Percentage Improvement in Eqpt Efficiency Standards above BAU</v>
      </c>
      <c r="D1075" s="6" t="s">
        <v>1963</v>
      </c>
      <c r="E1075" s="45" t="s">
        <v>1600</v>
      </c>
      <c r="F1075" t="s">
        <v>1927</v>
      </c>
      <c r="G1075" s="45" t="s">
        <v>1604</v>
      </c>
      <c r="H1075" s="43">
        <v>1036</v>
      </c>
      <c r="I1075" t="s">
        <v>43</v>
      </c>
      <c r="J1075" s="145" t="str">
        <f>IF(ISBLANK(INDEX('Policy Characteristics'!D:D,MATCH($C1075,'Policy Characteristics'!$C:$C,0))),"",INDEX('Policy Characteristics'!D:D,MATCH($C1075,'Policy Characteristics'!$C:$C,0)))</f>
        <v>Industry Energy Efficiency Standards</v>
      </c>
      <c r="K1075" s="144" t="str">
        <f>IF(ISBLANK(INDEX('Policy Characteristics'!E:E,MATCH($C1075,'Policy Characteristics'!$C:$C,0))),"",INDEX('Policy Characteristics'!E:E,MATCH($C1075,'Policy Characteristics'!$C:$C,0)))</f>
        <v>indst efficiency standards</v>
      </c>
      <c r="L1075" s="151">
        <f>IF(ISBLANK(INDEX('Policy Characteristics'!F:F,MATCH($C1075,'Policy Characteristics'!$C:$C,0))),"",INDEX('Policy Characteristics'!F:F,MATCH($C1075,'Policy Characteristics'!$C:$C,0)))</f>
        <v>0</v>
      </c>
      <c r="M1075" s="151">
        <f>IF(ISBLANK(INDEX('Policy Characteristics'!G:G,MATCH($C1075,'Policy Characteristics'!$C:$C,0))),"",INDEX('Policy Characteristics'!G:G,MATCH($C1075,'Policy Characteristics'!$C:$C,0)))</f>
        <v>0.25</v>
      </c>
      <c r="N1075" s="151">
        <f>IF(ISBLANK(INDEX('Policy Characteristics'!H:H,MATCH($C1075,'Policy Characteristics'!$C:$C,0))),"",INDEX('Policy Characteristics'!H:H,MATCH($C1075,'Policy Characteristics'!$C:$C,0)))</f>
        <v>0.01</v>
      </c>
      <c r="O1075" s="144" t="str">
        <f>IF(ISBLANK(INDEX('Policy Characteristics'!I:I,MATCH($C1075,'Policy Characteristics'!$C:$C,0))),"",INDEX('Policy Characteristics'!I:I,MATCH($C1075,'Policy Characteristics'!$C:$C,0)))</f>
        <v>% reduction in energy use</v>
      </c>
      <c r="P1075" s="14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44" t="str">
        <f>IF(ISBLANK(INDEX('Policy Characteristics'!K:K,MATCH($C1075,'Policy Characteristics'!$C:$C,0))),"",INDEX('Policy Characteristics'!K:K,MATCH($C1075,'Policy Characteristics'!$C:$C,0)))</f>
        <v>industry-ag-main.html#eff-stds</v>
      </c>
      <c r="R1075" s="144" t="str">
        <f>IF(ISBLANK(INDEX('Policy Characteristics'!L:L,MATCH($C1075,'Policy Characteristics'!$C:$C,0))),"",INDEX('Policy Characteristics'!L:L,MATCH($C1075,'Policy Characteristics'!$C:$C,0)))</f>
        <v>industry-energy-efficiency-standards.html</v>
      </c>
    </row>
    <row r="1076" spans="1:18" s="4" customFormat="1" x14ac:dyDescent="0.25">
      <c r="A1076" s="144" t="str">
        <f>IF(ISBLANK(INDEX('Policy Characteristics'!A:A,MATCH($C1076,'Policy Characteristics'!$C:$C,0))),"",INDEX('Policy Characteristics'!A:A,MATCH($C1076,'Policy Characteristics'!$C:$C,0)))</f>
        <v>Industry</v>
      </c>
      <c r="B1076" s="152" t="str">
        <f>IF(ISBLANK(INDEX('Policy Characteristics'!B:B,MATCH($C1076,'Policy Characteristics'!$C:$C,0))),"",INDEX('Policy Characteristics'!B:B,MATCH($C1076,'Policy Characteristics'!$C:$C,0)))</f>
        <v>Industry Energy Efficiency Standards</v>
      </c>
      <c r="C1076" s="144" t="str">
        <f t="shared" si="43"/>
        <v>Percentage Improvement in Eqpt Efficiency Standards above BAU</v>
      </c>
      <c r="D1076" s="6" t="s">
        <v>1963</v>
      </c>
      <c r="E1076" s="45" t="s">
        <v>1597</v>
      </c>
      <c r="F1076" t="s">
        <v>1927</v>
      </c>
      <c r="G1076" s="45" t="s">
        <v>1602</v>
      </c>
      <c r="H1076" s="43">
        <v>1037</v>
      </c>
      <c r="I1076" t="s">
        <v>44</v>
      </c>
      <c r="J1076" s="145" t="str">
        <f>IF(ISBLANK(INDEX('Policy Characteristics'!D:D,MATCH($C1076,'Policy Characteristics'!$C:$C,0))),"",INDEX('Policy Characteristics'!D:D,MATCH($C1076,'Policy Characteristics'!$C:$C,0)))</f>
        <v>Industry Energy Efficiency Standards</v>
      </c>
      <c r="K1076" s="144" t="str">
        <f>IF(ISBLANK(INDEX('Policy Characteristics'!E:E,MATCH($C1076,'Policy Characteristics'!$C:$C,0))),"",INDEX('Policy Characteristics'!E:E,MATCH($C1076,'Policy Characteristics'!$C:$C,0)))</f>
        <v>indst efficiency standards</v>
      </c>
      <c r="L1076" s="151">
        <f>IF(ISBLANK(INDEX('Policy Characteristics'!F:F,MATCH($C1076,'Policy Characteristics'!$C:$C,0))),"",INDEX('Policy Characteristics'!F:F,MATCH($C1076,'Policy Characteristics'!$C:$C,0)))</f>
        <v>0</v>
      </c>
      <c r="M1076" s="151">
        <f>IF(ISBLANK(INDEX('Policy Characteristics'!G:G,MATCH($C1076,'Policy Characteristics'!$C:$C,0))),"",INDEX('Policy Characteristics'!G:G,MATCH($C1076,'Policy Characteristics'!$C:$C,0)))</f>
        <v>0.25</v>
      </c>
      <c r="N1076" s="151">
        <f>IF(ISBLANK(INDEX('Policy Characteristics'!H:H,MATCH($C1076,'Policy Characteristics'!$C:$C,0))),"",INDEX('Policy Characteristics'!H:H,MATCH($C1076,'Policy Characteristics'!$C:$C,0)))</f>
        <v>0.01</v>
      </c>
      <c r="O1076" s="144" t="str">
        <f>IF(ISBLANK(INDEX('Policy Characteristics'!I:I,MATCH($C1076,'Policy Characteristics'!$C:$C,0))),"",INDEX('Policy Characteristics'!I:I,MATCH($C1076,'Policy Characteristics'!$C:$C,0)))</f>
        <v>% reduction in energy use</v>
      </c>
      <c r="P1076" s="14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44" t="str">
        <f>IF(ISBLANK(INDEX('Policy Characteristics'!K:K,MATCH($C1076,'Policy Characteristics'!$C:$C,0))),"",INDEX('Policy Characteristics'!K:K,MATCH($C1076,'Policy Characteristics'!$C:$C,0)))</f>
        <v>industry-ag-main.html#eff-stds</v>
      </c>
      <c r="R1076" s="144" t="str">
        <f>IF(ISBLANK(INDEX('Policy Characteristics'!L:L,MATCH($C1076,'Policy Characteristics'!$C:$C,0))),"",INDEX('Policy Characteristics'!L:L,MATCH($C1076,'Policy Characteristics'!$C:$C,0)))</f>
        <v>industry-energy-efficiency-standards.html</v>
      </c>
    </row>
    <row r="1077" spans="1:18" s="4" customFormat="1" x14ac:dyDescent="0.25">
      <c r="A1077" s="144" t="str">
        <f>IF(ISBLANK(INDEX('Policy Characteristics'!A:A,MATCH($C1077,'Policy Characteristics'!$C:$C,0))),"",INDEX('Policy Characteristics'!A:A,MATCH($C1077,'Policy Characteristics'!$C:$C,0)))</f>
        <v>Industry</v>
      </c>
      <c r="B1077" s="152" t="str">
        <f>IF(ISBLANK(INDEX('Policy Characteristics'!B:B,MATCH($C1077,'Policy Characteristics'!$C:$C,0))),"",INDEX('Policy Characteristics'!B:B,MATCH($C1077,'Policy Characteristics'!$C:$C,0)))</f>
        <v>Industry Energy Efficiency Standards</v>
      </c>
      <c r="C1077" s="144" t="str">
        <f t="shared" si="43"/>
        <v>Percentage Improvement in Eqpt Efficiency Standards above BAU</v>
      </c>
      <c r="D1077" s="6" t="s">
        <v>1964</v>
      </c>
      <c r="E1077" s="45" t="s">
        <v>1292</v>
      </c>
      <c r="F1077" t="s">
        <v>1928</v>
      </c>
      <c r="G1077" s="45" t="s">
        <v>1298</v>
      </c>
      <c r="H1077" s="43">
        <v>1038</v>
      </c>
      <c r="I1077" t="s">
        <v>43</v>
      </c>
      <c r="J1077" s="145" t="str">
        <f>IF(ISBLANK(INDEX('Policy Characteristics'!D:D,MATCH($C1077,'Policy Characteristics'!$C:$C,0))),"",INDEX('Policy Characteristics'!D:D,MATCH($C1077,'Policy Characteristics'!$C:$C,0)))</f>
        <v>Industry Energy Efficiency Standards</v>
      </c>
      <c r="K1077" s="144" t="str">
        <f>IF(ISBLANK(INDEX('Policy Characteristics'!E:E,MATCH($C1077,'Policy Characteristics'!$C:$C,0))),"",INDEX('Policy Characteristics'!E:E,MATCH($C1077,'Policy Characteristics'!$C:$C,0)))</f>
        <v>indst efficiency standards</v>
      </c>
      <c r="L1077" s="151">
        <f>IF(ISBLANK(INDEX('Policy Characteristics'!F:F,MATCH($C1077,'Policy Characteristics'!$C:$C,0))),"",INDEX('Policy Characteristics'!F:F,MATCH($C1077,'Policy Characteristics'!$C:$C,0)))</f>
        <v>0</v>
      </c>
      <c r="M1077" s="151">
        <f>IF(ISBLANK(INDEX('Policy Characteristics'!G:G,MATCH($C1077,'Policy Characteristics'!$C:$C,0))),"",INDEX('Policy Characteristics'!G:G,MATCH($C1077,'Policy Characteristics'!$C:$C,0)))</f>
        <v>0.25</v>
      </c>
      <c r="N1077" s="151">
        <f>IF(ISBLANK(INDEX('Policy Characteristics'!H:H,MATCH($C1077,'Policy Characteristics'!$C:$C,0))),"",INDEX('Policy Characteristics'!H:H,MATCH($C1077,'Policy Characteristics'!$C:$C,0)))</f>
        <v>0.01</v>
      </c>
      <c r="O1077" s="144" t="str">
        <f>IF(ISBLANK(INDEX('Policy Characteristics'!I:I,MATCH($C1077,'Policy Characteristics'!$C:$C,0))),"",INDEX('Policy Characteristics'!I:I,MATCH($C1077,'Policy Characteristics'!$C:$C,0)))</f>
        <v>% reduction in energy use</v>
      </c>
      <c r="P1077" s="14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44" t="str">
        <f>IF(ISBLANK(INDEX('Policy Characteristics'!K:K,MATCH($C1077,'Policy Characteristics'!$C:$C,0))),"",INDEX('Policy Characteristics'!K:K,MATCH($C1077,'Policy Characteristics'!$C:$C,0)))</f>
        <v>industry-ag-main.html#eff-stds</v>
      </c>
      <c r="R1077" s="144" t="str">
        <f>IF(ISBLANK(INDEX('Policy Characteristics'!L:L,MATCH($C1077,'Policy Characteristics'!$C:$C,0))),"",INDEX('Policy Characteristics'!L:L,MATCH($C1077,'Policy Characteristics'!$C:$C,0)))</f>
        <v>industry-energy-efficiency-standards.html</v>
      </c>
    </row>
    <row r="1078" spans="1:18" s="4" customFormat="1" x14ac:dyDescent="0.25">
      <c r="A1078" s="144" t="str">
        <f>IF(ISBLANK(INDEX('Policy Characteristics'!A:A,MATCH($C1078,'Policy Characteristics'!$C:$C,0))),"",INDEX('Policy Characteristics'!A:A,MATCH($C1078,'Policy Characteristics'!$C:$C,0)))</f>
        <v>Industry</v>
      </c>
      <c r="B1078" s="152" t="str">
        <f>IF(ISBLANK(INDEX('Policy Characteristics'!B:B,MATCH($C1078,'Policy Characteristics'!$C:$C,0))),"",INDEX('Policy Characteristics'!B:B,MATCH($C1078,'Policy Characteristics'!$C:$C,0)))</f>
        <v>Industry Energy Efficiency Standards</v>
      </c>
      <c r="C1078" s="144" t="str">
        <f t="shared" si="43"/>
        <v>Percentage Improvement in Eqpt Efficiency Standards above BAU</v>
      </c>
      <c r="D1078" s="6" t="s">
        <v>1964</v>
      </c>
      <c r="E1078" s="45" t="s">
        <v>1293</v>
      </c>
      <c r="F1078" t="s">
        <v>1928</v>
      </c>
      <c r="G1078" s="45" t="s">
        <v>1301</v>
      </c>
      <c r="H1078" s="43">
        <v>1039</v>
      </c>
      <c r="I1078" t="s">
        <v>43</v>
      </c>
      <c r="J1078" s="145" t="str">
        <f>IF(ISBLANK(INDEX('Policy Characteristics'!D:D,MATCH($C1078,'Policy Characteristics'!$C:$C,0))),"",INDEX('Policy Characteristics'!D:D,MATCH($C1078,'Policy Characteristics'!$C:$C,0)))</f>
        <v>Industry Energy Efficiency Standards</v>
      </c>
      <c r="K1078" s="144" t="str">
        <f>IF(ISBLANK(INDEX('Policy Characteristics'!E:E,MATCH($C1078,'Policy Characteristics'!$C:$C,0))),"",INDEX('Policy Characteristics'!E:E,MATCH($C1078,'Policy Characteristics'!$C:$C,0)))</f>
        <v>indst efficiency standards</v>
      </c>
      <c r="L1078" s="151">
        <f>IF(ISBLANK(INDEX('Policy Characteristics'!F:F,MATCH($C1078,'Policy Characteristics'!$C:$C,0))),"",INDEX('Policy Characteristics'!F:F,MATCH($C1078,'Policy Characteristics'!$C:$C,0)))</f>
        <v>0</v>
      </c>
      <c r="M1078" s="151">
        <f>IF(ISBLANK(INDEX('Policy Characteristics'!G:G,MATCH($C1078,'Policy Characteristics'!$C:$C,0))),"",INDEX('Policy Characteristics'!G:G,MATCH($C1078,'Policy Characteristics'!$C:$C,0)))</f>
        <v>0.25</v>
      </c>
      <c r="N1078" s="151">
        <f>IF(ISBLANK(INDEX('Policy Characteristics'!H:H,MATCH($C1078,'Policy Characteristics'!$C:$C,0))),"",INDEX('Policy Characteristics'!H:H,MATCH($C1078,'Policy Characteristics'!$C:$C,0)))</f>
        <v>0.01</v>
      </c>
      <c r="O1078" s="144" t="str">
        <f>IF(ISBLANK(INDEX('Policy Characteristics'!I:I,MATCH($C1078,'Policy Characteristics'!$C:$C,0))),"",INDEX('Policy Characteristics'!I:I,MATCH($C1078,'Policy Characteristics'!$C:$C,0)))</f>
        <v>% reduction in energy use</v>
      </c>
      <c r="P1078" s="14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44" t="str">
        <f>IF(ISBLANK(INDEX('Policy Characteristics'!K:K,MATCH($C1078,'Policy Characteristics'!$C:$C,0))),"",INDEX('Policy Characteristics'!K:K,MATCH($C1078,'Policy Characteristics'!$C:$C,0)))</f>
        <v>industry-ag-main.html#eff-stds</v>
      </c>
      <c r="R1078" s="144" t="str">
        <f>IF(ISBLANK(INDEX('Policy Characteristics'!L:L,MATCH($C1078,'Policy Characteristics'!$C:$C,0))),"",INDEX('Policy Characteristics'!L:L,MATCH($C1078,'Policy Characteristics'!$C:$C,0)))</f>
        <v>industry-energy-efficiency-standards.html</v>
      </c>
    </row>
    <row r="1079" spans="1:18" s="4" customFormat="1" x14ac:dyDescent="0.25">
      <c r="A1079" s="144" t="str">
        <f>IF(ISBLANK(INDEX('Policy Characteristics'!A:A,MATCH($C1079,'Policy Characteristics'!$C:$C,0))),"",INDEX('Policy Characteristics'!A:A,MATCH($C1079,'Policy Characteristics'!$C:$C,0)))</f>
        <v>Industry</v>
      </c>
      <c r="B1079" s="152" t="str">
        <f>IF(ISBLANK(INDEX('Policy Characteristics'!B:B,MATCH($C1079,'Policy Characteristics'!$C:$C,0))),"",INDEX('Policy Characteristics'!B:B,MATCH($C1079,'Policy Characteristics'!$C:$C,0)))</f>
        <v>Industry Energy Efficiency Standards</v>
      </c>
      <c r="C1079" s="144" t="str">
        <f t="shared" si="43"/>
        <v>Percentage Improvement in Eqpt Efficiency Standards above BAU</v>
      </c>
      <c r="D1079" s="6" t="s">
        <v>1964</v>
      </c>
      <c r="E1079" s="45" t="s">
        <v>1294</v>
      </c>
      <c r="F1079" t="s">
        <v>1928</v>
      </c>
      <c r="G1079" s="45" t="s">
        <v>1302</v>
      </c>
      <c r="H1079" s="43">
        <v>1040</v>
      </c>
      <c r="I1079" t="s">
        <v>43</v>
      </c>
      <c r="J1079" s="145" t="str">
        <f>IF(ISBLANK(INDEX('Policy Characteristics'!D:D,MATCH($C1079,'Policy Characteristics'!$C:$C,0))),"",INDEX('Policy Characteristics'!D:D,MATCH($C1079,'Policy Characteristics'!$C:$C,0)))</f>
        <v>Industry Energy Efficiency Standards</v>
      </c>
      <c r="K1079" s="144" t="str">
        <f>IF(ISBLANK(INDEX('Policy Characteristics'!E:E,MATCH($C1079,'Policy Characteristics'!$C:$C,0))),"",INDEX('Policy Characteristics'!E:E,MATCH($C1079,'Policy Characteristics'!$C:$C,0)))</f>
        <v>indst efficiency standards</v>
      </c>
      <c r="L1079" s="151">
        <f>IF(ISBLANK(INDEX('Policy Characteristics'!F:F,MATCH($C1079,'Policy Characteristics'!$C:$C,0))),"",INDEX('Policy Characteristics'!F:F,MATCH($C1079,'Policy Characteristics'!$C:$C,0)))</f>
        <v>0</v>
      </c>
      <c r="M1079" s="151">
        <f>IF(ISBLANK(INDEX('Policy Characteristics'!G:G,MATCH($C1079,'Policy Characteristics'!$C:$C,0))),"",INDEX('Policy Characteristics'!G:G,MATCH($C1079,'Policy Characteristics'!$C:$C,0)))</f>
        <v>0.25</v>
      </c>
      <c r="N1079" s="151">
        <f>IF(ISBLANK(INDEX('Policy Characteristics'!H:H,MATCH($C1079,'Policy Characteristics'!$C:$C,0))),"",INDEX('Policy Characteristics'!H:H,MATCH($C1079,'Policy Characteristics'!$C:$C,0)))</f>
        <v>0.01</v>
      </c>
      <c r="O1079" s="144" t="str">
        <f>IF(ISBLANK(INDEX('Policy Characteristics'!I:I,MATCH($C1079,'Policy Characteristics'!$C:$C,0))),"",INDEX('Policy Characteristics'!I:I,MATCH($C1079,'Policy Characteristics'!$C:$C,0)))</f>
        <v>% reduction in energy use</v>
      </c>
      <c r="P1079" s="14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44" t="str">
        <f>IF(ISBLANK(INDEX('Policy Characteristics'!K:K,MATCH($C1079,'Policy Characteristics'!$C:$C,0))),"",INDEX('Policy Characteristics'!K:K,MATCH($C1079,'Policy Characteristics'!$C:$C,0)))</f>
        <v>industry-ag-main.html#eff-stds</v>
      </c>
      <c r="R1079" s="144" t="str">
        <f>IF(ISBLANK(INDEX('Policy Characteristics'!L:L,MATCH($C1079,'Policy Characteristics'!$C:$C,0))),"",INDEX('Policy Characteristics'!L:L,MATCH($C1079,'Policy Characteristics'!$C:$C,0)))</f>
        <v>industry-energy-efficiency-standards.html</v>
      </c>
    </row>
    <row r="1080" spans="1:18" s="4" customFormat="1" x14ac:dyDescent="0.25">
      <c r="A1080" s="144" t="str">
        <f>IF(ISBLANK(INDEX('Policy Characteristics'!A:A,MATCH($C1080,'Policy Characteristics'!$C:$C,0))),"",INDEX('Policy Characteristics'!A:A,MATCH($C1080,'Policy Characteristics'!$C:$C,0)))</f>
        <v>Industry</v>
      </c>
      <c r="B1080" s="152" t="str">
        <f>IF(ISBLANK(INDEX('Policy Characteristics'!B:B,MATCH($C1080,'Policy Characteristics'!$C:$C,0))),"",INDEX('Policy Characteristics'!B:B,MATCH($C1080,'Policy Characteristics'!$C:$C,0)))</f>
        <v>Industry Energy Efficiency Standards</v>
      </c>
      <c r="C1080" s="144" t="str">
        <f t="shared" si="43"/>
        <v>Percentage Improvement in Eqpt Efficiency Standards above BAU</v>
      </c>
      <c r="D1080" s="6" t="s">
        <v>1964</v>
      </c>
      <c r="E1080" s="45" t="s">
        <v>1295</v>
      </c>
      <c r="F1080" t="s">
        <v>1928</v>
      </c>
      <c r="G1080" s="45" t="s">
        <v>1299</v>
      </c>
      <c r="H1080" s="43">
        <v>1041</v>
      </c>
      <c r="I1080" t="s">
        <v>43</v>
      </c>
      <c r="J1080" s="145" t="str">
        <f>IF(ISBLANK(INDEX('Policy Characteristics'!D:D,MATCH($C1080,'Policy Characteristics'!$C:$C,0))),"",INDEX('Policy Characteristics'!D:D,MATCH($C1080,'Policy Characteristics'!$C:$C,0)))</f>
        <v>Industry Energy Efficiency Standards</v>
      </c>
      <c r="K1080" s="144" t="str">
        <f>IF(ISBLANK(INDEX('Policy Characteristics'!E:E,MATCH($C1080,'Policy Characteristics'!$C:$C,0))),"",INDEX('Policy Characteristics'!E:E,MATCH($C1080,'Policy Characteristics'!$C:$C,0)))</f>
        <v>indst efficiency standards</v>
      </c>
      <c r="L1080" s="151">
        <f>IF(ISBLANK(INDEX('Policy Characteristics'!F:F,MATCH($C1080,'Policy Characteristics'!$C:$C,0))),"",INDEX('Policy Characteristics'!F:F,MATCH($C1080,'Policy Characteristics'!$C:$C,0)))</f>
        <v>0</v>
      </c>
      <c r="M1080" s="151">
        <f>IF(ISBLANK(INDEX('Policy Characteristics'!G:G,MATCH($C1080,'Policy Characteristics'!$C:$C,0))),"",INDEX('Policy Characteristics'!G:G,MATCH($C1080,'Policy Characteristics'!$C:$C,0)))</f>
        <v>0.25</v>
      </c>
      <c r="N1080" s="151">
        <f>IF(ISBLANK(INDEX('Policy Characteristics'!H:H,MATCH($C1080,'Policy Characteristics'!$C:$C,0))),"",INDEX('Policy Characteristics'!H:H,MATCH($C1080,'Policy Characteristics'!$C:$C,0)))</f>
        <v>0.01</v>
      </c>
      <c r="O1080" s="144" t="str">
        <f>IF(ISBLANK(INDEX('Policy Characteristics'!I:I,MATCH($C1080,'Policy Characteristics'!$C:$C,0))),"",INDEX('Policy Characteristics'!I:I,MATCH($C1080,'Policy Characteristics'!$C:$C,0)))</f>
        <v>% reduction in energy use</v>
      </c>
      <c r="P1080" s="14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44" t="str">
        <f>IF(ISBLANK(INDEX('Policy Characteristics'!K:K,MATCH($C1080,'Policy Characteristics'!$C:$C,0))),"",INDEX('Policy Characteristics'!K:K,MATCH($C1080,'Policy Characteristics'!$C:$C,0)))</f>
        <v>industry-ag-main.html#eff-stds</v>
      </c>
      <c r="R1080" s="144" t="str">
        <f>IF(ISBLANK(INDEX('Policy Characteristics'!L:L,MATCH($C1080,'Policy Characteristics'!$C:$C,0))),"",INDEX('Policy Characteristics'!L:L,MATCH($C1080,'Policy Characteristics'!$C:$C,0)))</f>
        <v>industry-energy-efficiency-standards.html</v>
      </c>
    </row>
    <row r="1081" spans="1:18" s="4" customFormat="1" x14ac:dyDescent="0.25">
      <c r="A1081" s="144" t="str">
        <f>IF(ISBLANK(INDEX('Policy Characteristics'!A:A,MATCH($C1081,'Policy Characteristics'!$C:$C,0))),"",INDEX('Policy Characteristics'!A:A,MATCH($C1081,'Policy Characteristics'!$C:$C,0)))</f>
        <v>Industry</v>
      </c>
      <c r="B1081" s="152" t="str">
        <f>IF(ISBLANK(INDEX('Policy Characteristics'!B:B,MATCH($C1081,'Policy Characteristics'!$C:$C,0))),"",INDEX('Policy Characteristics'!B:B,MATCH($C1081,'Policy Characteristics'!$C:$C,0)))</f>
        <v>Industry Energy Efficiency Standards</v>
      </c>
      <c r="C1081" s="144" t="str">
        <f t="shared" si="43"/>
        <v>Percentage Improvement in Eqpt Efficiency Standards above BAU</v>
      </c>
      <c r="D1081" s="6" t="s">
        <v>1964</v>
      </c>
      <c r="E1081" s="45" t="s">
        <v>1296</v>
      </c>
      <c r="F1081" t="s">
        <v>1928</v>
      </c>
      <c r="G1081" s="45" t="s">
        <v>1300</v>
      </c>
      <c r="H1081" s="43">
        <v>1042</v>
      </c>
      <c r="I1081" t="s">
        <v>44</v>
      </c>
      <c r="J1081" s="145" t="str">
        <f>IF(ISBLANK(INDEX('Policy Characteristics'!D:D,MATCH($C1081,'Policy Characteristics'!$C:$C,0))),"",INDEX('Policy Characteristics'!D:D,MATCH($C1081,'Policy Characteristics'!$C:$C,0)))</f>
        <v>Industry Energy Efficiency Standards</v>
      </c>
      <c r="K1081" s="144" t="str">
        <f>IF(ISBLANK(INDEX('Policy Characteristics'!E:E,MATCH($C1081,'Policy Characteristics'!$C:$C,0))),"",INDEX('Policy Characteristics'!E:E,MATCH($C1081,'Policy Characteristics'!$C:$C,0)))</f>
        <v>indst efficiency standards</v>
      </c>
      <c r="L1081" s="151">
        <f>IF(ISBLANK(INDEX('Policy Characteristics'!F:F,MATCH($C1081,'Policy Characteristics'!$C:$C,0))),"",INDEX('Policy Characteristics'!F:F,MATCH($C1081,'Policy Characteristics'!$C:$C,0)))</f>
        <v>0</v>
      </c>
      <c r="M1081" s="151">
        <f>IF(ISBLANK(INDEX('Policy Characteristics'!G:G,MATCH($C1081,'Policy Characteristics'!$C:$C,0))),"",INDEX('Policy Characteristics'!G:G,MATCH($C1081,'Policy Characteristics'!$C:$C,0)))</f>
        <v>0.25</v>
      </c>
      <c r="N1081" s="151">
        <f>IF(ISBLANK(INDEX('Policy Characteristics'!H:H,MATCH($C1081,'Policy Characteristics'!$C:$C,0))),"",INDEX('Policy Characteristics'!H:H,MATCH($C1081,'Policy Characteristics'!$C:$C,0)))</f>
        <v>0.01</v>
      </c>
      <c r="O1081" s="144" t="str">
        <f>IF(ISBLANK(INDEX('Policy Characteristics'!I:I,MATCH($C1081,'Policy Characteristics'!$C:$C,0))),"",INDEX('Policy Characteristics'!I:I,MATCH($C1081,'Policy Characteristics'!$C:$C,0)))</f>
        <v>% reduction in energy use</v>
      </c>
      <c r="P1081" s="14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44" t="str">
        <f>IF(ISBLANK(INDEX('Policy Characteristics'!K:K,MATCH($C1081,'Policy Characteristics'!$C:$C,0))),"",INDEX('Policy Characteristics'!K:K,MATCH($C1081,'Policy Characteristics'!$C:$C,0)))</f>
        <v>industry-ag-main.html#eff-stds</v>
      </c>
      <c r="R1081" s="144" t="str">
        <f>IF(ISBLANK(INDEX('Policy Characteristics'!L:L,MATCH($C1081,'Policy Characteristics'!$C:$C,0))),"",INDEX('Policy Characteristics'!L:L,MATCH($C1081,'Policy Characteristics'!$C:$C,0)))</f>
        <v>industry-energy-efficiency-standards.html</v>
      </c>
    </row>
    <row r="1082" spans="1:18" s="4" customFormat="1" x14ac:dyDescent="0.25">
      <c r="A1082" s="144" t="str">
        <f>IF(ISBLANK(INDEX('Policy Characteristics'!A:A,MATCH($C1082,'Policy Characteristics'!$C:$C,0))),"",INDEX('Policy Characteristics'!A:A,MATCH($C1082,'Policy Characteristics'!$C:$C,0)))</f>
        <v>Industry</v>
      </c>
      <c r="B1082" s="152" t="str">
        <f>IF(ISBLANK(INDEX('Policy Characteristics'!B:B,MATCH($C1082,'Policy Characteristics'!$C:$C,0))),"",INDEX('Policy Characteristics'!B:B,MATCH($C1082,'Policy Characteristics'!$C:$C,0)))</f>
        <v>Industry Energy Efficiency Standards</v>
      </c>
      <c r="C1082" s="144" t="str">
        <f t="shared" si="43"/>
        <v>Percentage Improvement in Eqpt Efficiency Standards above BAU</v>
      </c>
      <c r="D1082" s="6" t="s">
        <v>1964</v>
      </c>
      <c r="E1082" s="45" t="s">
        <v>1297</v>
      </c>
      <c r="F1082" t="s">
        <v>1928</v>
      </c>
      <c r="G1082" s="45" t="s">
        <v>1303</v>
      </c>
      <c r="H1082" s="43">
        <v>1043</v>
      </c>
      <c r="I1082" t="s">
        <v>44</v>
      </c>
      <c r="J1082" s="145" t="str">
        <f>IF(ISBLANK(INDEX('Policy Characteristics'!D:D,MATCH($C1082,'Policy Characteristics'!$C:$C,0))),"",INDEX('Policy Characteristics'!D:D,MATCH($C1082,'Policy Characteristics'!$C:$C,0)))</f>
        <v>Industry Energy Efficiency Standards</v>
      </c>
      <c r="K1082" s="144" t="str">
        <f>IF(ISBLANK(INDEX('Policy Characteristics'!E:E,MATCH($C1082,'Policy Characteristics'!$C:$C,0))),"",INDEX('Policy Characteristics'!E:E,MATCH($C1082,'Policy Characteristics'!$C:$C,0)))</f>
        <v>indst efficiency standards</v>
      </c>
      <c r="L1082" s="151">
        <f>IF(ISBLANK(INDEX('Policy Characteristics'!F:F,MATCH($C1082,'Policy Characteristics'!$C:$C,0))),"",INDEX('Policy Characteristics'!F:F,MATCH($C1082,'Policy Characteristics'!$C:$C,0)))</f>
        <v>0</v>
      </c>
      <c r="M1082" s="151">
        <f>IF(ISBLANK(INDEX('Policy Characteristics'!G:G,MATCH($C1082,'Policy Characteristics'!$C:$C,0))),"",INDEX('Policy Characteristics'!G:G,MATCH($C1082,'Policy Characteristics'!$C:$C,0)))</f>
        <v>0.25</v>
      </c>
      <c r="N1082" s="151">
        <f>IF(ISBLANK(INDEX('Policy Characteristics'!H:H,MATCH($C1082,'Policy Characteristics'!$C:$C,0))),"",INDEX('Policy Characteristics'!H:H,MATCH($C1082,'Policy Characteristics'!$C:$C,0)))</f>
        <v>0.01</v>
      </c>
      <c r="O1082" s="144" t="str">
        <f>IF(ISBLANK(INDEX('Policy Characteristics'!I:I,MATCH($C1082,'Policy Characteristics'!$C:$C,0))),"",INDEX('Policy Characteristics'!I:I,MATCH($C1082,'Policy Characteristics'!$C:$C,0)))</f>
        <v>% reduction in energy use</v>
      </c>
      <c r="P1082" s="14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44" t="str">
        <f>IF(ISBLANK(INDEX('Policy Characteristics'!K:K,MATCH($C1082,'Policy Characteristics'!$C:$C,0))),"",INDEX('Policy Characteristics'!K:K,MATCH($C1082,'Policy Characteristics'!$C:$C,0)))</f>
        <v>industry-ag-main.html#eff-stds</v>
      </c>
      <c r="R1082" s="144" t="str">
        <f>IF(ISBLANK(INDEX('Policy Characteristics'!L:L,MATCH($C1082,'Policy Characteristics'!$C:$C,0))),"",INDEX('Policy Characteristics'!L:L,MATCH($C1082,'Policy Characteristics'!$C:$C,0)))</f>
        <v>industry-energy-efficiency-standards.html</v>
      </c>
    </row>
    <row r="1083" spans="1:18" s="4" customFormat="1" x14ac:dyDescent="0.25">
      <c r="A1083" s="144" t="str">
        <f>IF(ISBLANK(INDEX('Policy Characteristics'!A:A,MATCH($C1083,'Policy Characteristics'!$C:$C,0))),"",INDEX('Policy Characteristics'!A:A,MATCH($C1083,'Policy Characteristics'!$C:$C,0)))</f>
        <v>Industry</v>
      </c>
      <c r="B1083" s="152" t="str">
        <f>IF(ISBLANK(INDEX('Policy Characteristics'!B:B,MATCH($C1083,'Policy Characteristics'!$C:$C,0))),"",INDEX('Policy Characteristics'!B:B,MATCH($C1083,'Policy Characteristics'!$C:$C,0)))</f>
        <v>Industry Energy Efficiency Standards</v>
      </c>
      <c r="C1083" s="144" t="str">
        <f t="shared" si="43"/>
        <v>Percentage Improvement in Eqpt Efficiency Standards above BAU</v>
      </c>
      <c r="D1083" s="6" t="s">
        <v>1964</v>
      </c>
      <c r="E1083" s="45" t="s">
        <v>1598</v>
      </c>
      <c r="F1083" t="s">
        <v>1928</v>
      </c>
      <c r="G1083" s="45" t="s">
        <v>1601</v>
      </c>
      <c r="H1083" s="43">
        <v>1044</v>
      </c>
      <c r="I1083" t="s">
        <v>43</v>
      </c>
      <c r="J1083" s="145" t="str">
        <f>IF(ISBLANK(INDEX('Policy Characteristics'!D:D,MATCH($C1083,'Policy Characteristics'!$C:$C,0))),"",INDEX('Policy Characteristics'!D:D,MATCH($C1083,'Policy Characteristics'!$C:$C,0)))</f>
        <v>Industry Energy Efficiency Standards</v>
      </c>
      <c r="K1083" s="144" t="str">
        <f>IF(ISBLANK(INDEX('Policy Characteristics'!E:E,MATCH($C1083,'Policy Characteristics'!$C:$C,0))),"",INDEX('Policy Characteristics'!E:E,MATCH($C1083,'Policy Characteristics'!$C:$C,0)))</f>
        <v>indst efficiency standards</v>
      </c>
      <c r="L1083" s="151">
        <f>IF(ISBLANK(INDEX('Policy Characteristics'!F:F,MATCH($C1083,'Policy Characteristics'!$C:$C,0))),"",INDEX('Policy Characteristics'!F:F,MATCH($C1083,'Policy Characteristics'!$C:$C,0)))</f>
        <v>0</v>
      </c>
      <c r="M1083" s="151">
        <f>IF(ISBLANK(INDEX('Policy Characteristics'!G:G,MATCH($C1083,'Policy Characteristics'!$C:$C,0))),"",INDEX('Policy Characteristics'!G:G,MATCH($C1083,'Policy Characteristics'!$C:$C,0)))</f>
        <v>0.25</v>
      </c>
      <c r="N1083" s="151">
        <f>IF(ISBLANK(INDEX('Policy Characteristics'!H:H,MATCH($C1083,'Policy Characteristics'!$C:$C,0))),"",INDEX('Policy Characteristics'!H:H,MATCH($C1083,'Policy Characteristics'!$C:$C,0)))</f>
        <v>0.01</v>
      </c>
      <c r="O1083" s="144" t="str">
        <f>IF(ISBLANK(INDEX('Policy Characteristics'!I:I,MATCH($C1083,'Policy Characteristics'!$C:$C,0))),"",INDEX('Policy Characteristics'!I:I,MATCH($C1083,'Policy Characteristics'!$C:$C,0)))</f>
        <v>% reduction in energy use</v>
      </c>
      <c r="P1083" s="14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44" t="str">
        <f>IF(ISBLANK(INDEX('Policy Characteristics'!K:K,MATCH($C1083,'Policy Characteristics'!$C:$C,0))),"",INDEX('Policy Characteristics'!K:K,MATCH($C1083,'Policy Characteristics'!$C:$C,0)))</f>
        <v>industry-ag-main.html#eff-stds</v>
      </c>
      <c r="R1083" s="144" t="str">
        <f>IF(ISBLANK(INDEX('Policy Characteristics'!L:L,MATCH($C1083,'Policy Characteristics'!$C:$C,0))),"",INDEX('Policy Characteristics'!L:L,MATCH($C1083,'Policy Characteristics'!$C:$C,0)))</f>
        <v>industry-energy-efficiency-standards.html</v>
      </c>
    </row>
    <row r="1084" spans="1:18" s="4" customFormat="1" x14ac:dyDescent="0.25">
      <c r="A1084" s="144" t="str">
        <f>IF(ISBLANK(INDEX('Policy Characteristics'!A:A,MATCH($C1084,'Policy Characteristics'!$C:$C,0))),"",INDEX('Policy Characteristics'!A:A,MATCH($C1084,'Policy Characteristics'!$C:$C,0)))</f>
        <v>Industry</v>
      </c>
      <c r="B1084" s="152" t="str">
        <f>IF(ISBLANK(INDEX('Policy Characteristics'!B:B,MATCH($C1084,'Policy Characteristics'!$C:$C,0))),"",INDEX('Policy Characteristics'!B:B,MATCH($C1084,'Policy Characteristics'!$C:$C,0)))</f>
        <v>Industry Energy Efficiency Standards</v>
      </c>
      <c r="C1084" s="144" t="str">
        <f t="shared" si="43"/>
        <v>Percentage Improvement in Eqpt Efficiency Standards above BAU</v>
      </c>
      <c r="D1084" s="6" t="s">
        <v>1964</v>
      </c>
      <c r="E1084" s="45" t="s">
        <v>1599</v>
      </c>
      <c r="F1084" t="s">
        <v>1928</v>
      </c>
      <c r="G1084" s="45" t="s">
        <v>1603</v>
      </c>
      <c r="H1084" s="43">
        <v>1045</v>
      </c>
      <c r="I1084" t="s">
        <v>44</v>
      </c>
      <c r="J1084" s="145" t="str">
        <f>IF(ISBLANK(INDEX('Policy Characteristics'!D:D,MATCH($C1084,'Policy Characteristics'!$C:$C,0))),"",INDEX('Policy Characteristics'!D:D,MATCH($C1084,'Policy Characteristics'!$C:$C,0)))</f>
        <v>Industry Energy Efficiency Standards</v>
      </c>
      <c r="K1084" s="144" t="str">
        <f>IF(ISBLANK(INDEX('Policy Characteristics'!E:E,MATCH($C1084,'Policy Characteristics'!$C:$C,0))),"",INDEX('Policy Characteristics'!E:E,MATCH($C1084,'Policy Characteristics'!$C:$C,0)))</f>
        <v>indst efficiency standards</v>
      </c>
      <c r="L1084" s="151">
        <f>IF(ISBLANK(INDEX('Policy Characteristics'!F:F,MATCH($C1084,'Policy Characteristics'!$C:$C,0))),"",INDEX('Policy Characteristics'!F:F,MATCH($C1084,'Policy Characteristics'!$C:$C,0)))</f>
        <v>0</v>
      </c>
      <c r="M1084" s="151">
        <f>IF(ISBLANK(INDEX('Policy Characteristics'!G:G,MATCH($C1084,'Policy Characteristics'!$C:$C,0))),"",INDEX('Policy Characteristics'!G:G,MATCH($C1084,'Policy Characteristics'!$C:$C,0)))</f>
        <v>0.25</v>
      </c>
      <c r="N1084" s="151">
        <f>IF(ISBLANK(INDEX('Policy Characteristics'!H:H,MATCH($C1084,'Policy Characteristics'!$C:$C,0))),"",INDEX('Policy Characteristics'!H:H,MATCH($C1084,'Policy Characteristics'!$C:$C,0)))</f>
        <v>0.01</v>
      </c>
      <c r="O1084" s="144" t="str">
        <f>IF(ISBLANK(INDEX('Policy Characteristics'!I:I,MATCH($C1084,'Policy Characteristics'!$C:$C,0))),"",INDEX('Policy Characteristics'!I:I,MATCH($C1084,'Policy Characteristics'!$C:$C,0)))</f>
        <v>% reduction in energy use</v>
      </c>
      <c r="P1084" s="14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44" t="str">
        <f>IF(ISBLANK(INDEX('Policy Characteristics'!K:K,MATCH($C1084,'Policy Characteristics'!$C:$C,0))),"",INDEX('Policy Characteristics'!K:K,MATCH($C1084,'Policy Characteristics'!$C:$C,0)))</f>
        <v>industry-ag-main.html#eff-stds</v>
      </c>
      <c r="R1084" s="144" t="str">
        <f>IF(ISBLANK(INDEX('Policy Characteristics'!L:L,MATCH($C1084,'Policy Characteristics'!$C:$C,0))),"",INDEX('Policy Characteristics'!L:L,MATCH($C1084,'Policy Characteristics'!$C:$C,0)))</f>
        <v>industry-energy-efficiency-standards.html</v>
      </c>
    </row>
    <row r="1085" spans="1:18" s="4" customFormat="1" x14ac:dyDescent="0.25">
      <c r="A1085" s="144" t="str">
        <f>IF(ISBLANK(INDEX('Policy Characteristics'!A:A,MATCH($C1085,'Policy Characteristics'!$C:$C,0))),"",INDEX('Policy Characteristics'!A:A,MATCH($C1085,'Policy Characteristics'!$C:$C,0)))</f>
        <v>Industry</v>
      </c>
      <c r="B1085" s="152" t="str">
        <f>IF(ISBLANK(INDEX('Policy Characteristics'!B:B,MATCH($C1085,'Policy Characteristics'!$C:$C,0))),"",INDEX('Policy Characteristics'!B:B,MATCH($C1085,'Policy Characteristics'!$C:$C,0)))</f>
        <v>Industry Energy Efficiency Standards</v>
      </c>
      <c r="C1085" s="144" t="str">
        <f t="shared" si="43"/>
        <v>Percentage Improvement in Eqpt Efficiency Standards above BAU</v>
      </c>
      <c r="D1085" s="6" t="s">
        <v>1964</v>
      </c>
      <c r="E1085" s="45" t="s">
        <v>1600</v>
      </c>
      <c r="F1085" t="s">
        <v>1928</v>
      </c>
      <c r="G1085" s="45" t="s">
        <v>1604</v>
      </c>
      <c r="H1085" s="43">
        <v>1046</v>
      </c>
      <c r="I1085" t="s">
        <v>44</v>
      </c>
      <c r="J1085" s="145" t="str">
        <f>IF(ISBLANK(INDEX('Policy Characteristics'!D:D,MATCH($C1085,'Policy Characteristics'!$C:$C,0))),"",INDEX('Policy Characteristics'!D:D,MATCH($C1085,'Policy Characteristics'!$C:$C,0)))</f>
        <v>Industry Energy Efficiency Standards</v>
      </c>
      <c r="K1085" s="144" t="str">
        <f>IF(ISBLANK(INDEX('Policy Characteristics'!E:E,MATCH($C1085,'Policy Characteristics'!$C:$C,0))),"",INDEX('Policy Characteristics'!E:E,MATCH($C1085,'Policy Characteristics'!$C:$C,0)))</f>
        <v>indst efficiency standards</v>
      </c>
      <c r="L1085" s="151">
        <f>IF(ISBLANK(INDEX('Policy Characteristics'!F:F,MATCH($C1085,'Policy Characteristics'!$C:$C,0))),"",INDEX('Policy Characteristics'!F:F,MATCH($C1085,'Policy Characteristics'!$C:$C,0)))</f>
        <v>0</v>
      </c>
      <c r="M1085" s="151">
        <f>IF(ISBLANK(INDEX('Policy Characteristics'!G:G,MATCH($C1085,'Policy Characteristics'!$C:$C,0))),"",INDEX('Policy Characteristics'!G:G,MATCH($C1085,'Policy Characteristics'!$C:$C,0)))</f>
        <v>0.25</v>
      </c>
      <c r="N1085" s="151">
        <f>IF(ISBLANK(INDEX('Policy Characteristics'!H:H,MATCH($C1085,'Policy Characteristics'!$C:$C,0))),"",INDEX('Policy Characteristics'!H:H,MATCH($C1085,'Policy Characteristics'!$C:$C,0)))</f>
        <v>0.01</v>
      </c>
      <c r="O1085" s="144" t="str">
        <f>IF(ISBLANK(INDEX('Policy Characteristics'!I:I,MATCH($C1085,'Policy Characteristics'!$C:$C,0))),"",INDEX('Policy Characteristics'!I:I,MATCH($C1085,'Policy Characteristics'!$C:$C,0)))</f>
        <v>% reduction in energy use</v>
      </c>
      <c r="P1085" s="14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44" t="str">
        <f>IF(ISBLANK(INDEX('Policy Characteristics'!K:K,MATCH($C1085,'Policy Characteristics'!$C:$C,0))),"",INDEX('Policy Characteristics'!K:K,MATCH($C1085,'Policy Characteristics'!$C:$C,0)))</f>
        <v>industry-ag-main.html#eff-stds</v>
      </c>
      <c r="R1085" s="144" t="str">
        <f>IF(ISBLANK(INDEX('Policy Characteristics'!L:L,MATCH($C1085,'Policy Characteristics'!$C:$C,0))),"",INDEX('Policy Characteristics'!L:L,MATCH($C1085,'Policy Characteristics'!$C:$C,0)))</f>
        <v>industry-energy-efficiency-standards.html</v>
      </c>
    </row>
    <row r="1086" spans="1:18" s="4" customFormat="1" x14ac:dyDescent="0.25">
      <c r="A1086" s="144" t="str">
        <f>IF(ISBLANK(INDEX('Policy Characteristics'!A:A,MATCH($C1086,'Policy Characteristics'!$C:$C,0))),"",INDEX('Policy Characteristics'!A:A,MATCH($C1086,'Policy Characteristics'!$C:$C,0)))</f>
        <v>Industry</v>
      </c>
      <c r="B1086" s="152" t="str">
        <f>IF(ISBLANK(INDEX('Policy Characteristics'!B:B,MATCH($C1086,'Policy Characteristics'!$C:$C,0))),"",INDEX('Policy Characteristics'!B:B,MATCH($C1086,'Policy Characteristics'!$C:$C,0)))</f>
        <v>Industry Energy Efficiency Standards</v>
      </c>
      <c r="C1086" s="144" t="str">
        <f t="shared" si="43"/>
        <v>Percentage Improvement in Eqpt Efficiency Standards above BAU</v>
      </c>
      <c r="D1086" s="6" t="s">
        <v>1964</v>
      </c>
      <c r="E1086" s="45" t="s">
        <v>1597</v>
      </c>
      <c r="F1086" t="s">
        <v>1928</v>
      </c>
      <c r="G1086" s="45" t="s">
        <v>1602</v>
      </c>
      <c r="H1086" s="43">
        <v>1047</v>
      </c>
      <c r="I1086" t="s">
        <v>44</v>
      </c>
      <c r="J1086" s="145" t="str">
        <f>IF(ISBLANK(INDEX('Policy Characteristics'!D:D,MATCH($C1086,'Policy Characteristics'!$C:$C,0))),"",INDEX('Policy Characteristics'!D:D,MATCH($C1086,'Policy Characteristics'!$C:$C,0)))</f>
        <v>Industry Energy Efficiency Standards</v>
      </c>
      <c r="K1086" s="144" t="str">
        <f>IF(ISBLANK(INDEX('Policy Characteristics'!E:E,MATCH($C1086,'Policy Characteristics'!$C:$C,0))),"",INDEX('Policy Characteristics'!E:E,MATCH($C1086,'Policy Characteristics'!$C:$C,0)))</f>
        <v>indst efficiency standards</v>
      </c>
      <c r="L1086" s="151">
        <f>IF(ISBLANK(INDEX('Policy Characteristics'!F:F,MATCH($C1086,'Policy Characteristics'!$C:$C,0))),"",INDEX('Policy Characteristics'!F:F,MATCH($C1086,'Policy Characteristics'!$C:$C,0)))</f>
        <v>0</v>
      </c>
      <c r="M1086" s="151">
        <f>IF(ISBLANK(INDEX('Policy Characteristics'!G:G,MATCH($C1086,'Policy Characteristics'!$C:$C,0))),"",INDEX('Policy Characteristics'!G:G,MATCH($C1086,'Policy Characteristics'!$C:$C,0)))</f>
        <v>0.25</v>
      </c>
      <c r="N1086" s="151">
        <f>IF(ISBLANK(INDEX('Policy Characteristics'!H:H,MATCH($C1086,'Policy Characteristics'!$C:$C,0))),"",INDEX('Policy Characteristics'!H:H,MATCH($C1086,'Policy Characteristics'!$C:$C,0)))</f>
        <v>0.01</v>
      </c>
      <c r="O1086" s="144" t="str">
        <f>IF(ISBLANK(INDEX('Policy Characteristics'!I:I,MATCH($C1086,'Policy Characteristics'!$C:$C,0))),"",INDEX('Policy Characteristics'!I:I,MATCH($C1086,'Policy Characteristics'!$C:$C,0)))</f>
        <v>% reduction in energy use</v>
      </c>
      <c r="P1086" s="14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44" t="str">
        <f>IF(ISBLANK(INDEX('Policy Characteristics'!K:K,MATCH($C1086,'Policy Characteristics'!$C:$C,0))),"",INDEX('Policy Characteristics'!K:K,MATCH($C1086,'Policy Characteristics'!$C:$C,0)))</f>
        <v>industry-ag-main.html#eff-stds</v>
      </c>
      <c r="R1086" s="144" t="str">
        <f>IF(ISBLANK(INDEX('Policy Characteristics'!L:L,MATCH($C1086,'Policy Characteristics'!$C:$C,0))),"",INDEX('Policy Characteristics'!L:L,MATCH($C1086,'Policy Characteristics'!$C:$C,0)))</f>
        <v>industry-energy-efficiency-standards.html</v>
      </c>
    </row>
    <row r="1087" spans="1:18" s="4" customFormat="1" x14ac:dyDescent="0.25">
      <c r="A1087" s="144" t="str">
        <f>IF(ISBLANK(INDEX('Policy Characteristics'!A:A,MATCH($C1087,'Policy Characteristics'!$C:$C,0))),"",INDEX('Policy Characteristics'!A:A,MATCH($C1087,'Policy Characteristics'!$C:$C,0)))</f>
        <v>Industry</v>
      </c>
      <c r="B1087" s="152" t="str">
        <f>IF(ISBLANK(INDEX('Policy Characteristics'!B:B,MATCH($C1087,'Policy Characteristics'!$C:$C,0))),"",INDEX('Policy Characteristics'!B:B,MATCH($C1087,'Policy Characteristics'!$C:$C,0)))</f>
        <v>Industry Energy Efficiency Standards</v>
      </c>
      <c r="C1087" s="144" t="str">
        <f t="shared" si="43"/>
        <v>Percentage Improvement in Eqpt Efficiency Standards above BAU</v>
      </c>
      <c r="D1087" s="6" t="s">
        <v>1965</v>
      </c>
      <c r="E1087" s="45" t="s">
        <v>1292</v>
      </c>
      <c r="F1087" t="s">
        <v>1471</v>
      </c>
      <c r="G1087" s="45" t="s">
        <v>1298</v>
      </c>
      <c r="H1087" s="43">
        <v>1048</v>
      </c>
      <c r="I1087" t="s">
        <v>43</v>
      </c>
      <c r="J1087" s="145" t="str">
        <f>IF(ISBLANK(INDEX('Policy Characteristics'!D:D,MATCH($C1087,'Policy Characteristics'!$C:$C,0))),"",INDEX('Policy Characteristics'!D:D,MATCH($C1087,'Policy Characteristics'!$C:$C,0)))</f>
        <v>Industry Energy Efficiency Standards</v>
      </c>
      <c r="K1087" s="144" t="str">
        <f>IF(ISBLANK(INDEX('Policy Characteristics'!E:E,MATCH($C1087,'Policy Characteristics'!$C:$C,0))),"",INDEX('Policy Characteristics'!E:E,MATCH($C1087,'Policy Characteristics'!$C:$C,0)))</f>
        <v>indst efficiency standards</v>
      </c>
      <c r="L1087" s="151">
        <f>IF(ISBLANK(INDEX('Policy Characteristics'!F:F,MATCH($C1087,'Policy Characteristics'!$C:$C,0))),"",INDEX('Policy Characteristics'!F:F,MATCH($C1087,'Policy Characteristics'!$C:$C,0)))</f>
        <v>0</v>
      </c>
      <c r="M1087" s="151">
        <f>IF(ISBLANK(INDEX('Policy Characteristics'!G:G,MATCH($C1087,'Policy Characteristics'!$C:$C,0))),"",INDEX('Policy Characteristics'!G:G,MATCH($C1087,'Policy Characteristics'!$C:$C,0)))</f>
        <v>0.25</v>
      </c>
      <c r="N1087" s="151">
        <f>IF(ISBLANK(INDEX('Policy Characteristics'!H:H,MATCH($C1087,'Policy Characteristics'!$C:$C,0))),"",INDEX('Policy Characteristics'!H:H,MATCH($C1087,'Policy Characteristics'!$C:$C,0)))</f>
        <v>0.01</v>
      </c>
      <c r="O1087" s="144" t="str">
        <f>IF(ISBLANK(INDEX('Policy Characteristics'!I:I,MATCH($C1087,'Policy Characteristics'!$C:$C,0))),"",INDEX('Policy Characteristics'!I:I,MATCH($C1087,'Policy Characteristics'!$C:$C,0)))</f>
        <v>% reduction in energy use</v>
      </c>
      <c r="P1087" s="14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44" t="str">
        <f>IF(ISBLANK(INDEX('Policy Characteristics'!K:K,MATCH($C1087,'Policy Characteristics'!$C:$C,0))),"",INDEX('Policy Characteristics'!K:K,MATCH($C1087,'Policy Characteristics'!$C:$C,0)))</f>
        <v>industry-ag-main.html#eff-stds</v>
      </c>
      <c r="R1087" s="144" t="str">
        <f>IF(ISBLANK(INDEX('Policy Characteristics'!L:L,MATCH($C1087,'Policy Characteristics'!$C:$C,0))),"",INDEX('Policy Characteristics'!L:L,MATCH($C1087,'Policy Characteristics'!$C:$C,0)))</f>
        <v>industry-energy-efficiency-standards.html</v>
      </c>
    </row>
    <row r="1088" spans="1:18" s="4" customFormat="1" x14ac:dyDescent="0.25">
      <c r="A1088" s="144" t="str">
        <f>IF(ISBLANK(INDEX('Policy Characteristics'!A:A,MATCH($C1088,'Policy Characteristics'!$C:$C,0))),"",INDEX('Policy Characteristics'!A:A,MATCH($C1088,'Policy Characteristics'!$C:$C,0)))</f>
        <v>Industry</v>
      </c>
      <c r="B1088" s="152" t="str">
        <f>IF(ISBLANK(INDEX('Policy Characteristics'!B:B,MATCH($C1088,'Policy Characteristics'!$C:$C,0))),"",INDEX('Policy Characteristics'!B:B,MATCH($C1088,'Policy Characteristics'!$C:$C,0)))</f>
        <v>Industry Energy Efficiency Standards</v>
      </c>
      <c r="C1088" s="144" t="str">
        <f t="shared" si="43"/>
        <v>Percentage Improvement in Eqpt Efficiency Standards above BAU</v>
      </c>
      <c r="D1088" s="6" t="s">
        <v>1965</v>
      </c>
      <c r="E1088" s="45" t="s">
        <v>1293</v>
      </c>
      <c r="F1088" t="s">
        <v>1471</v>
      </c>
      <c r="G1088" s="45" t="s">
        <v>1301</v>
      </c>
      <c r="H1088" s="43">
        <v>1049</v>
      </c>
      <c r="I1088" t="s">
        <v>43</v>
      </c>
      <c r="J1088" s="145" t="str">
        <f>IF(ISBLANK(INDEX('Policy Characteristics'!D:D,MATCH($C1088,'Policy Characteristics'!$C:$C,0))),"",INDEX('Policy Characteristics'!D:D,MATCH($C1088,'Policy Characteristics'!$C:$C,0)))</f>
        <v>Industry Energy Efficiency Standards</v>
      </c>
      <c r="K1088" s="144" t="str">
        <f>IF(ISBLANK(INDEX('Policy Characteristics'!E:E,MATCH($C1088,'Policy Characteristics'!$C:$C,0))),"",INDEX('Policy Characteristics'!E:E,MATCH($C1088,'Policy Characteristics'!$C:$C,0)))</f>
        <v>indst efficiency standards</v>
      </c>
      <c r="L1088" s="151">
        <f>IF(ISBLANK(INDEX('Policy Characteristics'!F:F,MATCH($C1088,'Policy Characteristics'!$C:$C,0))),"",INDEX('Policy Characteristics'!F:F,MATCH($C1088,'Policy Characteristics'!$C:$C,0)))</f>
        <v>0</v>
      </c>
      <c r="M1088" s="151">
        <f>IF(ISBLANK(INDEX('Policy Characteristics'!G:G,MATCH($C1088,'Policy Characteristics'!$C:$C,0))),"",INDEX('Policy Characteristics'!G:G,MATCH($C1088,'Policy Characteristics'!$C:$C,0)))</f>
        <v>0.25</v>
      </c>
      <c r="N1088" s="151">
        <f>IF(ISBLANK(INDEX('Policy Characteristics'!H:H,MATCH($C1088,'Policy Characteristics'!$C:$C,0))),"",INDEX('Policy Characteristics'!H:H,MATCH($C1088,'Policy Characteristics'!$C:$C,0)))</f>
        <v>0.01</v>
      </c>
      <c r="O1088" s="144" t="str">
        <f>IF(ISBLANK(INDEX('Policy Characteristics'!I:I,MATCH($C1088,'Policy Characteristics'!$C:$C,0))),"",INDEX('Policy Characteristics'!I:I,MATCH($C1088,'Policy Characteristics'!$C:$C,0)))</f>
        <v>% reduction in energy use</v>
      </c>
      <c r="P1088" s="14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44" t="str">
        <f>IF(ISBLANK(INDEX('Policy Characteristics'!K:K,MATCH($C1088,'Policy Characteristics'!$C:$C,0))),"",INDEX('Policy Characteristics'!K:K,MATCH($C1088,'Policy Characteristics'!$C:$C,0)))</f>
        <v>industry-ag-main.html#eff-stds</v>
      </c>
      <c r="R1088" s="144" t="str">
        <f>IF(ISBLANK(INDEX('Policy Characteristics'!L:L,MATCH($C1088,'Policy Characteristics'!$C:$C,0))),"",INDEX('Policy Characteristics'!L:L,MATCH($C1088,'Policy Characteristics'!$C:$C,0)))</f>
        <v>industry-energy-efficiency-standards.html</v>
      </c>
    </row>
    <row r="1089" spans="1:18" s="4" customFormat="1" x14ac:dyDescent="0.25">
      <c r="A1089" s="144" t="str">
        <f>IF(ISBLANK(INDEX('Policy Characteristics'!A:A,MATCH($C1089,'Policy Characteristics'!$C:$C,0))),"",INDEX('Policy Characteristics'!A:A,MATCH($C1089,'Policy Characteristics'!$C:$C,0)))</f>
        <v>Industry</v>
      </c>
      <c r="B1089" s="152" t="str">
        <f>IF(ISBLANK(INDEX('Policy Characteristics'!B:B,MATCH($C1089,'Policy Characteristics'!$C:$C,0))),"",INDEX('Policy Characteristics'!B:B,MATCH($C1089,'Policy Characteristics'!$C:$C,0)))</f>
        <v>Industry Energy Efficiency Standards</v>
      </c>
      <c r="C1089" s="144" t="str">
        <f t="shared" si="43"/>
        <v>Percentage Improvement in Eqpt Efficiency Standards above BAU</v>
      </c>
      <c r="D1089" s="6" t="s">
        <v>1965</v>
      </c>
      <c r="E1089" s="45" t="s">
        <v>1294</v>
      </c>
      <c r="F1089" t="s">
        <v>1471</v>
      </c>
      <c r="G1089" s="45" t="s">
        <v>1302</v>
      </c>
      <c r="H1089" s="43">
        <v>1050</v>
      </c>
      <c r="I1089" t="s">
        <v>43</v>
      </c>
      <c r="J1089" s="145" t="str">
        <f>IF(ISBLANK(INDEX('Policy Characteristics'!D:D,MATCH($C1089,'Policy Characteristics'!$C:$C,0))),"",INDEX('Policy Characteristics'!D:D,MATCH($C1089,'Policy Characteristics'!$C:$C,0)))</f>
        <v>Industry Energy Efficiency Standards</v>
      </c>
      <c r="K1089" s="144" t="str">
        <f>IF(ISBLANK(INDEX('Policy Characteristics'!E:E,MATCH($C1089,'Policy Characteristics'!$C:$C,0))),"",INDEX('Policy Characteristics'!E:E,MATCH($C1089,'Policy Characteristics'!$C:$C,0)))</f>
        <v>indst efficiency standards</v>
      </c>
      <c r="L1089" s="151">
        <f>IF(ISBLANK(INDEX('Policy Characteristics'!F:F,MATCH($C1089,'Policy Characteristics'!$C:$C,0))),"",INDEX('Policy Characteristics'!F:F,MATCH($C1089,'Policy Characteristics'!$C:$C,0)))</f>
        <v>0</v>
      </c>
      <c r="M1089" s="151">
        <f>IF(ISBLANK(INDEX('Policy Characteristics'!G:G,MATCH($C1089,'Policy Characteristics'!$C:$C,0))),"",INDEX('Policy Characteristics'!G:G,MATCH($C1089,'Policy Characteristics'!$C:$C,0)))</f>
        <v>0.25</v>
      </c>
      <c r="N1089" s="151">
        <f>IF(ISBLANK(INDEX('Policy Characteristics'!H:H,MATCH($C1089,'Policy Characteristics'!$C:$C,0))),"",INDEX('Policy Characteristics'!H:H,MATCH($C1089,'Policy Characteristics'!$C:$C,0)))</f>
        <v>0.01</v>
      </c>
      <c r="O1089" s="144" t="str">
        <f>IF(ISBLANK(INDEX('Policy Characteristics'!I:I,MATCH($C1089,'Policy Characteristics'!$C:$C,0))),"",INDEX('Policy Characteristics'!I:I,MATCH($C1089,'Policy Characteristics'!$C:$C,0)))</f>
        <v>% reduction in energy use</v>
      </c>
      <c r="P1089" s="14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44" t="str">
        <f>IF(ISBLANK(INDEX('Policy Characteristics'!K:K,MATCH($C1089,'Policy Characteristics'!$C:$C,0))),"",INDEX('Policy Characteristics'!K:K,MATCH($C1089,'Policy Characteristics'!$C:$C,0)))</f>
        <v>industry-ag-main.html#eff-stds</v>
      </c>
      <c r="R1089" s="144" t="str">
        <f>IF(ISBLANK(INDEX('Policy Characteristics'!L:L,MATCH($C1089,'Policy Characteristics'!$C:$C,0))),"",INDEX('Policy Characteristics'!L:L,MATCH($C1089,'Policy Characteristics'!$C:$C,0)))</f>
        <v>industry-energy-efficiency-standards.html</v>
      </c>
    </row>
    <row r="1090" spans="1:18" s="4" customFormat="1" x14ac:dyDescent="0.25">
      <c r="A1090" s="144" t="str">
        <f>IF(ISBLANK(INDEX('Policy Characteristics'!A:A,MATCH($C1090,'Policy Characteristics'!$C:$C,0))),"",INDEX('Policy Characteristics'!A:A,MATCH($C1090,'Policy Characteristics'!$C:$C,0)))</f>
        <v>Industry</v>
      </c>
      <c r="B1090" s="152" t="str">
        <f>IF(ISBLANK(INDEX('Policy Characteristics'!B:B,MATCH($C1090,'Policy Characteristics'!$C:$C,0))),"",INDEX('Policy Characteristics'!B:B,MATCH($C1090,'Policy Characteristics'!$C:$C,0)))</f>
        <v>Industry Energy Efficiency Standards</v>
      </c>
      <c r="C1090" s="144" t="str">
        <f t="shared" si="43"/>
        <v>Percentage Improvement in Eqpt Efficiency Standards above BAU</v>
      </c>
      <c r="D1090" s="6" t="s">
        <v>1965</v>
      </c>
      <c r="E1090" s="45" t="s">
        <v>1295</v>
      </c>
      <c r="F1090" t="s">
        <v>1471</v>
      </c>
      <c r="G1090" s="45" t="s">
        <v>1299</v>
      </c>
      <c r="H1090" s="43">
        <v>1051</v>
      </c>
      <c r="I1090" t="s">
        <v>44</v>
      </c>
      <c r="J1090" s="145" t="str">
        <f>IF(ISBLANK(INDEX('Policy Characteristics'!D:D,MATCH($C1090,'Policy Characteristics'!$C:$C,0))),"",INDEX('Policy Characteristics'!D:D,MATCH($C1090,'Policy Characteristics'!$C:$C,0)))</f>
        <v>Industry Energy Efficiency Standards</v>
      </c>
      <c r="K1090" s="144" t="str">
        <f>IF(ISBLANK(INDEX('Policy Characteristics'!E:E,MATCH($C1090,'Policy Characteristics'!$C:$C,0))),"",INDEX('Policy Characteristics'!E:E,MATCH($C1090,'Policy Characteristics'!$C:$C,0)))</f>
        <v>indst efficiency standards</v>
      </c>
      <c r="L1090" s="151">
        <f>IF(ISBLANK(INDEX('Policy Characteristics'!F:F,MATCH($C1090,'Policy Characteristics'!$C:$C,0))),"",INDEX('Policy Characteristics'!F:F,MATCH($C1090,'Policy Characteristics'!$C:$C,0)))</f>
        <v>0</v>
      </c>
      <c r="M1090" s="151">
        <f>IF(ISBLANK(INDEX('Policy Characteristics'!G:G,MATCH($C1090,'Policy Characteristics'!$C:$C,0))),"",INDEX('Policy Characteristics'!G:G,MATCH($C1090,'Policy Characteristics'!$C:$C,0)))</f>
        <v>0.25</v>
      </c>
      <c r="N1090" s="151">
        <f>IF(ISBLANK(INDEX('Policy Characteristics'!H:H,MATCH($C1090,'Policy Characteristics'!$C:$C,0))),"",INDEX('Policy Characteristics'!H:H,MATCH($C1090,'Policy Characteristics'!$C:$C,0)))</f>
        <v>0.01</v>
      </c>
      <c r="O1090" s="144" t="str">
        <f>IF(ISBLANK(INDEX('Policy Characteristics'!I:I,MATCH($C1090,'Policy Characteristics'!$C:$C,0))),"",INDEX('Policy Characteristics'!I:I,MATCH($C1090,'Policy Characteristics'!$C:$C,0)))</f>
        <v>% reduction in energy use</v>
      </c>
      <c r="P1090" s="14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44" t="str">
        <f>IF(ISBLANK(INDEX('Policy Characteristics'!K:K,MATCH($C1090,'Policy Characteristics'!$C:$C,0))),"",INDEX('Policy Characteristics'!K:K,MATCH($C1090,'Policy Characteristics'!$C:$C,0)))</f>
        <v>industry-ag-main.html#eff-stds</v>
      </c>
      <c r="R1090" s="144" t="str">
        <f>IF(ISBLANK(INDEX('Policy Characteristics'!L:L,MATCH($C1090,'Policy Characteristics'!$C:$C,0))),"",INDEX('Policy Characteristics'!L:L,MATCH($C1090,'Policy Characteristics'!$C:$C,0)))</f>
        <v>industry-energy-efficiency-standards.html</v>
      </c>
    </row>
    <row r="1091" spans="1:18" s="4" customFormat="1" x14ac:dyDescent="0.25">
      <c r="A1091" s="144" t="str">
        <f>IF(ISBLANK(INDEX('Policy Characteristics'!A:A,MATCH($C1091,'Policy Characteristics'!$C:$C,0))),"",INDEX('Policy Characteristics'!A:A,MATCH($C1091,'Policy Characteristics'!$C:$C,0)))</f>
        <v>Industry</v>
      </c>
      <c r="B1091" s="152" t="str">
        <f>IF(ISBLANK(INDEX('Policy Characteristics'!B:B,MATCH($C1091,'Policy Characteristics'!$C:$C,0))),"",INDEX('Policy Characteristics'!B:B,MATCH($C1091,'Policy Characteristics'!$C:$C,0)))</f>
        <v>Industry Energy Efficiency Standards</v>
      </c>
      <c r="C1091" s="144" t="str">
        <f t="shared" si="43"/>
        <v>Percentage Improvement in Eqpt Efficiency Standards above BAU</v>
      </c>
      <c r="D1091" s="6" t="s">
        <v>1965</v>
      </c>
      <c r="E1091" s="45" t="s">
        <v>1296</v>
      </c>
      <c r="F1091" t="s">
        <v>1471</v>
      </c>
      <c r="G1091" s="45" t="s">
        <v>1300</v>
      </c>
      <c r="H1091" s="43">
        <v>1052</v>
      </c>
      <c r="I1091" t="s">
        <v>43</v>
      </c>
      <c r="J1091" s="145" t="str">
        <f>IF(ISBLANK(INDEX('Policy Characteristics'!D:D,MATCH($C1091,'Policy Characteristics'!$C:$C,0))),"",INDEX('Policy Characteristics'!D:D,MATCH($C1091,'Policy Characteristics'!$C:$C,0)))</f>
        <v>Industry Energy Efficiency Standards</v>
      </c>
      <c r="K1091" s="144" t="str">
        <f>IF(ISBLANK(INDEX('Policy Characteristics'!E:E,MATCH($C1091,'Policy Characteristics'!$C:$C,0))),"",INDEX('Policy Characteristics'!E:E,MATCH($C1091,'Policy Characteristics'!$C:$C,0)))</f>
        <v>indst efficiency standards</v>
      </c>
      <c r="L1091" s="151">
        <f>IF(ISBLANK(INDEX('Policy Characteristics'!F:F,MATCH($C1091,'Policy Characteristics'!$C:$C,0))),"",INDEX('Policy Characteristics'!F:F,MATCH($C1091,'Policy Characteristics'!$C:$C,0)))</f>
        <v>0</v>
      </c>
      <c r="M1091" s="151">
        <f>IF(ISBLANK(INDEX('Policy Characteristics'!G:G,MATCH($C1091,'Policy Characteristics'!$C:$C,0))),"",INDEX('Policy Characteristics'!G:G,MATCH($C1091,'Policy Characteristics'!$C:$C,0)))</f>
        <v>0.25</v>
      </c>
      <c r="N1091" s="151">
        <f>IF(ISBLANK(INDEX('Policy Characteristics'!H:H,MATCH($C1091,'Policy Characteristics'!$C:$C,0))),"",INDEX('Policy Characteristics'!H:H,MATCH($C1091,'Policy Characteristics'!$C:$C,0)))</f>
        <v>0.01</v>
      </c>
      <c r="O1091" s="144" t="str">
        <f>IF(ISBLANK(INDEX('Policy Characteristics'!I:I,MATCH($C1091,'Policy Characteristics'!$C:$C,0))),"",INDEX('Policy Characteristics'!I:I,MATCH($C1091,'Policy Characteristics'!$C:$C,0)))</f>
        <v>% reduction in energy use</v>
      </c>
      <c r="P1091" s="14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44" t="str">
        <f>IF(ISBLANK(INDEX('Policy Characteristics'!K:K,MATCH($C1091,'Policy Characteristics'!$C:$C,0))),"",INDEX('Policy Characteristics'!K:K,MATCH($C1091,'Policy Characteristics'!$C:$C,0)))</f>
        <v>industry-ag-main.html#eff-stds</v>
      </c>
      <c r="R1091" s="144" t="str">
        <f>IF(ISBLANK(INDEX('Policy Characteristics'!L:L,MATCH($C1091,'Policy Characteristics'!$C:$C,0))),"",INDEX('Policy Characteristics'!L:L,MATCH($C1091,'Policy Characteristics'!$C:$C,0)))</f>
        <v>industry-energy-efficiency-standards.html</v>
      </c>
    </row>
    <row r="1092" spans="1:18" s="4" customFormat="1" x14ac:dyDescent="0.25">
      <c r="A1092" s="144" t="str">
        <f>IF(ISBLANK(INDEX('Policy Characteristics'!A:A,MATCH($C1092,'Policy Characteristics'!$C:$C,0))),"",INDEX('Policy Characteristics'!A:A,MATCH($C1092,'Policy Characteristics'!$C:$C,0)))</f>
        <v>Industry</v>
      </c>
      <c r="B1092" s="152" t="str">
        <f>IF(ISBLANK(INDEX('Policy Characteristics'!B:B,MATCH($C1092,'Policy Characteristics'!$C:$C,0))),"",INDEX('Policy Characteristics'!B:B,MATCH($C1092,'Policy Characteristics'!$C:$C,0)))</f>
        <v>Industry Energy Efficiency Standards</v>
      </c>
      <c r="C1092" s="144" t="str">
        <f t="shared" si="43"/>
        <v>Percentage Improvement in Eqpt Efficiency Standards above BAU</v>
      </c>
      <c r="D1092" s="6" t="s">
        <v>1965</v>
      </c>
      <c r="E1092" s="45" t="s">
        <v>1297</v>
      </c>
      <c r="F1092" t="s">
        <v>1471</v>
      </c>
      <c r="G1092" s="45" t="s">
        <v>1303</v>
      </c>
      <c r="H1092" s="43">
        <v>1053</v>
      </c>
      <c r="I1092" t="s">
        <v>44</v>
      </c>
      <c r="J1092" s="145" t="str">
        <f>IF(ISBLANK(INDEX('Policy Characteristics'!D:D,MATCH($C1092,'Policy Characteristics'!$C:$C,0))),"",INDEX('Policy Characteristics'!D:D,MATCH($C1092,'Policy Characteristics'!$C:$C,0)))</f>
        <v>Industry Energy Efficiency Standards</v>
      </c>
      <c r="K1092" s="144" t="str">
        <f>IF(ISBLANK(INDEX('Policy Characteristics'!E:E,MATCH($C1092,'Policy Characteristics'!$C:$C,0))),"",INDEX('Policy Characteristics'!E:E,MATCH($C1092,'Policy Characteristics'!$C:$C,0)))</f>
        <v>indst efficiency standards</v>
      </c>
      <c r="L1092" s="151">
        <f>IF(ISBLANK(INDEX('Policy Characteristics'!F:F,MATCH($C1092,'Policy Characteristics'!$C:$C,0))),"",INDEX('Policy Characteristics'!F:F,MATCH($C1092,'Policy Characteristics'!$C:$C,0)))</f>
        <v>0</v>
      </c>
      <c r="M1092" s="151">
        <f>IF(ISBLANK(INDEX('Policy Characteristics'!G:G,MATCH($C1092,'Policy Characteristics'!$C:$C,0))),"",INDEX('Policy Characteristics'!G:G,MATCH($C1092,'Policy Characteristics'!$C:$C,0)))</f>
        <v>0.25</v>
      </c>
      <c r="N1092" s="151">
        <f>IF(ISBLANK(INDEX('Policy Characteristics'!H:H,MATCH($C1092,'Policy Characteristics'!$C:$C,0))),"",INDEX('Policy Characteristics'!H:H,MATCH($C1092,'Policy Characteristics'!$C:$C,0)))</f>
        <v>0.01</v>
      </c>
      <c r="O1092" s="144" t="str">
        <f>IF(ISBLANK(INDEX('Policy Characteristics'!I:I,MATCH($C1092,'Policy Characteristics'!$C:$C,0))),"",INDEX('Policy Characteristics'!I:I,MATCH($C1092,'Policy Characteristics'!$C:$C,0)))</f>
        <v>% reduction in energy use</v>
      </c>
      <c r="P1092" s="14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44" t="str">
        <f>IF(ISBLANK(INDEX('Policy Characteristics'!K:K,MATCH($C1092,'Policy Characteristics'!$C:$C,0))),"",INDEX('Policy Characteristics'!K:K,MATCH($C1092,'Policy Characteristics'!$C:$C,0)))</f>
        <v>industry-ag-main.html#eff-stds</v>
      </c>
      <c r="R1092" s="144" t="str">
        <f>IF(ISBLANK(INDEX('Policy Characteristics'!L:L,MATCH($C1092,'Policy Characteristics'!$C:$C,0))),"",INDEX('Policy Characteristics'!L:L,MATCH($C1092,'Policy Characteristics'!$C:$C,0)))</f>
        <v>industry-energy-efficiency-standards.html</v>
      </c>
    </row>
    <row r="1093" spans="1:18" s="4" customFormat="1" x14ac:dyDescent="0.25">
      <c r="A1093" s="144" t="str">
        <f>IF(ISBLANK(INDEX('Policy Characteristics'!A:A,MATCH($C1093,'Policy Characteristics'!$C:$C,0))),"",INDEX('Policy Characteristics'!A:A,MATCH($C1093,'Policy Characteristics'!$C:$C,0)))</f>
        <v>Industry</v>
      </c>
      <c r="B1093" s="152" t="str">
        <f>IF(ISBLANK(INDEX('Policy Characteristics'!B:B,MATCH($C1093,'Policy Characteristics'!$C:$C,0))),"",INDEX('Policy Characteristics'!B:B,MATCH($C1093,'Policy Characteristics'!$C:$C,0)))</f>
        <v>Industry Energy Efficiency Standards</v>
      </c>
      <c r="C1093" s="144" t="str">
        <f t="shared" si="43"/>
        <v>Percentage Improvement in Eqpt Efficiency Standards above BAU</v>
      </c>
      <c r="D1093" s="6" t="s">
        <v>1965</v>
      </c>
      <c r="E1093" s="45" t="s">
        <v>1598</v>
      </c>
      <c r="F1093" t="s">
        <v>1471</v>
      </c>
      <c r="G1093" s="45" t="s">
        <v>1601</v>
      </c>
      <c r="H1093" s="43">
        <v>1054</v>
      </c>
      <c r="I1093" t="s">
        <v>44</v>
      </c>
      <c r="J1093" s="145" t="str">
        <f>IF(ISBLANK(INDEX('Policy Characteristics'!D:D,MATCH($C1093,'Policy Characteristics'!$C:$C,0))),"",INDEX('Policy Characteristics'!D:D,MATCH($C1093,'Policy Characteristics'!$C:$C,0)))</f>
        <v>Industry Energy Efficiency Standards</v>
      </c>
      <c r="K1093" s="144" t="str">
        <f>IF(ISBLANK(INDEX('Policy Characteristics'!E:E,MATCH($C1093,'Policy Characteristics'!$C:$C,0))),"",INDEX('Policy Characteristics'!E:E,MATCH($C1093,'Policy Characteristics'!$C:$C,0)))</f>
        <v>indst efficiency standards</v>
      </c>
      <c r="L1093" s="151">
        <f>IF(ISBLANK(INDEX('Policy Characteristics'!F:F,MATCH($C1093,'Policy Characteristics'!$C:$C,0))),"",INDEX('Policy Characteristics'!F:F,MATCH($C1093,'Policy Characteristics'!$C:$C,0)))</f>
        <v>0</v>
      </c>
      <c r="M1093" s="151">
        <f>IF(ISBLANK(INDEX('Policy Characteristics'!G:G,MATCH($C1093,'Policy Characteristics'!$C:$C,0))),"",INDEX('Policy Characteristics'!G:G,MATCH($C1093,'Policy Characteristics'!$C:$C,0)))</f>
        <v>0.25</v>
      </c>
      <c r="N1093" s="151">
        <f>IF(ISBLANK(INDEX('Policy Characteristics'!H:H,MATCH($C1093,'Policy Characteristics'!$C:$C,0))),"",INDEX('Policy Characteristics'!H:H,MATCH($C1093,'Policy Characteristics'!$C:$C,0)))</f>
        <v>0.01</v>
      </c>
      <c r="O1093" s="144" t="str">
        <f>IF(ISBLANK(INDEX('Policy Characteristics'!I:I,MATCH($C1093,'Policy Characteristics'!$C:$C,0))),"",INDEX('Policy Characteristics'!I:I,MATCH($C1093,'Policy Characteristics'!$C:$C,0)))</f>
        <v>% reduction in energy use</v>
      </c>
      <c r="P1093" s="14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44" t="str">
        <f>IF(ISBLANK(INDEX('Policy Characteristics'!K:K,MATCH($C1093,'Policy Characteristics'!$C:$C,0))),"",INDEX('Policy Characteristics'!K:K,MATCH($C1093,'Policy Characteristics'!$C:$C,0)))</f>
        <v>industry-ag-main.html#eff-stds</v>
      </c>
      <c r="R1093" s="144" t="str">
        <f>IF(ISBLANK(INDEX('Policy Characteristics'!L:L,MATCH($C1093,'Policy Characteristics'!$C:$C,0))),"",INDEX('Policy Characteristics'!L:L,MATCH($C1093,'Policy Characteristics'!$C:$C,0)))</f>
        <v>industry-energy-efficiency-standards.html</v>
      </c>
    </row>
    <row r="1094" spans="1:18" s="4" customFormat="1" x14ac:dyDescent="0.25">
      <c r="A1094" s="144" t="str">
        <f>IF(ISBLANK(INDEX('Policy Characteristics'!A:A,MATCH($C1094,'Policy Characteristics'!$C:$C,0))),"",INDEX('Policy Characteristics'!A:A,MATCH($C1094,'Policy Characteristics'!$C:$C,0)))</f>
        <v>Industry</v>
      </c>
      <c r="B1094" s="152" t="str">
        <f>IF(ISBLANK(INDEX('Policy Characteristics'!B:B,MATCH($C1094,'Policy Characteristics'!$C:$C,0))),"",INDEX('Policy Characteristics'!B:B,MATCH($C1094,'Policy Characteristics'!$C:$C,0)))</f>
        <v>Industry Energy Efficiency Standards</v>
      </c>
      <c r="C1094" s="144" t="str">
        <f t="shared" si="43"/>
        <v>Percentage Improvement in Eqpt Efficiency Standards above BAU</v>
      </c>
      <c r="D1094" s="6" t="s">
        <v>1965</v>
      </c>
      <c r="E1094" s="45" t="s">
        <v>1599</v>
      </c>
      <c r="F1094" t="s">
        <v>1471</v>
      </c>
      <c r="G1094" s="45" t="s">
        <v>1603</v>
      </c>
      <c r="H1094" s="43">
        <v>1055</v>
      </c>
      <c r="I1094" t="s">
        <v>43</v>
      </c>
      <c r="J1094" s="145" t="str">
        <f>IF(ISBLANK(INDEX('Policy Characteristics'!D:D,MATCH($C1094,'Policy Characteristics'!$C:$C,0))),"",INDEX('Policy Characteristics'!D:D,MATCH($C1094,'Policy Characteristics'!$C:$C,0)))</f>
        <v>Industry Energy Efficiency Standards</v>
      </c>
      <c r="K1094" s="144" t="str">
        <f>IF(ISBLANK(INDEX('Policy Characteristics'!E:E,MATCH($C1094,'Policy Characteristics'!$C:$C,0))),"",INDEX('Policy Characteristics'!E:E,MATCH($C1094,'Policy Characteristics'!$C:$C,0)))</f>
        <v>indst efficiency standards</v>
      </c>
      <c r="L1094" s="151">
        <f>IF(ISBLANK(INDEX('Policy Characteristics'!F:F,MATCH($C1094,'Policy Characteristics'!$C:$C,0))),"",INDEX('Policy Characteristics'!F:F,MATCH($C1094,'Policy Characteristics'!$C:$C,0)))</f>
        <v>0</v>
      </c>
      <c r="M1094" s="151">
        <f>IF(ISBLANK(INDEX('Policy Characteristics'!G:G,MATCH($C1094,'Policy Characteristics'!$C:$C,0))),"",INDEX('Policy Characteristics'!G:G,MATCH($C1094,'Policy Characteristics'!$C:$C,0)))</f>
        <v>0.25</v>
      </c>
      <c r="N1094" s="151">
        <f>IF(ISBLANK(INDEX('Policy Characteristics'!H:H,MATCH($C1094,'Policy Characteristics'!$C:$C,0))),"",INDEX('Policy Characteristics'!H:H,MATCH($C1094,'Policy Characteristics'!$C:$C,0)))</f>
        <v>0.01</v>
      </c>
      <c r="O1094" s="144" t="str">
        <f>IF(ISBLANK(INDEX('Policy Characteristics'!I:I,MATCH($C1094,'Policy Characteristics'!$C:$C,0))),"",INDEX('Policy Characteristics'!I:I,MATCH($C1094,'Policy Characteristics'!$C:$C,0)))</f>
        <v>% reduction in energy use</v>
      </c>
      <c r="P1094" s="14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44" t="str">
        <f>IF(ISBLANK(INDEX('Policy Characteristics'!K:K,MATCH($C1094,'Policy Characteristics'!$C:$C,0))),"",INDEX('Policy Characteristics'!K:K,MATCH($C1094,'Policy Characteristics'!$C:$C,0)))</f>
        <v>industry-ag-main.html#eff-stds</v>
      </c>
      <c r="R1094" s="144" t="str">
        <f>IF(ISBLANK(INDEX('Policy Characteristics'!L:L,MATCH($C1094,'Policy Characteristics'!$C:$C,0))),"",INDEX('Policy Characteristics'!L:L,MATCH($C1094,'Policy Characteristics'!$C:$C,0)))</f>
        <v>industry-energy-efficiency-standards.html</v>
      </c>
    </row>
    <row r="1095" spans="1:18" s="4" customFormat="1" x14ac:dyDescent="0.25">
      <c r="A1095" s="144" t="str">
        <f>IF(ISBLANK(INDEX('Policy Characteristics'!A:A,MATCH($C1095,'Policy Characteristics'!$C:$C,0))),"",INDEX('Policy Characteristics'!A:A,MATCH($C1095,'Policy Characteristics'!$C:$C,0)))</f>
        <v>Industry</v>
      </c>
      <c r="B1095" s="152" t="str">
        <f>IF(ISBLANK(INDEX('Policy Characteristics'!B:B,MATCH($C1095,'Policy Characteristics'!$C:$C,0))),"",INDEX('Policy Characteristics'!B:B,MATCH($C1095,'Policy Characteristics'!$C:$C,0)))</f>
        <v>Industry Energy Efficiency Standards</v>
      </c>
      <c r="C1095" s="144" t="str">
        <f t="shared" si="43"/>
        <v>Percentage Improvement in Eqpt Efficiency Standards above BAU</v>
      </c>
      <c r="D1095" s="6" t="s">
        <v>1965</v>
      </c>
      <c r="E1095" s="45" t="s">
        <v>1600</v>
      </c>
      <c r="F1095" t="s">
        <v>1471</v>
      </c>
      <c r="G1095" s="45" t="s">
        <v>1604</v>
      </c>
      <c r="H1095" s="43">
        <v>1056</v>
      </c>
      <c r="I1095" t="s">
        <v>43</v>
      </c>
      <c r="J1095" s="145" t="str">
        <f>IF(ISBLANK(INDEX('Policy Characteristics'!D:D,MATCH($C1095,'Policy Characteristics'!$C:$C,0))),"",INDEX('Policy Characteristics'!D:D,MATCH($C1095,'Policy Characteristics'!$C:$C,0)))</f>
        <v>Industry Energy Efficiency Standards</v>
      </c>
      <c r="K1095" s="144" t="str">
        <f>IF(ISBLANK(INDEX('Policy Characteristics'!E:E,MATCH($C1095,'Policy Characteristics'!$C:$C,0))),"",INDEX('Policy Characteristics'!E:E,MATCH($C1095,'Policy Characteristics'!$C:$C,0)))</f>
        <v>indst efficiency standards</v>
      </c>
      <c r="L1095" s="151">
        <f>IF(ISBLANK(INDEX('Policy Characteristics'!F:F,MATCH($C1095,'Policy Characteristics'!$C:$C,0))),"",INDEX('Policy Characteristics'!F:F,MATCH($C1095,'Policy Characteristics'!$C:$C,0)))</f>
        <v>0</v>
      </c>
      <c r="M1095" s="151">
        <f>IF(ISBLANK(INDEX('Policy Characteristics'!G:G,MATCH($C1095,'Policy Characteristics'!$C:$C,0))),"",INDEX('Policy Characteristics'!G:G,MATCH($C1095,'Policy Characteristics'!$C:$C,0)))</f>
        <v>0.25</v>
      </c>
      <c r="N1095" s="151">
        <f>IF(ISBLANK(INDEX('Policy Characteristics'!H:H,MATCH($C1095,'Policy Characteristics'!$C:$C,0))),"",INDEX('Policy Characteristics'!H:H,MATCH($C1095,'Policy Characteristics'!$C:$C,0)))</f>
        <v>0.01</v>
      </c>
      <c r="O1095" s="144" t="str">
        <f>IF(ISBLANK(INDEX('Policy Characteristics'!I:I,MATCH($C1095,'Policy Characteristics'!$C:$C,0))),"",INDEX('Policy Characteristics'!I:I,MATCH($C1095,'Policy Characteristics'!$C:$C,0)))</f>
        <v>% reduction in energy use</v>
      </c>
      <c r="P1095" s="14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44" t="str">
        <f>IF(ISBLANK(INDEX('Policy Characteristics'!K:K,MATCH($C1095,'Policy Characteristics'!$C:$C,0))),"",INDEX('Policy Characteristics'!K:K,MATCH($C1095,'Policy Characteristics'!$C:$C,0)))</f>
        <v>industry-ag-main.html#eff-stds</v>
      </c>
      <c r="R1095" s="144" t="str">
        <f>IF(ISBLANK(INDEX('Policy Characteristics'!L:L,MATCH($C1095,'Policy Characteristics'!$C:$C,0))),"",INDEX('Policy Characteristics'!L:L,MATCH($C1095,'Policy Characteristics'!$C:$C,0)))</f>
        <v>industry-energy-efficiency-standards.html</v>
      </c>
    </row>
    <row r="1096" spans="1:18" s="4" customFormat="1" x14ac:dyDescent="0.25">
      <c r="A1096" s="144" t="str">
        <f>IF(ISBLANK(INDEX('Policy Characteristics'!A:A,MATCH($C1096,'Policy Characteristics'!$C:$C,0))),"",INDEX('Policy Characteristics'!A:A,MATCH($C1096,'Policy Characteristics'!$C:$C,0)))</f>
        <v>Industry</v>
      </c>
      <c r="B1096" s="152" t="str">
        <f>IF(ISBLANK(INDEX('Policy Characteristics'!B:B,MATCH($C1096,'Policy Characteristics'!$C:$C,0))),"",INDEX('Policy Characteristics'!B:B,MATCH($C1096,'Policy Characteristics'!$C:$C,0)))</f>
        <v>Industry Energy Efficiency Standards</v>
      </c>
      <c r="C1096" s="144" t="str">
        <f t="shared" si="43"/>
        <v>Percentage Improvement in Eqpt Efficiency Standards above BAU</v>
      </c>
      <c r="D1096" s="6" t="s">
        <v>1965</v>
      </c>
      <c r="E1096" s="45" t="s">
        <v>1597</v>
      </c>
      <c r="F1096" t="s">
        <v>1471</v>
      </c>
      <c r="G1096" s="45" t="s">
        <v>1602</v>
      </c>
      <c r="H1096" s="43">
        <v>1057</v>
      </c>
      <c r="I1096" t="s">
        <v>44</v>
      </c>
      <c r="J1096" s="145" t="str">
        <f>IF(ISBLANK(INDEX('Policy Characteristics'!D:D,MATCH($C1096,'Policy Characteristics'!$C:$C,0))),"",INDEX('Policy Characteristics'!D:D,MATCH($C1096,'Policy Characteristics'!$C:$C,0)))</f>
        <v>Industry Energy Efficiency Standards</v>
      </c>
      <c r="K1096" s="144" t="str">
        <f>IF(ISBLANK(INDEX('Policy Characteristics'!E:E,MATCH($C1096,'Policy Characteristics'!$C:$C,0))),"",INDEX('Policy Characteristics'!E:E,MATCH($C1096,'Policy Characteristics'!$C:$C,0)))</f>
        <v>indst efficiency standards</v>
      </c>
      <c r="L1096" s="151">
        <f>IF(ISBLANK(INDEX('Policy Characteristics'!F:F,MATCH($C1096,'Policy Characteristics'!$C:$C,0))),"",INDEX('Policy Characteristics'!F:F,MATCH($C1096,'Policy Characteristics'!$C:$C,0)))</f>
        <v>0</v>
      </c>
      <c r="M1096" s="151">
        <f>IF(ISBLANK(INDEX('Policy Characteristics'!G:G,MATCH($C1096,'Policy Characteristics'!$C:$C,0))),"",INDEX('Policy Characteristics'!G:G,MATCH($C1096,'Policy Characteristics'!$C:$C,0)))</f>
        <v>0.25</v>
      </c>
      <c r="N1096" s="151">
        <f>IF(ISBLANK(INDEX('Policy Characteristics'!H:H,MATCH($C1096,'Policy Characteristics'!$C:$C,0))),"",INDEX('Policy Characteristics'!H:H,MATCH($C1096,'Policy Characteristics'!$C:$C,0)))</f>
        <v>0.01</v>
      </c>
      <c r="O1096" s="144" t="str">
        <f>IF(ISBLANK(INDEX('Policy Characteristics'!I:I,MATCH($C1096,'Policy Characteristics'!$C:$C,0))),"",INDEX('Policy Characteristics'!I:I,MATCH($C1096,'Policy Characteristics'!$C:$C,0)))</f>
        <v>% reduction in energy use</v>
      </c>
      <c r="P1096" s="14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44" t="str">
        <f>IF(ISBLANK(INDEX('Policy Characteristics'!K:K,MATCH($C1096,'Policy Characteristics'!$C:$C,0))),"",INDEX('Policy Characteristics'!K:K,MATCH($C1096,'Policy Characteristics'!$C:$C,0)))</f>
        <v>industry-ag-main.html#eff-stds</v>
      </c>
      <c r="R1096" s="144" t="str">
        <f>IF(ISBLANK(INDEX('Policy Characteristics'!L:L,MATCH($C1096,'Policy Characteristics'!$C:$C,0))),"",INDEX('Policy Characteristics'!L:L,MATCH($C1096,'Policy Characteristics'!$C:$C,0)))</f>
        <v>industry-energy-efficiency-standards.html</v>
      </c>
    </row>
    <row r="1097" spans="1:18" s="4" customFormat="1" x14ac:dyDescent="0.25">
      <c r="A1097" s="144" t="str">
        <f>IF(ISBLANK(INDEX('Policy Characteristics'!A:A,MATCH($C1097,'Policy Characteristics'!$C:$C,0))),"",INDEX('Policy Characteristics'!A:A,MATCH($C1097,'Policy Characteristics'!$C:$C,0)))</f>
        <v>Industry</v>
      </c>
      <c r="B1097" s="152" t="str">
        <f>IF(ISBLANK(INDEX('Policy Characteristics'!B:B,MATCH($C1097,'Policy Characteristics'!$C:$C,0))),"",INDEX('Policy Characteristics'!B:B,MATCH($C1097,'Policy Characteristics'!$C:$C,0)))</f>
        <v>Industry Energy Efficiency Standards</v>
      </c>
      <c r="C1097" s="144" t="str">
        <f t="shared" si="43"/>
        <v>Percentage Improvement in Eqpt Efficiency Standards above BAU</v>
      </c>
      <c r="D1097" s="6" t="s">
        <v>1966</v>
      </c>
      <c r="E1097" s="45" t="s">
        <v>1292</v>
      </c>
      <c r="F1097" t="s">
        <v>1929</v>
      </c>
      <c r="G1097" s="45" t="s">
        <v>1298</v>
      </c>
      <c r="H1097" s="43">
        <v>1058</v>
      </c>
      <c r="I1097" t="s">
        <v>43</v>
      </c>
      <c r="J1097" s="145" t="str">
        <f>IF(ISBLANK(INDEX('Policy Characteristics'!D:D,MATCH($C1097,'Policy Characteristics'!$C:$C,0))),"",INDEX('Policy Characteristics'!D:D,MATCH($C1097,'Policy Characteristics'!$C:$C,0)))</f>
        <v>Industry Energy Efficiency Standards</v>
      </c>
      <c r="K1097" s="144" t="str">
        <f>IF(ISBLANK(INDEX('Policy Characteristics'!E:E,MATCH($C1097,'Policy Characteristics'!$C:$C,0))),"",INDEX('Policy Characteristics'!E:E,MATCH($C1097,'Policy Characteristics'!$C:$C,0)))</f>
        <v>indst efficiency standards</v>
      </c>
      <c r="L1097" s="151">
        <f>IF(ISBLANK(INDEX('Policy Characteristics'!F:F,MATCH($C1097,'Policy Characteristics'!$C:$C,0))),"",INDEX('Policy Characteristics'!F:F,MATCH($C1097,'Policy Characteristics'!$C:$C,0)))</f>
        <v>0</v>
      </c>
      <c r="M1097" s="151">
        <f>IF(ISBLANK(INDEX('Policy Characteristics'!G:G,MATCH($C1097,'Policy Characteristics'!$C:$C,0))),"",INDEX('Policy Characteristics'!G:G,MATCH($C1097,'Policy Characteristics'!$C:$C,0)))</f>
        <v>0.25</v>
      </c>
      <c r="N1097" s="151">
        <f>IF(ISBLANK(INDEX('Policy Characteristics'!H:H,MATCH($C1097,'Policy Characteristics'!$C:$C,0))),"",INDEX('Policy Characteristics'!H:H,MATCH($C1097,'Policy Characteristics'!$C:$C,0)))</f>
        <v>0.01</v>
      </c>
      <c r="O1097" s="144" t="str">
        <f>IF(ISBLANK(INDEX('Policy Characteristics'!I:I,MATCH($C1097,'Policy Characteristics'!$C:$C,0))),"",INDEX('Policy Characteristics'!I:I,MATCH($C1097,'Policy Characteristics'!$C:$C,0)))</f>
        <v>% reduction in energy use</v>
      </c>
      <c r="P1097" s="14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44" t="str">
        <f>IF(ISBLANK(INDEX('Policy Characteristics'!K:K,MATCH($C1097,'Policy Characteristics'!$C:$C,0))),"",INDEX('Policy Characteristics'!K:K,MATCH($C1097,'Policy Characteristics'!$C:$C,0)))</f>
        <v>industry-ag-main.html#eff-stds</v>
      </c>
      <c r="R1097" s="144" t="str">
        <f>IF(ISBLANK(INDEX('Policy Characteristics'!L:L,MATCH($C1097,'Policy Characteristics'!$C:$C,0))),"",INDEX('Policy Characteristics'!L:L,MATCH($C1097,'Policy Characteristics'!$C:$C,0)))</f>
        <v>industry-energy-efficiency-standards.html</v>
      </c>
    </row>
    <row r="1098" spans="1:18" s="4" customFormat="1" x14ac:dyDescent="0.25">
      <c r="A1098" s="144" t="str">
        <f>IF(ISBLANK(INDEX('Policy Characteristics'!A:A,MATCH($C1098,'Policy Characteristics'!$C:$C,0))),"",INDEX('Policy Characteristics'!A:A,MATCH($C1098,'Policy Characteristics'!$C:$C,0)))</f>
        <v>Industry</v>
      </c>
      <c r="B1098" s="152" t="str">
        <f>IF(ISBLANK(INDEX('Policy Characteristics'!B:B,MATCH($C1098,'Policy Characteristics'!$C:$C,0))),"",INDEX('Policy Characteristics'!B:B,MATCH($C1098,'Policy Characteristics'!$C:$C,0)))</f>
        <v>Industry Energy Efficiency Standards</v>
      </c>
      <c r="C1098" s="144" t="str">
        <f t="shared" si="43"/>
        <v>Percentage Improvement in Eqpt Efficiency Standards above BAU</v>
      </c>
      <c r="D1098" s="6" t="s">
        <v>1966</v>
      </c>
      <c r="E1098" s="45" t="s">
        <v>1293</v>
      </c>
      <c r="F1098" t="s">
        <v>1929</v>
      </c>
      <c r="G1098" s="45" t="s">
        <v>1301</v>
      </c>
      <c r="H1098" s="43">
        <v>1059</v>
      </c>
      <c r="I1098" t="s">
        <v>43</v>
      </c>
      <c r="J1098" s="145" t="str">
        <f>IF(ISBLANK(INDEX('Policy Characteristics'!D:D,MATCH($C1098,'Policy Characteristics'!$C:$C,0))),"",INDEX('Policy Characteristics'!D:D,MATCH($C1098,'Policy Characteristics'!$C:$C,0)))</f>
        <v>Industry Energy Efficiency Standards</v>
      </c>
      <c r="K1098" s="144" t="str">
        <f>IF(ISBLANK(INDEX('Policy Characteristics'!E:E,MATCH($C1098,'Policy Characteristics'!$C:$C,0))),"",INDEX('Policy Characteristics'!E:E,MATCH($C1098,'Policy Characteristics'!$C:$C,0)))</f>
        <v>indst efficiency standards</v>
      </c>
      <c r="L1098" s="151">
        <f>IF(ISBLANK(INDEX('Policy Characteristics'!F:F,MATCH($C1098,'Policy Characteristics'!$C:$C,0))),"",INDEX('Policy Characteristics'!F:F,MATCH($C1098,'Policy Characteristics'!$C:$C,0)))</f>
        <v>0</v>
      </c>
      <c r="M1098" s="151">
        <f>IF(ISBLANK(INDEX('Policy Characteristics'!G:G,MATCH($C1098,'Policy Characteristics'!$C:$C,0))),"",INDEX('Policy Characteristics'!G:G,MATCH($C1098,'Policy Characteristics'!$C:$C,0)))</f>
        <v>0.25</v>
      </c>
      <c r="N1098" s="151">
        <f>IF(ISBLANK(INDEX('Policy Characteristics'!H:H,MATCH($C1098,'Policy Characteristics'!$C:$C,0))),"",INDEX('Policy Characteristics'!H:H,MATCH($C1098,'Policy Characteristics'!$C:$C,0)))</f>
        <v>0.01</v>
      </c>
      <c r="O1098" s="144" t="str">
        <f>IF(ISBLANK(INDEX('Policy Characteristics'!I:I,MATCH($C1098,'Policy Characteristics'!$C:$C,0))),"",INDEX('Policy Characteristics'!I:I,MATCH($C1098,'Policy Characteristics'!$C:$C,0)))</f>
        <v>% reduction in energy use</v>
      </c>
      <c r="P1098" s="14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44" t="str">
        <f>IF(ISBLANK(INDEX('Policy Characteristics'!K:K,MATCH($C1098,'Policy Characteristics'!$C:$C,0))),"",INDEX('Policy Characteristics'!K:K,MATCH($C1098,'Policy Characteristics'!$C:$C,0)))</f>
        <v>industry-ag-main.html#eff-stds</v>
      </c>
      <c r="R1098" s="144" t="str">
        <f>IF(ISBLANK(INDEX('Policy Characteristics'!L:L,MATCH($C1098,'Policy Characteristics'!$C:$C,0))),"",INDEX('Policy Characteristics'!L:L,MATCH($C1098,'Policy Characteristics'!$C:$C,0)))</f>
        <v>industry-energy-efficiency-standards.html</v>
      </c>
    </row>
    <row r="1099" spans="1:18" s="4" customFormat="1" x14ac:dyDescent="0.25">
      <c r="A1099" s="144" t="str">
        <f>IF(ISBLANK(INDEX('Policy Characteristics'!A:A,MATCH($C1099,'Policy Characteristics'!$C:$C,0))),"",INDEX('Policy Characteristics'!A:A,MATCH($C1099,'Policy Characteristics'!$C:$C,0)))</f>
        <v>Industry</v>
      </c>
      <c r="B1099" s="152" t="str">
        <f>IF(ISBLANK(INDEX('Policy Characteristics'!B:B,MATCH($C1099,'Policy Characteristics'!$C:$C,0))),"",INDEX('Policy Characteristics'!B:B,MATCH($C1099,'Policy Characteristics'!$C:$C,0)))</f>
        <v>Industry Energy Efficiency Standards</v>
      </c>
      <c r="C1099" s="144" t="str">
        <f t="shared" si="43"/>
        <v>Percentage Improvement in Eqpt Efficiency Standards above BAU</v>
      </c>
      <c r="D1099" s="6" t="s">
        <v>1966</v>
      </c>
      <c r="E1099" s="45" t="s">
        <v>1294</v>
      </c>
      <c r="F1099" t="s">
        <v>1929</v>
      </c>
      <c r="G1099" s="45" t="s">
        <v>1302</v>
      </c>
      <c r="H1099" s="43">
        <v>1060</v>
      </c>
      <c r="I1099" t="s">
        <v>43</v>
      </c>
      <c r="J1099" s="145" t="str">
        <f>IF(ISBLANK(INDEX('Policy Characteristics'!D:D,MATCH($C1099,'Policy Characteristics'!$C:$C,0))),"",INDEX('Policy Characteristics'!D:D,MATCH($C1099,'Policy Characteristics'!$C:$C,0)))</f>
        <v>Industry Energy Efficiency Standards</v>
      </c>
      <c r="K1099" s="144" t="str">
        <f>IF(ISBLANK(INDEX('Policy Characteristics'!E:E,MATCH($C1099,'Policy Characteristics'!$C:$C,0))),"",INDEX('Policy Characteristics'!E:E,MATCH($C1099,'Policy Characteristics'!$C:$C,0)))</f>
        <v>indst efficiency standards</v>
      </c>
      <c r="L1099" s="151">
        <f>IF(ISBLANK(INDEX('Policy Characteristics'!F:F,MATCH($C1099,'Policy Characteristics'!$C:$C,0))),"",INDEX('Policy Characteristics'!F:F,MATCH($C1099,'Policy Characteristics'!$C:$C,0)))</f>
        <v>0</v>
      </c>
      <c r="M1099" s="151">
        <f>IF(ISBLANK(INDEX('Policy Characteristics'!G:G,MATCH($C1099,'Policy Characteristics'!$C:$C,0))),"",INDEX('Policy Characteristics'!G:G,MATCH($C1099,'Policy Characteristics'!$C:$C,0)))</f>
        <v>0.25</v>
      </c>
      <c r="N1099" s="151">
        <f>IF(ISBLANK(INDEX('Policy Characteristics'!H:H,MATCH($C1099,'Policy Characteristics'!$C:$C,0))),"",INDEX('Policy Characteristics'!H:H,MATCH($C1099,'Policy Characteristics'!$C:$C,0)))</f>
        <v>0.01</v>
      </c>
      <c r="O1099" s="144" t="str">
        <f>IF(ISBLANK(INDEX('Policy Characteristics'!I:I,MATCH($C1099,'Policy Characteristics'!$C:$C,0))),"",INDEX('Policy Characteristics'!I:I,MATCH($C1099,'Policy Characteristics'!$C:$C,0)))</f>
        <v>% reduction in energy use</v>
      </c>
      <c r="P1099" s="14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44" t="str">
        <f>IF(ISBLANK(INDEX('Policy Characteristics'!K:K,MATCH($C1099,'Policy Characteristics'!$C:$C,0))),"",INDEX('Policy Characteristics'!K:K,MATCH($C1099,'Policy Characteristics'!$C:$C,0)))</f>
        <v>industry-ag-main.html#eff-stds</v>
      </c>
      <c r="R1099" s="144" t="str">
        <f>IF(ISBLANK(INDEX('Policy Characteristics'!L:L,MATCH($C1099,'Policy Characteristics'!$C:$C,0))),"",INDEX('Policy Characteristics'!L:L,MATCH($C1099,'Policy Characteristics'!$C:$C,0)))</f>
        <v>industry-energy-efficiency-standards.html</v>
      </c>
    </row>
    <row r="1100" spans="1:18" s="4" customFormat="1" x14ac:dyDescent="0.25">
      <c r="A1100" s="144" t="str">
        <f>IF(ISBLANK(INDEX('Policy Characteristics'!A:A,MATCH($C1100,'Policy Characteristics'!$C:$C,0))),"",INDEX('Policy Characteristics'!A:A,MATCH($C1100,'Policy Characteristics'!$C:$C,0)))</f>
        <v>Industry</v>
      </c>
      <c r="B1100" s="152" t="str">
        <f>IF(ISBLANK(INDEX('Policy Characteristics'!B:B,MATCH($C1100,'Policy Characteristics'!$C:$C,0))),"",INDEX('Policy Characteristics'!B:B,MATCH($C1100,'Policy Characteristics'!$C:$C,0)))</f>
        <v>Industry Energy Efficiency Standards</v>
      </c>
      <c r="C1100" s="144" t="str">
        <f t="shared" si="43"/>
        <v>Percentage Improvement in Eqpt Efficiency Standards above BAU</v>
      </c>
      <c r="D1100" s="6" t="s">
        <v>1966</v>
      </c>
      <c r="E1100" s="45" t="s">
        <v>1295</v>
      </c>
      <c r="F1100" t="s">
        <v>1929</v>
      </c>
      <c r="G1100" s="45" t="s">
        <v>1299</v>
      </c>
      <c r="H1100" s="43">
        <v>1061</v>
      </c>
      <c r="I1100" t="s">
        <v>44</v>
      </c>
      <c r="J1100" s="145" t="str">
        <f>IF(ISBLANK(INDEX('Policy Characteristics'!D:D,MATCH($C1100,'Policy Characteristics'!$C:$C,0))),"",INDEX('Policy Characteristics'!D:D,MATCH($C1100,'Policy Characteristics'!$C:$C,0)))</f>
        <v>Industry Energy Efficiency Standards</v>
      </c>
      <c r="K1100" s="144" t="str">
        <f>IF(ISBLANK(INDEX('Policy Characteristics'!E:E,MATCH($C1100,'Policy Characteristics'!$C:$C,0))),"",INDEX('Policy Characteristics'!E:E,MATCH($C1100,'Policy Characteristics'!$C:$C,0)))</f>
        <v>indst efficiency standards</v>
      </c>
      <c r="L1100" s="151">
        <f>IF(ISBLANK(INDEX('Policy Characteristics'!F:F,MATCH($C1100,'Policy Characteristics'!$C:$C,0))),"",INDEX('Policy Characteristics'!F:F,MATCH($C1100,'Policy Characteristics'!$C:$C,0)))</f>
        <v>0</v>
      </c>
      <c r="M1100" s="151">
        <f>IF(ISBLANK(INDEX('Policy Characteristics'!G:G,MATCH($C1100,'Policy Characteristics'!$C:$C,0))),"",INDEX('Policy Characteristics'!G:G,MATCH($C1100,'Policy Characteristics'!$C:$C,0)))</f>
        <v>0.25</v>
      </c>
      <c r="N1100" s="151">
        <f>IF(ISBLANK(INDEX('Policy Characteristics'!H:H,MATCH($C1100,'Policy Characteristics'!$C:$C,0))),"",INDEX('Policy Characteristics'!H:H,MATCH($C1100,'Policy Characteristics'!$C:$C,0)))</f>
        <v>0.01</v>
      </c>
      <c r="O1100" s="144" t="str">
        <f>IF(ISBLANK(INDEX('Policy Characteristics'!I:I,MATCH($C1100,'Policy Characteristics'!$C:$C,0))),"",INDEX('Policy Characteristics'!I:I,MATCH($C1100,'Policy Characteristics'!$C:$C,0)))</f>
        <v>% reduction in energy use</v>
      </c>
      <c r="P1100" s="14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44" t="str">
        <f>IF(ISBLANK(INDEX('Policy Characteristics'!K:K,MATCH($C1100,'Policy Characteristics'!$C:$C,0))),"",INDEX('Policy Characteristics'!K:K,MATCH($C1100,'Policy Characteristics'!$C:$C,0)))</f>
        <v>industry-ag-main.html#eff-stds</v>
      </c>
      <c r="R1100" s="144" t="str">
        <f>IF(ISBLANK(INDEX('Policy Characteristics'!L:L,MATCH($C1100,'Policy Characteristics'!$C:$C,0))),"",INDEX('Policy Characteristics'!L:L,MATCH($C1100,'Policy Characteristics'!$C:$C,0)))</f>
        <v>industry-energy-efficiency-standards.html</v>
      </c>
    </row>
    <row r="1101" spans="1:18" s="4" customFormat="1" x14ac:dyDescent="0.25">
      <c r="A1101" s="144" t="str">
        <f>IF(ISBLANK(INDEX('Policy Characteristics'!A:A,MATCH($C1101,'Policy Characteristics'!$C:$C,0))),"",INDEX('Policy Characteristics'!A:A,MATCH($C1101,'Policy Characteristics'!$C:$C,0)))</f>
        <v>Industry</v>
      </c>
      <c r="B1101" s="152" t="str">
        <f>IF(ISBLANK(INDEX('Policy Characteristics'!B:B,MATCH($C1101,'Policy Characteristics'!$C:$C,0))),"",INDEX('Policy Characteristics'!B:B,MATCH($C1101,'Policy Characteristics'!$C:$C,0)))</f>
        <v>Industry Energy Efficiency Standards</v>
      </c>
      <c r="C1101" s="144" t="str">
        <f t="shared" si="43"/>
        <v>Percentage Improvement in Eqpt Efficiency Standards above BAU</v>
      </c>
      <c r="D1101" s="6" t="s">
        <v>1966</v>
      </c>
      <c r="E1101" s="45" t="s">
        <v>1296</v>
      </c>
      <c r="F1101" t="s">
        <v>1929</v>
      </c>
      <c r="G1101" s="45" t="s">
        <v>1300</v>
      </c>
      <c r="H1101" s="43">
        <v>1062</v>
      </c>
      <c r="I1101" t="s">
        <v>43</v>
      </c>
      <c r="J1101" s="145" t="str">
        <f>IF(ISBLANK(INDEX('Policy Characteristics'!D:D,MATCH($C1101,'Policy Characteristics'!$C:$C,0))),"",INDEX('Policy Characteristics'!D:D,MATCH($C1101,'Policy Characteristics'!$C:$C,0)))</f>
        <v>Industry Energy Efficiency Standards</v>
      </c>
      <c r="K1101" s="144" t="str">
        <f>IF(ISBLANK(INDEX('Policy Characteristics'!E:E,MATCH($C1101,'Policy Characteristics'!$C:$C,0))),"",INDEX('Policy Characteristics'!E:E,MATCH($C1101,'Policy Characteristics'!$C:$C,0)))</f>
        <v>indst efficiency standards</v>
      </c>
      <c r="L1101" s="151">
        <f>IF(ISBLANK(INDEX('Policy Characteristics'!F:F,MATCH($C1101,'Policy Characteristics'!$C:$C,0))),"",INDEX('Policy Characteristics'!F:F,MATCH($C1101,'Policy Characteristics'!$C:$C,0)))</f>
        <v>0</v>
      </c>
      <c r="M1101" s="151">
        <f>IF(ISBLANK(INDEX('Policy Characteristics'!G:G,MATCH($C1101,'Policy Characteristics'!$C:$C,0))),"",INDEX('Policy Characteristics'!G:G,MATCH($C1101,'Policy Characteristics'!$C:$C,0)))</f>
        <v>0.25</v>
      </c>
      <c r="N1101" s="151">
        <f>IF(ISBLANK(INDEX('Policy Characteristics'!H:H,MATCH($C1101,'Policy Characteristics'!$C:$C,0))),"",INDEX('Policy Characteristics'!H:H,MATCH($C1101,'Policy Characteristics'!$C:$C,0)))</f>
        <v>0.01</v>
      </c>
      <c r="O1101" s="144" t="str">
        <f>IF(ISBLANK(INDEX('Policy Characteristics'!I:I,MATCH($C1101,'Policy Characteristics'!$C:$C,0))),"",INDEX('Policy Characteristics'!I:I,MATCH($C1101,'Policy Characteristics'!$C:$C,0)))</f>
        <v>% reduction in energy use</v>
      </c>
      <c r="P1101" s="14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44" t="str">
        <f>IF(ISBLANK(INDEX('Policy Characteristics'!K:K,MATCH($C1101,'Policy Characteristics'!$C:$C,0))),"",INDEX('Policy Characteristics'!K:K,MATCH($C1101,'Policy Characteristics'!$C:$C,0)))</f>
        <v>industry-ag-main.html#eff-stds</v>
      </c>
      <c r="R1101" s="144" t="str">
        <f>IF(ISBLANK(INDEX('Policy Characteristics'!L:L,MATCH($C1101,'Policy Characteristics'!$C:$C,0))),"",INDEX('Policy Characteristics'!L:L,MATCH($C1101,'Policy Characteristics'!$C:$C,0)))</f>
        <v>industry-energy-efficiency-standards.html</v>
      </c>
    </row>
    <row r="1102" spans="1:18" s="4" customFormat="1" x14ac:dyDescent="0.25">
      <c r="A1102" s="144" t="str">
        <f>IF(ISBLANK(INDEX('Policy Characteristics'!A:A,MATCH($C1102,'Policy Characteristics'!$C:$C,0))),"",INDEX('Policy Characteristics'!A:A,MATCH($C1102,'Policy Characteristics'!$C:$C,0)))</f>
        <v>Industry</v>
      </c>
      <c r="B1102" s="152" t="str">
        <f>IF(ISBLANK(INDEX('Policy Characteristics'!B:B,MATCH($C1102,'Policy Characteristics'!$C:$C,0))),"",INDEX('Policy Characteristics'!B:B,MATCH($C1102,'Policy Characteristics'!$C:$C,0)))</f>
        <v>Industry Energy Efficiency Standards</v>
      </c>
      <c r="C1102" s="144" t="str">
        <f t="shared" si="43"/>
        <v>Percentage Improvement in Eqpt Efficiency Standards above BAU</v>
      </c>
      <c r="D1102" s="6" t="s">
        <v>1966</v>
      </c>
      <c r="E1102" s="45" t="s">
        <v>1297</v>
      </c>
      <c r="F1102" t="s">
        <v>1929</v>
      </c>
      <c r="G1102" s="45" t="s">
        <v>1303</v>
      </c>
      <c r="H1102" s="43">
        <v>1063</v>
      </c>
      <c r="I1102" t="s">
        <v>44</v>
      </c>
      <c r="J1102" s="145" t="str">
        <f>IF(ISBLANK(INDEX('Policy Characteristics'!D:D,MATCH($C1102,'Policy Characteristics'!$C:$C,0))),"",INDEX('Policy Characteristics'!D:D,MATCH($C1102,'Policy Characteristics'!$C:$C,0)))</f>
        <v>Industry Energy Efficiency Standards</v>
      </c>
      <c r="K1102" s="144" t="str">
        <f>IF(ISBLANK(INDEX('Policy Characteristics'!E:E,MATCH($C1102,'Policy Characteristics'!$C:$C,0))),"",INDEX('Policy Characteristics'!E:E,MATCH($C1102,'Policy Characteristics'!$C:$C,0)))</f>
        <v>indst efficiency standards</v>
      </c>
      <c r="L1102" s="151">
        <f>IF(ISBLANK(INDEX('Policy Characteristics'!F:F,MATCH($C1102,'Policy Characteristics'!$C:$C,0))),"",INDEX('Policy Characteristics'!F:F,MATCH($C1102,'Policy Characteristics'!$C:$C,0)))</f>
        <v>0</v>
      </c>
      <c r="M1102" s="151">
        <f>IF(ISBLANK(INDEX('Policy Characteristics'!G:G,MATCH($C1102,'Policy Characteristics'!$C:$C,0))),"",INDEX('Policy Characteristics'!G:G,MATCH($C1102,'Policy Characteristics'!$C:$C,0)))</f>
        <v>0.25</v>
      </c>
      <c r="N1102" s="151">
        <f>IF(ISBLANK(INDEX('Policy Characteristics'!H:H,MATCH($C1102,'Policy Characteristics'!$C:$C,0))),"",INDEX('Policy Characteristics'!H:H,MATCH($C1102,'Policy Characteristics'!$C:$C,0)))</f>
        <v>0.01</v>
      </c>
      <c r="O1102" s="144" t="str">
        <f>IF(ISBLANK(INDEX('Policy Characteristics'!I:I,MATCH($C1102,'Policy Characteristics'!$C:$C,0))),"",INDEX('Policy Characteristics'!I:I,MATCH($C1102,'Policy Characteristics'!$C:$C,0)))</f>
        <v>% reduction in energy use</v>
      </c>
      <c r="P1102" s="14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44" t="str">
        <f>IF(ISBLANK(INDEX('Policy Characteristics'!K:K,MATCH($C1102,'Policy Characteristics'!$C:$C,0))),"",INDEX('Policy Characteristics'!K:K,MATCH($C1102,'Policy Characteristics'!$C:$C,0)))</f>
        <v>industry-ag-main.html#eff-stds</v>
      </c>
      <c r="R1102" s="144" t="str">
        <f>IF(ISBLANK(INDEX('Policy Characteristics'!L:L,MATCH($C1102,'Policy Characteristics'!$C:$C,0))),"",INDEX('Policy Characteristics'!L:L,MATCH($C1102,'Policy Characteristics'!$C:$C,0)))</f>
        <v>industry-energy-efficiency-standards.html</v>
      </c>
    </row>
    <row r="1103" spans="1:18" s="4" customFormat="1" x14ac:dyDescent="0.25">
      <c r="A1103" s="144" t="str">
        <f>IF(ISBLANK(INDEX('Policy Characteristics'!A:A,MATCH($C1103,'Policy Characteristics'!$C:$C,0))),"",INDEX('Policy Characteristics'!A:A,MATCH($C1103,'Policy Characteristics'!$C:$C,0)))</f>
        <v>Industry</v>
      </c>
      <c r="B1103" s="152" t="str">
        <f>IF(ISBLANK(INDEX('Policy Characteristics'!B:B,MATCH($C1103,'Policy Characteristics'!$C:$C,0))),"",INDEX('Policy Characteristics'!B:B,MATCH($C1103,'Policy Characteristics'!$C:$C,0)))</f>
        <v>Industry Energy Efficiency Standards</v>
      </c>
      <c r="C1103" s="144" t="str">
        <f t="shared" si="43"/>
        <v>Percentage Improvement in Eqpt Efficiency Standards above BAU</v>
      </c>
      <c r="D1103" s="6" t="s">
        <v>1966</v>
      </c>
      <c r="E1103" s="45" t="s">
        <v>1598</v>
      </c>
      <c r="F1103" t="s">
        <v>1929</v>
      </c>
      <c r="G1103" s="45" t="s">
        <v>1601</v>
      </c>
      <c r="H1103" s="43">
        <v>1064</v>
      </c>
      <c r="I1103" t="s">
        <v>44</v>
      </c>
      <c r="J1103" s="145" t="str">
        <f>IF(ISBLANK(INDEX('Policy Characteristics'!D:D,MATCH($C1103,'Policy Characteristics'!$C:$C,0))),"",INDEX('Policy Characteristics'!D:D,MATCH($C1103,'Policy Characteristics'!$C:$C,0)))</f>
        <v>Industry Energy Efficiency Standards</v>
      </c>
      <c r="K1103" s="144" t="str">
        <f>IF(ISBLANK(INDEX('Policy Characteristics'!E:E,MATCH($C1103,'Policy Characteristics'!$C:$C,0))),"",INDEX('Policy Characteristics'!E:E,MATCH($C1103,'Policy Characteristics'!$C:$C,0)))</f>
        <v>indst efficiency standards</v>
      </c>
      <c r="L1103" s="151">
        <f>IF(ISBLANK(INDEX('Policy Characteristics'!F:F,MATCH($C1103,'Policy Characteristics'!$C:$C,0))),"",INDEX('Policy Characteristics'!F:F,MATCH($C1103,'Policy Characteristics'!$C:$C,0)))</f>
        <v>0</v>
      </c>
      <c r="M1103" s="151">
        <f>IF(ISBLANK(INDEX('Policy Characteristics'!G:G,MATCH($C1103,'Policy Characteristics'!$C:$C,0))),"",INDEX('Policy Characteristics'!G:G,MATCH($C1103,'Policy Characteristics'!$C:$C,0)))</f>
        <v>0.25</v>
      </c>
      <c r="N1103" s="151">
        <f>IF(ISBLANK(INDEX('Policy Characteristics'!H:H,MATCH($C1103,'Policy Characteristics'!$C:$C,0))),"",INDEX('Policy Characteristics'!H:H,MATCH($C1103,'Policy Characteristics'!$C:$C,0)))</f>
        <v>0.01</v>
      </c>
      <c r="O1103" s="144" t="str">
        <f>IF(ISBLANK(INDEX('Policy Characteristics'!I:I,MATCH($C1103,'Policy Characteristics'!$C:$C,0))),"",INDEX('Policy Characteristics'!I:I,MATCH($C1103,'Policy Characteristics'!$C:$C,0)))</f>
        <v>% reduction in energy use</v>
      </c>
      <c r="P1103" s="14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44" t="str">
        <f>IF(ISBLANK(INDEX('Policy Characteristics'!K:K,MATCH($C1103,'Policy Characteristics'!$C:$C,0))),"",INDEX('Policy Characteristics'!K:K,MATCH($C1103,'Policy Characteristics'!$C:$C,0)))</f>
        <v>industry-ag-main.html#eff-stds</v>
      </c>
      <c r="R1103" s="144" t="str">
        <f>IF(ISBLANK(INDEX('Policy Characteristics'!L:L,MATCH($C1103,'Policy Characteristics'!$C:$C,0))),"",INDEX('Policy Characteristics'!L:L,MATCH($C1103,'Policy Characteristics'!$C:$C,0)))</f>
        <v>industry-energy-efficiency-standards.html</v>
      </c>
    </row>
    <row r="1104" spans="1:18" s="4" customFormat="1" x14ac:dyDescent="0.25">
      <c r="A1104" s="144" t="str">
        <f>IF(ISBLANK(INDEX('Policy Characteristics'!A:A,MATCH($C1104,'Policy Characteristics'!$C:$C,0))),"",INDEX('Policy Characteristics'!A:A,MATCH($C1104,'Policy Characteristics'!$C:$C,0)))</f>
        <v>Industry</v>
      </c>
      <c r="B1104" s="152" t="str">
        <f>IF(ISBLANK(INDEX('Policy Characteristics'!B:B,MATCH($C1104,'Policy Characteristics'!$C:$C,0))),"",INDEX('Policy Characteristics'!B:B,MATCH($C1104,'Policy Characteristics'!$C:$C,0)))</f>
        <v>Industry Energy Efficiency Standards</v>
      </c>
      <c r="C1104" s="144" t="str">
        <f t="shared" si="43"/>
        <v>Percentage Improvement in Eqpt Efficiency Standards above BAU</v>
      </c>
      <c r="D1104" s="6" t="s">
        <v>1966</v>
      </c>
      <c r="E1104" s="45" t="s">
        <v>1599</v>
      </c>
      <c r="F1104" t="s">
        <v>1929</v>
      </c>
      <c r="G1104" s="45" t="s">
        <v>1603</v>
      </c>
      <c r="H1104" s="43">
        <v>1065</v>
      </c>
      <c r="I1104" t="s">
        <v>44</v>
      </c>
      <c r="J1104" s="145" t="str">
        <f>IF(ISBLANK(INDEX('Policy Characteristics'!D:D,MATCH($C1104,'Policy Characteristics'!$C:$C,0))),"",INDEX('Policy Characteristics'!D:D,MATCH($C1104,'Policy Characteristics'!$C:$C,0)))</f>
        <v>Industry Energy Efficiency Standards</v>
      </c>
      <c r="K1104" s="144" t="str">
        <f>IF(ISBLANK(INDEX('Policy Characteristics'!E:E,MATCH($C1104,'Policy Characteristics'!$C:$C,0))),"",INDEX('Policy Characteristics'!E:E,MATCH($C1104,'Policy Characteristics'!$C:$C,0)))</f>
        <v>indst efficiency standards</v>
      </c>
      <c r="L1104" s="151">
        <f>IF(ISBLANK(INDEX('Policy Characteristics'!F:F,MATCH($C1104,'Policy Characteristics'!$C:$C,0))),"",INDEX('Policy Characteristics'!F:F,MATCH($C1104,'Policy Characteristics'!$C:$C,0)))</f>
        <v>0</v>
      </c>
      <c r="M1104" s="151">
        <f>IF(ISBLANK(INDEX('Policy Characteristics'!G:G,MATCH($C1104,'Policy Characteristics'!$C:$C,0))),"",INDEX('Policy Characteristics'!G:G,MATCH($C1104,'Policy Characteristics'!$C:$C,0)))</f>
        <v>0.25</v>
      </c>
      <c r="N1104" s="151">
        <f>IF(ISBLANK(INDEX('Policy Characteristics'!H:H,MATCH($C1104,'Policy Characteristics'!$C:$C,0))),"",INDEX('Policy Characteristics'!H:H,MATCH($C1104,'Policy Characteristics'!$C:$C,0)))</f>
        <v>0.01</v>
      </c>
      <c r="O1104" s="144" t="str">
        <f>IF(ISBLANK(INDEX('Policy Characteristics'!I:I,MATCH($C1104,'Policy Characteristics'!$C:$C,0))),"",INDEX('Policy Characteristics'!I:I,MATCH($C1104,'Policy Characteristics'!$C:$C,0)))</f>
        <v>% reduction in energy use</v>
      </c>
      <c r="P1104" s="14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44" t="str">
        <f>IF(ISBLANK(INDEX('Policy Characteristics'!K:K,MATCH($C1104,'Policy Characteristics'!$C:$C,0))),"",INDEX('Policy Characteristics'!K:K,MATCH($C1104,'Policy Characteristics'!$C:$C,0)))</f>
        <v>industry-ag-main.html#eff-stds</v>
      </c>
      <c r="R1104" s="144" t="str">
        <f>IF(ISBLANK(INDEX('Policy Characteristics'!L:L,MATCH($C1104,'Policy Characteristics'!$C:$C,0))),"",INDEX('Policy Characteristics'!L:L,MATCH($C1104,'Policy Characteristics'!$C:$C,0)))</f>
        <v>industry-energy-efficiency-standards.html</v>
      </c>
    </row>
    <row r="1105" spans="1:18" s="4" customFormat="1" x14ac:dyDescent="0.25">
      <c r="A1105" s="144" t="str">
        <f>IF(ISBLANK(INDEX('Policy Characteristics'!A:A,MATCH($C1105,'Policy Characteristics'!$C:$C,0))),"",INDEX('Policy Characteristics'!A:A,MATCH($C1105,'Policy Characteristics'!$C:$C,0)))</f>
        <v>Industry</v>
      </c>
      <c r="B1105" s="152" t="str">
        <f>IF(ISBLANK(INDEX('Policy Characteristics'!B:B,MATCH($C1105,'Policy Characteristics'!$C:$C,0))),"",INDEX('Policy Characteristics'!B:B,MATCH($C1105,'Policy Characteristics'!$C:$C,0)))</f>
        <v>Industry Energy Efficiency Standards</v>
      </c>
      <c r="C1105" s="144" t="str">
        <f t="shared" si="43"/>
        <v>Percentage Improvement in Eqpt Efficiency Standards above BAU</v>
      </c>
      <c r="D1105" s="6" t="s">
        <v>1966</v>
      </c>
      <c r="E1105" s="45" t="s">
        <v>1600</v>
      </c>
      <c r="F1105" t="s">
        <v>1929</v>
      </c>
      <c r="G1105" s="45" t="s">
        <v>1604</v>
      </c>
      <c r="H1105" s="43">
        <v>1066</v>
      </c>
      <c r="I1105" t="s">
        <v>43</v>
      </c>
      <c r="J1105" s="145" t="str">
        <f>IF(ISBLANK(INDEX('Policy Characteristics'!D:D,MATCH($C1105,'Policy Characteristics'!$C:$C,0))),"",INDEX('Policy Characteristics'!D:D,MATCH($C1105,'Policy Characteristics'!$C:$C,0)))</f>
        <v>Industry Energy Efficiency Standards</v>
      </c>
      <c r="K1105" s="144" t="str">
        <f>IF(ISBLANK(INDEX('Policy Characteristics'!E:E,MATCH($C1105,'Policy Characteristics'!$C:$C,0))),"",INDEX('Policy Characteristics'!E:E,MATCH($C1105,'Policy Characteristics'!$C:$C,0)))</f>
        <v>indst efficiency standards</v>
      </c>
      <c r="L1105" s="151">
        <f>IF(ISBLANK(INDEX('Policy Characteristics'!F:F,MATCH($C1105,'Policy Characteristics'!$C:$C,0))),"",INDEX('Policy Characteristics'!F:F,MATCH($C1105,'Policy Characteristics'!$C:$C,0)))</f>
        <v>0</v>
      </c>
      <c r="M1105" s="151">
        <f>IF(ISBLANK(INDEX('Policy Characteristics'!G:G,MATCH($C1105,'Policy Characteristics'!$C:$C,0))),"",INDEX('Policy Characteristics'!G:G,MATCH($C1105,'Policy Characteristics'!$C:$C,0)))</f>
        <v>0.25</v>
      </c>
      <c r="N1105" s="151">
        <f>IF(ISBLANK(INDEX('Policy Characteristics'!H:H,MATCH($C1105,'Policy Characteristics'!$C:$C,0))),"",INDEX('Policy Characteristics'!H:H,MATCH($C1105,'Policy Characteristics'!$C:$C,0)))</f>
        <v>0.01</v>
      </c>
      <c r="O1105" s="144" t="str">
        <f>IF(ISBLANK(INDEX('Policy Characteristics'!I:I,MATCH($C1105,'Policy Characteristics'!$C:$C,0))),"",INDEX('Policy Characteristics'!I:I,MATCH($C1105,'Policy Characteristics'!$C:$C,0)))</f>
        <v>% reduction in energy use</v>
      </c>
      <c r="P1105" s="14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44" t="str">
        <f>IF(ISBLANK(INDEX('Policy Characteristics'!K:K,MATCH($C1105,'Policy Characteristics'!$C:$C,0))),"",INDEX('Policy Characteristics'!K:K,MATCH($C1105,'Policy Characteristics'!$C:$C,0)))</f>
        <v>industry-ag-main.html#eff-stds</v>
      </c>
      <c r="R1105" s="144" t="str">
        <f>IF(ISBLANK(INDEX('Policy Characteristics'!L:L,MATCH($C1105,'Policy Characteristics'!$C:$C,0))),"",INDEX('Policy Characteristics'!L:L,MATCH($C1105,'Policy Characteristics'!$C:$C,0)))</f>
        <v>industry-energy-efficiency-standards.html</v>
      </c>
    </row>
    <row r="1106" spans="1:18" s="4" customFormat="1" x14ac:dyDescent="0.25">
      <c r="A1106" s="144" t="str">
        <f>IF(ISBLANK(INDEX('Policy Characteristics'!A:A,MATCH($C1106,'Policy Characteristics'!$C:$C,0))),"",INDEX('Policy Characteristics'!A:A,MATCH($C1106,'Policy Characteristics'!$C:$C,0)))</f>
        <v>Industry</v>
      </c>
      <c r="B1106" s="152" t="str">
        <f>IF(ISBLANK(INDEX('Policy Characteristics'!B:B,MATCH($C1106,'Policy Characteristics'!$C:$C,0))),"",INDEX('Policy Characteristics'!B:B,MATCH($C1106,'Policy Characteristics'!$C:$C,0)))</f>
        <v>Industry Energy Efficiency Standards</v>
      </c>
      <c r="C1106" s="144" t="str">
        <f t="shared" si="43"/>
        <v>Percentage Improvement in Eqpt Efficiency Standards above BAU</v>
      </c>
      <c r="D1106" s="6" t="s">
        <v>1966</v>
      </c>
      <c r="E1106" s="45" t="s">
        <v>1597</v>
      </c>
      <c r="F1106" t="s">
        <v>1929</v>
      </c>
      <c r="G1106" s="45" t="s">
        <v>1602</v>
      </c>
      <c r="H1106" s="43">
        <v>1067</v>
      </c>
      <c r="I1106" t="s">
        <v>44</v>
      </c>
      <c r="J1106" s="145" t="str">
        <f>IF(ISBLANK(INDEX('Policy Characteristics'!D:D,MATCH($C1106,'Policy Characteristics'!$C:$C,0))),"",INDEX('Policy Characteristics'!D:D,MATCH($C1106,'Policy Characteristics'!$C:$C,0)))</f>
        <v>Industry Energy Efficiency Standards</v>
      </c>
      <c r="K1106" s="144" t="str">
        <f>IF(ISBLANK(INDEX('Policy Characteristics'!E:E,MATCH($C1106,'Policy Characteristics'!$C:$C,0))),"",INDEX('Policy Characteristics'!E:E,MATCH($C1106,'Policy Characteristics'!$C:$C,0)))</f>
        <v>indst efficiency standards</v>
      </c>
      <c r="L1106" s="151">
        <f>IF(ISBLANK(INDEX('Policy Characteristics'!F:F,MATCH($C1106,'Policy Characteristics'!$C:$C,0))),"",INDEX('Policy Characteristics'!F:F,MATCH($C1106,'Policy Characteristics'!$C:$C,0)))</f>
        <v>0</v>
      </c>
      <c r="M1106" s="151">
        <f>IF(ISBLANK(INDEX('Policy Characteristics'!G:G,MATCH($C1106,'Policy Characteristics'!$C:$C,0))),"",INDEX('Policy Characteristics'!G:G,MATCH($C1106,'Policy Characteristics'!$C:$C,0)))</f>
        <v>0.25</v>
      </c>
      <c r="N1106" s="151">
        <f>IF(ISBLANK(INDEX('Policy Characteristics'!H:H,MATCH($C1106,'Policy Characteristics'!$C:$C,0))),"",INDEX('Policy Characteristics'!H:H,MATCH($C1106,'Policy Characteristics'!$C:$C,0)))</f>
        <v>0.01</v>
      </c>
      <c r="O1106" s="144" t="str">
        <f>IF(ISBLANK(INDEX('Policy Characteristics'!I:I,MATCH($C1106,'Policy Characteristics'!$C:$C,0))),"",INDEX('Policy Characteristics'!I:I,MATCH($C1106,'Policy Characteristics'!$C:$C,0)))</f>
        <v>% reduction in energy use</v>
      </c>
      <c r="P1106" s="14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44" t="str">
        <f>IF(ISBLANK(INDEX('Policy Characteristics'!K:K,MATCH($C1106,'Policy Characteristics'!$C:$C,0))),"",INDEX('Policy Characteristics'!K:K,MATCH($C1106,'Policy Characteristics'!$C:$C,0)))</f>
        <v>industry-ag-main.html#eff-stds</v>
      </c>
      <c r="R1106" s="144" t="str">
        <f>IF(ISBLANK(INDEX('Policy Characteristics'!L:L,MATCH($C1106,'Policy Characteristics'!$C:$C,0))),"",INDEX('Policy Characteristics'!L:L,MATCH($C1106,'Policy Characteristics'!$C:$C,0)))</f>
        <v>industry-energy-efficiency-standards.html</v>
      </c>
    </row>
    <row r="1107" spans="1:18" s="4" customFormat="1" x14ac:dyDescent="0.25">
      <c r="A1107" s="144" t="str">
        <f>IF(ISBLANK(INDEX('Policy Characteristics'!A:A,MATCH($C1107,'Policy Characteristics'!$C:$C,0))),"",INDEX('Policy Characteristics'!A:A,MATCH($C1107,'Policy Characteristics'!$C:$C,0)))</f>
        <v>Industry</v>
      </c>
      <c r="B1107" s="152" t="str">
        <f>IF(ISBLANK(INDEX('Policy Characteristics'!B:B,MATCH($C1107,'Policy Characteristics'!$C:$C,0))),"",INDEX('Policy Characteristics'!B:B,MATCH($C1107,'Policy Characteristics'!$C:$C,0)))</f>
        <v>Industry Energy Efficiency Standards</v>
      </c>
      <c r="C1107" s="144" t="str">
        <f t="shared" si="43"/>
        <v>Percentage Improvement in Eqpt Efficiency Standards above BAU</v>
      </c>
      <c r="D1107" s="6" t="s">
        <v>1967</v>
      </c>
      <c r="E1107" s="45" t="s">
        <v>1292</v>
      </c>
      <c r="F1107" t="s">
        <v>1930</v>
      </c>
      <c r="G1107" s="45" t="s">
        <v>1298</v>
      </c>
      <c r="H1107" s="43">
        <v>1068</v>
      </c>
      <c r="I1107" t="s">
        <v>43</v>
      </c>
      <c r="J1107" s="145" t="str">
        <f>IF(ISBLANK(INDEX('Policy Characteristics'!D:D,MATCH($C1107,'Policy Characteristics'!$C:$C,0))),"",INDEX('Policy Characteristics'!D:D,MATCH($C1107,'Policy Characteristics'!$C:$C,0)))</f>
        <v>Industry Energy Efficiency Standards</v>
      </c>
      <c r="K1107" s="144" t="str">
        <f>IF(ISBLANK(INDEX('Policy Characteristics'!E:E,MATCH($C1107,'Policy Characteristics'!$C:$C,0))),"",INDEX('Policy Characteristics'!E:E,MATCH($C1107,'Policy Characteristics'!$C:$C,0)))</f>
        <v>indst efficiency standards</v>
      </c>
      <c r="L1107" s="151">
        <f>IF(ISBLANK(INDEX('Policy Characteristics'!F:F,MATCH($C1107,'Policy Characteristics'!$C:$C,0))),"",INDEX('Policy Characteristics'!F:F,MATCH($C1107,'Policy Characteristics'!$C:$C,0)))</f>
        <v>0</v>
      </c>
      <c r="M1107" s="151">
        <f>IF(ISBLANK(INDEX('Policy Characteristics'!G:G,MATCH($C1107,'Policy Characteristics'!$C:$C,0))),"",INDEX('Policy Characteristics'!G:G,MATCH($C1107,'Policy Characteristics'!$C:$C,0)))</f>
        <v>0.25</v>
      </c>
      <c r="N1107" s="151">
        <f>IF(ISBLANK(INDEX('Policy Characteristics'!H:H,MATCH($C1107,'Policy Characteristics'!$C:$C,0))),"",INDEX('Policy Characteristics'!H:H,MATCH($C1107,'Policy Characteristics'!$C:$C,0)))</f>
        <v>0.01</v>
      </c>
      <c r="O1107" s="144" t="str">
        <f>IF(ISBLANK(INDEX('Policy Characteristics'!I:I,MATCH($C1107,'Policy Characteristics'!$C:$C,0))),"",INDEX('Policy Characteristics'!I:I,MATCH($C1107,'Policy Characteristics'!$C:$C,0)))</f>
        <v>% reduction in energy use</v>
      </c>
      <c r="P1107" s="14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44" t="str">
        <f>IF(ISBLANK(INDEX('Policy Characteristics'!K:K,MATCH($C1107,'Policy Characteristics'!$C:$C,0))),"",INDEX('Policy Characteristics'!K:K,MATCH($C1107,'Policy Characteristics'!$C:$C,0)))</f>
        <v>industry-ag-main.html#eff-stds</v>
      </c>
      <c r="R1107" s="144" t="str">
        <f>IF(ISBLANK(INDEX('Policy Characteristics'!L:L,MATCH($C1107,'Policy Characteristics'!$C:$C,0))),"",INDEX('Policy Characteristics'!L:L,MATCH($C1107,'Policy Characteristics'!$C:$C,0)))</f>
        <v>industry-energy-efficiency-standards.html</v>
      </c>
    </row>
    <row r="1108" spans="1:18" s="4" customFormat="1" x14ac:dyDescent="0.25">
      <c r="A1108" s="144" t="str">
        <f>IF(ISBLANK(INDEX('Policy Characteristics'!A:A,MATCH($C1108,'Policy Characteristics'!$C:$C,0))),"",INDEX('Policy Characteristics'!A:A,MATCH($C1108,'Policy Characteristics'!$C:$C,0)))</f>
        <v>Industry</v>
      </c>
      <c r="B1108" s="152" t="str">
        <f>IF(ISBLANK(INDEX('Policy Characteristics'!B:B,MATCH($C1108,'Policy Characteristics'!$C:$C,0))),"",INDEX('Policy Characteristics'!B:B,MATCH($C1108,'Policy Characteristics'!$C:$C,0)))</f>
        <v>Industry Energy Efficiency Standards</v>
      </c>
      <c r="C1108" s="144" t="str">
        <f t="shared" si="43"/>
        <v>Percentage Improvement in Eqpt Efficiency Standards above BAU</v>
      </c>
      <c r="D1108" s="6" t="s">
        <v>1967</v>
      </c>
      <c r="E1108" s="45" t="s">
        <v>1293</v>
      </c>
      <c r="F1108" t="s">
        <v>1930</v>
      </c>
      <c r="G1108" s="45" t="s">
        <v>1301</v>
      </c>
      <c r="H1108" s="43">
        <v>1069</v>
      </c>
      <c r="I1108" t="s">
        <v>44</v>
      </c>
      <c r="J1108" s="145" t="str">
        <f>IF(ISBLANK(INDEX('Policy Characteristics'!D:D,MATCH($C1108,'Policy Characteristics'!$C:$C,0))),"",INDEX('Policy Characteristics'!D:D,MATCH($C1108,'Policy Characteristics'!$C:$C,0)))</f>
        <v>Industry Energy Efficiency Standards</v>
      </c>
      <c r="K1108" s="144" t="str">
        <f>IF(ISBLANK(INDEX('Policy Characteristics'!E:E,MATCH($C1108,'Policy Characteristics'!$C:$C,0))),"",INDEX('Policy Characteristics'!E:E,MATCH($C1108,'Policy Characteristics'!$C:$C,0)))</f>
        <v>indst efficiency standards</v>
      </c>
      <c r="L1108" s="151">
        <f>IF(ISBLANK(INDEX('Policy Characteristics'!F:F,MATCH($C1108,'Policy Characteristics'!$C:$C,0))),"",INDEX('Policy Characteristics'!F:F,MATCH($C1108,'Policy Characteristics'!$C:$C,0)))</f>
        <v>0</v>
      </c>
      <c r="M1108" s="151">
        <f>IF(ISBLANK(INDEX('Policy Characteristics'!G:G,MATCH($C1108,'Policy Characteristics'!$C:$C,0))),"",INDEX('Policy Characteristics'!G:G,MATCH($C1108,'Policy Characteristics'!$C:$C,0)))</f>
        <v>0.25</v>
      </c>
      <c r="N1108" s="151">
        <f>IF(ISBLANK(INDEX('Policy Characteristics'!H:H,MATCH($C1108,'Policy Characteristics'!$C:$C,0))),"",INDEX('Policy Characteristics'!H:H,MATCH($C1108,'Policy Characteristics'!$C:$C,0)))</f>
        <v>0.01</v>
      </c>
      <c r="O1108" s="144" t="str">
        <f>IF(ISBLANK(INDEX('Policy Characteristics'!I:I,MATCH($C1108,'Policy Characteristics'!$C:$C,0))),"",INDEX('Policy Characteristics'!I:I,MATCH($C1108,'Policy Characteristics'!$C:$C,0)))</f>
        <v>% reduction in energy use</v>
      </c>
      <c r="P1108" s="14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44" t="str">
        <f>IF(ISBLANK(INDEX('Policy Characteristics'!K:K,MATCH($C1108,'Policy Characteristics'!$C:$C,0))),"",INDEX('Policy Characteristics'!K:K,MATCH($C1108,'Policy Characteristics'!$C:$C,0)))</f>
        <v>industry-ag-main.html#eff-stds</v>
      </c>
      <c r="R1108" s="144" t="str">
        <f>IF(ISBLANK(INDEX('Policy Characteristics'!L:L,MATCH($C1108,'Policy Characteristics'!$C:$C,0))),"",INDEX('Policy Characteristics'!L:L,MATCH($C1108,'Policy Characteristics'!$C:$C,0)))</f>
        <v>industry-energy-efficiency-standards.html</v>
      </c>
    </row>
    <row r="1109" spans="1:18" s="4" customFormat="1" x14ac:dyDescent="0.25">
      <c r="A1109" s="144" t="str">
        <f>IF(ISBLANK(INDEX('Policy Characteristics'!A:A,MATCH($C1109,'Policy Characteristics'!$C:$C,0))),"",INDEX('Policy Characteristics'!A:A,MATCH($C1109,'Policy Characteristics'!$C:$C,0)))</f>
        <v>Industry</v>
      </c>
      <c r="B1109" s="152" t="str">
        <f>IF(ISBLANK(INDEX('Policy Characteristics'!B:B,MATCH($C1109,'Policy Characteristics'!$C:$C,0))),"",INDEX('Policy Characteristics'!B:B,MATCH($C1109,'Policy Characteristics'!$C:$C,0)))</f>
        <v>Industry Energy Efficiency Standards</v>
      </c>
      <c r="C1109" s="144" t="str">
        <f t="shared" si="43"/>
        <v>Percentage Improvement in Eqpt Efficiency Standards above BAU</v>
      </c>
      <c r="D1109" s="6" t="s">
        <v>1967</v>
      </c>
      <c r="E1109" s="45" t="s">
        <v>1294</v>
      </c>
      <c r="F1109" t="s">
        <v>1930</v>
      </c>
      <c r="G1109" s="45" t="s">
        <v>1302</v>
      </c>
      <c r="H1109" s="43">
        <v>1070</v>
      </c>
      <c r="I1109" t="s">
        <v>43</v>
      </c>
      <c r="J1109" s="145" t="str">
        <f>IF(ISBLANK(INDEX('Policy Characteristics'!D:D,MATCH($C1109,'Policy Characteristics'!$C:$C,0))),"",INDEX('Policy Characteristics'!D:D,MATCH($C1109,'Policy Characteristics'!$C:$C,0)))</f>
        <v>Industry Energy Efficiency Standards</v>
      </c>
      <c r="K1109" s="144" t="str">
        <f>IF(ISBLANK(INDEX('Policy Characteristics'!E:E,MATCH($C1109,'Policy Characteristics'!$C:$C,0))),"",INDEX('Policy Characteristics'!E:E,MATCH($C1109,'Policy Characteristics'!$C:$C,0)))</f>
        <v>indst efficiency standards</v>
      </c>
      <c r="L1109" s="151">
        <f>IF(ISBLANK(INDEX('Policy Characteristics'!F:F,MATCH($C1109,'Policy Characteristics'!$C:$C,0))),"",INDEX('Policy Characteristics'!F:F,MATCH($C1109,'Policy Characteristics'!$C:$C,0)))</f>
        <v>0</v>
      </c>
      <c r="M1109" s="151">
        <f>IF(ISBLANK(INDEX('Policy Characteristics'!G:G,MATCH($C1109,'Policy Characteristics'!$C:$C,0))),"",INDEX('Policy Characteristics'!G:G,MATCH($C1109,'Policy Characteristics'!$C:$C,0)))</f>
        <v>0.25</v>
      </c>
      <c r="N1109" s="151">
        <f>IF(ISBLANK(INDEX('Policy Characteristics'!H:H,MATCH($C1109,'Policy Characteristics'!$C:$C,0))),"",INDEX('Policy Characteristics'!H:H,MATCH($C1109,'Policy Characteristics'!$C:$C,0)))</f>
        <v>0.01</v>
      </c>
      <c r="O1109" s="144" t="str">
        <f>IF(ISBLANK(INDEX('Policy Characteristics'!I:I,MATCH($C1109,'Policy Characteristics'!$C:$C,0))),"",INDEX('Policy Characteristics'!I:I,MATCH($C1109,'Policy Characteristics'!$C:$C,0)))</f>
        <v>% reduction in energy use</v>
      </c>
      <c r="P1109" s="14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44" t="str">
        <f>IF(ISBLANK(INDEX('Policy Characteristics'!K:K,MATCH($C1109,'Policy Characteristics'!$C:$C,0))),"",INDEX('Policy Characteristics'!K:K,MATCH($C1109,'Policy Characteristics'!$C:$C,0)))</f>
        <v>industry-ag-main.html#eff-stds</v>
      </c>
      <c r="R1109" s="144" t="str">
        <f>IF(ISBLANK(INDEX('Policy Characteristics'!L:L,MATCH($C1109,'Policy Characteristics'!$C:$C,0))),"",INDEX('Policy Characteristics'!L:L,MATCH($C1109,'Policy Characteristics'!$C:$C,0)))</f>
        <v>industry-energy-efficiency-standards.html</v>
      </c>
    </row>
    <row r="1110" spans="1:18" s="4" customFormat="1" x14ac:dyDescent="0.25">
      <c r="A1110" s="144" t="str">
        <f>IF(ISBLANK(INDEX('Policy Characteristics'!A:A,MATCH($C1110,'Policy Characteristics'!$C:$C,0))),"",INDEX('Policy Characteristics'!A:A,MATCH($C1110,'Policy Characteristics'!$C:$C,0)))</f>
        <v>Industry</v>
      </c>
      <c r="B1110" s="152" t="str">
        <f>IF(ISBLANK(INDEX('Policy Characteristics'!B:B,MATCH($C1110,'Policy Characteristics'!$C:$C,0))),"",INDEX('Policy Characteristics'!B:B,MATCH($C1110,'Policy Characteristics'!$C:$C,0)))</f>
        <v>Industry Energy Efficiency Standards</v>
      </c>
      <c r="C1110" s="144" t="str">
        <f t="shared" si="43"/>
        <v>Percentage Improvement in Eqpt Efficiency Standards above BAU</v>
      </c>
      <c r="D1110" s="6" t="s">
        <v>1967</v>
      </c>
      <c r="E1110" s="45" t="s">
        <v>1295</v>
      </c>
      <c r="F1110" t="s">
        <v>1930</v>
      </c>
      <c r="G1110" s="45" t="s">
        <v>1299</v>
      </c>
      <c r="H1110" s="43">
        <v>1071</v>
      </c>
      <c r="I1110" t="s">
        <v>44</v>
      </c>
      <c r="J1110" s="145" t="str">
        <f>IF(ISBLANK(INDEX('Policy Characteristics'!D:D,MATCH($C1110,'Policy Characteristics'!$C:$C,0))),"",INDEX('Policy Characteristics'!D:D,MATCH($C1110,'Policy Characteristics'!$C:$C,0)))</f>
        <v>Industry Energy Efficiency Standards</v>
      </c>
      <c r="K1110" s="144" t="str">
        <f>IF(ISBLANK(INDEX('Policy Characteristics'!E:E,MATCH($C1110,'Policy Characteristics'!$C:$C,0))),"",INDEX('Policy Characteristics'!E:E,MATCH($C1110,'Policy Characteristics'!$C:$C,0)))</f>
        <v>indst efficiency standards</v>
      </c>
      <c r="L1110" s="151">
        <f>IF(ISBLANK(INDEX('Policy Characteristics'!F:F,MATCH($C1110,'Policy Characteristics'!$C:$C,0))),"",INDEX('Policy Characteristics'!F:F,MATCH($C1110,'Policy Characteristics'!$C:$C,0)))</f>
        <v>0</v>
      </c>
      <c r="M1110" s="151">
        <f>IF(ISBLANK(INDEX('Policy Characteristics'!G:G,MATCH($C1110,'Policy Characteristics'!$C:$C,0))),"",INDEX('Policy Characteristics'!G:G,MATCH($C1110,'Policy Characteristics'!$C:$C,0)))</f>
        <v>0.25</v>
      </c>
      <c r="N1110" s="151">
        <f>IF(ISBLANK(INDEX('Policy Characteristics'!H:H,MATCH($C1110,'Policy Characteristics'!$C:$C,0))),"",INDEX('Policy Characteristics'!H:H,MATCH($C1110,'Policy Characteristics'!$C:$C,0)))</f>
        <v>0.01</v>
      </c>
      <c r="O1110" s="144" t="str">
        <f>IF(ISBLANK(INDEX('Policy Characteristics'!I:I,MATCH($C1110,'Policy Characteristics'!$C:$C,0))),"",INDEX('Policy Characteristics'!I:I,MATCH($C1110,'Policy Characteristics'!$C:$C,0)))</f>
        <v>% reduction in energy use</v>
      </c>
      <c r="P1110" s="14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44" t="str">
        <f>IF(ISBLANK(INDEX('Policy Characteristics'!K:K,MATCH($C1110,'Policy Characteristics'!$C:$C,0))),"",INDEX('Policy Characteristics'!K:K,MATCH($C1110,'Policy Characteristics'!$C:$C,0)))</f>
        <v>industry-ag-main.html#eff-stds</v>
      </c>
      <c r="R1110" s="144" t="str">
        <f>IF(ISBLANK(INDEX('Policy Characteristics'!L:L,MATCH($C1110,'Policy Characteristics'!$C:$C,0))),"",INDEX('Policy Characteristics'!L:L,MATCH($C1110,'Policy Characteristics'!$C:$C,0)))</f>
        <v>industry-energy-efficiency-standards.html</v>
      </c>
    </row>
    <row r="1111" spans="1:18" s="4" customFormat="1" x14ac:dyDescent="0.25">
      <c r="A1111" s="144" t="str">
        <f>IF(ISBLANK(INDEX('Policy Characteristics'!A:A,MATCH($C1111,'Policy Characteristics'!$C:$C,0))),"",INDEX('Policy Characteristics'!A:A,MATCH($C1111,'Policy Characteristics'!$C:$C,0)))</f>
        <v>Industry</v>
      </c>
      <c r="B1111" s="152" t="str">
        <f>IF(ISBLANK(INDEX('Policy Characteristics'!B:B,MATCH($C1111,'Policy Characteristics'!$C:$C,0))),"",INDEX('Policy Characteristics'!B:B,MATCH($C1111,'Policy Characteristics'!$C:$C,0)))</f>
        <v>Industry Energy Efficiency Standards</v>
      </c>
      <c r="C1111" s="144" t="str">
        <f t="shared" si="43"/>
        <v>Percentage Improvement in Eqpt Efficiency Standards above BAU</v>
      </c>
      <c r="D1111" s="6" t="s">
        <v>1967</v>
      </c>
      <c r="E1111" s="45" t="s">
        <v>1296</v>
      </c>
      <c r="F1111" t="s">
        <v>1930</v>
      </c>
      <c r="G1111" s="45" t="s">
        <v>1300</v>
      </c>
      <c r="H1111" s="43">
        <v>1072</v>
      </c>
      <c r="I1111" t="s">
        <v>43</v>
      </c>
      <c r="J1111" s="145" t="str">
        <f>IF(ISBLANK(INDEX('Policy Characteristics'!D:D,MATCH($C1111,'Policy Characteristics'!$C:$C,0))),"",INDEX('Policy Characteristics'!D:D,MATCH($C1111,'Policy Characteristics'!$C:$C,0)))</f>
        <v>Industry Energy Efficiency Standards</v>
      </c>
      <c r="K1111" s="144" t="str">
        <f>IF(ISBLANK(INDEX('Policy Characteristics'!E:E,MATCH($C1111,'Policy Characteristics'!$C:$C,0))),"",INDEX('Policy Characteristics'!E:E,MATCH($C1111,'Policy Characteristics'!$C:$C,0)))</f>
        <v>indst efficiency standards</v>
      </c>
      <c r="L1111" s="151">
        <f>IF(ISBLANK(INDEX('Policy Characteristics'!F:F,MATCH($C1111,'Policy Characteristics'!$C:$C,0))),"",INDEX('Policy Characteristics'!F:F,MATCH($C1111,'Policy Characteristics'!$C:$C,0)))</f>
        <v>0</v>
      </c>
      <c r="M1111" s="151">
        <f>IF(ISBLANK(INDEX('Policy Characteristics'!G:G,MATCH($C1111,'Policy Characteristics'!$C:$C,0))),"",INDEX('Policy Characteristics'!G:G,MATCH($C1111,'Policy Characteristics'!$C:$C,0)))</f>
        <v>0.25</v>
      </c>
      <c r="N1111" s="151">
        <f>IF(ISBLANK(INDEX('Policy Characteristics'!H:H,MATCH($C1111,'Policy Characteristics'!$C:$C,0))),"",INDEX('Policy Characteristics'!H:H,MATCH($C1111,'Policy Characteristics'!$C:$C,0)))</f>
        <v>0.01</v>
      </c>
      <c r="O1111" s="144" t="str">
        <f>IF(ISBLANK(INDEX('Policy Characteristics'!I:I,MATCH($C1111,'Policy Characteristics'!$C:$C,0))),"",INDEX('Policy Characteristics'!I:I,MATCH($C1111,'Policy Characteristics'!$C:$C,0)))</f>
        <v>% reduction in energy use</v>
      </c>
      <c r="P1111" s="14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44" t="str">
        <f>IF(ISBLANK(INDEX('Policy Characteristics'!K:K,MATCH($C1111,'Policy Characteristics'!$C:$C,0))),"",INDEX('Policy Characteristics'!K:K,MATCH($C1111,'Policy Characteristics'!$C:$C,0)))</f>
        <v>industry-ag-main.html#eff-stds</v>
      </c>
      <c r="R1111" s="144" t="str">
        <f>IF(ISBLANK(INDEX('Policy Characteristics'!L:L,MATCH($C1111,'Policy Characteristics'!$C:$C,0))),"",INDEX('Policy Characteristics'!L:L,MATCH($C1111,'Policy Characteristics'!$C:$C,0)))</f>
        <v>industry-energy-efficiency-standards.html</v>
      </c>
    </row>
    <row r="1112" spans="1:18" s="4" customFormat="1" x14ac:dyDescent="0.25">
      <c r="A1112" s="144" t="str">
        <f>IF(ISBLANK(INDEX('Policy Characteristics'!A:A,MATCH($C1112,'Policy Characteristics'!$C:$C,0))),"",INDEX('Policy Characteristics'!A:A,MATCH($C1112,'Policy Characteristics'!$C:$C,0)))</f>
        <v>Industry</v>
      </c>
      <c r="B1112" s="152" t="str">
        <f>IF(ISBLANK(INDEX('Policy Characteristics'!B:B,MATCH($C1112,'Policy Characteristics'!$C:$C,0))),"",INDEX('Policy Characteristics'!B:B,MATCH($C1112,'Policy Characteristics'!$C:$C,0)))</f>
        <v>Industry Energy Efficiency Standards</v>
      </c>
      <c r="C1112" s="144" t="str">
        <f t="shared" si="43"/>
        <v>Percentage Improvement in Eqpt Efficiency Standards above BAU</v>
      </c>
      <c r="D1112" s="6" t="s">
        <v>1967</v>
      </c>
      <c r="E1112" s="45" t="s">
        <v>1297</v>
      </c>
      <c r="F1112" t="s">
        <v>1930</v>
      </c>
      <c r="G1112" s="45" t="s">
        <v>1303</v>
      </c>
      <c r="H1112" s="43">
        <v>1073</v>
      </c>
      <c r="I1112" t="s">
        <v>44</v>
      </c>
      <c r="J1112" s="145" t="str">
        <f>IF(ISBLANK(INDEX('Policy Characteristics'!D:D,MATCH($C1112,'Policy Characteristics'!$C:$C,0))),"",INDEX('Policy Characteristics'!D:D,MATCH($C1112,'Policy Characteristics'!$C:$C,0)))</f>
        <v>Industry Energy Efficiency Standards</v>
      </c>
      <c r="K1112" s="144" t="str">
        <f>IF(ISBLANK(INDEX('Policy Characteristics'!E:E,MATCH($C1112,'Policy Characteristics'!$C:$C,0))),"",INDEX('Policy Characteristics'!E:E,MATCH($C1112,'Policy Characteristics'!$C:$C,0)))</f>
        <v>indst efficiency standards</v>
      </c>
      <c r="L1112" s="151">
        <f>IF(ISBLANK(INDEX('Policy Characteristics'!F:F,MATCH($C1112,'Policy Characteristics'!$C:$C,0))),"",INDEX('Policy Characteristics'!F:F,MATCH($C1112,'Policy Characteristics'!$C:$C,0)))</f>
        <v>0</v>
      </c>
      <c r="M1112" s="151">
        <f>IF(ISBLANK(INDEX('Policy Characteristics'!G:G,MATCH($C1112,'Policy Characteristics'!$C:$C,0))),"",INDEX('Policy Characteristics'!G:G,MATCH($C1112,'Policy Characteristics'!$C:$C,0)))</f>
        <v>0.25</v>
      </c>
      <c r="N1112" s="151">
        <f>IF(ISBLANK(INDEX('Policy Characteristics'!H:H,MATCH($C1112,'Policy Characteristics'!$C:$C,0))),"",INDEX('Policy Characteristics'!H:H,MATCH($C1112,'Policy Characteristics'!$C:$C,0)))</f>
        <v>0.01</v>
      </c>
      <c r="O1112" s="144" t="str">
        <f>IF(ISBLANK(INDEX('Policy Characteristics'!I:I,MATCH($C1112,'Policy Characteristics'!$C:$C,0))),"",INDEX('Policy Characteristics'!I:I,MATCH($C1112,'Policy Characteristics'!$C:$C,0)))</f>
        <v>% reduction in energy use</v>
      </c>
      <c r="P1112" s="14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44" t="str">
        <f>IF(ISBLANK(INDEX('Policy Characteristics'!K:K,MATCH($C1112,'Policy Characteristics'!$C:$C,0))),"",INDEX('Policy Characteristics'!K:K,MATCH($C1112,'Policy Characteristics'!$C:$C,0)))</f>
        <v>industry-ag-main.html#eff-stds</v>
      </c>
      <c r="R1112" s="144" t="str">
        <f>IF(ISBLANK(INDEX('Policy Characteristics'!L:L,MATCH($C1112,'Policy Characteristics'!$C:$C,0))),"",INDEX('Policy Characteristics'!L:L,MATCH($C1112,'Policy Characteristics'!$C:$C,0)))</f>
        <v>industry-energy-efficiency-standards.html</v>
      </c>
    </row>
    <row r="1113" spans="1:18" s="4" customFormat="1" x14ac:dyDescent="0.25">
      <c r="A1113" s="144" t="str">
        <f>IF(ISBLANK(INDEX('Policy Characteristics'!A:A,MATCH($C1113,'Policy Characteristics'!$C:$C,0))),"",INDEX('Policy Characteristics'!A:A,MATCH($C1113,'Policy Characteristics'!$C:$C,0)))</f>
        <v>Industry</v>
      </c>
      <c r="B1113" s="152" t="str">
        <f>IF(ISBLANK(INDEX('Policy Characteristics'!B:B,MATCH($C1113,'Policy Characteristics'!$C:$C,0))),"",INDEX('Policy Characteristics'!B:B,MATCH($C1113,'Policy Characteristics'!$C:$C,0)))</f>
        <v>Industry Energy Efficiency Standards</v>
      </c>
      <c r="C1113" s="144" t="str">
        <f t="shared" si="43"/>
        <v>Percentage Improvement in Eqpt Efficiency Standards above BAU</v>
      </c>
      <c r="D1113" s="6" t="s">
        <v>1967</v>
      </c>
      <c r="E1113" s="45" t="s">
        <v>1598</v>
      </c>
      <c r="F1113" t="s">
        <v>1930</v>
      </c>
      <c r="G1113" s="45" t="s">
        <v>1601</v>
      </c>
      <c r="H1113" s="43">
        <v>1074</v>
      </c>
      <c r="I1113" t="s">
        <v>44</v>
      </c>
      <c r="J1113" s="145" t="str">
        <f>IF(ISBLANK(INDEX('Policy Characteristics'!D:D,MATCH($C1113,'Policy Characteristics'!$C:$C,0))),"",INDEX('Policy Characteristics'!D:D,MATCH($C1113,'Policy Characteristics'!$C:$C,0)))</f>
        <v>Industry Energy Efficiency Standards</v>
      </c>
      <c r="K1113" s="144" t="str">
        <f>IF(ISBLANK(INDEX('Policy Characteristics'!E:E,MATCH($C1113,'Policy Characteristics'!$C:$C,0))),"",INDEX('Policy Characteristics'!E:E,MATCH($C1113,'Policy Characteristics'!$C:$C,0)))</f>
        <v>indst efficiency standards</v>
      </c>
      <c r="L1113" s="151">
        <f>IF(ISBLANK(INDEX('Policy Characteristics'!F:F,MATCH($C1113,'Policy Characteristics'!$C:$C,0))),"",INDEX('Policy Characteristics'!F:F,MATCH($C1113,'Policy Characteristics'!$C:$C,0)))</f>
        <v>0</v>
      </c>
      <c r="M1113" s="151">
        <f>IF(ISBLANK(INDEX('Policy Characteristics'!G:G,MATCH($C1113,'Policy Characteristics'!$C:$C,0))),"",INDEX('Policy Characteristics'!G:G,MATCH($C1113,'Policy Characteristics'!$C:$C,0)))</f>
        <v>0.25</v>
      </c>
      <c r="N1113" s="151">
        <f>IF(ISBLANK(INDEX('Policy Characteristics'!H:H,MATCH($C1113,'Policy Characteristics'!$C:$C,0))),"",INDEX('Policy Characteristics'!H:H,MATCH($C1113,'Policy Characteristics'!$C:$C,0)))</f>
        <v>0.01</v>
      </c>
      <c r="O1113" s="144" t="str">
        <f>IF(ISBLANK(INDEX('Policy Characteristics'!I:I,MATCH($C1113,'Policy Characteristics'!$C:$C,0))),"",INDEX('Policy Characteristics'!I:I,MATCH($C1113,'Policy Characteristics'!$C:$C,0)))</f>
        <v>% reduction in energy use</v>
      </c>
      <c r="P1113" s="14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44" t="str">
        <f>IF(ISBLANK(INDEX('Policy Characteristics'!K:K,MATCH($C1113,'Policy Characteristics'!$C:$C,0))),"",INDEX('Policy Characteristics'!K:K,MATCH($C1113,'Policy Characteristics'!$C:$C,0)))</f>
        <v>industry-ag-main.html#eff-stds</v>
      </c>
      <c r="R1113" s="144" t="str">
        <f>IF(ISBLANK(INDEX('Policy Characteristics'!L:L,MATCH($C1113,'Policy Characteristics'!$C:$C,0))),"",INDEX('Policy Characteristics'!L:L,MATCH($C1113,'Policy Characteristics'!$C:$C,0)))</f>
        <v>industry-energy-efficiency-standards.html</v>
      </c>
    </row>
    <row r="1114" spans="1:18" s="4" customFormat="1" x14ac:dyDescent="0.25">
      <c r="A1114" s="144" t="str">
        <f>IF(ISBLANK(INDEX('Policy Characteristics'!A:A,MATCH($C1114,'Policy Characteristics'!$C:$C,0))),"",INDEX('Policy Characteristics'!A:A,MATCH($C1114,'Policy Characteristics'!$C:$C,0)))</f>
        <v>Industry</v>
      </c>
      <c r="B1114" s="152" t="str">
        <f>IF(ISBLANK(INDEX('Policy Characteristics'!B:B,MATCH($C1114,'Policy Characteristics'!$C:$C,0))),"",INDEX('Policy Characteristics'!B:B,MATCH($C1114,'Policy Characteristics'!$C:$C,0)))</f>
        <v>Industry Energy Efficiency Standards</v>
      </c>
      <c r="C1114" s="144" t="str">
        <f t="shared" si="43"/>
        <v>Percentage Improvement in Eqpt Efficiency Standards above BAU</v>
      </c>
      <c r="D1114" s="6" t="s">
        <v>1967</v>
      </c>
      <c r="E1114" s="45" t="s">
        <v>1599</v>
      </c>
      <c r="F1114" t="s">
        <v>1930</v>
      </c>
      <c r="G1114" s="45" t="s">
        <v>1603</v>
      </c>
      <c r="H1114" s="43">
        <v>1075</v>
      </c>
      <c r="I1114" t="s">
        <v>44</v>
      </c>
      <c r="J1114" s="145" t="str">
        <f>IF(ISBLANK(INDEX('Policy Characteristics'!D:D,MATCH($C1114,'Policy Characteristics'!$C:$C,0))),"",INDEX('Policy Characteristics'!D:D,MATCH($C1114,'Policy Characteristics'!$C:$C,0)))</f>
        <v>Industry Energy Efficiency Standards</v>
      </c>
      <c r="K1114" s="144" t="str">
        <f>IF(ISBLANK(INDEX('Policy Characteristics'!E:E,MATCH($C1114,'Policy Characteristics'!$C:$C,0))),"",INDEX('Policy Characteristics'!E:E,MATCH($C1114,'Policy Characteristics'!$C:$C,0)))</f>
        <v>indst efficiency standards</v>
      </c>
      <c r="L1114" s="151">
        <f>IF(ISBLANK(INDEX('Policy Characteristics'!F:F,MATCH($C1114,'Policy Characteristics'!$C:$C,0))),"",INDEX('Policy Characteristics'!F:F,MATCH($C1114,'Policy Characteristics'!$C:$C,0)))</f>
        <v>0</v>
      </c>
      <c r="M1114" s="151">
        <f>IF(ISBLANK(INDEX('Policy Characteristics'!G:G,MATCH($C1114,'Policy Characteristics'!$C:$C,0))),"",INDEX('Policy Characteristics'!G:G,MATCH($C1114,'Policy Characteristics'!$C:$C,0)))</f>
        <v>0.25</v>
      </c>
      <c r="N1114" s="151">
        <f>IF(ISBLANK(INDEX('Policy Characteristics'!H:H,MATCH($C1114,'Policy Characteristics'!$C:$C,0))),"",INDEX('Policy Characteristics'!H:H,MATCH($C1114,'Policy Characteristics'!$C:$C,0)))</f>
        <v>0.01</v>
      </c>
      <c r="O1114" s="144" t="str">
        <f>IF(ISBLANK(INDEX('Policy Characteristics'!I:I,MATCH($C1114,'Policy Characteristics'!$C:$C,0))),"",INDEX('Policy Characteristics'!I:I,MATCH($C1114,'Policy Characteristics'!$C:$C,0)))</f>
        <v>% reduction in energy use</v>
      </c>
      <c r="P1114" s="14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44" t="str">
        <f>IF(ISBLANK(INDEX('Policy Characteristics'!K:K,MATCH($C1114,'Policy Characteristics'!$C:$C,0))),"",INDEX('Policy Characteristics'!K:K,MATCH($C1114,'Policy Characteristics'!$C:$C,0)))</f>
        <v>industry-ag-main.html#eff-stds</v>
      </c>
      <c r="R1114" s="144" t="str">
        <f>IF(ISBLANK(INDEX('Policy Characteristics'!L:L,MATCH($C1114,'Policy Characteristics'!$C:$C,0))),"",INDEX('Policy Characteristics'!L:L,MATCH($C1114,'Policy Characteristics'!$C:$C,0)))</f>
        <v>industry-energy-efficiency-standards.html</v>
      </c>
    </row>
    <row r="1115" spans="1:18" s="4" customFormat="1" x14ac:dyDescent="0.25">
      <c r="A1115" s="144" t="str">
        <f>IF(ISBLANK(INDEX('Policy Characteristics'!A:A,MATCH($C1115,'Policy Characteristics'!$C:$C,0))),"",INDEX('Policy Characteristics'!A:A,MATCH($C1115,'Policy Characteristics'!$C:$C,0)))</f>
        <v>Industry</v>
      </c>
      <c r="B1115" s="152" t="str">
        <f>IF(ISBLANK(INDEX('Policy Characteristics'!B:B,MATCH($C1115,'Policy Characteristics'!$C:$C,0))),"",INDEX('Policy Characteristics'!B:B,MATCH($C1115,'Policy Characteristics'!$C:$C,0)))</f>
        <v>Industry Energy Efficiency Standards</v>
      </c>
      <c r="C1115" s="144" t="str">
        <f t="shared" si="43"/>
        <v>Percentage Improvement in Eqpt Efficiency Standards above BAU</v>
      </c>
      <c r="D1115" s="6" t="s">
        <v>1967</v>
      </c>
      <c r="E1115" s="45" t="s">
        <v>1600</v>
      </c>
      <c r="F1115" t="s">
        <v>1930</v>
      </c>
      <c r="G1115" s="45" t="s">
        <v>1604</v>
      </c>
      <c r="H1115" s="43">
        <v>1076</v>
      </c>
      <c r="I1115" t="s">
        <v>43</v>
      </c>
      <c r="J1115" s="145" t="str">
        <f>IF(ISBLANK(INDEX('Policy Characteristics'!D:D,MATCH($C1115,'Policy Characteristics'!$C:$C,0))),"",INDEX('Policy Characteristics'!D:D,MATCH($C1115,'Policy Characteristics'!$C:$C,0)))</f>
        <v>Industry Energy Efficiency Standards</v>
      </c>
      <c r="K1115" s="144" t="str">
        <f>IF(ISBLANK(INDEX('Policy Characteristics'!E:E,MATCH($C1115,'Policy Characteristics'!$C:$C,0))),"",INDEX('Policy Characteristics'!E:E,MATCH($C1115,'Policy Characteristics'!$C:$C,0)))</f>
        <v>indst efficiency standards</v>
      </c>
      <c r="L1115" s="151">
        <f>IF(ISBLANK(INDEX('Policy Characteristics'!F:F,MATCH($C1115,'Policy Characteristics'!$C:$C,0))),"",INDEX('Policy Characteristics'!F:F,MATCH($C1115,'Policy Characteristics'!$C:$C,0)))</f>
        <v>0</v>
      </c>
      <c r="M1115" s="151">
        <f>IF(ISBLANK(INDEX('Policy Characteristics'!G:G,MATCH($C1115,'Policy Characteristics'!$C:$C,0))),"",INDEX('Policy Characteristics'!G:G,MATCH($C1115,'Policy Characteristics'!$C:$C,0)))</f>
        <v>0.25</v>
      </c>
      <c r="N1115" s="151">
        <f>IF(ISBLANK(INDEX('Policy Characteristics'!H:H,MATCH($C1115,'Policy Characteristics'!$C:$C,0))),"",INDEX('Policy Characteristics'!H:H,MATCH($C1115,'Policy Characteristics'!$C:$C,0)))</f>
        <v>0.01</v>
      </c>
      <c r="O1115" s="144" t="str">
        <f>IF(ISBLANK(INDEX('Policy Characteristics'!I:I,MATCH($C1115,'Policy Characteristics'!$C:$C,0))),"",INDEX('Policy Characteristics'!I:I,MATCH($C1115,'Policy Characteristics'!$C:$C,0)))</f>
        <v>% reduction in energy use</v>
      </c>
      <c r="P1115" s="14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44" t="str">
        <f>IF(ISBLANK(INDEX('Policy Characteristics'!K:K,MATCH($C1115,'Policy Characteristics'!$C:$C,0))),"",INDEX('Policy Characteristics'!K:K,MATCH($C1115,'Policy Characteristics'!$C:$C,0)))</f>
        <v>industry-ag-main.html#eff-stds</v>
      </c>
      <c r="R1115" s="144" t="str">
        <f>IF(ISBLANK(INDEX('Policy Characteristics'!L:L,MATCH($C1115,'Policy Characteristics'!$C:$C,0))),"",INDEX('Policy Characteristics'!L:L,MATCH($C1115,'Policy Characteristics'!$C:$C,0)))</f>
        <v>industry-energy-efficiency-standards.html</v>
      </c>
    </row>
    <row r="1116" spans="1:18" s="4" customFormat="1" x14ac:dyDescent="0.25">
      <c r="A1116" s="144" t="str">
        <f>IF(ISBLANK(INDEX('Policy Characteristics'!A:A,MATCH($C1116,'Policy Characteristics'!$C:$C,0))),"",INDEX('Policy Characteristics'!A:A,MATCH($C1116,'Policy Characteristics'!$C:$C,0)))</f>
        <v>Industry</v>
      </c>
      <c r="B1116" s="152" t="str">
        <f>IF(ISBLANK(INDEX('Policy Characteristics'!B:B,MATCH($C1116,'Policy Characteristics'!$C:$C,0))),"",INDEX('Policy Characteristics'!B:B,MATCH($C1116,'Policy Characteristics'!$C:$C,0)))</f>
        <v>Industry Energy Efficiency Standards</v>
      </c>
      <c r="C1116" s="144" t="str">
        <f t="shared" si="43"/>
        <v>Percentage Improvement in Eqpt Efficiency Standards above BAU</v>
      </c>
      <c r="D1116" s="6" t="s">
        <v>1967</v>
      </c>
      <c r="E1116" s="45" t="s">
        <v>1597</v>
      </c>
      <c r="F1116" t="s">
        <v>1930</v>
      </c>
      <c r="G1116" s="45" t="s">
        <v>1602</v>
      </c>
      <c r="H1116" s="43">
        <v>1077</v>
      </c>
      <c r="I1116" t="s">
        <v>44</v>
      </c>
      <c r="J1116" s="145" t="str">
        <f>IF(ISBLANK(INDEX('Policy Characteristics'!D:D,MATCH($C1116,'Policy Characteristics'!$C:$C,0))),"",INDEX('Policy Characteristics'!D:D,MATCH($C1116,'Policy Characteristics'!$C:$C,0)))</f>
        <v>Industry Energy Efficiency Standards</v>
      </c>
      <c r="K1116" s="144" t="str">
        <f>IF(ISBLANK(INDEX('Policy Characteristics'!E:E,MATCH($C1116,'Policy Characteristics'!$C:$C,0))),"",INDEX('Policy Characteristics'!E:E,MATCH($C1116,'Policy Characteristics'!$C:$C,0)))</f>
        <v>indst efficiency standards</v>
      </c>
      <c r="L1116" s="151">
        <f>IF(ISBLANK(INDEX('Policy Characteristics'!F:F,MATCH($C1116,'Policy Characteristics'!$C:$C,0))),"",INDEX('Policy Characteristics'!F:F,MATCH($C1116,'Policy Characteristics'!$C:$C,0)))</f>
        <v>0</v>
      </c>
      <c r="M1116" s="151">
        <f>IF(ISBLANK(INDEX('Policy Characteristics'!G:G,MATCH($C1116,'Policy Characteristics'!$C:$C,0))),"",INDEX('Policy Characteristics'!G:G,MATCH($C1116,'Policy Characteristics'!$C:$C,0)))</f>
        <v>0.25</v>
      </c>
      <c r="N1116" s="151">
        <f>IF(ISBLANK(INDEX('Policy Characteristics'!H:H,MATCH($C1116,'Policy Characteristics'!$C:$C,0))),"",INDEX('Policy Characteristics'!H:H,MATCH($C1116,'Policy Characteristics'!$C:$C,0)))</f>
        <v>0.01</v>
      </c>
      <c r="O1116" s="144" t="str">
        <f>IF(ISBLANK(INDEX('Policy Characteristics'!I:I,MATCH($C1116,'Policy Characteristics'!$C:$C,0))),"",INDEX('Policy Characteristics'!I:I,MATCH($C1116,'Policy Characteristics'!$C:$C,0)))</f>
        <v>% reduction in energy use</v>
      </c>
      <c r="P1116" s="14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44" t="str">
        <f>IF(ISBLANK(INDEX('Policy Characteristics'!K:K,MATCH($C1116,'Policy Characteristics'!$C:$C,0))),"",INDEX('Policy Characteristics'!K:K,MATCH($C1116,'Policy Characteristics'!$C:$C,0)))</f>
        <v>industry-ag-main.html#eff-stds</v>
      </c>
      <c r="R1116" s="144" t="str">
        <f>IF(ISBLANK(INDEX('Policy Characteristics'!L:L,MATCH($C1116,'Policy Characteristics'!$C:$C,0))),"",INDEX('Policy Characteristics'!L:L,MATCH($C1116,'Policy Characteristics'!$C:$C,0)))</f>
        <v>industry-energy-efficiency-standards.html</v>
      </c>
    </row>
    <row r="1117" spans="1:18" s="4" customFormat="1" x14ac:dyDescent="0.25">
      <c r="A1117" s="144" t="str">
        <f>IF(ISBLANK(INDEX('Policy Characteristics'!A:A,MATCH($C1117,'Policy Characteristics'!$C:$C,0))),"",INDEX('Policy Characteristics'!A:A,MATCH($C1117,'Policy Characteristics'!$C:$C,0)))</f>
        <v>Industry</v>
      </c>
      <c r="B1117" s="152" t="str">
        <f>IF(ISBLANK(INDEX('Policy Characteristics'!B:B,MATCH($C1117,'Policy Characteristics'!$C:$C,0))),"",INDEX('Policy Characteristics'!B:B,MATCH($C1117,'Policy Characteristics'!$C:$C,0)))</f>
        <v>Industry Energy Efficiency Standards</v>
      </c>
      <c r="C1117" s="144" t="str">
        <f t="shared" si="43"/>
        <v>Percentage Improvement in Eqpt Efficiency Standards above BAU</v>
      </c>
      <c r="D1117" s="6" t="s">
        <v>1968</v>
      </c>
      <c r="E1117" s="45" t="s">
        <v>1292</v>
      </c>
      <c r="F1117" t="s">
        <v>1931</v>
      </c>
      <c r="G1117" s="45" t="s">
        <v>1298</v>
      </c>
      <c r="H1117" s="43">
        <v>1078</v>
      </c>
      <c r="I1117" t="s">
        <v>43</v>
      </c>
      <c r="J1117" s="145" t="str">
        <f>IF(ISBLANK(INDEX('Policy Characteristics'!D:D,MATCH($C1117,'Policy Characteristics'!$C:$C,0))),"",INDEX('Policy Characteristics'!D:D,MATCH($C1117,'Policy Characteristics'!$C:$C,0)))</f>
        <v>Industry Energy Efficiency Standards</v>
      </c>
      <c r="K1117" s="144" t="str">
        <f>IF(ISBLANK(INDEX('Policy Characteristics'!E:E,MATCH($C1117,'Policy Characteristics'!$C:$C,0))),"",INDEX('Policy Characteristics'!E:E,MATCH($C1117,'Policy Characteristics'!$C:$C,0)))</f>
        <v>indst efficiency standards</v>
      </c>
      <c r="L1117" s="151">
        <f>IF(ISBLANK(INDEX('Policy Characteristics'!F:F,MATCH($C1117,'Policy Characteristics'!$C:$C,0))),"",INDEX('Policy Characteristics'!F:F,MATCH($C1117,'Policy Characteristics'!$C:$C,0)))</f>
        <v>0</v>
      </c>
      <c r="M1117" s="151">
        <f>IF(ISBLANK(INDEX('Policy Characteristics'!G:G,MATCH($C1117,'Policy Characteristics'!$C:$C,0))),"",INDEX('Policy Characteristics'!G:G,MATCH($C1117,'Policy Characteristics'!$C:$C,0)))</f>
        <v>0.25</v>
      </c>
      <c r="N1117" s="151">
        <f>IF(ISBLANK(INDEX('Policy Characteristics'!H:H,MATCH($C1117,'Policy Characteristics'!$C:$C,0))),"",INDEX('Policy Characteristics'!H:H,MATCH($C1117,'Policy Characteristics'!$C:$C,0)))</f>
        <v>0.01</v>
      </c>
      <c r="O1117" s="144" t="str">
        <f>IF(ISBLANK(INDEX('Policy Characteristics'!I:I,MATCH($C1117,'Policy Characteristics'!$C:$C,0))),"",INDEX('Policy Characteristics'!I:I,MATCH($C1117,'Policy Characteristics'!$C:$C,0)))</f>
        <v>% reduction in energy use</v>
      </c>
      <c r="P1117" s="14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44" t="str">
        <f>IF(ISBLANK(INDEX('Policy Characteristics'!K:K,MATCH($C1117,'Policy Characteristics'!$C:$C,0))),"",INDEX('Policy Characteristics'!K:K,MATCH($C1117,'Policy Characteristics'!$C:$C,0)))</f>
        <v>industry-ag-main.html#eff-stds</v>
      </c>
      <c r="R1117" s="144" t="str">
        <f>IF(ISBLANK(INDEX('Policy Characteristics'!L:L,MATCH($C1117,'Policy Characteristics'!$C:$C,0))),"",INDEX('Policy Characteristics'!L:L,MATCH($C1117,'Policy Characteristics'!$C:$C,0)))</f>
        <v>industry-energy-efficiency-standards.html</v>
      </c>
    </row>
    <row r="1118" spans="1:18" s="4" customFormat="1" x14ac:dyDescent="0.25">
      <c r="A1118" s="144" t="str">
        <f>IF(ISBLANK(INDEX('Policy Characteristics'!A:A,MATCH($C1118,'Policy Characteristics'!$C:$C,0))),"",INDEX('Policy Characteristics'!A:A,MATCH($C1118,'Policy Characteristics'!$C:$C,0)))</f>
        <v>Industry</v>
      </c>
      <c r="B1118" s="152" t="str">
        <f>IF(ISBLANK(INDEX('Policy Characteristics'!B:B,MATCH($C1118,'Policy Characteristics'!$C:$C,0))),"",INDEX('Policy Characteristics'!B:B,MATCH($C1118,'Policy Characteristics'!$C:$C,0)))</f>
        <v>Industry Energy Efficiency Standards</v>
      </c>
      <c r="C1118" s="144" t="str">
        <f t="shared" si="43"/>
        <v>Percentage Improvement in Eqpt Efficiency Standards above BAU</v>
      </c>
      <c r="D1118" s="6" t="s">
        <v>1968</v>
      </c>
      <c r="E1118" s="45" t="s">
        <v>1293</v>
      </c>
      <c r="F1118" t="s">
        <v>1931</v>
      </c>
      <c r="G1118" s="45" t="s">
        <v>1301</v>
      </c>
      <c r="H1118" s="43">
        <v>1079</v>
      </c>
      <c r="I1118" t="s">
        <v>43</v>
      </c>
      <c r="J1118" s="145" t="str">
        <f>IF(ISBLANK(INDEX('Policy Characteristics'!D:D,MATCH($C1118,'Policy Characteristics'!$C:$C,0))),"",INDEX('Policy Characteristics'!D:D,MATCH($C1118,'Policy Characteristics'!$C:$C,0)))</f>
        <v>Industry Energy Efficiency Standards</v>
      </c>
      <c r="K1118" s="144" t="str">
        <f>IF(ISBLANK(INDEX('Policy Characteristics'!E:E,MATCH($C1118,'Policy Characteristics'!$C:$C,0))),"",INDEX('Policy Characteristics'!E:E,MATCH($C1118,'Policy Characteristics'!$C:$C,0)))</f>
        <v>indst efficiency standards</v>
      </c>
      <c r="L1118" s="151">
        <f>IF(ISBLANK(INDEX('Policy Characteristics'!F:F,MATCH($C1118,'Policy Characteristics'!$C:$C,0))),"",INDEX('Policy Characteristics'!F:F,MATCH($C1118,'Policy Characteristics'!$C:$C,0)))</f>
        <v>0</v>
      </c>
      <c r="M1118" s="151">
        <f>IF(ISBLANK(INDEX('Policy Characteristics'!G:G,MATCH($C1118,'Policy Characteristics'!$C:$C,0))),"",INDEX('Policy Characteristics'!G:G,MATCH($C1118,'Policy Characteristics'!$C:$C,0)))</f>
        <v>0.25</v>
      </c>
      <c r="N1118" s="151">
        <f>IF(ISBLANK(INDEX('Policy Characteristics'!H:H,MATCH($C1118,'Policy Characteristics'!$C:$C,0))),"",INDEX('Policy Characteristics'!H:H,MATCH($C1118,'Policy Characteristics'!$C:$C,0)))</f>
        <v>0.01</v>
      </c>
      <c r="O1118" s="144" t="str">
        <f>IF(ISBLANK(INDEX('Policy Characteristics'!I:I,MATCH($C1118,'Policy Characteristics'!$C:$C,0))),"",INDEX('Policy Characteristics'!I:I,MATCH($C1118,'Policy Characteristics'!$C:$C,0)))</f>
        <v>% reduction in energy use</v>
      </c>
      <c r="P1118" s="14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44" t="str">
        <f>IF(ISBLANK(INDEX('Policy Characteristics'!K:K,MATCH($C1118,'Policy Characteristics'!$C:$C,0))),"",INDEX('Policy Characteristics'!K:K,MATCH($C1118,'Policy Characteristics'!$C:$C,0)))</f>
        <v>industry-ag-main.html#eff-stds</v>
      </c>
      <c r="R1118" s="144" t="str">
        <f>IF(ISBLANK(INDEX('Policy Characteristics'!L:L,MATCH($C1118,'Policy Characteristics'!$C:$C,0))),"",INDEX('Policy Characteristics'!L:L,MATCH($C1118,'Policy Characteristics'!$C:$C,0)))</f>
        <v>industry-energy-efficiency-standards.html</v>
      </c>
    </row>
    <row r="1119" spans="1:18" s="4" customFormat="1" x14ac:dyDescent="0.25">
      <c r="A1119" s="144" t="str">
        <f>IF(ISBLANK(INDEX('Policy Characteristics'!A:A,MATCH($C1119,'Policy Characteristics'!$C:$C,0))),"",INDEX('Policy Characteristics'!A:A,MATCH($C1119,'Policy Characteristics'!$C:$C,0)))</f>
        <v>Industry</v>
      </c>
      <c r="B1119" s="152" t="str">
        <f>IF(ISBLANK(INDEX('Policy Characteristics'!B:B,MATCH($C1119,'Policy Characteristics'!$C:$C,0))),"",INDEX('Policy Characteristics'!B:B,MATCH($C1119,'Policy Characteristics'!$C:$C,0)))</f>
        <v>Industry Energy Efficiency Standards</v>
      </c>
      <c r="C1119" s="144" t="str">
        <f t="shared" si="43"/>
        <v>Percentage Improvement in Eqpt Efficiency Standards above BAU</v>
      </c>
      <c r="D1119" s="6" t="s">
        <v>1968</v>
      </c>
      <c r="E1119" s="45" t="s">
        <v>1294</v>
      </c>
      <c r="F1119" t="s">
        <v>1931</v>
      </c>
      <c r="G1119" s="45" t="s">
        <v>1302</v>
      </c>
      <c r="H1119" s="43">
        <v>1080</v>
      </c>
      <c r="I1119" t="s">
        <v>43</v>
      </c>
      <c r="J1119" s="145" t="str">
        <f>IF(ISBLANK(INDEX('Policy Characteristics'!D:D,MATCH($C1119,'Policy Characteristics'!$C:$C,0))),"",INDEX('Policy Characteristics'!D:D,MATCH($C1119,'Policy Characteristics'!$C:$C,0)))</f>
        <v>Industry Energy Efficiency Standards</v>
      </c>
      <c r="K1119" s="144" t="str">
        <f>IF(ISBLANK(INDEX('Policy Characteristics'!E:E,MATCH($C1119,'Policy Characteristics'!$C:$C,0))),"",INDEX('Policy Characteristics'!E:E,MATCH($C1119,'Policy Characteristics'!$C:$C,0)))</f>
        <v>indst efficiency standards</v>
      </c>
      <c r="L1119" s="151">
        <f>IF(ISBLANK(INDEX('Policy Characteristics'!F:F,MATCH($C1119,'Policy Characteristics'!$C:$C,0))),"",INDEX('Policy Characteristics'!F:F,MATCH($C1119,'Policy Characteristics'!$C:$C,0)))</f>
        <v>0</v>
      </c>
      <c r="M1119" s="151">
        <f>IF(ISBLANK(INDEX('Policy Characteristics'!G:G,MATCH($C1119,'Policy Characteristics'!$C:$C,0))),"",INDEX('Policy Characteristics'!G:G,MATCH($C1119,'Policy Characteristics'!$C:$C,0)))</f>
        <v>0.25</v>
      </c>
      <c r="N1119" s="151">
        <f>IF(ISBLANK(INDEX('Policy Characteristics'!H:H,MATCH($C1119,'Policy Characteristics'!$C:$C,0))),"",INDEX('Policy Characteristics'!H:H,MATCH($C1119,'Policy Characteristics'!$C:$C,0)))</f>
        <v>0.01</v>
      </c>
      <c r="O1119" s="144" t="str">
        <f>IF(ISBLANK(INDEX('Policy Characteristics'!I:I,MATCH($C1119,'Policy Characteristics'!$C:$C,0))),"",INDEX('Policy Characteristics'!I:I,MATCH($C1119,'Policy Characteristics'!$C:$C,0)))</f>
        <v>% reduction in energy use</v>
      </c>
      <c r="P1119" s="14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44" t="str">
        <f>IF(ISBLANK(INDEX('Policy Characteristics'!K:K,MATCH($C1119,'Policy Characteristics'!$C:$C,0))),"",INDEX('Policy Characteristics'!K:K,MATCH($C1119,'Policy Characteristics'!$C:$C,0)))</f>
        <v>industry-ag-main.html#eff-stds</v>
      </c>
      <c r="R1119" s="144" t="str">
        <f>IF(ISBLANK(INDEX('Policy Characteristics'!L:L,MATCH($C1119,'Policy Characteristics'!$C:$C,0))),"",INDEX('Policy Characteristics'!L:L,MATCH($C1119,'Policy Characteristics'!$C:$C,0)))</f>
        <v>industry-energy-efficiency-standards.html</v>
      </c>
    </row>
    <row r="1120" spans="1:18" s="4" customFormat="1" x14ac:dyDescent="0.25">
      <c r="A1120" s="144" t="str">
        <f>IF(ISBLANK(INDEX('Policy Characteristics'!A:A,MATCH($C1120,'Policy Characteristics'!$C:$C,0))),"",INDEX('Policy Characteristics'!A:A,MATCH($C1120,'Policy Characteristics'!$C:$C,0)))</f>
        <v>Industry</v>
      </c>
      <c r="B1120" s="152" t="str">
        <f>IF(ISBLANK(INDEX('Policy Characteristics'!B:B,MATCH($C1120,'Policy Characteristics'!$C:$C,0))),"",INDEX('Policy Characteristics'!B:B,MATCH($C1120,'Policy Characteristics'!$C:$C,0)))</f>
        <v>Industry Energy Efficiency Standards</v>
      </c>
      <c r="C1120" s="144" t="str">
        <f t="shared" si="43"/>
        <v>Percentage Improvement in Eqpt Efficiency Standards above BAU</v>
      </c>
      <c r="D1120" s="6" t="s">
        <v>1968</v>
      </c>
      <c r="E1120" s="45" t="s">
        <v>1295</v>
      </c>
      <c r="F1120" t="s">
        <v>1931</v>
      </c>
      <c r="G1120" s="45" t="s">
        <v>1299</v>
      </c>
      <c r="H1120" s="43">
        <v>1081</v>
      </c>
      <c r="I1120" t="s">
        <v>44</v>
      </c>
      <c r="J1120" s="145" t="str">
        <f>IF(ISBLANK(INDEX('Policy Characteristics'!D:D,MATCH($C1120,'Policy Characteristics'!$C:$C,0))),"",INDEX('Policy Characteristics'!D:D,MATCH($C1120,'Policy Characteristics'!$C:$C,0)))</f>
        <v>Industry Energy Efficiency Standards</v>
      </c>
      <c r="K1120" s="144" t="str">
        <f>IF(ISBLANK(INDEX('Policy Characteristics'!E:E,MATCH($C1120,'Policy Characteristics'!$C:$C,0))),"",INDEX('Policy Characteristics'!E:E,MATCH($C1120,'Policy Characteristics'!$C:$C,0)))</f>
        <v>indst efficiency standards</v>
      </c>
      <c r="L1120" s="151">
        <f>IF(ISBLANK(INDEX('Policy Characteristics'!F:F,MATCH($C1120,'Policy Characteristics'!$C:$C,0))),"",INDEX('Policy Characteristics'!F:F,MATCH($C1120,'Policy Characteristics'!$C:$C,0)))</f>
        <v>0</v>
      </c>
      <c r="M1120" s="151">
        <f>IF(ISBLANK(INDEX('Policy Characteristics'!G:G,MATCH($C1120,'Policy Characteristics'!$C:$C,0))),"",INDEX('Policy Characteristics'!G:G,MATCH($C1120,'Policy Characteristics'!$C:$C,0)))</f>
        <v>0.25</v>
      </c>
      <c r="N1120" s="151">
        <f>IF(ISBLANK(INDEX('Policy Characteristics'!H:H,MATCH($C1120,'Policy Characteristics'!$C:$C,0))),"",INDEX('Policy Characteristics'!H:H,MATCH($C1120,'Policy Characteristics'!$C:$C,0)))</f>
        <v>0.01</v>
      </c>
      <c r="O1120" s="144" t="str">
        <f>IF(ISBLANK(INDEX('Policy Characteristics'!I:I,MATCH($C1120,'Policy Characteristics'!$C:$C,0))),"",INDEX('Policy Characteristics'!I:I,MATCH($C1120,'Policy Characteristics'!$C:$C,0)))</f>
        <v>% reduction in energy use</v>
      </c>
      <c r="P1120" s="14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44" t="str">
        <f>IF(ISBLANK(INDEX('Policy Characteristics'!K:K,MATCH($C1120,'Policy Characteristics'!$C:$C,0))),"",INDEX('Policy Characteristics'!K:K,MATCH($C1120,'Policy Characteristics'!$C:$C,0)))</f>
        <v>industry-ag-main.html#eff-stds</v>
      </c>
      <c r="R1120" s="144" t="str">
        <f>IF(ISBLANK(INDEX('Policy Characteristics'!L:L,MATCH($C1120,'Policy Characteristics'!$C:$C,0))),"",INDEX('Policy Characteristics'!L:L,MATCH($C1120,'Policy Characteristics'!$C:$C,0)))</f>
        <v>industry-energy-efficiency-standards.html</v>
      </c>
    </row>
    <row r="1121" spans="1:18" s="4" customFormat="1" x14ac:dyDescent="0.25">
      <c r="A1121" s="144" t="str">
        <f>IF(ISBLANK(INDEX('Policy Characteristics'!A:A,MATCH($C1121,'Policy Characteristics'!$C:$C,0))),"",INDEX('Policy Characteristics'!A:A,MATCH($C1121,'Policy Characteristics'!$C:$C,0)))</f>
        <v>Industry</v>
      </c>
      <c r="B1121" s="152" t="str">
        <f>IF(ISBLANK(INDEX('Policy Characteristics'!B:B,MATCH($C1121,'Policy Characteristics'!$C:$C,0))),"",INDEX('Policy Characteristics'!B:B,MATCH($C1121,'Policy Characteristics'!$C:$C,0)))</f>
        <v>Industry Energy Efficiency Standards</v>
      </c>
      <c r="C1121" s="144" t="str">
        <f t="shared" si="43"/>
        <v>Percentage Improvement in Eqpt Efficiency Standards above BAU</v>
      </c>
      <c r="D1121" s="6" t="s">
        <v>1968</v>
      </c>
      <c r="E1121" s="45" t="s">
        <v>1296</v>
      </c>
      <c r="F1121" t="s">
        <v>1931</v>
      </c>
      <c r="G1121" s="45" t="s">
        <v>1300</v>
      </c>
      <c r="H1121" s="43">
        <v>1082</v>
      </c>
      <c r="I1121" t="s">
        <v>43</v>
      </c>
      <c r="J1121" s="145" t="str">
        <f>IF(ISBLANK(INDEX('Policy Characteristics'!D:D,MATCH($C1121,'Policy Characteristics'!$C:$C,0))),"",INDEX('Policy Characteristics'!D:D,MATCH($C1121,'Policy Characteristics'!$C:$C,0)))</f>
        <v>Industry Energy Efficiency Standards</v>
      </c>
      <c r="K1121" s="144" t="str">
        <f>IF(ISBLANK(INDEX('Policy Characteristics'!E:E,MATCH($C1121,'Policy Characteristics'!$C:$C,0))),"",INDEX('Policy Characteristics'!E:E,MATCH($C1121,'Policy Characteristics'!$C:$C,0)))</f>
        <v>indst efficiency standards</v>
      </c>
      <c r="L1121" s="151">
        <f>IF(ISBLANK(INDEX('Policy Characteristics'!F:F,MATCH($C1121,'Policy Characteristics'!$C:$C,0))),"",INDEX('Policy Characteristics'!F:F,MATCH($C1121,'Policy Characteristics'!$C:$C,0)))</f>
        <v>0</v>
      </c>
      <c r="M1121" s="151">
        <f>IF(ISBLANK(INDEX('Policy Characteristics'!G:G,MATCH($C1121,'Policy Characteristics'!$C:$C,0))),"",INDEX('Policy Characteristics'!G:G,MATCH($C1121,'Policy Characteristics'!$C:$C,0)))</f>
        <v>0.25</v>
      </c>
      <c r="N1121" s="151">
        <f>IF(ISBLANK(INDEX('Policy Characteristics'!H:H,MATCH($C1121,'Policy Characteristics'!$C:$C,0))),"",INDEX('Policy Characteristics'!H:H,MATCH($C1121,'Policy Characteristics'!$C:$C,0)))</f>
        <v>0.01</v>
      </c>
      <c r="O1121" s="144" t="str">
        <f>IF(ISBLANK(INDEX('Policy Characteristics'!I:I,MATCH($C1121,'Policy Characteristics'!$C:$C,0))),"",INDEX('Policy Characteristics'!I:I,MATCH($C1121,'Policy Characteristics'!$C:$C,0)))</f>
        <v>% reduction in energy use</v>
      </c>
      <c r="P1121" s="14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44" t="str">
        <f>IF(ISBLANK(INDEX('Policy Characteristics'!K:K,MATCH($C1121,'Policy Characteristics'!$C:$C,0))),"",INDEX('Policy Characteristics'!K:K,MATCH($C1121,'Policy Characteristics'!$C:$C,0)))</f>
        <v>industry-ag-main.html#eff-stds</v>
      </c>
      <c r="R1121" s="144" t="str">
        <f>IF(ISBLANK(INDEX('Policy Characteristics'!L:L,MATCH($C1121,'Policy Characteristics'!$C:$C,0))),"",INDEX('Policy Characteristics'!L:L,MATCH($C1121,'Policy Characteristics'!$C:$C,0)))</f>
        <v>industry-energy-efficiency-standards.html</v>
      </c>
    </row>
    <row r="1122" spans="1:18" s="4" customFormat="1" x14ac:dyDescent="0.25">
      <c r="A1122" s="144" t="str">
        <f>IF(ISBLANK(INDEX('Policy Characteristics'!A:A,MATCH($C1122,'Policy Characteristics'!$C:$C,0))),"",INDEX('Policy Characteristics'!A:A,MATCH($C1122,'Policy Characteristics'!$C:$C,0)))</f>
        <v>Industry</v>
      </c>
      <c r="B1122" s="152" t="str">
        <f>IF(ISBLANK(INDEX('Policy Characteristics'!B:B,MATCH($C1122,'Policy Characteristics'!$C:$C,0))),"",INDEX('Policy Characteristics'!B:B,MATCH($C1122,'Policy Characteristics'!$C:$C,0)))</f>
        <v>Industry Energy Efficiency Standards</v>
      </c>
      <c r="C1122" s="144" t="str">
        <f t="shared" si="43"/>
        <v>Percentage Improvement in Eqpt Efficiency Standards above BAU</v>
      </c>
      <c r="D1122" s="6" t="s">
        <v>1968</v>
      </c>
      <c r="E1122" s="45" t="s">
        <v>1297</v>
      </c>
      <c r="F1122" t="s">
        <v>1931</v>
      </c>
      <c r="G1122" s="45" t="s">
        <v>1303</v>
      </c>
      <c r="H1122" s="43">
        <v>1083</v>
      </c>
      <c r="I1122" t="s">
        <v>44</v>
      </c>
      <c r="J1122" s="145" t="str">
        <f>IF(ISBLANK(INDEX('Policy Characteristics'!D:D,MATCH($C1122,'Policy Characteristics'!$C:$C,0))),"",INDEX('Policy Characteristics'!D:D,MATCH($C1122,'Policy Characteristics'!$C:$C,0)))</f>
        <v>Industry Energy Efficiency Standards</v>
      </c>
      <c r="K1122" s="144" t="str">
        <f>IF(ISBLANK(INDEX('Policy Characteristics'!E:E,MATCH($C1122,'Policy Characteristics'!$C:$C,0))),"",INDEX('Policy Characteristics'!E:E,MATCH($C1122,'Policy Characteristics'!$C:$C,0)))</f>
        <v>indst efficiency standards</v>
      </c>
      <c r="L1122" s="151">
        <f>IF(ISBLANK(INDEX('Policy Characteristics'!F:F,MATCH($C1122,'Policy Characteristics'!$C:$C,0))),"",INDEX('Policy Characteristics'!F:F,MATCH($C1122,'Policy Characteristics'!$C:$C,0)))</f>
        <v>0</v>
      </c>
      <c r="M1122" s="151">
        <f>IF(ISBLANK(INDEX('Policy Characteristics'!G:G,MATCH($C1122,'Policy Characteristics'!$C:$C,0))),"",INDEX('Policy Characteristics'!G:G,MATCH($C1122,'Policy Characteristics'!$C:$C,0)))</f>
        <v>0.25</v>
      </c>
      <c r="N1122" s="151">
        <f>IF(ISBLANK(INDEX('Policy Characteristics'!H:H,MATCH($C1122,'Policy Characteristics'!$C:$C,0))),"",INDEX('Policy Characteristics'!H:H,MATCH($C1122,'Policy Characteristics'!$C:$C,0)))</f>
        <v>0.01</v>
      </c>
      <c r="O1122" s="144" t="str">
        <f>IF(ISBLANK(INDEX('Policy Characteristics'!I:I,MATCH($C1122,'Policy Characteristics'!$C:$C,0))),"",INDEX('Policy Characteristics'!I:I,MATCH($C1122,'Policy Characteristics'!$C:$C,0)))</f>
        <v>% reduction in energy use</v>
      </c>
      <c r="P1122" s="14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44" t="str">
        <f>IF(ISBLANK(INDEX('Policy Characteristics'!K:K,MATCH($C1122,'Policy Characteristics'!$C:$C,0))),"",INDEX('Policy Characteristics'!K:K,MATCH($C1122,'Policy Characteristics'!$C:$C,0)))</f>
        <v>industry-ag-main.html#eff-stds</v>
      </c>
      <c r="R1122" s="144" t="str">
        <f>IF(ISBLANK(INDEX('Policy Characteristics'!L:L,MATCH($C1122,'Policy Characteristics'!$C:$C,0))),"",INDEX('Policy Characteristics'!L:L,MATCH($C1122,'Policy Characteristics'!$C:$C,0)))</f>
        <v>industry-energy-efficiency-standards.html</v>
      </c>
    </row>
    <row r="1123" spans="1:18" s="4" customFormat="1" x14ac:dyDescent="0.25">
      <c r="A1123" s="144" t="str">
        <f>IF(ISBLANK(INDEX('Policy Characteristics'!A:A,MATCH($C1123,'Policy Characteristics'!$C:$C,0))),"",INDEX('Policy Characteristics'!A:A,MATCH($C1123,'Policy Characteristics'!$C:$C,0)))</f>
        <v>Industry</v>
      </c>
      <c r="B1123" s="152" t="str">
        <f>IF(ISBLANK(INDEX('Policy Characteristics'!B:B,MATCH($C1123,'Policy Characteristics'!$C:$C,0))),"",INDEX('Policy Characteristics'!B:B,MATCH($C1123,'Policy Characteristics'!$C:$C,0)))</f>
        <v>Industry Energy Efficiency Standards</v>
      </c>
      <c r="C1123" s="144" t="str">
        <f t="shared" si="43"/>
        <v>Percentage Improvement in Eqpt Efficiency Standards above BAU</v>
      </c>
      <c r="D1123" s="6" t="s">
        <v>1968</v>
      </c>
      <c r="E1123" s="45" t="s">
        <v>1598</v>
      </c>
      <c r="F1123" t="s">
        <v>1931</v>
      </c>
      <c r="G1123" s="45" t="s">
        <v>1601</v>
      </c>
      <c r="H1123" s="43">
        <v>1084</v>
      </c>
      <c r="I1123" t="s">
        <v>44</v>
      </c>
      <c r="J1123" s="145" t="str">
        <f>IF(ISBLANK(INDEX('Policy Characteristics'!D:D,MATCH($C1123,'Policy Characteristics'!$C:$C,0))),"",INDEX('Policy Characteristics'!D:D,MATCH($C1123,'Policy Characteristics'!$C:$C,0)))</f>
        <v>Industry Energy Efficiency Standards</v>
      </c>
      <c r="K1123" s="144" t="str">
        <f>IF(ISBLANK(INDEX('Policy Characteristics'!E:E,MATCH($C1123,'Policy Characteristics'!$C:$C,0))),"",INDEX('Policy Characteristics'!E:E,MATCH($C1123,'Policy Characteristics'!$C:$C,0)))</f>
        <v>indst efficiency standards</v>
      </c>
      <c r="L1123" s="151">
        <f>IF(ISBLANK(INDEX('Policy Characteristics'!F:F,MATCH($C1123,'Policy Characteristics'!$C:$C,0))),"",INDEX('Policy Characteristics'!F:F,MATCH($C1123,'Policy Characteristics'!$C:$C,0)))</f>
        <v>0</v>
      </c>
      <c r="M1123" s="151">
        <f>IF(ISBLANK(INDEX('Policy Characteristics'!G:G,MATCH($C1123,'Policy Characteristics'!$C:$C,0))),"",INDEX('Policy Characteristics'!G:G,MATCH($C1123,'Policy Characteristics'!$C:$C,0)))</f>
        <v>0.25</v>
      </c>
      <c r="N1123" s="151">
        <f>IF(ISBLANK(INDEX('Policy Characteristics'!H:H,MATCH($C1123,'Policy Characteristics'!$C:$C,0))),"",INDEX('Policy Characteristics'!H:H,MATCH($C1123,'Policy Characteristics'!$C:$C,0)))</f>
        <v>0.01</v>
      </c>
      <c r="O1123" s="144" t="str">
        <f>IF(ISBLANK(INDEX('Policy Characteristics'!I:I,MATCH($C1123,'Policy Characteristics'!$C:$C,0))),"",INDEX('Policy Characteristics'!I:I,MATCH($C1123,'Policy Characteristics'!$C:$C,0)))</f>
        <v>% reduction in energy use</v>
      </c>
      <c r="P1123" s="14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44" t="str">
        <f>IF(ISBLANK(INDEX('Policy Characteristics'!K:K,MATCH($C1123,'Policy Characteristics'!$C:$C,0))),"",INDEX('Policy Characteristics'!K:K,MATCH($C1123,'Policy Characteristics'!$C:$C,0)))</f>
        <v>industry-ag-main.html#eff-stds</v>
      </c>
      <c r="R1123" s="144" t="str">
        <f>IF(ISBLANK(INDEX('Policy Characteristics'!L:L,MATCH($C1123,'Policy Characteristics'!$C:$C,0))),"",INDEX('Policy Characteristics'!L:L,MATCH($C1123,'Policy Characteristics'!$C:$C,0)))</f>
        <v>industry-energy-efficiency-standards.html</v>
      </c>
    </row>
    <row r="1124" spans="1:18" s="4" customFormat="1" x14ac:dyDescent="0.25">
      <c r="A1124" s="144" t="str">
        <f>IF(ISBLANK(INDEX('Policy Characteristics'!A:A,MATCH($C1124,'Policy Characteristics'!$C:$C,0))),"",INDEX('Policy Characteristics'!A:A,MATCH($C1124,'Policy Characteristics'!$C:$C,0)))</f>
        <v>Industry</v>
      </c>
      <c r="B1124" s="152" t="str">
        <f>IF(ISBLANK(INDEX('Policy Characteristics'!B:B,MATCH($C1124,'Policy Characteristics'!$C:$C,0))),"",INDEX('Policy Characteristics'!B:B,MATCH($C1124,'Policy Characteristics'!$C:$C,0)))</f>
        <v>Industry Energy Efficiency Standards</v>
      </c>
      <c r="C1124" s="144" t="str">
        <f t="shared" si="43"/>
        <v>Percentage Improvement in Eqpt Efficiency Standards above BAU</v>
      </c>
      <c r="D1124" s="6" t="s">
        <v>1968</v>
      </c>
      <c r="E1124" s="45" t="s">
        <v>1599</v>
      </c>
      <c r="F1124" t="s">
        <v>1931</v>
      </c>
      <c r="G1124" s="45" t="s">
        <v>1603</v>
      </c>
      <c r="H1124" s="43">
        <v>1085</v>
      </c>
      <c r="I1124" t="s">
        <v>43</v>
      </c>
      <c r="J1124" s="145" t="str">
        <f>IF(ISBLANK(INDEX('Policy Characteristics'!D:D,MATCH($C1124,'Policy Characteristics'!$C:$C,0))),"",INDEX('Policy Characteristics'!D:D,MATCH($C1124,'Policy Characteristics'!$C:$C,0)))</f>
        <v>Industry Energy Efficiency Standards</v>
      </c>
      <c r="K1124" s="144" t="str">
        <f>IF(ISBLANK(INDEX('Policy Characteristics'!E:E,MATCH($C1124,'Policy Characteristics'!$C:$C,0))),"",INDEX('Policy Characteristics'!E:E,MATCH($C1124,'Policy Characteristics'!$C:$C,0)))</f>
        <v>indst efficiency standards</v>
      </c>
      <c r="L1124" s="151">
        <f>IF(ISBLANK(INDEX('Policy Characteristics'!F:F,MATCH($C1124,'Policy Characteristics'!$C:$C,0))),"",INDEX('Policy Characteristics'!F:F,MATCH($C1124,'Policy Characteristics'!$C:$C,0)))</f>
        <v>0</v>
      </c>
      <c r="M1124" s="151">
        <f>IF(ISBLANK(INDEX('Policy Characteristics'!G:G,MATCH($C1124,'Policy Characteristics'!$C:$C,0))),"",INDEX('Policy Characteristics'!G:G,MATCH($C1124,'Policy Characteristics'!$C:$C,0)))</f>
        <v>0.25</v>
      </c>
      <c r="N1124" s="151">
        <f>IF(ISBLANK(INDEX('Policy Characteristics'!H:H,MATCH($C1124,'Policy Characteristics'!$C:$C,0))),"",INDEX('Policy Characteristics'!H:H,MATCH($C1124,'Policy Characteristics'!$C:$C,0)))</f>
        <v>0.01</v>
      </c>
      <c r="O1124" s="144" t="str">
        <f>IF(ISBLANK(INDEX('Policy Characteristics'!I:I,MATCH($C1124,'Policy Characteristics'!$C:$C,0))),"",INDEX('Policy Characteristics'!I:I,MATCH($C1124,'Policy Characteristics'!$C:$C,0)))</f>
        <v>% reduction in energy use</v>
      </c>
      <c r="P1124" s="14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44" t="str">
        <f>IF(ISBLANK(INDEX('Policy Characteristics'!K:K,MATCH($C1124,'Policy Characteristics'!$C:$C,0))),"",INDEX('Policy Characteristics'!K:K,MATCH($C1124,'Policy Characteristics'!$C:$C,0)))</f>
        <v>industry-ag-main.html#eff-stds</v>
      </c>
      <c r="R1124" s="144" t="str">
        <f>IF(ISBLANK(INDEX('Policy Characteristics'!L:L,MATCH($C1124,'Policy Characteristics'!$C:$C,0))),"",INDEX('Policy Characteristics'!L:L,MATCH($C1124,'Policy Characteristics'!$C:$C,0)))</f>
        <v>industry-energy-efficiency-standards.html</v>
      </c>
    </row>
    <row r="1125" spans="1:18" s="4" customFormat="1" x14ac:dyDescent="0.25">
      <c r="A1125" s="144" t="str">
        <f>IF(ISBLANK(INDEX('Policy Characteristics'!A:A,MATCH($C1125,'Policy Characteristics'!$C:$C,0))),"",INDEX('Policy Characteristics'!A:A,MATCH($C1125,'Policy Characteristics'!$C:$C,0)))</f>
        <v>Industry</v>
      </c>
      <c r="B1125" s="152" t="str">
        <f>IF(ISBLANK(INDEX('Policy Characteristics'!B:B,MATCH($C1125,'Policy Characteristics'!$C:$C,0))),"",INDEX('Policy Characteristics'!B:B,MATCH($C1125,'Policy Characteristics'!$C:$C,0)))</f>
        <v>Industry Energy Efficiency Standards</v>
      </c>
      <c r="C1125" s="144" t="str">
        <f t="shared" si="43"/>
        <v>Percentage Improvement in Eqpt Efficiency Standards above BAU</v>
      </c>
      <c r="D1125" s="6" t="s">
        <v>1968</v>
      </c>
      <c r="E1125" s="45" t="s">
        <v>1600</v>
      </c>
      <c r="F1125" t="s">
        <v>1931</v>
      </c>
      <c r="G1125" s="45" t="s">
        <v>1604</v>
      </c>
      <c r="H1125" s="43">
        <v>1086</v>
      </c>
      <c r="I1125" t="s">
        <v>43</v>
      </c>
      <c r="J1125" s="145" t="str">
        <f>IF(ISBLANK(INDEX('Policy Characteristics'!D:D,MATCH($C1125,'Policy Characteristics'!$C:$C,0))),"",INDEX('Policy Characteristics'!D:D,MATCH($C1125,'Policy Characteristics'!$C:$C,0)))</f>
        <v>Industry Energy Efficiency Standards</v>
      </c>
      <c r="K1125" s="144" t="str">
        <f>IF(ISBLANK(INDEX('Policy Characteristics'!E:E,MATCH($C1125,'Policy Characteristics'!$C:$C,0))),"",INDEX('Policy Characteristics'!E:E,MATCH($C1125,'Policy Characteristics'!$C:$C,0)))</f>
        <v>indst efficiency standards</v>
      </c>
      <c r="L1125" s="151">
        <f>IF(ISBLANK(INDEX('Policy Characteristics'!F:F,MATCH($C1125,'Policy Characteristics'!$C:$C,0))),"",INDEX('Policy Characteristics'!F:F,MATCH($C1125,'Policy Characteristics'!$C:$C,0)))</f>
        <v>0</v>
      </c>
      <c r="M1125" s="151">
        <f>IF(ISBLANK(INDEX('Policy Characteristics'!G:G,MATCH($C1125,'Policy Characteristics'!$C:$C,0))),"",INDEX('Policy Characteristics'!G:G,MATCH($C1125,'Policy Characteristics'!$C:$C,0)))</f>
        <v>0.25</v>
      </c>
      <c r="N1125" s="151">
        <f>IF(ISBLANK(INDEX('Policy Characteristics'!H:H,MATCH($C1125,'Policy Characteristics'!$C:$C,0))),"",INDEX('Policy Characteristics'!H:H,MATCH($C1125,'Policy Characteristics'!$C:$C,0)))</f>
        <v>0.01</v>
      </c>
      <c r="O1125" s="144" t="str">
        <f>IF(ISBLANK(INDEX('Policy Characteristics'!I:I,MATCH($C1125,'Policy Characteristics'!$C:$C,0))),"",INDEX('Policy Characteristics'!I:I,MATCH($C1125,'Policy Characteristics'!$C:$C,0)))</f>
        <v>% reduction in energy use</v>
      </c>
      <c r="P1125" s="14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44" t="str">
        <f>IF(ISBLANK(INDEX('Policy Characteristics'!K:K,MATCH($C1125,'Policy Characteristics'!$C:$C,0))),"",INDEX('Policy Characteristics'!K:K,MATCH($C1125,'Policy Characteristics'!$C:$C,0)))</f>
        <v>industry-ag-main.html#eff-stds</v>
      </c>
      <c r="R1125" s="144" t="str">
        <f>IF(ISBLANK(INDEX('Policy Characteristics'!L:L,MATCH($C1125,'Policy Characteristics'!$C:$C,0))),"",INDEX('Policy Characteristics'!L:L,MATCH($C1125,'Policy Characteristics'!$C:$C,0)))</f>
        <v>industry-energy-efficiency-standards.html</v>
      </c>
    </row>
    <row r="1126" spans="1:18" s="4" customFormat="1" x14ac:dyDescent="0.25">
      <c r="A1126" s="144" t="str">
        <f>IF(ISBLANK(INDEX('Policy Characteristics'!A:A,MATCH($C1126,'Policy Characteristics'!$C:$C,0))),"",INDEX('Policy Characteristics'!A:A,MATCH($C1126,'Policy Characteristics'!$C:$C,0)))</f>
        <v>Industry</v>
      </c>
      <c r="B1126" s="152" t="str">
        <f>IF(ISBLANK(INDEX('Policy Characteristics'!B:B,MATCH($C1126,'Policy Characteristics'!$C:$C,0))),"",INDEX('Policy Characteristics'!B:B,MATCH($C1126,'Policy Characteristics'!$C:$C,0)))</f>
        <v>Industry Energy Efficiency Standards</v>
      </c>
      <c r="C1126" s="144" t="str">
        <f t="shared" ref="C1126:C1189" si="44">C$997</f>
        <v>Percentage Improvement in Eqpt Efficiency Standards above BAU</v>
      </c>
      <c r="D1126" s="6" t="s">
        <v>1968</v>
      </c>
      <c r="E1126" s="45" t="s">
        <v>1597</v>
      </c>
      <c r="F1126" t="s">
        <v>1931</v>
      </c>
      <c r="G1126" s="45" t="s">
        <v>1602</v>
      </c>
      <c r="H1126" s="43">
        <v>1087</v>
      </c>
      <c r="I1126" t="s">
        <v>44</v>
      </c>
      <c r="J1126" s="145" t="str">
        <f>IF(ISBLANK(INDEX('Policy Characteristics'!D:D,MATCH($C1126,'Policy Characteristics'!$C:$C,0))),"",INDEX('Policy Characteristics'!D:D,MATCH($C1126,'Policy Characteristics'!$C:$C,0)))</f>
        <v>Industry Energy Efficiency Standards</v>
      </c>
      <c r="K1126" s="144" t="str">
        <f>IF(ISBLANK(INDEX('Policy Characteristics'!E:E,MATCH($C1126,'Policy Characteristics'!$C:$C,0))),"",INDEX('Policy Characteristics'!E:E,MATCH($C1126,'Policy Characteristics'!$C:$C,0)))</f>
        <v>indst efficiency standards</v>
      </c>
      <c r="L1126" s="151">
        <f>IF(ISBLANK(INDEX('Policy Characteristics'!F:F,MATCH($C1126,'Policy Characteristics'!$C:$C,0))),"",INDEX('Policy Characteristics'!F:F,MATCH($C1126,'Policy Characteristics'!$C:$C,0)))</f>
        <v>0</v>
      </c>
      <c r="M1126" s="151">
        <f>IF(ISBLANK(INDEX('Policy Characteristics'!G:G,MATCH($C1126,'Policy Characteristics'!$C:$C,0))),"",INDEX('Policy Characteristics'!G:G,MATCH($C1126,'Policy Characteristics'!$C:$C,0)))</f>
        <v>0.25</v>
      </c>
      <c r="N1126" s="151">
        <f>IF(ISBLANK(INDEX('Policy Characteristics'!H:H,MATCH($C1126,'Policy Characteristics'!$C:$C,0))),"",INDEX('Policy Characteristics'!H:H,MATCH($C1126,'Policy Characteristics'!$C:$C,0)))</f>
        <v>0.01</v>
      </c>
      <c r="O1126" s="144" t="str">
        <f>IF(ISBLANK(INDEX('Policy Characteristics'!I:I,MATCH($C1126,'Policy Characteristics'!$C:$C,0))),"",INDEX('Policy Characteristics'!I:I,MATCH($C1126,'Policy Characteristics'!$C:$C,0)))</f>
        <v>% reduction in energy use</v>
      </c>
      <c r="P1126" s="14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44" t="str">
        <f>IF(ISBLANK(INDEX('Policy Characteristics'!K:K,MATCH($C1126,'Policy Characteristics'!$C:$C,0))),"",INDEX('Policy Characteristics'!K:K,MATCH($C1126,'Policy Characteristics'!$C:$C,0)))</f>
        <v>industry-ag-main.html#eff-stds</v>
      </c>
      <c r="R1126" s="144" t="str">
        <f>IF(ISBLANK(INDEX('Policy Characteristics'!L:L,MATCH($C1126,'Policy Characteristics'!$C:$C,0))),"",INDEX('Policy Characteristics'!L:L,MATCH($C1126,'Policy Characteristics'!$C:$C,0)))</f>
        <v>industry-energy-efficiency-standards.html</v>
      </c>
    </row>
    <row r="1127" spans="1:18" s="4" customFormat="1" x14ac:dyDescent="0.25">
      <c r="A1127" s="144" t="str">
        <f>IF(ISBLANK(INDEX('Policy Characteristics'!A:A,MATCH($C1127,'Policy Characteristics'!$C:$C,0))),"",INDEX('Policy Characteristics'!A:A,MATCH($C1127,'Policy Characteristics'!$C:$C,0)))</f>
        <v>Industry</v>
      </c>
      <c r="B1127" s="152" t="str">
        <f>IF(ISBLANK(INDEX('Policy Characteristics'!B:B,MATCH($C1127,'Policy Characteristics'!$C:$C,0))),"",INDEX('Policy Characteristics'!B:B,MATCH($C1127,'Policy Characteristics'!$C:$C,0)))</f>
        <v>Industry Energy Efficiency Standards</v>
      </c>
      <c r="C1127" s="144" t="str">
        <f t="shared" si="44"/>
        <v>Percentage Improvement in Eqpt Efficiency Standards above BAU</v>
      </c>
      <c r="D1127" s="6" t="s">
        <v>1969</v>
      </c>
      <c r="E1127" s="45" t="s">
        <v>1292</v>
      </c>
      <c r="F1127" t="s">
        <v>1472</v>
      </c>
      <c r="G1127" s="45" t="s">
        <v>1298</v>
      </c>
      <c r="H1127" s="43">
        <v>1088</v>
      </c>
      <c r="I1127" t="s">
        <v>43</v>
      </c>
      <c r="J1127" s="145" t="str">
        <f>IF(ISBLANK(INDEX('Policy Characteristics'!D:D,MATCH($C1127,'Policy Characteristics'!$C:$C,0))),"",INDEX('Policy Characteristics'!D:D,MATCH($C1127,'Policy Characteristics'!$C:$C,0)))</f>
        <v>Industry Energy Efficiency Standards</v>
      </c>
      <c r="K1127" s="144" t="str">
        <f>IF(ISBLANK(INDEX('Policy Characteristics'!E:E,MATCH($C1127,'Policy Characteristics'!$C:$C,0))),"",INDEX('Policy Characteristics'!E:E,MATCH($C1127,'Policy Characteristics'!$C:$C,0)))</f>
        <v>indst efficiency standards</v>
      </c>
      <c r="L1127" s="151">
        <f>IF(ISBLANK(INDEX('Policy Characteristics'!F:F,MATCH($C1127,'Policy Characteristics'!$C:$C,0))),"",INDEX('Policy Characteristics'!F:F,MATCH($C1127,'Policy Characteristics'!$C:$C,0)))</f>
        <v>0</v>
      </c>
      <c r="M1127" s="151">
        <f>IF(ISBLANK(INDEX('Policy Characteristics'!G:G,MATCH($C1127,'Policy Characteristics'!$C:$C,0))),"",INDEX('Policy Characteristics'!G:G,MATCH($C1127,'Policy Characteristics'!$C:$C,0)))</f>
        <v>0.25</v>
      </c>
      <c r="N1127" s="151">
        <f>IF(ISBLANK(INDEX('Policy Characteristics'!H:H,MATCH($C1127,'Policy Characteristics'!$C:$C,0))),"",INDEX('Policy Characteristics'!H:H,MATCH($C1127,'Policy Characteristics'!$C:$C,0)))</f>
        <v>0.01</v>
      </c>
      <c r="O1127" s="144" t="str">
        <f>IF(ISBLANK(INDEX('Policy Characteristics'!I:I,MATCH($C1127,'Policy Characteristics'!$C:$C,0))),"",INDEX('Policy Characteristics'!I:I,MATCH($C1127,'Policy Characteristics'!$C:$C,0)))</f>
        <v>% reduction in energy use</v>
      </c>
      <c r="P1127" s="14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44" t="str">
        <f>IF(ISBLANK(INDEX('Policy Characteristics'!K:K,MATCH($C1127,'Policy Characteristics'!$C:$C,0))),"",INDEX('Policy Characteristics'!K:K,MATCH($C1127,'Policy Characteristics'!$C:$C,0)))</f>
        <v>industry-ag-main.html#eff-stds</v>
      </c>
      <c r="R1127" s="144" t="str">
        <f>IF(ISBLANK(INDEX('Policy Characteristics'!L:L,MATCH($C1127,'Policy Characteristics'!$C:$C,0))),"",INDEX('Policy Characteristics'!L:L,MATCH($C1127,'Policy Characteristics'!$C:$C,0)))</f>
        <v>industry-energy-efficiency-standards.html</v>
      </c>
    </row>
    <row r="1128" spans="1:18" s="4" customFormat="1" x14ac:dyDescent="0.25">
      <c r="A1128" s="144" t="str">
        <f>IF(ISBLANK(INDEX('Policy Characteristics'!A:A,MATCH($C1128,'Policy Characteristics'!$C:$C,0))),"",INDEX('Policy Characteristics'!A:A,MATCH($C1128,'Policy Characteristics'!$C:$C,0)))</f>
        <v>Industry</v>
      </c>
      <c r="B1128" s="152" t="str">
        <f>IF(ISBLANK(INDEX('Policy Characteristics'!B:B,MATCH($C1128,'Policy Characteristics'!$C:$C,0))),"",INDEX('Policy Characteristics'!B:B,MATCH($C1128,'Policy Characteristics'!$C:$C,0)))</f>
        <v>Industry Energy Efficiency Standards</v>
      </c>
      <c r="C1128" s="144" t="str">
        <f t="shared" si="44"/>
        <v>Percentage Improvement in Eqpt Efficiency Standards above BAU</v>
      </c>
      <c r="D1128" s="6" t="s">
        <v>1969</v>
      </c>
      <c r="E1128" s="45" t="s">
        <v>1293</v>
      </c>
      <c r="F1128" t="s">
        <v>1472</v>
      </c>
      <c r="G1128" s="45" t="s">
        <v>1301</v>
      </c>
      <c r="H1128" s="43">
        <v>1089</v>
      </c>
      <c r="I1128" t="s">
        <v>43</v>
      </c>
      <c r="J1128" s="145" t="str">
        <f>IF(ISBLANK(INDEX('Policy Characteristics'!D:D,MATCH($C1128,'Policy Characteristics'!$C:$C,0))),"",INDEX('Policy Characteristics'!D:D,MATCH($C1128,'Policy Characteristics'!$C:$C,0)))</f>
        <v>Industry Energy Efficiency Standards</v>
      </c>
      <c r="K1128" s="144" t="str">
        <f>IF(ISBLANK(INDEX('Policy Characteristics'!E:E,MATCH($C1128,'Policy Characteristics'!$C:$C,0))),"",INDEX('Policy Characteristics'!E:E,MATCH($C1128,'Policy Characteristics'!$C:$C,0)))</f>
        <v>indst efficiency standards</v>
      </c>
      <c r="L1128" s="151">
        <f>IF(ISBLANK(INDEX('Policy Characteristics'!F:F,MATCH($C1128,'Policy Characteristics'!$C:$C,0))),"",INDEX('Policy Characteristics'!F:F,MATCH($C1128,'Policy Characteristics'!$C:$C,0)))</f>
        <v>0</v>
      </c>
      <c r="M1128" s="151">
        <f>IF(ISBLANK(INDEX('Policy Characteristics'!G:G,MATCH($C1128,'Policy Characteristics'!$C:$C,0))),"",INDEX('Policy Characteristics'!G:G,MATCH($C1128,'Policy Characteristics'!$C:$C,0)))</f>
        <v>0.25</v>
      </c>
      <c r="N1128" s="151">
        <f>IF(ISBLANK(INDEX('Policy Characteristics'!H:H,MATCH($C1128,'Policy Characteristics'!$C:$C,0))),"",INDEX('Policy Characteristics'!H:H,MATCH($C1128,'Policy Characteristics'!$C:$C,0)))</f>
        <v>0.01</v>
      </c>
      <c r="O1128" s="144" t="str">
        <f>IF(ISBLANK(INDEX('Policy Characteristics'!I:I,MATCH($C1128,'Policy Characteristics'!$C:$C,0))),"",INDEX('Policy Characteristics'!I:I,MATCH($C1128,'Policy Characteristics'!$C:$C,0)))</f>
        <v>% reduction in energy use</v>
      </c>
      <c r="P1128" s="14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44" t="str">
        <f>IF(ISBLANK(INDEX('Policy Characteristics'!K:K,MATCH($C1128,'Policy Characteristics'!$C:$C,0))),"",INDEX('Policy Characteristics'!K:K,MATCH($C1128,'Policy Characteristics'!$C:$C,0)))</f>
        <v>industry-ag-main.html#eff-stds</v>
      </c>
      <c r="R1128" s="144" t="str">
        <f>IF(ISBLANK(INDEX('Policy Characteristics'!L:L,MATCH($C1128,'Policy Characteristics'!$C:$C,0))),"",INDEX('Policy Characteristics'!L:L,MATCH($C1128,'Policy Characteristics'!$C:$C,0)))</f>
        <v>industry-energy-efficiency-standards.html</v>
      </c>
    </row>
    <row r="1129" spans="1:18" s="4" customFormat="1" x14ac:dyDescent="0.25">
      <c r="A1129" s="144" t="str">
        <f>IF(ISBLANK(INDEX('Policy Characteristics'!A:A,MATCH($C1129,'Policy Characteristics'!$C:$C,0))),"",INDEX('Policy Characteristics'!A:A,MATCH($C1129,'Policy Characteristics'!$C:$C,0)))</f>
        <v>Industry</v>
      </c>
      <c r="B1129" s="152" t="str">
        <f>IF(ISBLANK(INDEX('Policy Characteristics'!B:B,MATCH($C1129,'Policy Characteristics'!$C:$C,0))),"",INDEX('Policy Characteristics'!B:B,MATCH($C1129,'Policy Characteristics'!$C:$C,0)))</f>
        <v>Industry Energy Efficiency Standards</v>
      </c>
      <c r="C1129" s="144" t="str">
        <f t="shared" si="44"/>
        <v>Percentage Improvement in Eqpt Efficiency Standards above BAU</v>
      </c>
      <c r="D1129" s="6" t="s">
        <v>1969</v>
      </c>
      <c r="E1129" s="45" t="s">
        <v>1294</v>
      </c>
      <c r="F1129" t="s">
        <v>1472</v>
      </c>
      <c r="G1129" s="45" t="s">
        <v>1302</v>
      </c>
      <c r="H1129" s="43">
        <v>1090</v>
      </c>
      <c r="I1129" t="s">
        <v>43</v>
      </c>
      <c r="J1129" s="145" t="str">
        <f>IF(ISBLANK(INDEX('Policy Characteristics'!D:D,MATCH($C1129,'Policy Characteristics'!$C:$C,0))),"",INDEX('Policy Characteristics'!D:D,MATCH($C1129,'Policy Characteristics'!$C:$C,0)))</f>
        <v>Industry Energy Efficiency Standards</v>
      </c>
      <c r="K1129" s="144" t="str">
        <f>IF(ISBLANK(INDEX('Policy Characteristics'!E:E,MATCH($C1129,'Policy Characteristics'!$C:$C,0))),"",INDEX('Policy Characteristics'!E:E,MATCH($C1129,'Policy Characteristics'!$C:$C,0)))</f>
        <v>indst efficiency standards</v>
      </c>
      <c r="L1129" s="151">
        <f>IF(ISBLANK(INDEX('Policy Characteristics'!F:F,MATCH($C1129,'Policy Characteristics'!$C:$C,0))),"",INDEX('Policy Characteristics'!F:F,MATCH($C1129,'Policy Characteristics'!$C:$C,0)))</f>
        <v>0</v>
      </c>
      <c r="M1129" s="151">
        <f>IF(ISBLANK(INDEX('Policy Characteristics'!G:G,MATCH($C1129,'Policy Characteristics'!$C:$C,0))),"",INDEX('Policy Characteristics'!G:G,MATCH($C1129,'Policy Characteristics'!$C:$C,0)))</f>
        <v>0.25</v>
      </c>
      <c r="N1129" s="151">
        <f>IF(ISBLANK(INDEX('Policy Characteristics'!H:H,MATCH($C1129,'Policy Characteristics'!$C:$C,0))),"",INDEX('Policy Characteristics'!H:H,MATCH($C1129,'Policy Characteristics'!$C:$C,0)))</f>
        <v>0.01</v>
      </c>
      <c r="O1129" s="144" t="str">
        <f>IF(ISBLANK(INDEX('Policy Characteristics'!I:I,MATCH($C1129,'Policy Characteristics'!$C:$C,0))),"",INDEX('Policy Characteristics'!I:I,MATCH($C1129,'Policy Characteristics'!$C:$C,0)))</f>
        <v>% reduction in energy use</v>
      </c>
      <c r="P1129" s="14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44" t="str">
        <f>IF(ISBLANK(INDEX('Policy Characteristics'!K:K,MATCH($C1129,'Policy Characteristics'!$C:$C,0))),"",INDEX('Policy Characteristics'!K:K,MATCH($C1129,'Policy Characteristics'!$C:$C,0)))</f>
        <v>industry-ag-main.html#eff-stds</v>
      </c>
      <c r="R1129" s="144" t="str">
        <f>IF(ISBLANK(INDEX('Policy Characteristics'!L:L,MATCH($C1129,'Policy Characteristics'!$C:$C,0))),"",INDEX('Policy Characteristics'!L:L,MATCH($C1129,'Policy Characteristics'!$C:$C,0)))</f>
        <v>industry-energy-efficiency-standards.html</v>
      </c>
    </row>
    <row r="1130" spans="1:18" s="4" customFormat="1" x14ac:dyDescent="0.25">
      <c r="A1130" s="144" t="str">
        <f>IF(ISBLANK(INDEX('Policy Characteristics'!A:A,MATCH($C1130,'Policy Characteristics'!$C:$C,0))),"",INDEX('Policy Characteristics'!A:A,MATCH($C1130,'Policy Characteristics'!$C:$C,0)))</f>
        <v>Industry</v>
      </c>
      <c r="B1130" s="152" t="str">
        <f>IF(ISBLANK(INDEX('Policy Characteristics'!B:B,MATCH($C1130,'Policy Characteristics'!$C:$C,0))),"",INDEX('Policy Characteristics'!B:B,MATCH($C1130,'Policy Characteristics'!$C:$C,0)))</f>
        <v>Industry Energy Efficiency Standards</v>
      </c>
      <c r="C1130" s="144" t="str">
        <f t="shared" si="44"/>
        <v>Percentage Improvement in Eqpt Efficiency Standards above BAU</v>
      </c>
      <c r="D1130" s="6" t="s">
        <v>1969</v>
      </c>
      <c r="E1130" s="45" t="s">
        <v>1295</v>
      </c>
      <c r="F1130" t="s">
        <v>1472</v>
      </c>
      <c r="G1130" s="45" t="s">
        <v>1299</v>
      </c>
      <c r="H1130" s="43">
        <v>1091</v>
      </c>
      <c r="I1130" t="s">
        <v>44</v>
      </c>
      <c r="J1130" s="145" t="str">
        <f>IF(ISBLANK(INDEX('Policy Characteristics'!D:D,MATCH($C1130,'Policy Characteristics'!$C:$C,0))),"",INDEX('Policy Characteristics'!D:D,MATCH($C1130,'Policy Characteristics'!$C:$C,0)))</f>
        <v>Industry Energy Efficiency Standards</v>
      </c>
      <c r="K1130" s="144" t="str">
        <f>IF(ISBLANK(INDEX('Policy Characteristics'!E:E,MATCH($C1130,'Policy Characteristics'!$C:$C,0))),"",INDEX('Policy Characteristics'!E:E,MATCH($C1130,'Policy Characteristics'!$C:$C,0)))</f>
        <v>indst efficiency standards</v>
      </c>
      <c r="L1130" s="151">
        <f>IF(ISBLANK(INDEX('Policy Characteristics'!F:F,MATCH($C1130,'Policy Characteristics'!$C:$C,0))),"",INDEX('Policy Characteristics'!F:F,MATCH($C1130,'Policy Characteristics'!$C:$C,0)))</f>
        <v>0</v>
      </c>
      <c r="M1130" s="151">
        <f>IF(ISBLANK(INDEX('Policy Characteristics'!G:G,MATCH($C1130,'Policy Characteristics'!$C:$C,0))),"",INDEX('Policy Characteristics'!G:G,MATCH($C1130,'Policy Characteristics'!$C:$C,0)))</f>
        <v>0.25</v>
      </c>
      <c r="N1130" s="151">
        <f>IF(ISBLANK(INDEX('Policy Characteristics'!H:H,MATCH($C1130,'Policy Characteristics'!$C:$C,0))),"",INDEX('Policy Characteristics'!H:H,MATCH($C1130,'Policy Characteristics'!$C:$C,0)))</f>
        <v>0.01</v>
      </c>
      <c r="O1130" s="144" t="str">
        <f>IF(ISBLANK(INDEX('Policy Characteristics'!I:I,MATCH($C1130,'Policy Characteristics'!$C:$C,0))),"",INDEX('Policy Characteristics'!I:I,MATCH($C1130,'Policy Characteristics'!$C:$C,0)))</f>
        <v>% reduction in energy use</v>
      </c>
      <c r="P1130" s="14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44" t="str">
        <f>IF(ISBLANK(INDEX('Policy Characteristics'!K:K,MATCH($C1130,'Policy Characteristics'!$C:$C,0))),"",INDEX('Policy Characteristics'!K:K,MATCH($C1130,'Policy Characteristics'!$C:$C,0)))</f>
        <v>industry-ag-main.html#eff-stds</v>
      </c>
      <c r="R1130" s="144" t="str">
        <f>IF(ISBLANK(INDEX('Policy Characteristics'!L:L,MATCH($C1130,'Policy Characteristics'!$C:$C,0))),"",INDEX('Policy Characteristics'!L:L,MATCH($C1130,'Policy Characteristics'!$C:$C,0)))</f>
        <v>industry-energy-efficiency-standards.html</v>
      </c>
    </row>
    <row r="1131" spans="1:18" s="4" customFormat="1" x14ac:dyDescent="0.25">
      <c r="A1131" s="144" t="str">
        <f>IF(ISBLANK(INDEX('Policy Characteristics'!A:A,MATCH($C1131,'Policy Characteristics'!$C:$C,0))),"",INDEX('Policy Characteristics'!A:A,MATCH($C1131,'Policy Characteristics'!$C:$C,0)))</f>
        <v>Industry</v>
      </c>
      <c r="B1131" s="152" t="str">
        <f>IF(ISBLANK(INDEX('Policy Characteristics'!B:B,MATCH($C1131,'Policy Characteristics'!$C:$C,0))),"",INDEX('Policy Characteristics'!B:B,MATCH($C1131,'Policy Characteristics'!$C:$C,0)))</f>
        <v>Industry Energy Efficiency Standards</v>
      </c>
      <c r="C1131" s="144" t="str">
        <f t="shared" si="44"/>
        <v>Percentage Improvement in Eqpt Efficiency Standards above BAU</v>
      </c>
      <c r="D1131" s="6" t="s">
        <v>1969</v>
      </c>
      <c r="E1131" s="45" t="s">
        <v>1296</v>
      </c>
      <c r="F1131" t="s">
        <v>1472</v>
      </c>
      <c r="G1131" s="45" t="s">
        <v>1300</v>
      </c>
      <c r="H1131" s="43">
        <v>1092</v>
      </c>
      <c r="I1131" t="s">
        <v>43</v>
      </c>
      <c r="J1131" s="145" t="str">
        <f>IF(ISBLANK(INDEX('Policy Characteristics'!D:D,MATCH($C1131,'Policy Characteristics'!$C:$C,0))),"",INDEX('Policy Characteristics'!D:D,MATCH($C1131,'Policy Characteristics'!$C:$C,0)))</f>
        <v>Industry Energy Efficiency Standards</v>
      </c>
      <c r="K1131" s="144" t="str">
        <f>IF(ISBLANK(INDEX('Policy Characteristics'!E:E,MATCH($C1131,'Policy Characteristics'!$C:$C,0))),"",INDEX('Policy Characteristics'!E:E,MATCH($C1131,'Policy Characteristics'!$C:$C,0)))</f>
        <v>indst efficiency standards</v>
      </c>
      <c r="L1131" s="151">
        <f>IF(ISBLANK(INDEX('Policy Characteristics'!F:F,MATCH($C1131,'Policy Characteristics'!$C:$C,0))),"",INDEX('Policy Characteristics'!F:F,MATCH($C1131,'Policy Characteristics'!$C:$C,0)))</f>
        <v>0</v>
      </c>
      <c r="M1131" s="151">
        <f>IF(ISBLANK(INDEX('Policy Characteristics'!G:G,MATCH($C1131,'Policy Characteristics'!$C:$C,0))),"",INDEX('Policy Characteristics'!G:G,MATCH($C1131,'Policy Characteristics'!$C:$C,0)))</f>
        <v>0.25</v>
      </c>
      <c r="N1131" s="151">
        <f>IF(ISBLANK(INDEX('Policy Characteristics'!H:H,MATCH($C1131,'Policy Characteristics'!$C:$C,0))),"",INDEX('Policy Characteristics'!H:H,MATCH($C1131,'Policy Characteristics'!$C:$C,0)))</f>
        <v>0.01</v>
      </c>
      <c r="O1131" s="144" t="str">
        <f>IF(ISBLANK(INDEX('Policy Characteristics'!I:I,MATCH($C1131,'Policy Characteristics'!$C:$C,0))),"",INDEX('Policy Characteristics'!I:I,MATCH($C1131,'Policy Characteristics'!$C:$C,0)))</f>
        <v>% reduction in energy use</v>
      </c>
      <c r="P1131" s="14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44" t="str">
        <f>IF(ISBLANK(INDEX('Policy Characteristics'!K:K,MATCH($C1131,'Policy Characteristics'!$C:$C,0))),"",INDEX('Policy Characteristics'!K:K,MATCH($C1131,'Policy Characteristics'!$C:$C,0)))</f>
        <v>industry-ag-main.html#eff-stds</v>
      </c>
      <c r="R1131" s="144" t="str">
        <f>IF(ISBLANK(INDEX('Policy Characteristics'!L:L,MATCH($C1131,'Policy Characteristics'!$C:$C,0))),"",INDEX('Policy Characteristics'!L:L,MATCH($C1131,'Policy Characteristics'!$C:$C,0)))</f>
        <v>industry-energy-efficiency-standards.html</v>
      </c>
    </row>
    <row r="1132" spans="1:18" s="4" customFormat="1" x14ac:dyDescent="0.25">
      <c r="A1132" s="144" t="str">
        <f>IF(ISBLANK(INDEX('Policy Characteristics'!A:A,MATCH($C1132,'Policy Characteristics'!$C:$C,0))),"",INDEX('Policy Characteristics'!A:A,MATCH($C1132,'Policy Characteristics'!$C:$C,0)))</f>
        <v>Industry</v>
      </c>
      <c r="B1132" s="152" t="str">
        <f>IF(ISBLANK(INDEX('Policy Characteristics'!B:B,MATCH($C1132,'Policy Characteristics'!$C:$C,0))),"",INDEX('Policy Characteristics'!B:B,MATCH($C1132,'Policy Characteristics'!$C:$C,0)))</f>
        <v>Industry Energy Efficiency Standards</v>
      </c>
      <c r="C1132" s="144" t="str">
        <f t="shared" si="44"/>
        <v>Percentage Improvement in Eqpt Efficiency Standards above BAU</v>
      </c>
      <c r="D1132" s="6" t="s">
        <v>1969</v>
      </c>
      <c r="E1132" s="45" t="s">
        <v>1297</v>
      </c>
      <c r="F1132" t="s">
        <v>1472</v>
      </c>
      <c r="G1132" s="45" t="s">
        <v>1303</v>
      </c>
      <c r="H1132" s="43">
        <v>1093</v>
      </c>
      <c r="I1132" t="s">
        <v>44</v>
      </c>
      <c r="J1132" s="145" t="str">
        <f>IF(ISBLANK(INDEX('Policy Characteristics'!D:D,MATCH($C1132,'Policy Characteristics'!$C:$C,0))),"",INDEX('Policy Characteristics'!D:D,MATCH($C1132,'Policy Characteristics'!$C:$C,0)))</f>
        <v>Industry Energy Efficiency Standards</v>
      </c>
      <c r="K1132" s="144" t="str">
        <f>IF(ISBLANK(INDEX('Policy Characteristics'!E:E,MATCH($C1132,'Policy Characteristics'!$C:$C,0))),"",INDEX('Policy Characteristics'!E:E,MATCH($C1132,'Policy Characteristics'!$C:$C,0)))</f>
        <v>indst efficiency standards</v>
      </c>
      <c r="L1132" s="151">
        <f>IF(ISBLANK(INDEX('Policy Characteristics'!F:F,MATCH($C1132,'Policy Characteristics'!$C:$C,0))),"",INDEX('Policy Characteristics'!F:F,MATCH($C1132,'Policy Characteristics'!$C:$C,0)))</f>
        <v>0</v>
      </c>
      <c r="M1132" s="151">
        <f>IF(ISBLANK(INDEX('Policy Characteristics'!G:G,MATCH($C1132,'Policy Characteristics'!$C:$C,0))),"",INDEX('Policy Characteristics'!G:G,MATCH($C1132,'Policy Characteristics'!$C:$C,0)))</f>
        <v>0.25</v>
      </c>
      <c r="N1132" s="151">
        <f>IF(ISBLANK(INDEX('Policy Characteristics'!H:H,MATCH($C1132,'Policy Characteristics'!$C:$C,0))),"",INDEX('Policy Characteristics'!H:H,MATCH($C1132,'Policy Characteristics'!$C:$C,0)))</f>
        <v>0.01</v>
      </c>
      <c r="O1132" s="144" t="str">
        <f>IF(ISBLANK(INDEX('Policy Characteristics'!I:I,MATCH($C1132,'Policy Characteristics'!$C:$C,0))),"",INDEX('Policy Characteristics'!I:I,MATCH($C1132,'Policy Characteristics'!$C:$C,0)))</f>
        <v>% reduction in energy use</v>
      </c>
      <c r="P1132" s="14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44" t="str">
        <f>IF(ISBLANK(INDEX('Policy Characteristics'!K:K,MATCH($C1132,'Policy Characteristics'!$C:$C,0))),"",INDEX('Policy Characteristics'!K:K,MATCH($C1132,'Policy Characteristics'!$C:$C,0)))</f>
        <v>industry-ag-main.html#eff-stds</v>
      </c>
      <c r="R1132" s="144" t="str">
        <f>IF(ISBLANK(INDEX('Policy Characteristics'!L:L,MATCH($C1132,'Policy Characteristics'!$C:$C,0))),"",INDEX('Policy Characteristics'!L:L,MATCH($C1132,'Policy Characteristics'!$C:$C,0)))</f>
        <v>industry-energy-efficiency-standards.html</v>
      </c>
    </row>
    <row r="1133" spans="1:18" s="4" customFormat="1" x14ac:dyDescent="0.25">
      <c r="A1133" s="144" t="str">
        <f>IF(ISBLANK(INDEX('Policy Characteristics'!A:A,MATCH($C1133,'Policy Characteristics'!$C:$C,0))),"",INDEX('Policy Characteristics'!A:A,MATCH($C1133,'Policy Characteristics'!$C:$C,0)))</f>
        <v>Industry</v>
      </c>
      <c r="B1133" s="152" t="str">
        <f>IF(ISBLANK(INDEX('Policy Characteristics'!B:B,MATCH($C1133,'Policy Characteristics'!$C:$C,0))),"",INDEX('Policy Characteristics'!B:B,MATCH($C1133,'Policy Characteristics'!$C:$C,0)))</f>
        <v>Industry Energy Efficiency Standards</v>
      </c>
      <c r="C1133" s="144" t="str">
        <f t="shared" si="44"/>
        <v>Percentage Improvement in Eqpt Efficiency Standards above BAU</v>
      </c>
      <c r="D1133" s="6" t="s">
        <v>1969</v>
      </c>
      <c r="E1133" s="45" t="s">
        <v>1598</v>
      </c>
      <c r="F1133" t="s">
        <v>1472</v>
      </c>
      <c r="G1133" s="45" t="s">
        <v>1601</v>
      </c>
      <c r="H1133" s="43">
        <v>1094</v>
      </c>
      <c r="I1133" t="s">
        <v>44</v>
      </c>
      <c r="J1133" s="145" t="str">
        <f>IF(ISBLANK(INDEX('Policy Characteristics'!D:D,MATCH($C1133,'Policy Characteristics'!$C:$C,0))),"",INDEX('Policy Characteristics'!D:D,MATCH($C1133,'Policy Characteristics'!$C:$C,0)))</f>
        <v>Industry Energy Efficiency Standards</v>
      </c>
      <c r="K1133" s="144" t="str">
        <f>IF(ISBLANK(INDEX('Policy Characteristics'!E:E,MATCH($C1133,'Policy Characteristics'!$C:$C,0))),"",INDEX('Policy Characteristics'!E:E,MATCH($C1133,'Policy Characteristics'!$C:$C,0)))</f>
        <v>indst efficiency standards</v>
      </c>
      <c r="L1133" s="151">
        <f>IF(ISBLANK(INDEX('Policy Characteristics'!F:F,MATCH($C1133,'Policy Characteristics'!$C:$C,0))),"",INDEX('Policy Characteristics'!F:F,MATCH($C1133,'Policy Characteristics'!$C:$C,0)))</f>
        <v>0</v>
      </c>
      <c r="M1133" s="151">
        <f>IF(ISBLANK(INDEX('Policy Characteristics'!G:G,MATCH($C1133,'Policy Characteristics'!$C:$C,0))),"",INDEX('Policy Characteristics'!G:G,MATCH($C1133,'Policy Characteristics'!$C:$C,0)))</f>
        <v>0.25</v>
      </c>
      <c r="N1133" s="151">
        <f>IF(ISBLANK(INDEX('Policy Characteristics'!H:H,MATCH($C1133,'Policy Characteristics'!$C:$C,0))),"",INDEX('Policy Characteristics'!H:H,MATCH($C1133,'Policy Characteristics'!$C:$C,0)))</f>
        <v>0.01</v>
      </c>
      <c r="O1133" s="144" t="str">
        <f>IF(ISBLANK(INDEX('Policy Characteristics'!I:I,MATCH($C1133,'Policy Characteristics'!$C:$C,0))),"",INDEX('Policy Characteristics'!I:I,MATCH($C1133,'Policy Characteristics'!$C:$C,0)))</f>
        <v>% reduction in energy use</v>
      </c>
      <c r="P1133" s="14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44" t="str">
        <f>IF(ISBLANK(INDEX('Policy Characteristics'!K:K,MATCH($C1133,'Policy Characteristics'!$C:$C,0))),"",INDEX('Policy Characteristics'!K:K,MATCH($C1133,'Policy Characteristics'!$C:$C,0)))</f>
        <v>industry-ag-main.html#eff-stds</v>
      </c>
      <c r="R1133" s="144" t="str">
        <f>IF(ISBLANK(INDEX('Policy Characteristics'!L:L,MATCH($C1133,'Policy Characteristics'!$C:$C,0))),"",INDEX('Policy Characteristics'!L:L,MATCH($C1133,'Policy Characteristics'!$C:$C,0)))</f>
        <v>industry-energy-efficiency-standards.html</v>
      </c>
    </row>
    <row r="1134" spans="1:18" s="4" customFormat="1" x14ac:dyDescent="0.25">
      <c r="A1134" s="144" t="str">
        <f>IF(ISBLANK(INDEX('Policy Characteristics'!A:A,MATCH($C1134,'Policy Characteristics'!$C:$C,0))),"",INDEX('Policy Characteristics'!A:A,MATCH($C1134,'Policy Characteristics'!$C:$C,0)))</f>
        <v>Industry</v>
      </c>
      <c r="B1134" s="152" t="str">
        <f>IF(ISBLANK(INDEX('Policy Characteristics'!B:B,MATCH($C1134,'Policy Characteristics'!$C:$C,0))),"",INDEX('Policy Characteristics'!B:B,MATCH($C1134,'Policy Characteristics'!$C:$C,0)))</f>
        <v>Industry Energy Efficiency Standards</v>
      </c>
      <c r="C1134" s="144" t="str">
        <f t="shared" si="44"/>
        <v>Percentage Improvement in Eqpt Efficiency Standards above BAU</v>
      </c>
      <c r="D1134" s="6" t="s">
        <v>1969</v>
      </c>
      <c r="E1134" s="45" t="s">
        <v>1599</v>
      </c>
      <c r="F1134" t="s">
        <v>1472</v>
      </c>
      <c r="G1134" s="45" t="s">
        <v>1603</v>
      </c>
      <c r="H1134" s="43">
        <v>1095</v>
      </c>
      <c r="I1134" t="s">
        <v>43</v>
      </c>
      <c r="J1134" s="145" t="str">
        <f>IF(ISBLANK(INDEX('Policy Characteristics'!D:D,MATCH($C1134,'Policy Characteristics'!$C:$C,0))),"",INDEX('Policy Characteristics'!D:D,MATCH($C1134,'Policy Characteristics'!$C:$C,0)))</f>
        <v>Industry Energy Efficiency Standards</v>
      </c>
      <c r="K1134" s="144" t="str">
        <f>IF(ISBLANK(INDEX('Policy Characteristics'!E:E,MATCH($C1134,'Policy Characteristics'!$C:$C,0))),"",INDEX('Policy Characteristics'!E:E,MATCH($C1134,'Policy Characteristics'!$C:$C,0)))</f>
        <v>indst efficiency standards</v>
      </c>
      <c r="L1134" s="151">
        <f>IF(ISBLANK(INDEX('Policy Characteristics'!F:F,MATCH($C1134,'Policy Characteristics'!$C:$C,0))),"",INDEX('Policy Characteristics'!F:F,MATCH($C1134,'Policy Characteristics'!$C:$C,0)))</f>
        <v>0</v>
      </c>
      <c r="M1134" s="151">
        <f>IF(ISBLANK(INDEX('Policy Characteristics'!G:G,MATCH($C1134,'Policy Characteristics'!$C:$C,0))),"",INDEX('Policy Characteristics'!G:G,MATCH($C1134,'Policy Characteristics'!$C:$C,0)))</f>
        <v>0.25</v>
      </c>
      <c r="N1134" s="151">
        <f>IF(ISBLANK(INDEX('Policy Characteristics'!H:H,MATCH($C1134,'Policy Characteristics'!$C:$C,0))),"",INDEX('Policy Characteristics'!H:H,MATCH($C1134,'Policy Characteristics'!$C:$C,0)))</f>
        <v>0.01</v>
      </c>
      <c r="O1134" s="144" t="str">
        <f>IF(ISBLANK(INDEX('Policy Characteristics'!I:I,MATCH($C1134,'Policy Characteristics'!$C:$C,0))),"",INDEX('Policy Characteristics'!I:I,MATCH($C1134,'Policy Characteristics'!$C:$C,0)))</f>
        <v>% reduction in energy use</v>
      </c>
      <c r="P1134" s="14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44" t="str">
        <f>IF(ISBLANK(INDEX('Policy Characteristics'!K:K,MATCH($C1134,'Policy Characteristics'!$C:$C,0))),"",INDEX('Policy Characteristics'!K:K,MATCH($C1134,'Policy Characteristics'!$C:$C,0)))</f>
        <v>industry-ag-main.html#eff-stds</v>
      </c>
      <c r="R1134" s="144" t="str">
        <f>IF(ISBLANK(INDEX('Policy Characteristics'!L:L,MATCH($C1134,'Policy Characteristics'!$C:$C,0))),"",INDEX('Policy Characteristics'!L:L,MATCH($C1134,'Policy Characteristics'!$C:$C,0)))</f>
        <v>industry-energy-efficiency-standards.html</v>
      </c>
    </row>
    <row r="1135" spans="1:18" s="4" customFormat="1" x14ac:dyDescent="0.25">
      <c r="A1135" s="144" t="str">
        <f>IF(ISBLANK(INDEX('Policy Characteristics'!A:A,MATCH($C1135,'Policy Characteristics'!$C:$C,0))),"",INDEX('Policy Characteristics'!A:A,MATCH($C1135,'Policy Characteristics'!$C:$C,0)))</f>
        <v>Industry</v>
      </c>
      <c r="B1135" s="152" t="str">
        <f>IF(ISBLANK(INDEX('Policy Characteristics'!B:B,MATCH($C1135,'Policy Characteristics'!$C:$C,0))),"",INDEX('Policy Characteristics'!B:B,MATCH($C1135,'Policy Characteristics'!$C:$C,0)))</f>
        <v>Industry Energy Efficiency Standards</v>
      </c>
      <c r="C1135" s="144" t="str">
        <f t="shared" si="44"/>
        <v>Percentage Improvement in Eqpt Efficiency Standards above BAU</v>
      </c>
      <c r="D1135" s="6" t="s">
        <v>1969</v>
      </c>
      <c r="E1135" s="45" t="s">
        <v>1600</v>
      </c>
      <c r="F1135" t="s">
        <v>1472</v>
      </c>
      <c r="G1135" s="45" t="s">
        <v>1604</v>
      </c>
      <c r="H1135" s="43">
        <v>1096</v>
      </c>
      <c r="I1135" t="s">
        <v>43</v>
      </c>
      <c r="J1135" s="145" t="str">
        <f>IF(ISBLANK(INDEX('Policy Characteristics'!D:D,MATCH($C1135,'Policy Characteristics'!$C:$C,0))),"",INDEX('Policy Characteristics'!D:D,MATCH($C1135,'Policy Characteristics'!$C:$C,0)))</f>
        <v>Industry Energy Efficiency Standards</v>
      </c>
      <c r="K1135" s="144" t="str">
        <f>IF(ISBLANK(INDEX('Policy Characteristics'!E:E,MATCH($C1135,'Policy Characteristics'!$C:$C,0))),"",INDEX('Policy Characteristics'!E:E,MATCH($C1135,'Policy Characteristics'!$C:$C,0)))</f>
        <v>indst efficiency standards</v>
      </c>
      <c r="L1135" s="151">
        <f>IF(ISBLANK(INDEX('Policy Characteristics'!F:F,MATCH($C1135,'Policy Characteristics'!$C:$C,0))),"",INDEX('Policy Characteristics'!F:F,MATCH($C1135,'Policy Characteristics'!$C:$C,0)))</f>
        <v>0</v>
      </c>
      <c r="M1135" s="151">
        <f>IF(ISBLANK(INDEX('Policy Characteristics'!G:G,MATCH($C1135,'Policy Characteristics'!$C:$C,0))),"",INDEX('Policy Characteristics'!G:G,MATCH($C1135,'Policy Characteristics'!$C:$C,0)))</f>
        <v>0.25</v>
      </c>
      <c r="N1135" s="151">
        <f>IF(ISBLANK(INDEX('Policy Characteristics'!H:H,MATCH($C1135,'Policy Characteristics'!$C:$C,0))),"",INDEX('Policy Characteristics'!H:H,MATCH($C1135,'Policy Characteristics'!$C:$C,0)))</f>
        <v>0.01</v>
      </c>
      <c r="O1135" s="144" t="str">
        <f>IF(ISBLANK(INDEX('Policy Characteristics'!I:I,MATCH($C1135,'Policy Characteristics'!$C:$C,0))),"",INDEX('Policy Characteristics'!I:I,MATCH($C1135,'Policy Characteristics'!$C:$C,0)))</f>
        <v>% reduction in energy use</v>
      </c>
      <c r="P1135" s="14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44" t="str">
        <f>IF(ISBLANK(INDEX('Policy Characteristics'!K:K,MATCH($C1135,'Policy Characteristics'!$C:$C,0))),"",INDEX('Policy Characteristics'!K:K,MATCH($C1135,'Policy Characteristics'!$C:$C,0)))</f>
        <v>industry-ag-main.html#eff-stds</v>
      </c>
      <c r="R1135" s="144" t="str">
        <f>IF(ISBLANK(INDEX('Policy Characteristics'!L:L,MATCH($C1135,'Policy Characteristics'!$C:$C,0))),"",INDEX('Policy Characteristics'!L:L,MATCH($C1135,'Policy Characteristics'!$C:$C,0)))</f>
        <v>industry-energy-efficiency-standards.html</v>
      </c>
    </row>
    <row r="1136" spans="1:18" s="4" customFormat="1" x14ac:dyDescent="0.25">
      <c r="A1136" s="144" t="str">
        <f>IF(ISBLANK(INDEX('Policy Characteristics'!A:A,MATCH($C1136,'Policy Characteristics'!$C:$C,0))),"",INDEX('Policy Characteristics'!A:A,MATCH($C1136,'Policy Characteristics'!$C:$C,0)))</f>
        <v>Industry</v>
      </c>
      <c r="B1136" s="152" t="str">
        <f>IF(ISBLANK(INDEX('Policy Characteristics'!B:B,MATCH($C1136,'Policy Characteristics'!$C:$C,0))),"",INDEX('Policy Characteristics'!B:B,MATCH($C1136,'Policy Characteristics'!$C:$C,0)))</f>
        <v>Industry Energy Efficiency Standards</v>
      </c>
      <c r="C1136" s="144" t="str">
        <f t="shared" si="44"/>
        <v>Percentage Improvement in Eqpt Efficiency Standards above BAU</v>
      </c>
      <c r="D1136" s="6" t="s">
        <v>1969</v>
      </c>
      <c r="E1136" s="45" t="s">
        <v>1597</v>
      </c>
      <c r="F1136" t="s">
        <v>1472</v>
      </c>
      <c r="G1136" s="45" t="s">
        <v>1602</v>
      </c>
      <c r="H1136" s="43">
        <v>1097</v>
      </c>
      <c r="I1136" t="s">
        <v>44</v>
      </c>
      <c r="J1136" s="145" t="str">
        <f>IF(ISBLANK(INDEX('Policy Characteristics'!D:D,MATCH($C1136,'Policy Characteristics'!$C:$C,0))),"",INDEX('Policy Characteristics'!D:D,MATCH($C1136,'Policy Characteristics'!$C:$C,0)))</f>
        <v>Industry Energy Efficiency Standards</v>
      </c>
      <c r="K1136" s="144" t="str">
        <f>IF(ISBLANK(INDEX('Policy Characteristics'!E:E,MATCH($C1136,'Policy Characteristics'!$C:$C,0))),"",INDEX('Policy Characteristics'!E:E,MATCH($C1136,'Policy Characteristics'!$C:$C,0)))</f>
        <v>indst efficiency standards</v>
      </c>
      <c r="L1136" s="151">
        <f>IF(ISBLANK(INDEX('Policy Characteristics'!F:F,MATCH($C1136,'Policy Characteristics'!$C:$C,0))),"",INDEX('Policy Characteristics'!F:F,MATCH($C1136,'Policy Characteristics'!$C:$C,0)))</f>
        <v>0</v>
      </c>
      <c r="M1136" s="151">
        <f>IF(ISBLANK(INDEX('Policy Characteristics'!G:G,MATCH($C1136,'Policy Characteristics'!$C:$C,0))),"",INDEX('Policy Characteristics'!G:G,MATCH($C1136,'Policy Characteristics'!$C:$C,0)))</f>
        <v>0.25</v>
      </c>
      <c r="N1136" s="151">
        <f>IF(ISBLANK(INDEX('Policy Characteristics'!H:H,MATCH($C1136,'Policy Characteristics'!$C:$C,0))),"",INDEX('Policy Characteristics'!H:H,MATCH($C1136,'Policy Characteristics'!$C:$C,0)))</f>
        <v>0.01</v>
      </c>
      <c r="O1136" s="144" t="str">
        <f>IF(ISBLANK(INDEX('Policy Characteristics'!I:I,MATCH($C1136,'Policy Characteristics'!$C:$C,0))),"",INDEX('Policy Characteristics'!I:I,MATCH($C1136,'Policy Characteristics'!$C:$C,0)))</f>
        <v>% reduction in energy use</v>
      </c>
      <c r="P1136" s="14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44" t="str">
        <f>IF(ISBLANK(INDEX('Policy Characteristics'!K:K,MATCH($C1136,'Policy Characteristics'!$C:$C,0))),"",INDEX('Policy Characteristics'!K:K,MATCH($C1136,'Policy Characteristics'!$C:$C,0)))</f>
        <v>industry-ag-main.html#eff-stds</v>
      </c>
      <c r="R1136" s="144" t="str">
        <f>IF(ISBLANK(INDEX('Policy Characteristics'!L:L,MATCH($C1136,'Policy Characteristics'!$C:$C,0))),"",INDEX('Policy Characteristics'!L:L,MATCH($C1136,'Policy Characteristics'!$C:$C,0)))</f>
        <v>industry-energy-efficiency-standards.html</v>
      </c>
    </row>
    <row r="1137" spans="1:18" s="4" customFormat="1" x14ac:dyDescent="0.25">
      <c r="A1137" s="144" t="str">
        <f>IF(ISBLANK(INDEX('Policy Characteristics'!A:A,MATCH($C1137,'Policy Characteristics'!$C:$C,0))),"",INDEX('Policy Characteristics'!A:A,MATCH($C1137,'Policy Characteristics'!$C:$C,0)))</f>
        <v>Industry</v>
      </c>
      <c r="B1137" s="152" t="str">
        <f>IF(ISBLANK(INDEX('Policy Characteristics'!B:B,MATCH($C1137,'Policy Characteristics'!$C:$C,0))),"",INDEX('Policy Characteristics'!B:B,MATCH($C1137,'Policy Characteristics'!$C:$C,0)))</f>
        <v>Industry Energy Efficiency Standards</v>
      </c>
      <c r="C1137" s="144" t="str">
        <f t="shared" si="44"/>
        <v>Percentage Improvement in Eqpt Efficiency Standards above BAU</v>
      </c>
      <c r="D1137" s="6" t="s">
        <v>1970</v>
      </c>
      <c r="E1137" s="45" t="s">
        <v>1292</v>
      </c>
      <c r="F1137" t="s">
        <v>1932</v>
      </c>
      <c r="G1137" s="45" t="s">
        <v>1298</v>
      </c>
      <c r="H1137" s="43">
        <v>1098</v>
      </c>
      <c r="I1137" t="s">
        <v>43</v>
      </c>
      <c r="J1137" s="145" t="str">
        <f>IF(ISBLANK(INDEX('Policy Characteristics'!D:D,MATCH($C1137,'Policy Characteristics'!$C:$C,0))),"",INDEX('Policy Characteristics'!D:D,MATCH($C1137,'Policy Characteristics'!$C:$C,0)))</f>
        <v>Industry Energy Efficiency Standards</v>
      </c>
      <c r="K1137" s="144" t="str">
        <f>IF(ISBLANK(INDEX('Policy Characteristics'!E:E,MATCH($C1137,'Policy Characteristics'!$C:$C,0))),"",INDEX('Policy Characteristics'!E:E,MATCH($C1137,'Policy Characteristics'!$C:$C,0)))</f>
        <v>indst efficiency standards</v>
      </c>
      <c r="L1137" s="151">
        <f>IF(ISBLANK(INDEX('Policy Characteristics'!F:F,MATCH($C1137,'Policy Characteristics'!$C:$C,0))),"",INDEX('Policy Characteristics'!F:F,MATCH($C1137,'Policy Characteristics'!$C:$C,0)))</f>
        <v>0</v>
      </c>
      <c r="M1137" s="151">
        <f>IF(ISBLANK(INDEX('Policy Characteristics'!G:G,MATCH($C1137,'Policy Characteristics'!$C:$C,0))),"",INDEX('Policy Characteristics'!G:G,MATCH($C1137,'Policy Characteristics'!$C:$C,0)))</f>
        <v>0.25</v>
      </c>
      <c r="N1137" s="151">
        <f>IF(ISBLANK(INDEX('Policy Characteristics'!H:H,MATCH($C1137,'Policy Characteristics'!$C:$C,0))),"",INDEX('Policy Characteristics'!H:H,MATCH($C1137,'Policy Characteristics'!$C:$C,0)))</f>
        <v>0.01</v>
      </c>
      <c r="O1137" s="144" t="str">
        <f>IF(ISBLANK(INDEX('Policy Characteristics'!I:I,MATCH($C1137,'Policy Characteristics'!$C:$C,0))),"",INDEX('Policy Characteristics'!I:I,MATCH($C1137,'Policy Characteristics'!$C:$C,0)))</f>
        <v>% reduction in energy use</v>
      </c>
      <c r="P1137" s="14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44" t="str">
        <f>IF(ISBLANK(INDEX('Policy Characteristics'!K:K,MATCH($C1137,'Policy Characteristics'!$C:$C,0))),"",INDEX('Policy Characteristics'!K:K,MATCH($C1137,'Policy Characteristics'!$C:$C,0)))</f>
        <v>industry-ag-main.html#eff-stds</v>
      </c>
      <c r="R1137" s="144" t="str">
        <f>IF(ISBLANK(INDEX('Policy Characteristics'!L:L,MATCH($C1137,'Policy Characteristics'!$C:$C,0))),"",INDEX('Policy Characteristics'!L:L,MATCH($C1137,'Policy Characteristics'!$C:$C,0)))</f>
        <v>industry-energy-efficiency-standards.html</v>
      </c>
    </row>
    <row r="1138" spans="1:18" s="4" customFormat="1" x14ac:dyDescent="0.25">
      <c r="A1138" s="144" t="str">
        <f>IF(ISBLANK(INDEX('Policy Characteristics'!A:A,MATCH($C1138,'Policy Characteristics'!$C:$C,0))),"",INDEX('Policy Characteristics'!A:A,MATCH($C1138,'Policy Characteristics'!$C:$C,0)))</f>
        <v>Industry</v>
      </c>
      <c r="B1138" s="152" t="str">
        <f>IF(ISBLANK(INDEX('Policy Characteristics'!B:B,MATCH($C1138,'Policy Characteristics'!$C:$C,0))),"",INDEX('Policy Characteristics'!B:B,MATCH($C1138,'Policy Characteristics'!$C:$C,0)))</f>
        <v>Industry Energy Efficiency Standards</v>
      </c>
      <c r="C1138" s="144" t="str">
        <f t="shared" si="44"/>
        <v>Percentage Improvement in Eqpt Efficiency Standards above BAU</v>
      </c>
      <c r="D1138" s="6" t="s">
        <v>1970</v>
      </c>
      <c r="E1138" s="45" t="s">
        <v>1293</v>
      </c>
      <c r="F1138" t="s">
        <v>1932</v>
      </c>
      <c r="G1138" s="45" t="s">
        <v>1301</v>
      </c>
      <c r="H1138" s="43">
        <v>1099</v>
      </c>
      <c r="I1138" t="s">
        <v>43</v>
      </c>
      <c r="J1138" s="145" t="str">
        <f>IF(ISBLANK(INDEX('Policy Characteristics'!D:D,MATCH($C1138,'Policy Characteristics'!$C:$C,0))),"",INDEX('Policy Characteristics'!D:D,MATCH($C1138,'Policy Characteristics'!$C:$C,0)))</f>
        <v>Industry Energy Efficiency Standards</v>
      </c>
      <c r="K1138" s="144" t="str">
        <f>IF(ISBLANK(INDEX('Policy Characteristics'!E:E,MATCH($C1138,'Policy Characteristics'!$C:$C,0))),"",INDEX('Policy Characteristics'!E:E,MATCH($C1138,'Policy Characteristics'!$C:$C,0)))</f>
        <v>indst efficiency standards</v>
      </c>
      <c r="L1138" s="151">
        <f>IF(ISBLANK(INDEX('Policy Characteristics'!F:F,MATCH($C1138,'Policy Characteristics'!$C:$C,0))),"",INDEX('Policy Characteristics'!F:F,MATCH($C1138,'Policy Characteristics'!$C:$C,0)))</f>
        <v>0</v>
      </c>
      <c r="M1138" s="151">
        <f>IF(ISBLANK(INDEX('Policy Characteristics'!G:G,MATCH($C1138,'Policy Characteristics'!$C:$C,0))),"",INDEX('Policy Characteristics'!G:G,MATCH($C1138,'Policy Characteristics'!$C:$C,0)))</f>
        <v>0.25</v>
      </c>
      <c r="N1138" s="151">
        <f>IF(ISBLANK(INDEX('Policy Characteristics'!H:H,MATCH($C1138,'Policy Characteristics'!$C:$C,0))),"",INDEX('Policy Characteristics'!H:H,MATCH($C1138,'Policy Characteristics'!$C:$C,0)))</f>
        <v>0.01</v>
      </c>
      <c r="O1138" s="144" t="str">
        <f>IF(ISBLANK(INDEX('Policy Characteristics'!I:I,MATCH($C1138,'Policy Characteristics'!$C:$C,0))),"",INDEX('Policy Characteristics'!I:I,MATCH($C1138,'Policy Characteristics'!$C:$C,0)))</f>
        <v>% reduction in energy use</v>
      </c>
      <c r="P1138" s="14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44" t="str">
        <f>IF(ISBLANK(INDEX('Policy Characteristics'!K:K,MATCH($C1138,'Policy Characteristics'!$C:$C,0))),"",INDEX('Policy Characteristics'!K:K,MATCH($C1138,'Policy Characteristics'!$C:$C,0)))</f>
        <v>industry-ag-main.html#eff-stds</v>
      </c>
      <c r="R1138" s="144" t="str">
        <f>IF(ISBLANK(INDEX('Policy Characteristics'!L:L,MATCH($C1138,'Policy Characteristics'!$C:$C,0))),"",INDEX('Policy Characteristics'!L:L,MATCH($C1138,'Policy Characteristics'!$C:$C,0)))</f>
        <v>industry-energy-efficiency-standards.html</v>
      </c>
    </row>
    <row r="1139" spans="1:18" s="4" customFormat="1" x14ac:dyDescent="0.25">
      <c r="A1139" s="144" t="str">
        <f>IF(ISBLANK(INDEX('Policy Characteristics'!A:A,MATCH($C1139,'Policy Characteristics'!$C:$C,0))),"",INDEX('Policy Characteristics'!A:A,MATCH($C1139,'Policy Characteristics'!$C:$C,0)))</f>
        <v>Industry</v>
      </c>
      <c r="B1139" s="152" t="str">
        <f>IF(ISBLANK(INDEX('Policy Characteristics'!B:B,MATCH($C1139,'Policy Characteristics'!$C:$C,0))),"",INDEX('Policy Characteristics'!B:B,MATCH($C1139,'Policy Characteristics'!$C:$C,0)))</f>
        <v>Industry Energy Efficiency Standards</v>
      </c>
      <c r="C1139" s="144" t="str">
        <f t="shared" si="44"/>
        <v>Percentage Improvement in Eqpt Efficiency Standards above BAU</v>
      </c>
      <c r="D1139" s="6" t="s">
        <v>1970</v>
      </c>
      <c r="E1139" s="45" t="s">
        <v>1294</v>
      </c>
      <c r="F1139" t="s">
        <v>1932</v>
      </c>
      <c r="G1139" s="45" t="s">
        <v>1302</v>
      </c>
      <c r="H1139" s="43">
        <v>1100</v>
      </c>
      <c r="I1139" t="s">
        <v>43</v>
      </c>
      <c r="J1139" s="145" t="str">
        <f>IF(ISBLANK(INDEX('Policy Characteristics'!D:D,MATCH($C1139,'Policy Characteristics'!$C:$C,0))),"",INDEX('Policy Characteristics'!D:D,MATCH($C1139,'Policy Characteristics'!$C:$C,0)))</f>
        <v>Industry Energy Efficiency Standards</v>
      </c>
      <c r="K1139" s="144" t="str">
        <f>IF(ISBLANK(INDEX('Policy Characteristics'!E:E,MATCH($C1139,'Policy Characteristics'!$C:$C,0))),"",INDEX('Policy Characteristics'!E:E,MATCH($C1139,'Policy Characteristics'!$C:$C,0)))</f>
        <v>indst efficiency standards</v>
      </c>
      <c r="L1139" s="151">
        <f>IF(ISBLANK(INDEX('Policy Characteristics'!F:F,MATCH($C1139,'Policy Characteristics'!$C:$C,0))),"",INDEX('Policy Characteristics'!F:F,MATCH($C1139,'Policy Characteristics'!$C:$C,0)))</f>
        <v>0</v>
      </c>
      <c r="M1139" s="151">
        <f>IF(ISBLANK(INDEX('Policy Characteristics'!G:G,MATCH($C1139,'Policy Characteristics'!$C:$C,0))),"",INDEX('Policy Characteristics'!G:G,MATCH($C1139,'Policy Characteristics'!$C:$C,0)))</f>
        <v>0.25</v>
      </c>
      <c r="N1139" s="151">
        <f>IF(ISBLANK(INDEX('Policy Characteristics'!H:H,MATCH($C1139,'Policy Characteristics'!$C:$C,0))),"",INDEX('Policy Characteristics'!H:H,MATCH($C1139,'Policy Characteristics'!$C:$C,0)))</f>
        <v>0.01</v>
      </c>
      <c r="O1139" s="144" t="str">
        <f>IF(ISBLANK(INDEX('Policy Characteristics'!I:I,MATCH($C1139,'Policy Characteristics'!$C:$C,0))),"",INDEX('Policy Characteristics'!I:I,MATCH($C1139,'Policy Characteristics'!$C:$C,0)))</f>
        <v>% reduction in energy use</v>
      </c>
      <c r="P1139" s="14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44" t="str">
        <f>IF(ISBLANK(INDEX('Policy Characteristics'!K:K,MATCH($C1139,'Policy Characteristics'!$C:$C,0))),"",INDEX('Policy Characteristics'!K:K,MATCH($C1139,'Policy Characteristics'!$C:$C,0)))</f>
        <v>industry-ag-main.html#eff-stds</v>
      </c>
      <c r="R1139" s="144" t="str">
        <f>IF(ISBLANK(INDEX('Policy Characteristics'!L:L,MATCH($C1139,'Policy Characteristics'!$C:$C,0))),"",INDEX('Policy Characteristics'!L:L,MATCH($C1139,'Policy Characteristics'!$C:$C,0)))</f>
        <v>industry-energy-efficiency-standards.html</v>
      </c>
    </row>
    <row r="1140" spans="1:18" s="4" customFormat="1" x14ac:dyDescent="0.25">
      <c r="A1140" s="144" t="str">
        <f>IF(ISBLANK(INDEX('Policy Characteristics'!A:A,MATCH($C1140,'Policy Characteristics'!$C:$C,0))),"",INDEX('Policy Characteristics'!A:A,MATCH($C1140,'Policy Characteristics'!$C:$C,0)))</f>
        <v>Industry</v>
      </c>
      <c r="B1140" s="152" t="str">
        <f>IF(ISBLANK(INDEX('Policy Characteristics'!B:B,MATCH($C1140,'Policy Characteristics'!$C:$C,0))),"",INDEX('Policy Characteristics'!B:B,MATCH($C1140,'Policy Characteristics'!$C:$C,0)))</f>
        <v>Industry Energy Efficiency Standards</v>
      </c>
      <c r="C1140" s="144" t="str">
        <f t="shared" si="44"/>
        <v>Percentage Improvement in Eqpt Efficiency Standards above BAU</v>
      </c>
      <c r="D1140" s="6" t="s">
        <v>1970</v>
      </c>
      <c r="E1140" s="45" t="s">
        <v>1295</v>
      </c>
      <c r="F1140" t="s">
        <v>1932</v>
      </c>
      <c r="G1140" s="45" t="s">
        <v>1299</v>
      </c>
      <c r="H1140" s="43">
        <v>1101</v>
      </c>
      <c r="I1140" t="s">
        <v>44</v>
      </c>
      <c r="J1140" s="145" t="str">
        <f>IF(ISBLANK(INDEX('Policy Characteristics'!D:D,MATCH($C1140,'Policy Characteristics'!$C:$C,0))),"",INDEX('Policy Characteristics'!D:D,MATCH($C1140,'Policy Characteristics'!$C:$C,0)))</f>
        <v>Industry Energy Efficiency Standards</v>
      </c>
      <c r="K1140" s="144" t="str">
        <f>IF(ISBLANK(INDEX('Policy Characteristics'!E:E,MATCH($C1140,'Policy Characteristics'!$C:$C,0))),"",INDEX('Policy Characteristics'!E:E,MATCH($C1140,'Policy Characteristics'!$C:$C,0)))</f>
        <v>indst efficiency standards</v>
      </c>
      <c r="L1140" s="151">
        <f>IF(ISBLANK(INDEX('Policy Characteristics'!F:F,MATCH($C1140,'Policy Characteristics'!$C:$C,0))),"",INDEX('Policy Characteristics'!F:F,MATCH($C1140,'Policy Characteristics'!$C:$C,0)))</f>
        <v>0</v>
      </c>
      <c r="M1140" s="151">
        <f>IF(ISBLANK(INDEX('Policy Characteristics'!G:G,MATCH($C1140,'Policy Characteristics'!$C:$C,0))),"",INDEX('Policy Characteristics'!G:G,MATCH($C1140,'Policy Characteristics'!$C:$C,0)))</f>
        <v>0.25</v>
      </c>
      <c r="N1140" s="151">
        <f>IF(ISBLANK(INDEX('Policy Characteristics'!H:H,MATCH($C1140,'Policy Characteristics'!$C:$C,0))),"",INDEX('Policy Characteristics'!H:H,MATCH($C1140,'Policy Characteristics'!$C:$C,0)))</f>
        <v>0.01</v>
      </c>
      <c r="O1140" s="144" t="str">
        <f>IF(ISBLANK(INDEX('Policy Characteristics'!I:I,MATCH($C1140,'Policy Characteristics'!$C:$C,0))),"",INDEX('Policy Characteristics'!I:I,MATCH($C1140,'Policy Characteristics'!$C:$C,0)))</f>
        <v>% reduction in energy use</v>
      </c>
      <c r="P1140" s="14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44" t="str">
        <f>IF(ISBLANK(INDEX('Policy Characteristics'!K:K,MATCH($C1140,'Policy Characteristics'!$C:$C,0))),"",INDEX('Policy Characteristics'!K:K,MATCH($C1140,'Policy Characteristics'!$C:$C,0)))</f>
        <v>industry-ag-main.html#eff-stds</v>
      </c>
      <c r="R1140" s="144" t="str">
        <f>IF(ISBLANK(INDEX('Policy Characteristics'!L:L,MATCH($C1140,'Policy Characteristics'!$C:$C,0))),"",INDEX('Policy Characteristics'!L:L,MATCH($C1140,'Policy Characteristics'!$C:$C,0)))</f>
        <v>industry-energy-efficiency-standards.html</v>
      </c>
    </row>
    <row r="1141" spans="1:18" s="4" customFormat="1" x14ac:dyDescent="0.25">
      <c r="A1141" s="144" t="str">
        <f>IF(ISBLANK(INDEX('Policy Characteristics'!A:A,MATCH($C1141,'Policy Characteristics'!$C:$C,0))),"",INDEX('Policy Characteristics'!A:A,MATCH($C1141,'Policy Characteristics'!$C:$C,0)))</f>
        <v>Industry</v>
      </c>
      <c r="B1141" s="152" t="str">
        <f>IF(ISBLANK(INDEX('Policy Characteristics'!B:B,MATCH($C1141,'Policy Characteristics'!$C:$C,0))),"",INDEX('Policy Characteristics'!B:B,MATCH($C1141,'Policy Characteristics'!$C:$C,0)))</f>
        <v>Industry Energy Efficiency Standards</v>
      </c>
      <c r="C1141" s="144" t="str">
        <f t="shared" si="44"/>
        <v>Percentage Improvement in Eqpt Efficiency Standards above BAU</v>
      </c>
      <c r="D1141" s="6" t="s">
        <v>1970</v>
      </c>
      <c r="E1141" s="45" t="s">
        <v>1296</v>
      </c>
      <c r="F1141" t="s">
        <v>1932</v>
      </c>
      <c r="G1141" s="45" t="s">
        <v>1300</v>
      </c>
      <c r="H1141" s="43">
        <v>1102</v>
      </c>
      <c r="I1141" t="s">
        <v>43</v>
      </c>
      <c r="J1141" s="145" t="str">
        <f>IF(ISBLANK(INDEX('Policy Characteristics'!D:D,MATCH($C1141,'Policy Characteristics'!$C:$C,0))),"",INDEX('Policy Characteristics'!D:D,MATCH($C1141,'Policy Characteristics'!$C:$C,0)))</f>
        <v>Industry Energy Efficiency Standards</v>
      </c>
      <c r="K1141" s="144" t="str">
        <f>IF(ISBLANK(INDEX('Policy Characteristics'!E:E,MATCH($C1141,'Policy Characteristics'!$C:$C,0))),"",INDEX('Policy Characteristics'!E:E,MATCH($C1141,'Policy Characteristics'!$C:$C,0)))</f>
        <v>indst efficiency standards</v>
      </c>
      <c r="L1141" s="151">
        <f>IF(ISBLANK(INDEX('Policy Characteristics'!F:F,MATCH($C1141,'Policy Characteristics'!$C:$C,0))),"",INDEX('Policy Characteristics'!F:F,MATCH($C1141,'Policy Characteristics'!$C:$C,0)))</f>
        <v>0</v>
      </c>
      <c r="M1141" s="151">
        <f>IF(ISBLANK(INDEX('Policy Characteristics'!G:G,MATCH($C1141,'Policy Characteristics'!$C:$C,0))),"",INDEX('Policy Characteristics'!G:G,MATCH($C1141,'Policy Characteristics'!$C:$C,0)))</f>
        <v>0.25</v>
      </c>
      <c r="N1141" s="151">
        <f>IF(ISBLANK(INDEX('Policy Characteristics'!H:H,MATCH($C1141,'Policy Characteristics'!$C:$C,0))),"",INDEX('Policy Characteristics'!H:H,MATCH($C1141,'Policy Characteristics'!$C:$C,0)))</f>
        <v>0.01</v>
      </c>
      <c r="O1141" s="144" t="str">
        <f>IF(ISBLANK(INDEX('Policy Characteristics'!I:I,MATCH($C1141,'Policy Characteristics'!$C:$C,0))),"",INDEX('Policy Characteristics'!I:I,MATCH($C1141,'Policy Characteristics'!$C:$C,0)))</f>
        <v>% reduction in energy use</v>
      </c>
      <c r="P1141" s="14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44" t="str">
        <f>IF(ISBLANK(INDEX('Policy Characteristics'!K:K,MATCH($C1141,'Policy Characteristics'!$C:$C,0))),"",INDEX('Policy Characteristics'!K:K,MATCH($C1141,'Policy Characteristics'!$C:$C,0)))</f>
        <v>industry-ag-main.html#eff-stds</v>
      </c>
      <c r="R1141" s="144" t="str">
        <f>IF(ISBLANK(INDEX('Policy Characteristics'!L:L,MATCH($C1141,'Policy Characteristics'!$C:$C,0))),"",INDEX('Policy Characteristics'!L:L,MATCH($C1141,'Policy Characteristics'!$C:$C,0)))</f>
        <v>industry-energy-efficiency-standards.html</v>
      </c>
    </row>
    <row r="1142" spans="1:18" s="4" customFormat="1" x14ac:dyDescent="0.25">
      <c r="A1142" s="144" t="str">
        <f>IF(ISBLANK(INDEX('Policy Characteristics'!A:A,MATCH($C1142,'Policy Characteristics'!$C:$C,0))),"",INDEX('Policy Characteristics'!A:A,MATCH($C1142,'Policy Characteristics'!$C:$C,0)))</f>
        <v>Industry</v>
      </c>
      <c r="B1142" s="152" t="str">
        <f>IF(ISBLANK(INDEX('Policy Characteristics'!B:B,MATCH($C1142,'Policy Characteristics'!$C:$C,0))),"",INDEX('Policy Characteristics'!B:B,MATCH($C1142,'Policy Characteristics'!$C:$C,0)))</f>
        <v>Industry Energy Efficiency Standards</v>
      </c>
      <c r="C1142" s="144" t="str">
        <f t="shared" si="44"/>
        <v>Percentage Improvement in Eqpt Efficiency Standards above BAU</v>
      </c>
      <c r="D1142" s="6" t="s">
        <v>1970</v>
      </c>
      <c r="E1142" s="45" t="s">
        <v>1297</v>
      </c>
      <c r="F1142" t="s">
        <v>1932</v>
      </c>
      <c r="G1142" s="45" t="s">
        <v>1303</v>
      </c>
      <c r="H1142" s="43">
        <v>1103</v>
      </c>
      <c r="I1142" t="s">
        <v>44</v>
      </c>
      <c r="J1142" s="145" t="str">
        <f>IF(ISBLANK(INDEX('Policy Characteristics'!D:D,MATCH($C1142,'Policy Characteristics'!$C:$C,0))),"",INDEX('Policy Characteristics'!D:D,MATCH($C1142,'Policy Characteristics'!$C:$C,0)))</f>
        <v>Industry Energy Efficiency Standards</v>
      </c>
      <c r="K1142" s="144" t="str">
        <f>IF(ISBLANK(INDEX('Policy Characteristics'!E:E,MATCH($C1142,'Policy Characteristics'!$C:$C,0))),"",INDEX('Policy Characteristics'!E:E,MATCH($C1142,'Policy Characteristics'!$C:$C,0)))</f>
        <v>indst efficiency standards</v>
      </c>
      <c r="L1142" s="151">
        <f>IF(ISBLANK(INDEX('Policy Characteristics'!F:F,MATCH($C1142,'Policy Characteristics'!$C:$C,0))),"",INDEX('Policy Characteristics'!F:F,MATCH($C1142,'Policy Characteristics'!$C:$C,0)))</f>
        <v>0</v>
      </c>
      <c r="M1142" s="151">
        <f>IF(ISBLANK(INDEX('Policy Characteristics'!G:G,MATCH($C1142,'Policy Characteristics'!$C:$C,0))),"",INDEX('Policy Characteristics'!G:G,MATCH($C1142,'Policy Characteristics'!$C:$C,0)))</f>
        <v>0.25</v>
      </c>
      <c r="N1142" s="151">
        <f>IF(ISBLANK(INDEX('Policy Characteristics'!H:H,MATCH($C1142,'Policy Characteristics'!$C:$C,0))),"",INDEX('Policy Characteristics'!H:H,MATCH($C1142,'Policy Characteristics'!$C:$C,0)))</f>
        <v>0.01</v>
      </c>
      <c r="O1142" s="144" t="str">
        <f>IF(ISBLANK(INDEX('Policy Characteristics'!I:I,MATCH($C1142,'Policy Characteristics'!$C:$C,0))),"",INDEX('Policy Characteristics'!I:I,MATCH($C1142,'Policy Characteristics'!$C:$C,0)))</f>
        <v>% reduction in energy use</v>
      </c>
      <c r="P1142" s="14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44" t="str">
        <f>IF(ISBLANK(INDEX('Policy Characteristics'!K:K,MATCH($C1142,'Policy Characteristics'!$C:$C,0))),"",INDEX('Policy Characteristics'!K:K,MATCH($C1142,'Policy Characteristics'!$C:$C,0)))</f>
        <v>industry-ag-main.html#eff-stds</v>
      </c>
      <c r="R1142" s="144" t="str">
        <f>IF(ISBLANK(INDEX('Policy Characteristics'!L:L,MATCH($C1142,'Policy Characteristics'!$C:$C,0))),"",INDEX('Policy Characteristics'!L:L,MATCH($C1142,'Policy Characteristics'!$C:$C,0)))</f>
        <v>industry-energy-efficiency-standards.html</v>
      </c>
    </row>
    <row r="1143" spans="1:18" s="4" customFormat="1" x14ac:dyDescent="0.25">
      <c r="A1143" s="144" t="str">
        <f>IF(ISBLANK(INDEX('Policy Characteristics'!A:A,MATCH($C1143,'Policy Characteristics'!$C:$C,0))),"",INDEX('Policy Characteristics'!A:A,MATCH($C1143,'Policy Characteristics'!$C:$C,0)))</f>
        <v>Industry</v>
      </c>
      <c r="B1143" s="152" t="str">
        <f>IF(ISBLANK(INDEX('Policy Characteristics'!B:B,MATCH($C1143,'Policy Characteristics'!$C:$C,0))),"",INDEX('Policy Characteristics'!B:B,MATCH($C1143,'Policy Characteristics'!$C:$C,0)))</f>
        <v>Industry Energy Efficiency Standards</v>
      </c>
      <c r="C1143" s="144" t="str">
        <f t="shared" si="44"/>
        <v>Percentage Improvement in Eqpt Efficiency Standards above BAU</v>
      </c>
      <c r="D1143" s="6" t="s">
        <v>1970</v>
      </c>
      <c r="E1143" s="45" t="s">
        <v>1598</v>
      </c>
      <c r="F1143" t="s">
        <v>1932</v>
      </c>
      <c r="G1143" s="45" t="s">
        <v>1601</v>
      </c>
      <c r="H1143" s="43">
        <v>1104</v>
      </c>
      <c r="I1143" t="s">
        <v>44</v>
      </c>
      <c r="J1143" s="145" t="str">
        <f>IF(ISBLANK(INDEX('Policy Characteristics'!D:D,MATCH($C1143,'Policy Characteristics'!$C:$C,0))),"",INDEX('Policy Characteristics'!D:D,MATCH($C1143,'Policy Characteristics'!$C:$C,0)))</f>
        <v>Industry Energy Efficiency Standards</v>
      </c>
      <c r="K1143" s="144" t="str">
        <f>IF(ISBLANK(INDEX('Policy Characteristics'!E:E,MATCH($C1143,'Policy Characteristics'!$C:$C,0))),"",INDEX('Policy Characteristics'!E:E,MATCH($C1143,'Policy Characteristics'!$C:$C,0)))</f>
        <v>indst efficiency standards</v>
      </c>
      <c r="L1143" s="151">
        <f>IF(ISBLANK(INDEX('Policy Characteristics'!F:F,MATCH($C1143,'Policy Characteristics'!$C:$C,0))),"",INDEX('Policy Characteristics'!F:F,MATCH($C1143,'Policy Characteristics'!$C:$C,0)))</f>
        <v>0</v>
      </c>
      <c r="M1143" s="151">
        <f>IF(ISBLANK(INDEX('Policy Characteristics'!G:G,MATCH($C1143,'Policy Characteristics'!$C:$C,0))),"",INDEX('Policy Characteristics'!G:G,MATCH($C1143,'Policy Characteristics'!$C:$C,0)))</f>
        <v>0.25</v>
      </c>
      <c r="N1143" s="151">
        <f>IF(ISBLANK(INDEX('Policy Characteristics'!H:H,MATCH($C1143,'Policy Characteristics'!$C:$C,0))),"",INDEX('Policy Characteristics'!H:H,MATCH($C1143,'Policy Characteristics'!$C:$C,0)))</f>
        <v>0.01</v>
      </c>
      <c r="O1143" s="144" t="str">
        <f>IF(ISBLANK(INDEX('Policy Characteristics'!I:I,MATCH($C1143,'Policy Characteristics'!$C:$C,0))),"",INDEX('Policy Characteristics'!I:I,MATCH($C1143,'Policy Characteristics'!$C:$C,0)))</f>
        <v>% reduction in energy use</v>
      </c>
      <c r="P1143" s="14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44" t="str">
        <f>IF(ISBLANK(INDEX('Policy Characteristics'!K:K,MATCH($C1143,'Policy Characteristics'!$C:$C,0))),"",INDEX('Policy Characteristics'!K:K,MATCH($C1143,'Policy Characteristics'!$C:$C,0)))</f>
        <v>industry-ag-main.html#eff-stds</v>
      </c>
      <c r="R1143" s="144" t="str">
        <f>IF(ISBLANK(INDEX('Policy Characteristics'!L:L,MATCH($C1143,'Policy Characteristics'!$C:$C,0))),"",INDEX('Policy Characteristics'!L:L,MATCH($C1143,'Policy Characteristics'!$C:$C,0)))</f>
        <v>industry-energy-efficiency-standards.html</v>
      </c>
    </row>
    <row r="1144" spans="1:18" s="4" customFormat="1" x14ac:dyDescent="0.25">
      <c r="A1144" s="144" t="str">
        <f>IF(ISBLANK(INDEX('Policy Characteristics'!A:A,MATCH($C1144,'Policy Characteristics'!$C:$C,0))),"",INDEX('Policy Characteristics'!A:A,MATCH($C1144,'Policy Characteristics'!$C:$C,0)))</f>
        <v>Industry</v>
      </c>
      <c r="B1144" s="152" t="str">
        <f>IF(ISBLANK(INDEX('Policy Characteristics'!B:B,MATCH($C1144,'Policy Characteristics'!$C:$C,0))),"",INDEX('Policy Characteristics'!B:B,MATCH($C1144,'Policy Characteristics'!$C:$C,0)))</f>
        <v>Industry Energy Efficiency Standards</v>
      </c>
      <c r="C1144" s="144" t="str">
        <f t="shared" si="44"/>
        <v>Percentage Improvement in Eqpt Efficiency Standards above BAU</v>
      </c>
      <c r="D1144" s="6" t="s">
        <v>1970</v>
      </c>
      <c r="E1144" s="45" t="s">
        <v>1599</v>
      </c>
      <c r="F1144" t="s">
        <v>1932</v>
      </c>
      <c r="G1144" s="45" t="s">
        <v>1603</v>
      </c>
      <c r="H1144" s="43">
        <v>1105</v>
      </c>
      <c r="I1144" t="s">
        <v>43</v>
      </c>
      <c r="J1144" s="145" t="str">
        <f>IF(ISBLANK(INDEX('Policy Characteristics'!D:D,MATCH($C1144,'Policy Characteristics'!$C:$C,0))),"",INDEX('Policy Characteristics'!D:D,MATCH($C1144,'Policy Characteristics'!$C:$C,0)))</f>
        <v>Industry Energy Efficiency Standards</v>
      </c>
      <c r="K1144" s="144" t="str">
        <f>IF(ISBLANK(INDEX('Policy Characteristics'!E:E,MATCH($C1144,'Policy Characteristics'!$C:$C,0))),"",INDEX('Policy Characteristics'!E:E,MATCH($C1144,'Policy Characteristics'!$C:$C,0)))</f>
        <v>indst efficiency standards</v>
      </c>
      <c r="L1144" s="151">
        <f>IF(ISBLANK(INDEX('Policy Characteristics'!F:F,MATCH($C1144,'Policy Characteristics'!$C:$C,0))),"",INDEX('Policy Characteristics'!F:F,MATCH($C1144,'Policy Characteristics'!$C:$C,0)))</f>
        <v>0</v>
      </c>
      <c r="M1144" s="151">
        <f>IF(ISBLANK(INDEX('Policy Characteristics'!G:G,MATCH($C1144,'Policy Characteristics'!$C:$C,0))),"",INDEX('Policy Characteristics'!G:G,MATCH($C1144,'Policy Characteristics'!$C:$C,0)))</f>
        <v>0.25</v>
      </c>
      <c r="N1144" s="151">
        <f>IF(ISBLANK(INDEX('Policy Characteristics'!H:H,MATCH($C1144,'Policy Characteristics'!$C:$C,0))),"",INDEX('Policy Characteristics'!H:H,MATCH($C1144,'Policy Characteristics'!$C:$C,0)))</f>
        <v>0.01</v>
      </c>
      <c r="O1144" s="144" t="str">
        <f>IF(ISBLANK(INDEX('Policy Characteristics'!I:I,MATCH($C1144,'Policy Characteristics'!$C:$C,0))),"",INDEX('Policy Characteristics'!I:I,MATCH($C1144,'Policy Characteristics'!$C:$C,0)))</f>
        <v>% reduction in energy use</v>
      </c>
      <c r="P1144" s="14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44" t="str">
        <f>IF(ISBLANK(INDEX('Policy Characteristics'!K:K,MATCH($C1144,'Policy Characteristics'!$C:$C,0))),"",INDEX('Policy Characteristics'!K:K,MATCH($C1144,'Policy Characteristics'!$C:$C,0)))</f>
        <v>industry-ag-main.html#eff-stds</v>
      </c>
      <c r="R1144" s="144" t="str">
        <f>IF(ISBLANK(INDEX('Policy Characteristics'!L:L,MATCH($C1144,'Policy Characteristics'!$C:$C,0))),"",INDEX('Policy Characteristics'!L:L,MATCH($C1144,'Policy Characteristics'!$C:$C,0)))</f>
        <v>industry-energy-efficiency-standards.html</v>
      </c>
    </row>
    <row r="1145" spans="1:18" s="4" customFormat="1" x14ac:dyDescent="0.25">
      <c r="A1145" s="144" t="str">
        <f>IF(ISBLANK(INDEX('Policy Characteristics'!A:A,MATCH($C1145,'Policy Characteristics'!$C:$C,0))),"",INDEX('Policy Characteristics'!A:A,MATCH($C1145,'Policy Characteristics'!$C:$C,0)))</f>
        <v>Industry</v>
      </c>
      <c r="B1145" s="152" t="str">
        <f>IF(ISBLANK(INDEX('Policy Characteristics'!B:B,MATCH($C1145,'Policy Characteristics'!$C:$C,0))),"",INDEX('Policy Characteristics'!B:B,MATCH($C1145,'Policy Characteristics'!$C:$C,0)))</f>
        <v>Industry Energy Efficiency Standards</v>
      </c>
      <c r="C1145" s="144" t="str">
        <f t="shared" si="44"/>
        <v>Percentage Improvement in Eqpt Efficiency Standards above BAU</v>
      </c>
      <c r="D1145" s="6" t="s">
        <v>1970</v>
      </c>
      <c r="E1145" s="45" t="s">
        <v>1600</v>
      </c>
      <c r="F1145" t="s">
        <v>1932</v>
      </c>
      <c r="G1145" s="45" t="s">
        <v>1604</v>
      </c>
      <c r="H1145" s="43">
        <v>1106</v>
      </c>
      <c r="I1145" t="s">
        <v>43</v>
      </c>
      <c r="J1145" s="145" t="str">
        <f>IF(ISBLANK(INDEX('Policy Characteristics'!D:D,MATCH($C1145,'Policy Characteristics'!$C:$C,0))),"",INDEX('Policy Characteristics'!D:D,MATCH($C1145,'Policy Characteristics'!$C:$C,0)))</f>
        <v>Industry Energy Efficiency Standards</v>
      </c>
      <c r="K1145" s="144" t="str">
        <f>IF(ISBLANK(INDEX('Policy Characteristics'!E:E,MATCH($C1145,'Policy Characteristics'!$C:$C,0))),"",INDEX('Policy Characteristics'!E:E,MATCH($C1145,'Policy Characteristics'!$C:$C,0)))</f>
        <v>indst efficiency standards</v>
      </c>
      <c r="L1145" s="151">
        <f>IF(ISBLANK(INDEX('Policy Characteristics'!F:F,MATCH($C1145,'Policy Characteristics'!$C:$C,0))),"",INDEX('Policy Characteristics'!F:F,MATCH($C1145,'Policy Characteristics'!$C:$C,0)))</f>
        <v>0</v>
      </c>
      <c r="M1145" s="151">
        <f>IF(ISBLANK(INDEX('Policy Characteristics'!G:G,MATCH($C1145,'Policy Characteristics'!$C:$C,0))),"",INDEX('Policy Characteristics'!G:G,MATCH($C1145,'Policy Characteristics'!$C:$C,0)))</f>
        <v>0.25</v>
      </c>
      <c r="N1145" s="151">
        <f>IF(ISBLANK(INDEX('Policy Characteristics'!H:H,MATCH($C1145,'Policy Characteristics'!$C:$C,0))),"",INDEX('Policy Characteristics'!H:H,MATCH($C1145,'Policy Characteristics'!$C:$C,0)))</f>
        <v>0.01</v>
      </c>
      <c r="O1145" s="144" t="str">
        <f>IF(ISBLANK(INDEX('Policy Characteristics'!I:I,MATCH($C1145,'Policy Characteristics'!$C:$C,0))),"",INDEX('Policy Characteristics'!I:I,MATCH($C1145,'Policy Characteristics'!$C:$C,0)))</f>
        <v>% reduction in energy use</v>
      </c>
      <c r="P1145" s="14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44" t="str">
        <f>IF(ISBLANK(INDEX('Policy Characteristics'!K:K,MATCH($C1145,'Policy Characteristics'!$C:$C,0))),"",INDEX('Policy Characteristics'!K:K,MATCH($C1145,'Policy Characteristics'!$C:$C,0)))</f>
        <v>industry-ag-main.html#eff-stds</v>
      </c>
      <c r="R1145" s="144" t="str">
        <f>IF(ISBLANK(INDEX('Policy Characteristics'!L:L,MATCH($C1145,'Policy Characteristics'!$C:$C,0))),"",INDEX('Policy Characteristics'!L:L,MATCH($C1145,'Policy Characteristics'!$C:$C,0)))</f>
        <v>industry-energy-efficiency-standards.html</v>
      </c>
    </row>
    <row r="1146" spans="1:18" s="4" customFormat="1" x14ac:dyDescent="0.25">
      <c r="A1146" s="144" t="str">
        <f>IF(ISBLANK(INDEX('Policy Characteristics'!A:A,MATCH($C1146,'Policy Characteristics'!$C:$C,0))),"",INDEX('Policy Characteristics'!A:A,MATCH($C1146,'Policy Characteristics'!$C:$C,0)))</f>
        <v>Industry</v>
      </c>
      <c r="B1146" s="152" t="str">
        <f>IF(ISBLANK(INDEX('Policy Characteristics'!B:B,MATCH($C1146,'Policy Characteristics'!$C:$C,0))),"",INDEX('Policy Characteristics'!B:B,MATCH($C1146,'Policy Characteristics'!$C:$C,0)))</f>
        <v>Industry Energy Efficiency Standards</v>
      </c>
      <c r="C1146" s="144" t="str">
        <f t="shared" si="44"/>
        <v>Percentage Improvement in Eqpt Efficiency Standards above BAU</v>
      </c>
      <c r="D1146" s="6" t="s">
        <v>1970</v>
      </c>
      <c r="E1146" s="45" t="s">
        <v>1597</v>
      </c>
      <c r="F1146" t="s">
        <v>1932</v>
      </c>
      <c r="G1146" s="45" t="s">
        <v>1602</v>
      </c>
      <c r="H1146" s="43">
        <v>1107</v>
      </c>
      <c r="I1146" t="s">
        <v>44</v>
      </c>
      <c r="J1146" s="145" t="str">
        <f>IF(ISBLANK(INDEX('Policy Characteristics'!D:D,MATCH($C1146,'Policy Characteristics'!$C:$C,0))),"",INDEX('Policy Characteristics'!D:D,MATCH($C1146,'Policy Characteristics'!$C:$C,0)))</f>
        <v>Industry Energy Efficiency Standards</v>
      </c>
      <c r="K1146" s="144" t="str">
        <f>IF(ISBLANK(INDEX('Policy Characteristics'!E:E,MATCH($C1146,'Policy Characteristics'!$C:$C,0))),"",INDEX('Policy Characteristics'!E:E,MATCH($C1146,'Policy Characteristics'!$C:$C,0)))</f>
        <v>indst efficiency standards</v>
      </c>
      <c r="L1146" s="151">
        <f>IF(ISBLANK(INDEX('Policy Characteristics'!F:F,MATCH($C1146,'Policy Characteristics'!$C:$C,0))),"",INDEX('Policy Characteristics'!F:F,MATCH($C1146,'Policy Characteristics'!$C:$C,0)))</f>
        <v>0</v>
      </c>
      <c r="M1146" s="151">
        <f>IF(ISBLANK(INDEX('Policy Characteristics'!G:G,MATCH($C1146,'Policy Characteristics'!$C:$C,0))),"",INDEX('Policy Characteristics'!G:G,MATCH($C1146,'Policy Characteristics'!$C:$C,0)))</f>
        <v>0.25</v>
      </c>
      <c r="N1146" s="151">
        <f>IF(ISBLANK(INDEX('Policy Characteristics'!H:H,MATCH($C1146,'Policy Characteristics'!$C:$C,0))),"",INDEX('Policy Characteristics'!H:H,MATCH($C1146,'Policy Characteristics'!$C:$C,0)))</f>
        <v>0.01</v>
      </c>
      <c r="O1146" s="144" t="str">
        <f>IF(ISBLANK(INDEX('Policy Characteristics'!I:I,MATCH($C1146,'Policy Characteristics'!$C:$C,0))),"",INDEX('Policy Characteristics'!I:I,MATCH($C1146,'Policy Characteristics'!$C:$C,0)))</f>
        <v>% reduction in energy use</v>
      </c>
      <c r="P1146" s="14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44" t="str">
        <f>IF(ISBLANK(INDEX('Policy Characteristics'!K:K,MATCH($C1146,'Policy Characteristics'!$C:$C,0))),"",INDEX('Policy Characteristics'!K:K,MATCH($C1146,'Policy Characteristics'!$C:$C,0)))</f>
        <v>industry-ag-main.html#eff-stds</v>
      </c>
      <c r="R1146" s="144" t="str">
        <f>IF(ISBLANK(INDEX('Policy Characteristics'!L:L,MATCH($C1146,'Policy Characteristics'!$C:$C,0))),"",INDEX('Policy Characteristics'!L:L,MATCH($C1146,'Policy Characteristics'!$C:$C,0)))</f>
        <v>industry-energy-efficiency-standards.html</v>
      </c>
    </row>
    <row r="1147" spans="1:18" s="4" customFormat="1" x14ac:dyDescent="0.25">
      <c r="A1147" s="144" t="str">
        <f>IF(ISBLANK(INDEX('Policy Characteristics'!A:A,MATCH($C1147,'Policy Characteristics'!$C:$C,0))),"",INDEX('Policy Characteristics'!A:A,MATCH($C1147,'Policy Characteristics'!$C:$C,0)))</f>
        <v>Industry</v>
      </c>
      <c r="B1147" s="152" t="str">
        <f>IF(ISBLANK(INDEX('Policy Characteristics'!B:B,MATCH($C1147,'Policy Characteristics'!$C:$C,0))),"",INDEX('Policy Characteristics'!B:B,MATCH($C1147,'Policy Characteristics'!$C:$C,0)))</f>
        <v>Industry Energy Efficiency Standards</v>
      </c>
      <c r="C1147" s="144" t="str">
        <f t="shared" si="44"/>
        <v>Percentage Improvement in Eqpt Efficiency Standards above BAU</v>
      </c>
      <c r="D1147" s="6" t="s">
        <v>1971</v>
      </c>
      <c r="E1147" s="45" t="s">
        <v>1292</v>
      </c>
      <c r="F1147" t="s">
        <v>1933</v>
      </c>
      <c r="G1147" s="45" t="s">
        <v>1298</v>
      </c>
      <c r="H1147" s="43">
        <v>1108</v>
      </c>
      <c r="I1147" t="s">
        <v>43</v>
      </c>
      <c r="J1147" s="145" t="str">
        <f>IF(ISBLANK(INDEX('Policy Characteristics'!D:D,MATCH($C1147,'Policy Characteristics'!$C:$C,0))),"",INDEX('Policy Characteristics'!D:D,MATCH($C1147,'Policy Characteristics'!$C:$C,0)))</f>
        <v>Industry Energy Efficiency Standards</v>
      </c>
      <c r="K1147" s="144" t="str">
        <f>IF(ISBLANK(INDEX('Policy Characteristics'!E:E,MATCH($C1147,'Policy Characteristics'!$C:$C,0))),"",INDEX('Policy Characteristics'!E:E,MATCH($C1147,'Policy Characteristics'!$C:$C,0)))</f>
        <v>indst efficiency standards</v>
      </c>
      <c r="L1147" s="151">
        <f>IF(ISBLANK(INDEX('Policy Characteristics'!F:F,MATCH($C1147,'Policy Characteristics'!$C:$C,0))),"",INDEX('Policy Characteristics'!F:F,MATCH($C1147,'Policy Characteristics'!$C:$C,0)))</f>
        <v>0</v>
      </c>
      <c r="M1147" s="151">
        <f>IF(ISBLANK(INDEX('Policy Characteristics'!G:G,MATCH($C1147,'Policy Characteristics'!$C:$C,0))),"",INDEX('Policy Characteristics'!G:G,MATCH($C1147,'Policy Characteristics'!$C:$C,0)))</f>
        <v>0.25</v>
      </c>
      <c r="N1147" s="151">
        <f>IF(ISBLANK(INDEX('Policy Characteristics'!H:H,MATCH($C1147,'Policy Characteristics'!$C:$C,0))),"",INDEX('Policy Characteristics'!H:H,MATCH($C1147,'Policy Characteristics'!$C:$C,0)))</f>
        <v>0.01</v>
      </c>
      <c r="O1147" s="144" t="str">
        <f>IF(ISBLANK(INDEX('Policy Characteristics'!I:I,MATCH($C1147,'Policy Characteristics'!$C:$C,0))),"",INDEX('Policy Characteristics'!I:I,MATCH($C1147,'Policy Characteristics'!$C:$C,0)))</f>
        <v>% reduction in energy use</v>
      </c>
      <c r="P1147" s="14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44" t="str">
        <f>IF(ISBLANK(INDEX('Policy Characteristics'!K:K,MATCH($C1147,'Policy Characteristics'!$C:$C,0))),"",INDEX('Policy Characteristics'!K:K,MATCH($C1147,'Policy Characteristics'!$C:$C,0)))</f>
        <v>industry-ag-main.html#eff-stds</v>
      </c>
      <c r="R1147" s="144" t="str">
        <f>IF(ISBLANK(INDEX('Policy Characteristics'!L:L,MATCH($C1147,'Policy Characteristics'!$C:$C,0))),"",INDEX('Policy Characteristics'!L:L,MATCH($C1147,'Policy Characteristics'!$C:$C,0)))</f>
        <v>industry-energy-efficiency-standards.html</v>
      </c>
    </row>
    <row r="1148" spans="1:18" s="4" customFormat="1" x14ac:dyDescent="0.25">
      <c r="A1148" s="144" t="str">
        <f>IF(ISBLANK(INDEX('Policy Characteristics'!A:A,MATCH($C1148,'Policy Characteristics'!$C:$C,0))),"",INDEX('Policy Characteristics'!A:A,MATCH($C1148,'Policy Characteristics'!$C:$C,0)))</f>
        <v>Industry</v>
      </c>
      <c r="B1148" s="152" t="str">
        <f>IF(ISBLANK(INDEX('Policy Characteristics'!B:B,MATCH($C1148,'Policy Characteristics'!$C:$C,0))),"",INDEX('Policy Characteristics'!B:B,MATCH($C1148,'Policy Characteristics'!$C:$C,0)))</f>
        <v>Industry Energy Efficiency Standards</v>
      </c>
      <c r="C1148" s="144" t="str">
        <f t="shared" si="44"/>
        <v>Percentage Improvement in Eqpt Efficiency Standards above BAU</v>
      </c>
      <c r="D1148" s="6" t="s">
        <v>1971</v>
      </c>
      <c r="E1148" s="45" t="s">
        <v>1293</v>
      </c>
      <c r="F1148" t="s">
        <v>1933</v>
      </c>
      <c r="G1148" s="45" t="s">
        <v>1301</v>
      </c>
      <c r="H1148" s="43">
        <v>1109</v>
      </c>
      <c r="I1148" t="s">
        <v>44</v>
      </c>
      <c r="J1148" s="145" t="str">
        <f>IF(ISBLANK(INDEX('Policy Characteristics'!D:D,MATCH($C1148,'Policy Characteristics'!$C:$C,0))),"",INDEX('Policy Characteristics'!D:D,MATCH($C1148,'Policy Characteristics'!$C:$C,0)))</f>
        <v>Industry Energy Efficiency Standards</v>
      </c>
      <c r="K1148" s="144" t="str">
        <f>IF(ISBLANK(INDEX('Policy Characteristics'!E:E,MATCH($C1148,'Policy Characteristics'!$C:$C,0))),"",INDEX('Policy Characteristics'!E:E,MATCH($C1148,'Policy Characteristics'!$C:$C,0)))</f>
        <v>indst efficiency standards</v>
      </c>
      <c r="L1148" s="151">
        <f>IF(ISBLANK(INDEX('Policy Characteristics'!F:F,MATCH($C1148,'Policy Characteristics'!$C:$C,0))),"",INDEX('Policy Characteristics'!F:F,MATCH($C1148,'Policy Characteristics'!$C:$C,0)))</f>
        <v>0</v>
      </c>
      <c r="M1148" s="151">
        <f>IF(ISBLANK(INDEX('Policy Characteristics'!G:G,MATCH($C1148,'Policy Characteristics'!$C:$C,0))),"",INDEX('Policy Characteristics'!G:G,MATCH($C1148,'Policy Characteristics'!$C:$C,0)))</f>
        <v>0.25</v>
      </c>
      <c r="N1148" s="151">
        <f>IF(ISBLANK(INDEX('Policy Characteristics'!H:H,MATCH($C1148,'Policy Characteristics'!$C:$C,0))),"",INDEX('Policy Characteristics'!H:H,MATCH($C1148,'Policy Characteristics'!$C:$C,0)))</f>
        <v>0.01</v>
      </c>
      <c r="O1148" s="144" t="str">
        <f>IF(ISBLANK(INDEX('Policy Characteristics'!I:I,MATCH($C1148,'Policy Characteristics'!$C:$C,0))),"",INDEX('Policy Characteristics'!I:I,MATCH($C1148,'Policy Characteristics'!$C:$C,0)))</f>
        <v>% reduction in energy use</v>
      </c>
      <c r="P1148" s="14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44" t="str">
        <f>IF(ISBLANK(INDEX('Policy Characteristics'!K:K,MATCH($C1148,'Policy Characteristics'!$C:$C,0))),"",INDEX('Policy Characteristics'!K:K,MATCH($C1148,'Policy Characteristics'!$C:$C,0)))</f>
        <v>industry-ag-main.html#eff-stds</v>
      </c>
      <c r="R1148" s="144" t="str">
        <f>IF(ISBLANK(INDEX('Policy Characteristics'!L:L,MATCH($C1148,'Policy Characteristics'!$C:$C,0))),"",INDEX('Policy Characteristics'!L:L,MATCH($C1148,'Policy Characteristics'!$C:$C,0)))</f>
        <v>industry-energy-efficiency-standards.html</v>
      </c>
    </row>
    <row r="1149" spans="1:18" s="4" customFormat="1" x14ac:dyDescent="0.25">
      <c r="A1149" s="144" t="str">
        <f>IF(ISBLANK(INDEX('Policy Characteristics'!A:A,MATCH($C1149,'Policy Characteristics'!$C:$C,0))),"",INDEX('Policy Characteristics'!A:A,MATCH($C1149,'Policy Characteristics'!$C:$C,0)))</f>
        <v>Industry</v>
      </c>
      <c r="B1149" s="152" t="str">
        <f>IF(ISBLANK(INDEX('Policy Characteristics'!B:B,MATCH($C1149,'Policy Characteristics'!$C:$C,0))),"",INDEX('Policy Characteristics'!B:B,MATCH($C1149,'Policy Characteristics'!$C:$C,0)))</f>
        <v>Industry Energy Efficiency Standards</v>
      </c>
      <c r="C1149" s="144" t="str">
        <f t="shared" si="44"/>
        <v>Percentage Improvement in Eqpt Efficiency Standards above BAU</v>
      </c>
      <c r="D1149" s="6" t="s">
        <v>1971</v>
      </c>
      <c r="E1149" s="45" t="s">
        <v>1294</v>
      </c>
      <c r="F1149" t="s">
        <v>1933</v>
      </c>
      <c r="G1149" s="45" t="s">
        <v>1302</v>
      </c>
      <c r="H1149" s="43">
        <v>1110</v>
      </c>
      <c r="I1149" t="s">
        <v>43</v>
      </c>
      <c r="J1149" s="145" t="str">
        <f>IF(ISBLANK(INDEX('Policy Characteristics'!D:D,MATCH($C1149,'Policy Characteristics'!$C:$C,0))),"",INDEX('Policy Characteristics'!D:D,MATCH($C1149,'Policy Characteristics'!$C:$C,0)))</f>
        <v>Industry Energy Efficiency Standards</v>
      </c>
      <c r="K1149" s="144" t="str">
        <f>IF(ISBLANK(INDEX('Policy Characteristics'!E:E,MATCH($C1149,'Policy Characteristics'!$C:$C,0))),"",INDEX('Policy Characteristics'!E:E,MATCH($C1149,'Policy Characteristics'!$C:$C,0)))</f>
        <v>indst efficiency standards</v>
      </c>
      <c r="L1149" s="151">
        <f>IF(ISBLANK(INDEX('Policy Characteristics'!F:F,MATCH($C1149,'Policy Characteristics'!$C:$C,0))),"",INDEX('Policy Characteristics'!F:F,MATCH($C1149,'Policy Characteristics'!$C:$C,0)))</f>
        <v>0</v>
      </c>
      <c r="M1149" s="151">
        <f>IF(ISBLANK(INDEX('Policy Characteristics'!G:G,MATCH($C1149,'Policy Characteristics'!$C:$C,0))),"",INDEX('Policy Characteristics'!G:G,MATCH($C1149,'Policy Characteristics'!$C:$C,0)))</f>
        <v>0.25</v>
      </c>
      <c r="N1149" s="151">
        <f>IF(ISBLANK(INDEX('Policy Characteristics'!H:H,MATCH($C1149,'Policy Characteristics'!$C:$C,0))),"",INDEX('Policy Characteristics'!H:H,MATCH($C1149,'Policy Characteristics'!$C:$C,0)))</f>
        <v>0.01</v>
      </c>
      <c r="O1149" s="144" t="str">
        <f>IF(ISBLANK(INDEX('Policy Characteristics'!I:I,MATCH($C1149,'Policy Characteristics'!$C:$C,0))),"",INDEX('Policy Characteristics'!I:I,MATCH($C1149,'Policy Characteristics'!$C:$C,0)))</f>
        <v>% reduction in energy use</v>
      </c>
      <c r="P1149" s="14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44" t="str">
        <f>IF(ISBLANK(INDEX('Policy Characteristics'!K:K,MATCH($C1149,'Policy Characteristics'!$C:$C,0))),"",INDEX('Policy Characteristics'!K:K,MATCH($C1149,'Policy Characteristics'!$C:$C,0)))</f>
        <v>industry-ag-main.html#eff-stds</v>
      </c>
      <c r="R1149" s="144" t="str">
        <f>IF(ISBLANK(INDEX('Policy Characteristics'!L:L,MATCH($C1149,'Policy Characteristics'!$C:$C,0))),"",INDEX('Policy Characteristics'!L:L,MATCH($C1149,'Policy Characteristics'!$C:$C,0)))</f>
        <v>industry-energy-efficiency-standards.html</v>
      </c>
    </row>
    <row r="1150" spans="1:18" s="4" customFormat="1" x14ac:dyDescent="0.25">
      <c r="A1150" s="144" t="str">
        <f>IF(ISBLANK(INDEX('Policy Characteristics'!A:A,MATCH($C1150,'Policy Characteristics'!$C:$C,0))),"",INDEX('Policy Characteristics'!A:A,MATCH($C1150,'Policy Characteristics'!$C:$C,0)))</f>
        <v>Industry</v>
      </c>
      <c r="B1150" s="152" t="str">
        <f>IF(ISBLANK(INDEX('Policy Characteristics'!B:B,MATCH($C1150,'Policy Characteristics'!$C:$C,0))),"",INDEX('Policy Characteristics'!B:B,MATCH($C1150,'Policy Characteristics'!$C:$C,0)))</f>
        <v>Industry Energy Efficiency Standards</v>
      </c>
      <c r="C1150" s="144" t="str">
        <f t="shared" si="44"/>
        <v>Percentage Improvement in Eqpt Efficiency Standards above BAU</v>
      </c>
      <c r="D1150" s="6" t="s">
        <v>1971</v>
      </c>
      <c r="E1150" s="45" t="s">
        <v>1295</v>
      </c>
      <c r="F1150" t="s">
        <v>1933</v>
      </c>
      <c r="G1150" s="45" t="s">
        <v>1299</v>
      </c>
      <c r="H1150" s="43">
        <v>1111</v>
      </c>
      <c r="I1150" t="s">
        <v>44</v>
      </c>
      <c r="J1150" s="145" t="str">
        <f>IF(ISBLANK(INDEX('Policy Characteristics'!D:D,MATCH($C1150,'Policy Characteristics'!$C:$C,0))),"",INDEX('Policy Characteristics'!D:D,MATCH($C1150,'Policy Characteristics'!$C:$C,0)))</f>
        <v>Industry Energy Efficiency Standards</v>
      </c>
      <c r="K1150" s="144" t="str">
        <f>IF(ISBLANK(INDEX('Policy Characteristics'!E:E,MATCH($C1150,'Policy Characteristics'!$C:$C,0))),"",INDEX('Policy Characteristics'!E:E,MATCH($C1150,'Policy Characteristics'!$C:$C,0)))</f>
        <v>indst efficiency standards</v>
      </c>
      <c r="L1150" s="151">
        <f>IF(ISBLANK(INDEX('Policy Characteristics'!F:F,MATCH($C1150,'Policy Characteristics'!$C:$C,0))),"",INDEX('Policy Characteristics'!F:F,MATCH($C1150,'Policy Characteristics'!$C:$C,0)))</f>
        <v>0</v>
      </c>
      <c r="M1150" s="151">
        <f>IF(ISBLANK(INDEX('Policy Characteristics'!G:G,MATCH($C1150,'Policy Characteristics'!$C:$C,0))),"",INDEX('Policy Characteristics'!G:G,MATCH($C1150,'Policy Characteristics'!$C:$C,0)))</f>
        <v>0.25</v>
      </c>
      <c r="N1150" s="151">
        <f>IF(ISBLANK(INDEX('Policy Characteristics'!H:H,MATCH($C1150,'Policy Characteristics'!$C:$C,0))),"",INDEX('Policy Characteristics'!H:H,MATCH($C1150,'Policy Characteristics'!$C:$C,0)))</f>
        <v>0.01</v>
      </c>
      <c r="O1150" s="144" t="str">
        <f>IF(ISBLANK(INDEX('Policy Characteristics'!I:I,MATCH($C1150,'Policy Characteristics'!$C:$C,0))),"",INDEX('Policy Characteristics'!I:I,MATCH($C1150,'Policy Characteristics'!$C:$C,0)))</f>
        <v>% reduction in energy use</v>
      </c>
      <c r="P1150" s="14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44" t="str">
        <f>IF(ISBLANK(INDEX('Policy Characteristics'!K:K,MATCH($C1150,'Policy Characteristics'!$C:$C,0))),"",INDEX('Policy Characteristics'!K:K,MATCH($C1150,'Policy Characteristics'!$C:$C,0)))</f>
        <v>industry-ag-main.html#eff-stds</v>
      </c>
      <c r="R1150" s="144" t="str">
        <f>IF(ISBLANK(INDEX('Policy Characteristics'!L:L,MATCH($C1150,'Policy Characteristics'!$C:$C,0))),"",INDEX('Policy Characteristics'!L:L,MATCH($C1150,'Policy Characteristics'!$C:$C,0)))</f>
        <v>industry-energy-efficiency-standards.html</v>
      </c>
    </row>
    <row r="1151" spans="1:18" s="4" customFormat="1" x14ac:dyDescent="0.25">
      <c r="A1151" s="144" t="str">
        <f>IF(ISBLANK(INDEX('Policy Characteristics'!A:A,MATCH($C1151,'Policy Characteristics'!$C:$C,0))),"",INDEX('Policy Characteristics'!A:A,MATCH($C1151,'Policy Characteristics'!$C:$C,0)))</f>
        <v>Industry</v>
      </c>
      <c r="B1151" s="152" t="str">
        <f>IF(ISBLANK(INDEX('Policy Characteristics'!B:B,MATCH($C1151,'Policy Characteristics'!$C:$C,0))),"",INDEX('Policy Characteristics'!B:B,MATCH($C1151,'Policy Characteristics'!$C:$C,0)))</f>
        <v>Industry Energy Efficiency Standards</v>
      </c>
      <c r="C1151" s="144" t="str">
        <f t="shared" si="44"/>
        <v>Percentage Improvement in Eqpt Efficiency Standards above BAU</v>
      </c>
      <c r="D1151" s="6" t="s">
        <v>1971</v>
      </c>
      <c r="E1151" s="45" t="s">
        <v>1296</v>
      </c>
      <c r="F1151" t="s">
        <v>1933</v>
      </c>
      <c r="G1151" s="45" t="s">
        <v>1300</v>
      </c>
      <c r="H1151" s="43">
        <v>1112</v>
      </c>
      <c r="I1151" t="s">
        <v>43</v>
      </c>
      <c r="J1151" s="145" t="str">
        <f>IF(ISBLANK(INDEX('Policy Characteristics'!D:D,MATCH($C1151,'Policy Characteristics'!$C:$C,0))),"",INDEX('Policy Characteristics'!D:D,MATCH($C1151,'Policy Characteristics'!$C:$C,0)))</f>
        <v>Industry Energy Efficiency Standards</v>
      </c>
      <c r="K1151" s="144" t="str">
        <f>IF(ISBLANK(INDEX('Policy Characteristics'!E:E,MATCH($C1151,'Policy Characteristics'!$C:$C,0))),"",INDEX('Policy Characteristics'!E:E,MATCH($C1151,'Policy Characteristics'!$C:$C,0)))</f>
        <v>indst efficiency standards</v>
      </c>
      <c r="L1151" s="151">
        <f>IF(ISBLANK(INDEX('Policy Characteristics'!F:F,MATCH($C1151,'Policy Characteristics'!$C:$C,0))),"",INDEX('Policy Characteristics'!F:F,MATCH($C1151,'Policy Characteristics'!$C:$C,0)))</f>
        <v>0</v>
      </c>
      <c r="M1151" s="151">
        <f>IF(ISBLANK(INDEX('Policy Characteristics'!G:G,MATCH($C1151,'Policy Characteristics'!$C:$C,0))),"",INDEX('Policy Characteristics'!G:G,MATCH($C1151,'Policy Characteristics'!$C:$C,0)))</f>
        <v>0.25</v>
      </c>
      <c r="N1151" s="151">
        <f>IF(ISBLANK(INDEX('Policy Characteristics'!H:H,MATCH($C1151,'Policy Characteristics'!$C:$C,0))),"",INDEX('Policy Characteristics'!H:H,MATCH($C1151,'Policy Characteristics'!$C:$C,0)))</f>
        <v>0.01</v>
      </c>
      <c r="O1151" s="144" t="str">
        <f>IF(ISBLANK(INDEX('Policy Characteristics'!I:I,MATCH($C1151,'Policy Characteristics'!$C:$C,0))),"",INDEX('Policy Characteristics'!I:I,MATCH($C1151,'Policy Characteristics'!$C:$C,0)))</f>
        <v>% reduction in energy use</v>
      </c>
      <c r="P1151" s="14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44" t="str">
        <f>IF(ISBLANK(INDEX('Policy Characteristics'!K:K,MATCH($C1151,'Policy Characteristics'!$C:$C,0))),"",INDEX('Policy Characteristics'!K:K,MATCH($C1151,'Policy Characteristics'!$C:$C,0)))</f>
        <v>industry-ag-main.html#eff-stds</v>
      </c>
      <c r="R1151" s="144" t="str">
        <f>IF(ISBLANK(INDEX('Policy Characteristics'!L:L,MATCH($C1151,'Policy Characteristics'!$C:$C,0))),"",INDEX('Policy Characteristics'!L:L,MATCH($C1151,'Policy Characteristics'!$C:$C,0)))</f>
        <v>industry-energy-efficiency-standards.html</v>
      </c>
    </row>
    <row r="1152" spans="1:18" s="4" customFormat="1" x14ac:dyDescent="0.25">
      <c r="A1152" s="144" t="str">
        <f>IF(ISBLANK(INDEX('Policy Characteristics'!A:A,MATCH($C1152,'Policy Characteristics'!$C:$C,0))),"",INDEX('Policy Characteristics'!A:A,MATCH($C1152,'Policy Characteristics'!$C:$C,0)))</f>
        <v>Industry</v>
      </c>
      <c r="B1152" s="152" t="str">
        <f>IF(ISBLANK(INDEX('Policy Characteristics'!B:B,MATCH($C1152,'Policy Characteristics'!$C:$C,0))),"",INDEX('Policy Characteristics'!B:B,MATCH($C1152,'Policy Characteristics'!$C:$C,0)))</f>
        <v>Industry Energy Efficiency Standards</v>
      </c>
      <c r="C1152" s="144" t="str">
        <f t="shared" si="44"/>
        <v>Percentage Improvement in Eqpt Efficiency Standards above BAU</v>
      </c>
      <c r="D1152" s="6" t="s">
        <v>1971</v>
      </c>
      <c r="E1152" s="45" t="s">
        <v>1297</v>
      </c>
      <c r="F1152" t="s">
        <v>1933</v>
      </c>
      <c r="G1152" s="45" t="s">
        <v>1303</v>
      </c>
      <c r="H1152" s="43">
        <v>1113</v>
      </c>
      <c r="I1152" t="s">
        <v>44</v>
      </c>
      <c r="J1152" s="145" t="str">
        <f>IF(ISBLANK(INDEX('Policy Characteristics'!D:D,MATCH($C1152,'Policy Characteristics'!$C:$C,0))),"",INDEX('Policy Characteristics'!D:D,MATCH($C1152,'Policy Characteristics'!$C:$C,0)))</f>
        <v>Industry Energy Efficiency Standards</v>
      </c>
      <c r="K1152" s="144" t="str">
        <f>IF(ISBLANK(INDEX('Policy Characteristics'!E:E,MATCH($C1152,'Policy Characteristics'!$C:$C,0))),"",INDEX('Policy Characteristics'!E:E,MATCH($C1152,'Policy Characteristics'!$C:$C,0)))</f>
        <v>indst efficiency standards</v>
      </c>
      <c r="L1152" s="151">
        <f>IF(ISBLANK(INDEX('Policy Characteristics'!F:F,MATCH($C1152,'Policy Characteristics'!$C:$C,0))),"",INDEX('Policy Characteristics'!F:F,MATCH($C1152,'Policy Characteristics'!$C:$C,0)))</f>
        <v>0</v>
      </c>
      <c r="M1152" s="151">
        <f>IF(ISBLANK(INDEX('Policy Characteristics'!G:G,MATCH($C1152,'Policy Characteristics'!$C:$C,0))),"",INDEX('Policy Characteristics'!G:G,MATCH($C1152,'Policy Characteristics'!$C:$C,0)))</f>
        <v>0.25</v>
      </c>
      <c r="N1152" s="151">
        <f>IF(ISBLANK(INDEX('Policy Characteristics'!H:H,MATCH($C1152,'Policy Characteristics'!$C:$C,0))),"",INDEX('Policy Characteristics'!H:H,MATCH($C1152,'Policy Characteristics'!$C:$C,0)))</f>
        <v>0.01</v>
      </c>
      <c r="O1152" s="144" t="str">
        <f>IF(ISBLANK(INDEX('Policy Characteristics'!I:I,MATCH($C1152,'Policy Characteristics'!$C:$C,0))),"",INDEX('Policy Characteristics'!I:I,MATCH($C1152,'Policy Characteristics'!$C:$C,0)))</f>
        <v>% reduction in energy use</v>
      </c>
      <c r="P1152" s="14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44" t="str">
        <f>IF(ISBLANK(INDEX('Policy Characteristics'!K:K,MATCH($C1152,'Policy Characteristics'!$C:$C,0))),"",INDEX('Policy Characteristics'!K:K,MATCH($C1152,'Policy Characteristics'!$C:$C,0)))</f>
        <v>industry-ag-main.html#eff-stds</v>
      </c>
      <c r="R1152" s="144" t="str">
        <f>IF(ISBLANK(INDEX('Policy Characteristics'!L:L,MATCH($C1152,'Policy Characteristics'!$C:$C,0))),"",INDEX('Policy Characteristics'!L:L,MATCH($C1152,'Policy Characteristics'!$C:$C,0)))</f>
        <v>industry-energy-efficiency-standards.html</v>
      </c>
    </row>
    <row r="1153" spans="1:18" s="4" customFormat="1" x14ac:dyDescent="0.25">
      <c r="A1153" s="144" t="str">
        <f>IF(ISBLANK(INDEX('Policy Characteristics'!A:A,MATCH($C1153,'Policy Characteristics'!$C:$C,0))),"",INDEX('Policy Characteristics'!A:A,MATCH($C1153,'Policy Characteristics'!$C:$C,0)))</f>
        <v>Industry</v>
      </c>
      <c r="B1153" s="152" t="str">
        <f>IF(ISBLANK(INDEX('Policy Characteristics'!B:B,MATCH($C1153,'Policy Characteristics'!$C:$C,0))),"",INDEX('Policy Characteristics'!B:B,MATCH($C1153,'Policy Characteristics'!$C:$C,0)))</f>
        <v>Industry Energy Efficiency Standards</v>
      </c>
      <c r="C1153" s="144" t="str">
        <f t="shared" si="44"/>
        <v>Percentage Improvement in Eqpt Efficiency Standards above BAU</v>
      </c>
      <c r="D1153" s="6" t="s">
        <v>1971</v>
      </c>
      <c r="E1153" s="45" t="s">
        <v>1598</v>
      </c>
      <c r="F1153" t="s">
        <v>1933</v>
      </c>
      <c r="G1153" s="45" t="s">
        <v>1601</v>
      </c>
      <c r="H1153" s="43">
        <v>1114</v>
      </c>
      <c r="I1153" t="s">
        <v>44</v>
      </c>
      <c r="J1153" s="145" t="str">
        <f>IF(ISBLANK(INDEX('Policy Characteristics'!D:D,MATCH($C1153,'Policy Characteristics'!$C:$C,0))),"",INDEX('Policy Characteristics'!D:D,MATCH($C1153,'Policy Characteristics'!$C:$C,0)))</f>
        <v>Industry Energy Efficiency Standards</v>
      </c>
      <c r="K1153" s="144" t="str">
        <f>IF(ISBLANK(INDEX('Policy Characteristics'!E:E,MATCH($C1153,'Policy Characteristics'!$C:$C,0))),"",INDEX('Policy Characteristics'!E:E,MATCH($C1153,'Policy Characteristics'!$C:$C,0)))</f>
        <v>indst efficiency standards</v>
      </c>
      <c r="L1153" s="151">
        <f>IF(ISBLANK(INDEX('Policy Characteristics'!F:F,MATCH($C1153,'Policy Characteristics'!$C:$C,0))),"",INDEX('Policy Characteristics'!F:F,MATCH($C1153,'Policy Characteristics'!$C:$C,0)))</f>
        <v>0</v>
      </c>
      <c r="M1153" s="151">
        <f>IF(ISBLANK(INDEX('Policy Characteristics'!G:G,MATCH($C1153,'Policy Characteristics'!$C:$C,0))),"",INDEX('Policy Characteristics'!G:G,MATCH($C1153,'Policy Characteristics'!$C:$C,0)))</f>
        <v>0.25</v>
      </c>
      <c r="N1153" s="151">
        <f>IF(ISBLANK(INDEX('Policy Characteristics'!H:H,MATCH($C1153,'Policy Characteristics'!$C:$C,0))),"",INDEX('Policy Characteristics'!H:H,MATCH($C1153,'Policy Characteristics'!$C:$C,0)))</f>
        <v>0.01</v>
      </c>
      <c r="O1153" s="144" t="str">
        <f>IF(ISBLANK(INDEX('Policy Characteristics'!I:I,MATCH($C1153,'Policy Characteristics'!$C:$C,0))),"",INDEX('Policy Characteristics'!I:I,MATCH($C1153,'Policy Characteristics'!$C:$C,0)))</f>
        <v>% reduction in energy use</v>
      </c>
      <c r="P1153" s="14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44" t="str">
        <f>IF(ISBLANK(INDEX('Policy Characteristics'!K:K,MATCH($C1153,'Policy Characteristics'!$C:$C,0))),"",INDEX('Policy Characteristics'!K:K,MATCH($C1153,'Policy Characteristics'!$C:$C,0)))</f>
        <v>industry-ag-main.html#eff-stds</v>
      </c>
      <c r="R1153" s="144" t="str">
        <f>IF(ISBLANK(INDEX('Policy Characteristics'!L:L,MATCH($C1153,'Policy Characteristics'!$C:$C,0))),"",INDEX('Policy Characteristics'!L:L,MATCH($C1153,'Policy Characteristics'!$C:$C,0)))</f>
        <v>industry-energy-efficiency-standards.html</v>
      </c>
    </row>
    <row r="1154" spans="1:18" s="4" customFormat="1" x14ac:dyDescent="0.25">
      <c r="A1154" s="144" t="str">
        <f>IF(ISBLANK(INDEX('Policy Characteristics'!A:A,MATCH($C1154,'Policy Characteristics'!$C:$C,0))),"",INDEX('Policy Characteristics'!A:A,MATCH($C1154,'Policy Characteristics'!$C:$C,0)))</f>
        <v>Industry</v>
      </c>
      <c r="B1154" s="152" t="str">
        <f>IF(ISBLANK(INDEX('Policy Characteristics'!B:B,MATCH($C1154,'Policy Characteristics'!$C:$C,0))),"",INDEX('Policy Characteristics'!B:B,MATCH($C1154,'Policy Characteristics'!$C:$C,0)))</f>
        <v>Industry Energy Efficiency Standards</v>
      </c>
      <c r="C1154" s="144" t="str">
        <f t="shared" si="44"/>
        <v>Percentage Improvement in Eqpt Efficiency Standards above BAU</v>
      </c>
      <c r="D1154" s="6" t="s">
        <v>1971</v>
      </c>
      <c r="E1154" s="45" t="s">
        <v>1599</v>
      </c>
      <c r="F1154" t="s">
        <v>1933</v>
      </c>
      <c r="G1154" s="45" t="s">
        <v>1603</v>
      </c>
      <c r="H1154" s="43">
        <v>1115</v>
      </c>
      <c r="I1154" t="s">
        <v>44</v>
      </c>
      <c r="J1154" s="145" t="str">
        <f>IF(ISBLANK(INDEX('Policy Characteristics'!D:D,MATCH($C1154,'Policy Characteristics'!$C:$C,0))),"",INDEX('Policy Characteristics'!D:D,MATCH($C1154,'Policy Characteristics'!$C:$C,0)))</f>
        <v>Industry Energy Efficiency Standards</v>
      </c>
      <c r="K1154" s="144" t="str">
        <f>IF(ISBLANK(INDEX('Policy Characteristics'!E:E,MATCH($C1154,'Policy Characteristics'!$C:$C,0))),"",INDEX('Policy Characteristics'!E:E,MATCH($C1154,'Policy Characteristics'!$C:$C,0)))</f>
        <v>indst efficiency standards</v>
      </c>
      <c r="L1154" s="151">
        <f>IF(ISBLANK(INDEX('Policy Characteristics'!F:F,MATCH($C1154,'Policy Characteristics'!$C:$C,0))),"",INDEX('Policy Characteristics'!F:F,MATCH($C1154,'Policy Characteristics'!$C:$C,0)))</f>
        <v>0</v>
      </c>
      <c r="M1154" s="151">
        <f>IF(ISBLANK(INDEX('Policy Characteristics'!G:G,MATCH($C1154,'Policy Characteristics'!$C:$C,0))),"",INDEX('Policy Characteristics'!G:G,MATCH($C1154,'Policy Characteristics'!$C:$C,0)))</f>
        <v>0.25</v>
      </c>
      <c r="N1154" s="151">
        <f>IF(ISBLANK(INDEX('Policy Characteristics'!H:H,MATCH($C1154,'Policy Characteristics'!$C:$C,0))),"",INDEX('Policy Characteristics'!H:H,MATCH($C1154,'Policy Characteristics'!$C:$C,0)))</f>
        <v>0.01</v>
      </c>
      <c r="O1154" s="144" t="str">
        <f>IF(ISBLANK(INDEX('Policy Characteristics'!I:I,MATCH($C1154,'Policy Characteristics'!$C:$C,0))),"",INDEX('Policy Characteristics'!I:I,MATCH($C1154,'Policy Characteristics'!$C:$C,0)))</f>
        <v>% reduction in energy use</v>
      </c>
      <c r="P1154" s="14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44" t="str">
        <f>IF(ISBLANK(INDEX('Policy Characteristics'!K:K,MATCH($C1154,'Policy Characteristics'!$C:$C,0))),"",INDEX('Policy Characteristics'!K:K,MATCH($C1154,'Policy Characteristics'!$C:$C,0)))</f>
        <v>industry-ag-main.html#eff-stds</v>
      </c>
      <c r="R1154" s="144" t="str">
        <f>IF(ISBLANK(INDEX('Policy Characteristics'!L:L,MATCH($C1154,'Policy Characteristics'!$C:$C,0))),"",INDEX('Policy Characteristics'!L:L,MATCH($C1154,'Policy Characteristics'!$C:$C,0)))</f>
        <v>industry-energy-efficiency-standards.html</v>
      </c>
    </row>
    <row r="1155" spans="1:18" s="4" customFormat="1" x14ac:dyDescent="0.25">
      <c r="A1155" s="144" t="str">
        <f>IF(ISBLANK(INDEX('Policy Characteristics'!A:A,MATCH($C1155,'Policy Characteristics'!$C:$C,0))),"",INDEX('Policy Characteristics'!A:A,MATCH($C1155,'Policy Characteristics'!$C:$C,0)))</f>
        <v>Industry</v>
      </c>
      <c r="B1155" s="152" t="str">
        <f>IF(ISBLANK(INDEX('Policy Characteristics'!B:B,MATCH($C1155,'Policy Characteristics'!$C:$C,0))),"",INDEX('Policy Characteristics'!B:B,MATCH($C1155,'Policy Characteristics'!$C:$C,0)))</f>
        <v>Industry Energy Efficiency Standards</v>
      </c>
      <c r="C1155" s="144" t="str">
        <f t="shared" si="44"/>
        <v>Percentage Improvement in Eqpt Efficiency Standards above BAU</v>
      </c>
      <c r="D1155" s="6" t="s">
        <v>1971</v>
      </c>
      <c r="E1155" s="45" t="s">
        <v>1600</v>
      </c>
      <c r="F1155" t="s">
        <v>1933</v>
      </c>
      <c r="G1155" s="45" t="s">
        <v>1604</v>
      </c>
      <c r="H1155" s="43">
        <v>1116</v>
      </c>
      <c r="I1155" t="s">
        <v>43</v>
      </c>
      <c r="J1155" s="145" t="str">
        <f>IF(ISBLANK(INDEX('Policy Characteristics'!D:D,MATCH($C1155,'Policy Characteristics'!$C:$C,0))),"",INDEX('Policy Characteristics'!D:D,MATCH($C1155,'Policy Characteristics'!$C:$C,0)))</f>
        <v>Industry Energy Efficiency Standards</v>
      </c>
      <c r="K1155" s="144" t="str">
        <f>IF(ISBLANK(INDEX('Policy Characteristics'!E:E,MATCH($C1155,'Policy Characteristics'!$C:$C,0))),"",INDEX('Policy Characteristics'!E:E,MATCH($C1155,'Policy Characteristics'!$C:$C,0)))</f>
        <v>indst efficiency standards</v>
      </c>
      <c r="L1155" s="151">
        <f>IF(ISBLANK(INDEX('Policy Characteristics'!F:F,MATCH($C1155,'Policy Characteristics'!$C:$C,0))),"",INDEX('Policy Characteristics'!F:F,MATCH($C1155,'Policy Characteristics'!$C:$C,0)))</f>
        <v>0</v>
      </c>
      <c r="M1155" s="151">
        <f>IF(ISBLANK(INDEX('Policy Characteristics'!G:G,MATCH($C1155,'Policy Characteristics'!$C:$C,0))),"",INDEX('Policy Characteristics'!G:G,MATCH($C1155,'Policy Characteristics'!$C:$C,0)))</f>
        <v>0.25</v>
      </c>
      <c r="N1155" s="151">
        <f>IF(ISBLANK(INDEX('Policy Characteristics'!H:H,MATCH($C1155,'Policy Characteristics'!$C:$C,0))),"",INDEX('Policy Characteristics'!H:H,MATCH($C1155,'Policy Characteristics'!$C:$C,0)))</f>
        <v>0.01</v>
      </c>
      <c r="O1155" s="144" t="str">
        <f>IF(ISBLANK(INDEX('Policy Characteristics'!I:I,MATCH($C1155,'Policy Characteristics'!$C:$C,0))),"",INDEX('Policy Characteristics'!I:I,MATCH($C1155,'Policy Characteristics'!$C:$C,0)))</f>
        <v>% reduction in energy use</v>
      </c>
      <c r="P1155" s="14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44" t="str">
        <f>IF(ISBLANK(INDEX('Policy Characteristics'!K:K,MATCH($C1155,'Policy Characteristics'!$C:$C,0))),"",INDEX('Policy Characteristics'!K:K,MATCH($C1155,'Policy Characteristics'!$C:$C,0)))</f>
        <v>industry-ag-main.html#eff-stds</v>
      </c>
      <c r="R1155" s="144" t="str">
        <f>IF(ISBLANK(INDEX('Policy Characteristics'!L:L,MATCH($C1155,'Policy Characteristics'!$C:$C,0))),"",INDEX('Policy Characteristics'!L:L,MATCH($C1155,'Policy Characteristics'!$C:$C,0)))</f>
        <v>industry-energy-efficiency-standards.html</v>
      </c>
    </row>
    <row r="1156" spans="1:18" s="4" customFormat="1" x14ac:dyDescent="0.25">
      <c r="A1156" s="144" t="str">
        <f>IF(ISBLANK(INDEX('Policy Characteristics'!A:A,MATCH($C1156,'Policy Characteristics'!$C:$C,0))),"",INDEX('Policy Characteristics'!A:A,MATCH($C1156,'Policy Characteristics'!$C:$C,0)))</f>
        <v>Industry</v>
      </c>
      <c r="B1156" s="152" t="str">
        <f>IF(ISBLANK(INDEX('Policy Characteristics'!B:B,MATCH($C1156,'Policy Characteristics'!$C:$C,0))),"",INDEX('Policy Characteristics'!B:B,MATCH($C1156,'Policy Characteristics'!$C:$C,0)))</f>
        <v>Industry Energy Efficiency Standards</v>
      </c>
      <c r="C1156" s="144" t="str">
        <f t="shared" si="44"/>
        <v>Percentage Improvement in Eqpt Efficiency Standards above BAU</v>
      </c>
      <c r="D1156" s="6" t="s">
        <v>1971</v>
      </c>
      <c r="E1156" s="45" t="s">
        <v>1597</v>
      </c>
      <c r="F1156" t="s">
        <v>1933</v>
      </c>
      <c r="G1156" s="45" t="s">
        <v>1602</v>
      </c>
      <c r="H1156" s="43">
        <v>1117</v>
      </c>
      <c r="I1156" t="s">
        <v>44</v>
      </c>
      <c r="J1156" s="145" t="str">
        <f>IF(ISBLANK(INDEX('Policy Characteristics'!D:D,MATCH($C1156,'Policy Characteristics'!$C:$C,0))),"",INDEX('Policy Characteristics'!D:D,MATCH($C1156,'Policy Characteristics'!$C:$C,0)))</f>
        <v>Industry Energy Efficiency Standards</v>
      </c>
      <c r="K1156" s="144" t="str">
        <f>IF(ISBLANK(INDEX('Policy Characteristics'!E:E,MATCH($C1156,'Policy Characteristics'!$C:$C,0))),"",INDEX('Policy Characteristics'!E:E,MATCH($C1156,'Policy Characteristics'!$C:$C,0)))</f>
        <v>indst efficiency standards</v>
      </c>
      <c r="L1156" s="151">
        <f>IF(ISBLANK(INDEX('Policy Characteristics'!F:F,MATCH($C1156,'Policy Characteristics'!$C:$C,0))),"",INDEX('Policy Characteristics'!F:F,MATCH($C1156,'Policy Characteristics'!$C:$C,0)))</f>
        <v>0</v>
      </c>
      <c r="M1156" s="151">
        <f>IF(ISBLANK(INDEX('Policy Characteristics'!G:G,MATCH($C1156,'Policy Characteristics'!$C:$C,0))),"",INDEX('Policy Characteristics'!G:G,MATCH($C1156,'Policy Characteristics'!$C:$C,0)))</f>
        <v>0.25</v>
      </c>
      <c r="N1156" s="151">
        <f>IF(ISBLANK(INDEX('Policy Characteristics'!H:H,MATCH($C1156,'Policy Characteristics'!$C:$C,0))),"",INDEX('Policy Characteristics'!H:H,MATCH($C1156,'Policy Characteristics'!$C:$C,0)))</f>
        <v>0.01</v>
      </c>
      <c r="O1156" s="144" t="str">
        <f>IF(ISBLANK(INDEX('Policy Characteristics'!I:I,MATCH($C1156,'Policy Characteristics'!$C:$C,0))),"",INDEX('Policy Characteristics'!I:I,MATCH($C1156,'Policy Characteristics'!$C:$C,0)))</f>
        <v>% reduction in energy use</v>
      </c>
      <c r="P1156" s="14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44" t="str">
        <f>IF(ISBLANK(INDEX('Policy Characteristics'!K:K,MATCH($C1156,'Policy Characteristics'!$C:$C,0))),"",INDEX('Policy Characteristics'!K:K,MATCH($C1156,'Policy Characteristics'!$C:$C,0)))</f>
        <v>industry-ag-main.html#eff-stds</v>
      </c>
      <c r="R1156" s="144" t="str">
        <f>IF(ISBLANK(INDEX('Policy Characteristics'!L:L,MATCH($C1156,'Policy Characteristics'!$C:$C,0))),"",INDEX('Policy Characteristics'!L:L,MATCH($C1156,'Policy Characteristics'!$C:$C,0)))</f>
        <v>industry-energy-efficiency-standards.html</v>
      </c>
    </row>
    <row r="1157" spans="1:18" s="4" customFormat="1" x14ac:dyDescent="0.25">
      <c r="A1157" s="144" t="str">
        <f>IF(ISBLANK(INDEX('Policy Characteristics'!A:A,MATCH($C1157,'Policy Characteristics'!$C:$C,0))),"",INDEX('Policy Characteristics'!A:A,MATCH($C1157,'Policy Characteristics'!$C:$C,0)))</f>
        <v>Industry</v>
      </c>
      <c r="B1157" s="152" t="str">
        <f>IF(ISBLANK(INDEX('Policy Characteristics'!B:B,MATCH($C1157,'Policy Characteristics'!$C:$C,0))),"",INDEX('Policy Characteristics'!B:B,MATCH($C1157,'Policy Characteristics'!$C:$C,0)))</f>
        <v>Industry Energy Efficiency Standards</v>
      </c>
      <c r="C1157" s="144" t="str">
        <f t="shared" si="44"/>
        <v>Percentage Improvement in Eqpt Efficiency Standards above BAU</v>
      </c>
      <c r="D1157" s="6" t="s">
        <v>1972</v>
      </c>
      <c r="E1157" s="45" t="s">
        <v>1292</v>
      </c>
      <c r="F1157" t="s">
        <v>1934</v>
      </c>
      <c r="G1157" s="45" t="s">
        <v>1298</v>
      </c>
      <c r="H1157" s="43">
        <v>1118</v>
      </c>
      <c r="I1157" t="s">
        <v>43</v>
      </c>
      <c r="J1157" s="145" t="str">
        <f>IF(ISBLANK(INDEX('Policy Characteristics'!D:D,MATCH($C1157,'Policy Characteristics'!$C:$C,0))),"",INDEX('Policy Characteristics'!D:D,MATCH($C1157,'Policy Characteristics'!$C:$C,0)))</f>
        <v>Industry Energy Efficiency Standards</v>
      </c>
      <c r="K1157" s="144" t="str">
        <f>IF(ISBLANK(INDEX('Policy Characteristics'!E:E,MATCH($C1157,'Policy Characteristics'!$C:$C,0))),"",INDEX('Policy Characteristics'!E:E,MATCH($C1157,'Policy Characteristics'!$C:$C,0)))</f>
        <v>indst efficiency standards</v>
      </c>
      <c r="L1157" s="151">
        <f>IF(ISBLANK(INDEX('Policy Characteristics'!F:F,MATCH($C1157,'Policy Characteristics'!$C:$C,0))),"",INDEX('Policy Characteristics'!F:F,MATCH($C1157,'Policy Characteristics'!$C:$C,0)))</f>
        <v>0</v>
      </c>
      <c r="M1157" s="151">
        <f>IF(ISBLANK(INDEX('Policy Characteristics'!G:G,MATCH($C1157,'Policy Characteristics'!$C:$C,0))),"",INDEX('Policy Characteristics'!G:G,MATCH($C1157,'Policy Characteristics'!$C:$C,0)))</f>
        <v>0.25</v>
      </c>
      <c r="N1157" s="151">
        <f>IF(ISBLANK(INDEX('Policy Characteristics'!H:H,MATCH($C1157,'Policy Characteristics'!$C:$C,0))),"",INDEX('Policy Characteristics'!H:H,MATCH($C1157,'Policy Characteristics'!$C:$C,0)))</f>
        <v>0.01</v>
      </c>
      <c r="O1157" s="144" t="str">
        <f>IF(ISBLANK(INDEX('Policy Characteristics'!I:I,MATCH($C1157,'Policy Characteristics'!$C:$C,0))),"",INDEX('Policy Characteristics'!I:I,MATCH($C1157,'Policy Characteristics'!$C:$C,0)))</f>
        <v>% reduction in energy use</v>
      </c>
      <c r="P1157" s="14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44" t="str">
        <f>IF(ISBLANK(INDEX('Policy Characteristics'!K:K,MATCH($C1157,'Policy Characteristics'!$C:$C,0))),"",INDEX('Policy Characteristics'!K:K,MATCH($C1157,'Policy Characteristics'!$C:$C,0)))</f>
        <v>industry-ag-main.html#eff-stds</v>
      </c>
      <c r="R1157" s="144" t="str">
        <f>IF(ISBLANK(INDEX('Policy Characteristics'!L:L,MATCH($C1157,'Policy Characteristics'!$C:$C,0))),"",INDEX('Policy Characteristics'!L:L,MATCH($C1157,'Policy Characteristics'!$C:$C,0)))</f>
        <v>industry-energy-efficiency-standards.html</v>
      </c>
    </row>
    <row r="1158" spans="1:18" s="4" customFormat="1" x14ac:dyDescent="0.25">
      <c r="A1158" s="144" t="str">
        <f>IF(ISBLANK(INDEX('Policy Characteristics'!A:A,MATCH($C1158,'Policy Characteristics'!$C:$C,0))),"",INDEX('Policy Characteristics'!A:A,MATCH($C1158,'Policy Characteristics'!$C:$C,0)))</f>
        <v>Industry</v>
      </c>
      <c r="B1158" s="152" t="str">
        <f>IF(ISBLANK(INDEX('Policy Characteristics'!B:B,MATCH($C1158,'Policy Characteristics'!$C:$C,0))),"",INDEX('Policy Characteristics'!B:B,MATCH($C1158,'Policy Characteristics'!$C:$C,0)))</f>
        <v>Industry Energy Efficiency Standards</v>
      </c>
      <c r="C1158" s="144" t="str">
        <f t="shared" si="44"/>
        <v>Percentage Improvement in Eqpt Efficiency Standards above BAU</v>
      </c>
      <c r="D1158" s="6" t="s">
        <v>1972</v>
      </c>
      <c r="E1158" s="45" t="s">
        <v>1293</v>
      </c>
      <c r="F1158" t="s">
        <v>1934</v>
      </c>
      <c r="G1158" s="45" t="s">
        <v>1301</v>
      </c>
      <c r="H1158" s="43">
        <v>1119</v>
      </c>
      <c r="I1158" t="s">
        <v>44</v>
      </c>
      <c r="J1158" s="145" t="str">
        <f>IF(ISBLANK(INDEX('Policy Characteristics'!D:D,MATCH($C1158,'Policy Characteristics'!$C:$C,0))),"",INDEX('Policy Characteristics'!D:D,MATCH($C1158,'Policy Characteristics'!$C:$C,0)))</f>
        <v>Industry Energy Efficiency Standards</v>
      </c>
      <c r="K1158" s="144" t="str">
        <f>IF(ISBLANK(INDEX('Policy Characteristics'!E:E,MATCH($C1158,'Policy Characteristics'!$C:$C,0))),"",INDEX('Policy Characteristics'!E:E,MATCH($C1158,'Policy Characteristics'!$C:$C,0)))</f>
        <v>indst efficiency standards</v>
      </c>
      <c r="L1158" s="151">
        <f>IF(ISBLANK(INDEX('Policy Characteristics'!F:F,MATCH($C1158,'Policy Characteristics'!$C:$C,0))),"",INDEX('Policy Characteristics'!F:F,MATCH($C1158,'Policy Characteristics'!$C:$C,0)))</f>
        <v>0</v>
      </c>
      <c r="M1158" s="151">
        <f>IF(ISBLANK(INDEX('Policy Characteristics'!G:G,MATCH($C1158,'Policy Characteristics'!$C:$C,0))),"",INDEX('Policy Characteristics'!G:G,MATCH($C1158,'Policy Characteristics'!$C:$C,0)))</f>
        <v>0.25</v>
      </c>
      <c r="N1158" s="151">
        <f>IF(ISBLANK(INDEX('Policy Characteristics'!H:H,MATCH($C1158,'Policy Characteristics'!$C:$C,0))),"",INDEX('Policy Characteristics'!H:H,MATCH($C1158,'Policy Characteristics'!$C:$C,0)))</f>
        <v>0.01</v>
      </c>
      <c r="O1158" s="144" t="str">
        <f>IF(ISBLANK(INDEX('Policy Characteristics'!I:I,MATCH($C1158,'Policy Characteristics'!$C:$C,0))),"",INDEX('Policy Characteristics'!I:I,MATCH($C1158,'Policy Characteristics'!$C:$C,0)))</f>
        <v>% reduction in energy use</v>
      </c>
      <c r="P1158" s="14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44" t="str">
        <f>IF(ISBLANK(INDEX('Policy Characteristics'!K:K,MATCH($C1158,'Policy Characteristics'!$C:$C,0))),"",INDEX('Policy Characteristics'!K:K,MATCH($C1158,'Policy Characteristics'!$C:$C,0)))</f>
        <v>industry-ag-main.html#eff-stds</v>
      </c>
      <c r="R1158" s="144" t="str">
        <f>IF(ISBLANK(INDEX('Policy Characteristics'!L:L,MATCH($C1158,'Policy Characteristics'!$C:$C,0))),"",INDEX('Policy Characteristics'!L:L,MATCH($C1158,'Policy Characteristics'!$C:$C,0)))</f>
        <v>industry-energy-efficiency-standards.html</v>
      </c>
    </row>
    <row r="1159" spans="1:18" s="4" customFormat="1" x14ac:dyDescent="0.25">
      <c r="A1159" s="144" t="str">
        <f>IF(ISBLANK(INDEX('Policy Characteristics'!A:A,MATCH($C1159,'Policy Characteristics'!$C:$C,0))),"",INDEX('Policy Characteristics'!A:A,MATCH($C1159,'Policy Characteristics'!$C:$C,0)))</f>
        <v>Industry</v>
      </c>
      <c r="B1159" s="152" t="str">
        <f>IF(ISBLANK(INDEX('Policy Characteristics'!B:B,MATCH($C1159,'Policy Characteristics'!$C:$C,0))),"",INDEX('Policy Characteristics'!B:B,MATCH($C1159,'Policy Characteristics'!$C:$C,0)))</f>
        <v>Industry Energy Efficiency Standards</v>
      </c>
      <c r="C1159" s="144" t="str">
        <f t="shared" si="44"/>
        <v>Percentage Improvement in Eqpt Efficiency Standards above BAU</v>
      </c>
      <c r="D1159" s="6" t="s">
        <v>1972</v>
      </c>
      <c r="E1159" s="45" t="s">
        <v>1294</v>
      </c>
      <c r="F1159" t="s">
        <v>1934</v>
      </c>
      <c r="G1159" s="45" t="s">
        <v>1302</v>
      </c>
      <c r="H1159" s="43">
        <v>1120</v>
      </c>
      <c r="I1159" t="s">
        <v>43</v>
      </c>
      <c r="J1159" s="145" t="str">
        <f>IF(ISBLANK(INDEX('Policy Characteristics'!D:D,MATCH($C1159,'Policy Characteristics'!$C:$C,0))),"",INDEX('Policy Characteristics'!D:D,MATCH($C1159,'Policy Characteristics'!$C:$C,0)))</f>
        <v>Industry Energy Efficiency Standards</v>
      </c>
      <c r="K1159" s="144" t="str">
        <f>IF(ISBLANK(INDEX('Policy Characteristics'!E:E,MATCH($C1159,'Policy Characteristics'!$C:$C,0))),"",INDEX('Policy Characteristics'!E:E,MATCH($C1159,'Policy Characteristics'!$C:$C,0)))</f>
        <v>indst efficiency standards</v>
      </c>
      <c r="L1159" s="151">
        <f>IF(ISBLANK(INDEX('Policy Characteristics'!F:F,MATCH($C1159,'Policy Characteristics'!$C:$C,0))),"",INDEX('Policy Characteristics'!F:F,MATCH($C1159,'Policy Characteristics'!$C:$C,0)))</f>
        <v>0</v>
      </c>
      <c r="M1159" s="151">
        <f>IF(ISBLANK(INDEX('Policy Characteristics'!G:G,MATCH($C1159,'Policy Characteristics'!$C:$C,0))),"",INDEX('Policy Characteristics'!G:G,MATCH($C1159,'Policy Characteristics'!$C:$C,0)))</f>
        <v>0.25</v>
      </c>
      <c r="N1159" s="151">
        <f>IF(ISBLANK(INDEX('Policy Characteristics'!H:H,MATCH($C1159,'Policy Characteristics'!$C:$C,0))),"",INDEX('Policy Characteristics'!H:H,MATCH($C1159,'Policy Characteristics'!$C:$C,0)))</f>
        <v>0.01</v>
      </c>
      <c r="O1159" s="144" t="str">
        <f>IF(ISBLANK(INDEX('Policy Characteristics'!I:I,MATCH($C1159,'Policy Characteristics'!$C:$C,0))),"",INDEX('Policy Characteristics'!I:I,MATCH($C1159,'Policy Characteristics'!$C:$C,0)))</f>
        <v>% reduction in energy use</v>
      </c>
      <c r="P1159" s="14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44" t="str">
        <f>IF(ISBLANK(INDEX('Policy Characteristics'!K:K,MATCH($C1159,'Policy Characteristics'!$C:$C,0))),"",INDEX('Policy Characteristics'!K:K,MATCH($C1159,'Policy Characteristics'!$C:$C,0)))</f>
        <v>industry-ag-main.html#eff-stds</v>
      </c>
      <c r="R1159" s="144" t="str">
        <f>IF(ISBLANK(INDEX('Policy Characteristics'!L:L,MATCH($C1159,'Policy Characteristics'!$C:$C,0))),"",INDEX('Policy Characteristics'!L:L,MATCH($C1159,'Policy Characteristics'!$C:$C,0)))</f>
        <v>industry-energy-efficiency-standards.html</v>
      </c>
    </row>
    <row r="1160" spans="1:18" s="4" customFormat="1" x14ac:dyDescent="0.25">
      <c r="A1160" s="144" t="str">
        <f>IF(ISBLANK(INDEX('Policy Characteristics'!A:A,MATCH($C1160,'Policy Characteristics'!$C:$C,0))),"",INDEX('Policy Characteristics'!A:A,MATCH($C1160,'Policy Characteristics'!$C:$C,0)))</f>
        <v>Industry</v>
      </c>
      <c r="B1160" s="152" t="str">
        <f>IF(ISBLANK(INDEX('Policy Characteristics'!B:B,MATCH($C1160,'Policy Characteristics'!$C:$C,0))),"",INDEX('Policy Characteristics'!B:B,MATCH($C1160,'Policy Characteristics'!$C:$C,0)))</f>
        <v>Industry Energy Efficiency Standards</v>
      </c>
      <c r="C1160" s="144" t="str">
        <f t="shared" si="44"/>
        <v>Percentage Improvement in Eqpt Efficiency Standards above BAU</v>
      </c>
      <c r="D1160" s="6" t="s">
        <v>1972</v>
      </c>
      <c r="E1160" s="45" t="s">
        <v>1295</v>
      </c>
      <c r="F1160" t="s">
        <v>1934</v>
      </c>
      <c r="G1160" s="45" t="s">
        <v>1299</v>
      </c>
      <c r="H1160" s="43">
        <v>1121</v>
      </c>
      <c r="I1160" t="s">
        <v>44</v>
      </c>
      <c r="J1160" s="145" t="str">
        <f>IF(ISBLANK(INDEX('Policy Characteristics'!D:D,MATCH($C1160,'Policy Characteristics'!$C:$C,0))),"",INDEX('Policy Characteristics'!D:D,MATCH($C1160,'Policy Characteristics'!$C:$C,0)))</f>
        <v>Industry Energy Efficiency Standards</v>
      </c>
      <c r="K1160" s="144" t="str">
        <f>IF(ISBLANK(INDEX('Policy Characteristics'!E:E,MATCH($C1160,'Policy Characteristics'!$C:$C,0))),"",INDEX('Policy Characteristics'!E:E,MATCH($C1160,'Policy Characteristics'!$C:$C,0)))</f>
        <v>indst efficiency standards</v>
      </c>
      <c r="L1160" s="151">
        <f>IF(ISBLANK(INDEX('Policy Characteristics'!F:F,MATCH($C1160,'Policy Characteristics'!$C:$C,0))),"",INDEX('Policy Characteristics'!F:F,MATCH($C1160,'Policy Characteristics'!$C:$C,0)))</f>
        <v>0</v>
      </c>
      <c r="M1160" s="151">
        <f>IF(ISBLANK(INDEX('Policy Characteristics'!G:G,MATCH($C1160,'Policy Characteristics'!$C:$C,0))),"",INDEX('Policy Characteristics'!G:G,MATCH($C1160,'Policy Characteristics'!$C:$C,0)))</f>
        <v>0.25</v>
      </c>
      <c r="N1160" s="151">
        <f>IF(ISBLANK(INDEX('Policy Characteristics'!H:H,MATCH($C1160,'Policy Characteristics'!$C:$C,0))),"",INDEX('Policy Characteristics'!H:H,MATCH($C1160,'Policy Characteristics'!$C:$C,0)))</f>
        <v>0.01</v>
      </c>
      <c r="O1160" s="144" t="str">
        <f>IF(ISBLANK(INDEX('Policy Characteristics'!I:I,MATCH($C1160,'Policy Characteristics'!$C:$C,0))),"",INDEX('Policy Characteristics'!I:I,MATCH($C1160,'Policy Characteristics'!$C:$C,0)))</f>
        <v>% reduction in energy use</v>
      </c>
      <c r="P1160" s="14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44" t="str">
        <f>IF(ISBLANK(INDEX('Policy Characteristics'!K:K,MATCH($C1160,'Policy Characteristics'!$C:$C,0))),"",INDEX('Policy Characteristics'!K:K,MATCH($C1160,'Policy Characteristics'!$C:$C,0)))</f>
        <v>industry-ag-main.html#eff-stds</v>
      </c>
      <c r="R1160" s="144" t="str">
        <f>IF(ISBLANK(INDEX('Policy Characteristics'!L:L,MATCH($C1160,'Policy Characteristics'!$C:$C,0))),"",INDEX('Policy Characteristics'!L:L,MATCH($C1160,'Policy Characteristics'!$C:$C,0)))</f>
        <v>industry-energy-efficiency-standards.html</v>
      </c>
    </row>
    <row r="1161" spans="1:18" s="4" customFormat="1" x14ac:dyDescent="0.25">
      <c r="A1161" s="144" t="str">
        <f>IF(ISBLANK(INDEX('Policy Characteristics'!A:A,MATCH($C1161,'Policy Characteristics'!$C:$C,0))),"",INDEX('Policy Characteristics'!A:A,MATCH($C1161,'Policy Characteristics'!$C:$C,0)))</f>
        <v>Industry</v>
      </c>
      <c r="B1161" s="152" t="str">
        <f>IF(ISBLANK(INDEX('Policy Characteristics'!B:B,MATCH($C1161,'Policy Characteristics'!$C:$C,0))),"",INDEX('Policy Characteristics'!B:B,MATCH($C1161,'Policy Characteristics'!$C:$C,0)))</f>
        <v>Industry Energy Efficiency Standards</v>
      </c>
      <c r="C1161" s="144" t="str">
        <f t="shared" si="44"/>
        <v>Percentage Improvement in Eqpt Efficiency Standards above BAU</v>
      </c>
      <c r="D1161" s="6" t="s">
        <v>1972</v>
      </c>
      <c r="E1161" s="45" t="s">
        <v>1296</v>
      </c>
      <c r="F1161" t="s">
        <v>1934</v>
      </c>
      <c r="G1161" s="45" t="s">
        <v>1300</v>
      </c>
      <c r="H1161" s="43">
        <v>1122</v>
      </c>
      <c r="I1161" t="s">
        <v>43</v>
      </c>
      <c r="J1161" s="145" t="str">
        <f>IF(ISBLANK(INDEX('Policy Characteristics'!D:D,MATCH($C1161,'Policy Characteristics'!$C:$C,0))),"",INDEX('Policy Characteristics'!D:D,MATCH($C1161,'Policy Characteristics'!$C:$C,0)))</f>
        <v>Industry Energy Efficiency Standards</v>
      </c>
      <c r="K1161" s="144" t="str">
        <f>IF(ISBLANK(INDEX('Policy Characteristics'!E:E,MATCH($C1161,'Policy Characteristics'!$C:$C,0))),"",INDEX('Policy Characteristics'!E:E,MATCH($C1161,'Policy Characteristics'!$C:$C,0)))</f>
        <v>indst efficiency standards</v>
      </c>
      <c r="L1161" s="151">
        <f>IF(ISBLANK(INDEX('Policy Characteristics'!F:F,MATCH($C1161,'Policy Characteristics'!$C:$C,0))),"",INDEX('Policy Characteristics'!F:F,MATCH($C1161,'Policy Characteristics'!$C:$C,0)))</f>
        <v>0</v>
      </c>
      <c r="M1161" s="151">
        <f>IF(ISBLANK(INDEX('Policy Characteristics'!G:G,MATCH($C1161,'Policy Characteristics'!$C:$C,0))),"",INDEX('Policy Characteristics'!G:G,MATCH($C1161,'Policy Characteristics'!$C:$C,0)))</f>
        <v>0.25</v>
      </c>
      <c r="N1161" s="151">
        <f>IF(ISBLANK(INDEX('Policy Characteristics'!H:H,MATCH($C1161,'Policy Characteristics'!$C:$C,0))),"",INDEX('Policy Characteristics'!H:H,MATCH($C1161,'Policy Characteristics'!$C:$C,0)))</f>
        <v>0.01</v>
      </c>
      <c r="O1161" s="144" t="str">
        <f>IF(ISBLANK(INDEX('Policy Characteristics'!I:I,MATCH($C1161,'Policy Characteristics'!$C:$C,0))),"",INDEX('Policy Characteristics'!I:I,MATCH($C1161,'Policy Characteristics'!$C:$C,0)))</f>
        <v>% reduction in energy use</v>
      </c>
      <c r="P1161" s="14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44" t="str">
        <f>IF(ISBLANK(INDEX('Policy Characteristics'!K:K,MATCH($C1161,'Policy Characteristics'!$C:$C,0))),"",INDEX('Policy Characteristics'!K:K,MATCH($C1161,'Policy Characteristics'!$C:$C,0)))</f>
        <v>industry-ag-main.html#eff-stds</v>
      </c>
      <c r="R1161" s="144" t="str">
        <f>IF(ISBLANK(INDEX('Policy Characteristics'!L:L,MATCH($C1161,'Policy Characteristics'!$C:$C,0))),"",INDEX('Policy Characteristics'!L:L,MATCH($C1161,'Policy Characteristics'!$C:$C,0)))</f>
        <v>industry-energy-efficiency-standards.html</v>
      </c>
    </row>
    <row r="1162" spans="1:18" s="4" customFormat="1" x14ac:dyDescent="0.25">
      <c r="A1162" s="144" t="str">
        <f>IF(ISBLANK(INDEX('Policy Characteristics'!A:A,MATCH($C1162,'Policy Characteristics'!$C:$C,0))),"",INDEX('Policy Characteristics'!A:A,MATCH($C1162,'Policy Characteristics'!$C:$C,0)))</f>
        <v>Industry</v>
      </c>
      <c r="B1162" s="152" t="str">
        <f>IF(ISBLANK(INDEX('Policy Characteristics'!B:B,MATCH($C1162,'Policy Characteristics'!$C:$C,0))),"",INDEX('Policy Characteristics'!B:B,MATCH($C1162,'Policy Characteristics'!$C:$C,0)))</f>
        <v>Industry Energy Efficiency Standards</v>
      </c>
      <c r="C1162" s="144" t="str">
        <f t="shared" si="44"/>
        <v>Percentage Improvement in Eqpt Efficiency Standards above BAU</v>
      </c>
      <c r="D1162" s="6" t="s">
        <v>1972</v>
      </c>
      <c r="E1162" s="45" t="s">
        <v>1297</v>
      </c>
      <c r="F1162" t="s">
        <v>1934</v>
      </c>
      <c r="G1162" s="45" t="s">
        <v>1303</v>
      </c>
      <c r="H1162" s="43">
        <v>1123</v>
      </c>
      <c r="I1162" t="s">
        <v>44</v>
      </c>
      <c r="J1162" s="145" t="str">
        <f>IF(ISBLANK(INDEX('Policy Characteristics'!D:D,MATCH($C1162,'Policy Characteristics'!$C:$C,0))),"",INDEX('Policy Characteristics'!D:D,MATCH($C1162,'Policy Characteristics'!$C:$C,0)))</f>
        <v>Industry Energy Efficiency Standards</v>
      </c>
      <c r="K1162" s="144" t="str">
        <f>IF(ISBLANK(INDEX('Policy Characteristics'!E:E,MATCH($C1162,'Policy Characteristics'!$C:$C,0))),"",INDEX('Policy Characteristics'!E:E,MATCH($C1162,'Policy Characteristics'!$C:$C,0)))</f>
        <v>indst efficiency standards</v>
      </c>
      <c r="L1162" s="151">
        <f>IF(ISBLANK(INDEX('Policy Characteristics'!F:F,MATCH($C1162,'Policy Characteristics'!$C:$C,0))),"",INDEX('Policy Characteristics'!F:F,MATCH($C1162,'Policy Characteristics'!$C:$C,0)))</f>
        <v>0</v>
      </c>
      <c r="M1162" s="151">
        <f>IF(ISBLANK(INDEX('Policy Characteristics'!G:G,MATCH($C1162,'Policy Characteristics'!$C:$C,0))),"",INDEX('Policy Characteristics'!G:G,MATCH($C1162,'Policy Characteristics'!$C:$C,0)))</f>
        <v>0.25</v>
      </c>
      <c r="N1162" s="151">
        <f>IF(ISBLANK(INDEX('Policy Characteristics'!H:H,MATCH($C1162,'Policy Characteristics'!$C:$C,0))),"",INDEX('Policy Characteristics'!H:H,MATCH($C1162,'Policy Characteristics'!$C:$C,0)))</f>
        <v>0.01</v>
      </c>
      <c r="O1162" s="144" t="str">
        <f>IF(ISBLANK(INDEX('Policy Characteristics'!I:I,MATCH($C1162,'Policy Characteristics'!$C:$C,0))),"",INDEX('Policy Characteristics'!I:I,MATCH($C1162,'Policy Characteristics'!$C:$C,0)))</f>
        <v>% reduction in energy use</v>
      </c>
      <c r="P1162" s="14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44" t="str">
        <f>IF(ISBLANK(INDEX('Policy Characteristics'!K:K,MATCH($C1162,'Policy Characteristics'!$C:$C,0))),"",INDEX('Policy Characteristics'!K:K,MATCH($C1162,'Policy Characteristics'!$C:$C,0)))</f>
        <v>industry-ag-main.html#eff-stds</v>
      </c>
      <c r="R1162" s="144" t="str">
        <f>IF(ISBLANK(INDEX('Policy Characteristics'!L:L,MATCH($C1162,'Policy Characteristics'!$C:$C,0))),"",INDEX('Policy Characteristics'!L:L,MATCH($C1162,'Policy Characteristics'!$C:$C,0)))</f>
        <v>industry-energy-efficiency-standards.html</v>
      </c>
    </row>
    <row r="1163" spans="1:18" s="4" customFormat="1" x14ac:dyDescent="0.25">
      <c r="A1163" s="144" t="str">
        <f>IF(ISBLANK(INDEX('Policy Characteristics'!A:A,MATCH($C1163,'Policy Characteristics'!$C:$C,0))),"",INDEX('Policy Characteristics'!A:A,MATCH($C1163,'Policy Characteristics'!$C:$C,0)))</f>
        <v>Industry</v>
      </c>
      <c r="B1163" s="152" t="str">
        <f>IF(ISBLANK(INDEX('Policy Characteristics'!B:B,MATCH($C1163,'Policy Characteristics'!$C:$C,0))),"",INDEX('Policy Characteristics'!B:B,MATCH($C1163,'Policy Characteristics'!$C:$C,0)))</f>
        <v>Industry Energy Efficiency Standards</v>
      </c>
      <c r="C1163" s="144" t="str">
        <f t="shared" si="44"/>
        <v>Percentage Improvement in Eqpt Efficiency Standards above BAU</v>
      </c>
      <c r="D1163" s="6" t="s">
        <v>1972</v>
      </c>
      <c r="E1163" s="45" t="s">
        <v>1598</v>
      </c>
      <c r="F1163" t="s">
        <v>1934</v>
      </c>
      <c r="G1163" s="45" t="s">
        <v>1601</v>
      </c>
      <c r="H1163" s="43">
        <v>1124</v>
      </c>
      <c r="I1163" t="s">
        <v>44</v>
      </c>
      <c r="J1163" s="145" t="str">
        <f>IF(ISBLANK(INDEX('Policy Characteristics'!D:D,MATCH($C1163,'Policy Characteristics'!$C:$C,0))),"",INDEX('Policy Characteristics'!D:D,MATCH($C1163,'Policy Characteristics'!$C:$C,0)))</f>
        <v>Industry Energy Efficiency Standards</v>
      </c>
      <c r="K1163" s="144" t="str">
        <f>IF(ISBLANK(INDEX('Policy Characteristics'!E:E,MATCH($C1163,'Policy Characteristics'!$C:$C,0))),"",INDEX('Policy Characteristics'!E:E,MATCH($C1163,'Policy Characteristics'!$C:$C,0)))</f>
        <v>indst efficiency standards</v>
      </c>
      <c r="L1163" s="151">
        <f>IF(ISBLANK(INDEX('Policy Characteristics'!F:F,MATCH($C1163,'Policy Characteristics'!$C:$C,0))),"",INDEX('Policy Characteristics'!F:F,MATCH($C1163,'Policy Characteristics'!$C:$C,0)))</f>
        <v>0</v>
      </c>
      <c r="M1163" s="151">
        <f>IF(ISBLANK(INDEX('Policy Characteristics'!G:G,MATCH($C1163,'Policy Characteristics'!$C:$C,0))),"",INDEX('Policy Characteristics'!G:G,MATCH($C1163,'Policy Characteristics'!$C:$C,0)))</f>
        <v>0.25</v>
      </c>
      <c r="N1163" s="151">
        <f>IF(ISBLANK(INDEX('Policy Characteristics'!H:H,MATCH($C1163,'Policy Characteristics'!$C:$C,0))),"",INDEX('Policy Characteristics'!H:H,MATCH($C1163,'Policy Characteristics'!$C:$C,0)))</f>
        <v>0.01</v>
      </c>
      <c r="O1163" s="144" t="str">
        <f>IF(ISBLANK(INDEX('Policy Characteristics'!I:I,MATCH($C1163,'Policy Characteristics'!$C:$C,0))),"",INDEX('Policy Characteristics'!I:I,MATCH($C1163,'Policy Characteristics'!$C:$C,0)))</f>
        <v>% reduction in energy use</v>
      </c>
      <c r="P1163" s="14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44" t="str">
        <f>IF(ISBLANK(INDEX('Policy Characteristics'!K:K,MATCH($C1163,'Policy Characteristics'!$C:$C,0))),"",INDEX('Policy Characteristics'!K:K,MATCH($C1163,'Policy Characteristics'!$C:$C,0)))</f>
        <v>industry-ag-main.html#eff-stds</v>
      </c>
      <c r="R1163" s="144" t="str">
        <f>IF(ISBLANK(INDEX('Policy Characteristics'!L:L,MATCH($C1163,'Policy Characteristics'!$C:$C,0))),"",INDEX('Policy Characteristics'!L:L,MATCH($C1163,'Policy Characteristics'!$C:$C,0)))</f>
        <v>industry-energy-efficiency-standards.html</v>
      </c>
    </row>
    <row r="1164" spans="1:18" s="4" customFormat="1" x14ac:dyDescent="0.25">
      <c r="A1164" s="144" t="str">
        <f>IF(ISBLANK(INDEX('Policy Characteristics'!A:A,MATCH($C1164,'Policy Characteristics'!$C:$C,0))),"",INDEX('Policy Characteristics'!A:A,MATCH($C1164,'Policy Characteristics'!$C:$C,0)))</f>
        <v>Industry</v>
      </c>
      <c r="B1164" s="152" t="str">
        <f>IF(ISBLANK(INDEX('Policy Characteristics'!B:B,MATCH($C1164,'Policy Characteristics'!$C:$C,0))),"",INDEX('Policy Characteristics'!B:B,MATCH($C1164,'Policy Characteristics'!$C:$C,0)))</f>
        <v>Industry Energy Efficiency Standards</v>
      </c>
      <c r="C1164" s="144" t="str">
        <f t="shared" si="44"/>
        <v>Percentage Improvement in Eqpt Efficiency Standards above BAU</v>
      </c>
      <c r="D1164" s="6" t="s">
        <v>1972</v>
      </c>
      <c r="E1164" s="45" t="s">
        <v>1599</v>
      </c>
      <c r="F1164" t="s">
        <v>1934</v>
      </c>
      <c r="G1164" s="45" t="s">
        <v>1603</v>
      </c>
      <c r="H1164" s="43">
        <v>1125</v>
      </c>
      <c r="I1164" t="s">
        <v>44</v>
      </c>
      <c r="J1164" s="145" t="str">
        <f>IF(ISBLANK(INDEX('Policy Characteristics'!D:D,MATCH($C1164,'Policy Characteristics'!$C:$C,0))),"",INDEX('Policy Characteristics'!D:D,MATCH($C1164,'Policy Characteristics'!$C:$C,0)))</f>
        <v>Industry Energy Efficiency Standards</v>
      </c>
      <c r="K1164" s="144" t="str">
        <f>IF(ISBLANK(INDEX('Policy Characteristics'!E:E,MATCH($C1164,'Policy Characteristics'!$C:$C,0))),"",INDEX('Policy Characteristics'!E:E,MATCH($C1164,'Policy Characteristics'!$C:$C,0)))</f>
        <v>indst efficiency standards</v>
      </c>
      <c r="L1164" s="151">
        <f>IF(ISBLANK(INDEX('Policy Characteristics'!F:F,MATCH($C1164,'Policy Characteristics'!$C:$C,0))),"",INDEX('Policy Characteristics'!F:F,MATCH($C1164,'Policy Characteristics'!$C:$C,0)))</f>
        <v>0</v>
      </c>
      <c r="M1164" s="151">
        <f>IF(ISBLANK(INDEX('Policy Characteristics'!G:G,MATCH($C1164,'Policy Characteristics'!$C:$C,0))),"",INDEX('Policy Characteristics'!G:G,MATCH($C1164,'Policy Characteristics'!$C:$C,0)))</f>
        <v>0.25</v>
      </c>
      <c r="N1164" s="151">
        <f>IF(ISBLANK(INDEX('Policy Characteristics'!H:H,MATCH($C1164,'Policy Characteristics'!$C:$C,0))),"",INDEX('Policy Characteristics'!H:H,MATCH($C1164,'Policy Characteristics'!$C:$C,0)))</f>
        <v>0.01</v>
      </c>
      <c r="O1164" s="144" t="str">
        <f>IF(ISBLANK(INDEX('Policy Characteristics'!I:I,MATCH($C1164,'Policy Characteristics'!$C:$C,0))),"",INDEX('Policy Characteristics'!I:I,MATCH($C1164,'Policy Characteristics'!$C:$C,0)))</f>
        <v>% reduction in energy use</v>
      </c>
      <c r="P1164" s="14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44" t="str">
        <f>IF(ISBLANK(INDEX('Policy Characteristics'!K:K,MATCH($C1164,'Policy Characteristics'!$C:$C,0))),"",INDEX('Policy Characteristics'!K:K,MATCH($C1164,'Policy Characteristics'!$C:$C,0)))</f>
        <v>industry-ag-main.html#eff-stds</v>
      </c>
      <c r="R1164" s="144" t="str">
        <f>IF(ISBLANK(INDEX('Policy Characteristics'!L:L,MATCH($C1164,'Policy Characteristics'!$C:$C,0))),"",INDEX('Policy Characteristics'!L:L,MATCH($C1164,'Policy Characteristics'!$C:$C,0)))</f>
        <v>industry-energy-efficiency-standards.html</v>
      </c>
    </row>
    <row r="1165" spans="1:18" s="4" customFormat="1" x14ac:dyDescent="0.25">
      <c r="A1165" s="144" t="str">
        <f>IF(ISBLANK(INDEX('Policy Characteristics'!A:A,MATCH($C1165,'Policy Characteristics'!$C:$C,0))),"",INDEX('Policy Characteristics'!A:A,MATCH($C1165,'Policy Characteristics'!$C:$C,0)))</f>
        <v>Industry</v>
      </c>
      <c r="B1165" s="152" t="str">
        <f>IF(ISBLANK(INDEX('Policy Characteristics'!B:B,MATCH($C1165,'Policy Characteristics'!$C:$C,0))),"",INDEX('Policy Characteristics'!B:B,MATCH($C1165,'Policy Characteristics'!$C:$C,0)))</f>
        <v>Industry Energy Efficiency Standards</v>
      </c>
      <c r="C1165" s="144" t="str">
        <f t="shared" si="44"/>
        <v>Percentage Improvement in Eqpt Efficiency Standards above BAU</v>
      </c>
      <c r="D1165" s="6" t="s">
        <v>1972</v>
      </c>
      <c r="E1165" s="45" t="s">
        <v>1600</v>
      </c>
      <c r="F1165" t="s">
        <v>1934</v>
      </c>
      <c r="G1165" s="45" t="s">
        <v>1604</v>
      </c>
      <c r="H1165" s="43">
        <v>1126</v>
      </c>
      <c r="I1165" t="s">
        <v>43</v>
      </c>
      <c r="J1165" s="145" t="str">
        <f>IF(ISBLANK(INDEX('Policy Characteristics'!D:D,MATCH($C1165,'Policy Characteristics'!$C:$C,0))),"",INDEX('Policy Characteristics'!D:D,MATCH($C1165,'Policy Characteristics'!$C:$C,0)))</f>
        <v>Industry Energy Efficiency Standards</v>
      </c>
      <c r="K1165" s="144" t="str">
        <f>IF(ISBLANK(INDEX('Policy Characteristics'!E:E,MATCH($C1165,'Policy Characteristics'!$C:$C,0))),"",INDEX('Policy Characteristics'!E:E,MATCH($C1165,'Policy Characteristics'!$C:$C,0)))</f>
        <v>indst efficiency standards</v>
      </c>
      <c r="L1165" s="151">
        <f>IF(ISBLANK(INDEX('Policy Characteristics'!F:F,MATCH($C1165,'Policy Characteristics'!$C:$C,0))),"",INDEX('Policy Characteristics'!F:F,MATCH($C1165,'Policy Characteristics'!$C:$C,0)))</f>
        <v>0</v>
      </c>
      <c r="M1165" s="151">
        <f>IF(ISBLANK(INDEX('Policy Characteristics'!G:G,MATCH($C1165,'Policy Characteristics'!$C:$C,0))),"",INDEX('Policy Characteristics'!G:G,MATCH($C1165,'Policy Characteristics'!$C:$C,0)))</f>
        <v>0.25</v>
      </c>
      <c r="N1165" s="151">
        <f>IF(ISBLANK(INDEX('Policy Characteristics'!H:H,MATCH($C1165,'Policy Characteristics'!$C:$C,0))),"",INDEX('Policy Characteristics'!H:H,MATCH($C1165,'Policy Characteristics'!$C:$C,0)))</f>
        <v>0.01</v>
      </c>
      <c r="O1165" s="144" t="str">
        <f>IF(ISBLANK(INDEX('Policy Characteristics'!I:I,MATCH($C1165,'Policy Characteristics'!$C:$C,0))),"",INDEX('Policy Characteristics'!I:I,MATCH($C1165,'Policy Characteristics'!$C:$C,0)))</f>
        <v>% reduction in energy use</v>
      </c>
      <c r="P1165" s="14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44" t="str">
        <f>IF(ISBLANK(INDEX('Policy Characteristics'!K:K,MATCH($C1165,'Policy Characteristics'!$C:$C,0))),"",INDEX('Policy Characteristics'!K:K,MATCH($C1165,'Policy Characteristics'!$C:$C,0)))</f>
        <v>industry-ag-main.html#eff-stds</v>
      </c>
      <c r="R1165" s="144" t="str">
        <f>IF(ISBLANK(INDEX('Policy Characteristics'!L:L,MATCH($C1165,'Policy Characteristics'!$C:$C,0))),"",INDEX('Policy Characteristics'!L:L,MATCH($C1165,'Policy Characteristics'!$C:$C,0)))</f>
        <v>industry-energy-efficiency-standards.html</v>
      </c>
    </row>
    <row r="1166" spans="1:18" s="4" customFormat="1" x14ac:dyDescent="0.25">
      <c r="A1166" s="144" t="str">
        <f>IF(ISBLANK(INDEX('Policy Characteristics'!A:A,MATCH($C1166,'Policy Characteristics'!$C:$C,0))),"",INDEX('Policy Characteristics'!A:A,MATCH($C1166,'Policy Characteristics'!$C:$C,0)))</f>
        <v>Industry</v>
      </c>
      <c r="B1166" s="152" t="str">
        <f>IF(ISBLANK(INDEX('Policy Characteristics'!B:B,MATCH($C1166,'Policy Characteristics'!$C:$C,0))),"",INDEX('Policy Characteristics'!B:B,MATCH($C1166,'Policy Characteristics'!$C:$C,0)))</f>
        <v>Industry Energy Efficiency Standards</v>
      </c>
      <c r="C1166" s="144" t="str">
        <f t="shared" si="44"/>
        <v>Percentage Improvement in Eqpt Efficiency Standards above BAU</v>
      </c>
      <c r="D1166" s="6" t="s">
        <v>1972</v>
      </c>
      <c r="E1166" s="45" t="s">
        <v>1597</v>
      </c>
      <c r="F1166" t="s">
        <v>1934</v>
      </c>
      <c r="G1166" s="45" t="s">
        <v>1602</v>
      </c>
      <c r="H1166" s="43">
        <v>1127</v>
      </c>
      <c r="I1166" t="s">
        <v>44</v>
      </c>
      <c r="J1166" s="145" t="str">
        <f>IF(ISBLANK(INDEX('Policy Characteristics'!D:D,MATCH($C1166,'Policy Characteristics'!$C:$C,0))),"",INDEX('Policy Characteristics'!D:D,MATCH($C1166,'Policy Characteristics'!$C:$C,0)))</f>
        <v>Industry Energy Efficiency Standards</v>
      </c>
      <c r="K1166" s="144" t="str">
        <f>IF(ISBLANK(INDEX('Policy Characteristics'!E:E,MATCH($C1166,'Policy Characteristics'!$C:$C,0))),"",INDEX('Policy Characteristics'!E:E,MATCH($C1166,'Policy Characteristics'!$C:$C,0)))</f>
        <v>indst efficiency standards</v>
      </c>
      <c r="L1166" s="151">
        <f>IF(ISBLANK(INDEX('Policy Characteristics'!F:F,MATCH($C1166,'Policy Characteristics'!$C:$C,0))),"",INDEX('Policy Characteristics'!F:F,MATCH($C1166,'Policy Characteristics'!$C:$C,0)))</f>
        <v>0</v>
      </c>
      <c r="M1166" s="151">
        <f>IF(ISBLANK(INDEX('Policy Characteristics'!G:G,MATCH($C1166,'Policy Characteristics'!$C:$C,0))),"",INDEX('Policy Characteristics'!G:G,MATCH($C1166,'Policy Characteristics'!$C:$C,0)))</f>
        <v>0.25</v>
      </c>
      <c r="N1166" s="151">
        <f>IF(ISBLANK(INDEX('Policy Characteristics'!H:H,MATCH($C1166,'Policy Characteristics'!$C:$C,0))),"",INDEX('Policy Characteristics'!H:H,MATCH($C1166,'Policy Characteristics'!$C:$C,0)))</f>
        <v>0.01</v>
      </c>
      <c r="O1166" s="144" t="str">
        <f>IF(ISBLANK(INDEX('Policy Characteristics'!I:I,MATCH($C1166,'Policy Characteristics'!$C:$C,0))),"",INDEX('Policy Characteristics'!I:I,MATCH($C1166,'Policy Characteristics'!$C:$C,0)))</f>
        <v>% reduction in energy use</v>
      </c>
      <c r="P1166" s="14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44" t="str">
        <f>IF(ISBLANK(INDEX('Policy Characteristics'!K:K,MATCH($C1166,'Policy Characteristics'!$C:$C,0))),"",INDEX('Policy Characteristics'!K:K,MATCH($C1166,'Policy Characteristics'!$C:$C,0)))</f>
        <v>industry-ag-main.html#eff-stds</v>
      </c>
      <c r="R1166" s="144" t="str">
        <f>IF(ISBLANK(INDEX('Policy Characteristics'!L:L,MATCH($C1166,'Policy Characteristics'!$C:$C,0))),"",INDEX('Policy Characteristics'!L:L,MATCH($C1166,'Policy Characteristics'!$C:$C,0)))</f>
        <v>industry-energy-efficiency-standards.html</v>
      </c>
    </row>
    <row r="1167" spans="1:18" s="4" customFormat="1" x14ac:dyDescent="0.25">
      <c r="A1167" s="144" t="str">
        <f>IF(ISBLANK(INDEX('Policy Characteristics'!A:A,MATCH($C1167,'Policy Characteristics'!$C:$C,0))),"",INDEX('Policy Characteristics'!A:A,MATCH($C1167,'Policy Characteristics'!$C:$C,0)))</f>
        <v>Industry</v>
      </c>
      <c r="B1167" s="152" t="str">
        <f>IF(ISBLANK(INDEX('Policy Characteristics'!B:B,MATCH($C1167,'Policy Characteristics'!$C:$C,0))),"",INDEX('Policy Characteristics'!B:B,MATCH($C1167,'Policy Characteristics'!$C:$C,0)))</f>
        <v>Industry Energy Efficiency Standards</v>
      </c>
      <c r="C1167" s="144" t="str">
        <f t="shared" si="44"/>
        <v>Percentage Improvement in Eqpt Efficiency Standards above BAU</v>
      </c>
      <c r="D1167" s="6" t="s">
        <v>1973</v>
      </c>
      <c r="E1167" s="45" t="s">
        <v>1292</v>
      </c>
      <c r="F1167" t="s">
        <v>1935</v>
      </c>
      <c r="G1167" s="45" t="s">
        <v>1298</v>
      </c>
      <c r="H1167" s="43">
        <v>1128</v>
      </c>
      <c r="I1167" t="s">
        <v>43</v>
      </c>
      <c r="J1167" s="145" t="str">
        <f>IF(ISBLANK(INDEX('Policy Characteristics'!D:D,MATCH($C1167,'Policy Characteristics'!$C:$C,0))),"",INDEX('Policy Characteristics'!D:D,MATCH($C1167,'Policy Characteristics'!$C:$C,0)))</f>
        <v>Industry Energy Efficiency Standards</v>
      </c>
      <c r="K1167" s="144" t="str">
        <f>IF(ISBLANK(INDEX('Policy Characteristics'!E:E,MATCH($C1167,'Policy Characteristics'!$C:$C,0))),"",INDEX('Policy Characteristics'!E:E,MATCH($C1167,'Policy Characteristics'!$C:$C,0)))</f>
        <v>indst efficiency standards</v>
      </c>
      <c r="L1167" s="151">
        <f>IF(ISBLANK(INDEX('Policy Characteristics'!F:F,MATCH($C1167,'Policy Characteristics'!$C:$C,0))),"",INDEX('Policy Characteristics'!F:F,MATCH($C1167,'Policy Characteristics'!$C:$C,0)))</f>
        <v>0</v>
      </c>
      <c r="M1167" s="151">
        <f>IF(ISBLANK(INDEX('Policy Characteristics'!G:G,MATCH($C1167,'Policy Characteristics'!$C:$C,0))),"",INDEX('Policy Characteristics'!G:G,MATCH($C1167,'Policy Characteristics'!$C:$C,0)))</f>
        <v>0.25</v>
      </c>
      <c r="N1167" s="151">
        <f>IF(ISBLANK(INDEX('Policy Characteristics'!H:H,MATCH($C1167,'Policy Characteristics'!$C:$C,0))),"",INDEX('Policy Characteristics'!H:H,MATCH($C1167,'Policy Characteristics'!$C:$C,0)))</f>
        <v>0.01</v>
      </c>
      <c r="O1167" s="144" t="str">
        <f>IF(ISBLANK(INDEX('Policy Characteristics'!I:I,MATCH($C1167,'Policy Characteristics'!$C:$C,0))),"",INDEX('Policy Characteristics'!I:I,MATCH($C1167,'Policy Characteristics'!$C:$C,0)))</f>
        <v>% reduction in energy use</v>
      </c>
      <c r="P1167" s="14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44" t="str">
        <f>IF(ISBLANK(INDEX('Policy Characteristics'!K:K,MATCH($C1167,'Policy Characteristics'!$C:$C,0))),"",INDEX('Policy Characteristics'!K:K,MATCH($C1167,'Policy Characteristics'!$C:$C,0)))</f>
        <v>industry-ag-main.html#eff-stds</v>
      </c>
      <c r="R1167" s="144" t="str">
        <f>IF(ISBLANK(INDEX('Policy Characteristics'!L:L,MATCH($C1167,'Policy Characteristics'!$C:$C,0))),"",INDEX('Policy Characteristics'!L:L,MATCH($C1167,'Policy Characteristics'!$C:$C,0)))</f>
        <v>industry-energy-efficiency-standards.html</v>
      </c>
    </row>
    <row r="1168" spans="1:18" s="4" customFormat="1" x14ac:dyDescent="0.25">
      <c r="A1168" s="144" t="str">
        <f>IF(ISBLANK(INDEX('Policy Characteristics'!A:A,MATCH($C1168,'Policy Characteristics'!$C:$C,0))),"",INDEX('Policy Characteristics'!A:A,MATCH($C1168,'Policy Characteristics'!$C:$C,0)))</f>
        <v>Industry</v>
      </c>
      <c r="B1168" s="152" t="str">
        <f>IF(ISBLANK(INDEX('Policy Characteristics'!B:B,MATCH($C1168,'Policy Characteristics'!$C:$C,0))),"",INDEX('Policy Characteristics'!B:B,MATCH($C1168,'Policy Characteristics'!$C:$C,0)))</f>
        <v>Industry Energy Efficiency Standards</v>
      </c>
      <c r="C1168" s="144" t="str">
        <f t="shared" si="44"/>
        <v>Percentage Improvement in Eqpt Efficiency Standards above BAU</v>
      </c>
      <c r="D1168" s="6" t="s">
        <v>1973</v>
      </c>
      <c r="E1168" s="45" t="s">
        <v>1293</v>
      </c>
      <c r="F1168" t="s">
        <v>1935</v>
      </c>
      <c r="G1168" s="45" t="s">
        <v>1301</v>
      </c>
      <c r="H1168" s="43">
        <v>1129</v>
      </c>
      <c r="I1168" t="s">
        <v>44</v>
      </c>
      <c r="J1168" s="145" t="str">
        <f>IF(ISBLANK(INDEX('Policy Characteristics'!D:D,MATCH($C1168,'Policy Characteristics'!$C:$C,0))),"",INDEX('Policy Characteristics'!D:D,MATCH($C1168,'Policy Characteristics'!$C:$C,0)))</f>
        <v>Industry Energy Efficiency Standards</v>
      </c>
      <c r="K1168" s="144" t="str">
        <f>IF(ISBLANK(INDEX('Policy Characteristics'!E:E,MATCH($C1168,'Policy Characteristics'!$C:$C,0))),"",INDEX('Policy Characteristics'!E:E,MATCH($C1168,'Policy Characteristics'!$C:$C,0)))</f>
        <v>indst efficiency standards</v>
      </c>
      <c r="L1168" s="151">
        <f>IF(ISBLANK(INDEX('Policy Characteristics'!F:F,MATCH($C1168,'Policy Characteristics'!$C:$C,0))),"",INDEX('Policy Characteristics'!F:F,MATCH($C1168,'Policy Characteristics'!$C:$C,0)))</f>
        <v>0</v>
      </c>
      <c r="M1168" s="151">
        <f>IF(ISBLANK(INDEX('Policy Characteristics'!G:G,MATCH($C1168,'Policy Characteristics'!$C:$C,0))),"",INDEX('Policy Characteristics'!G:G,MATCH($C1168,'Policy Characteristics'!$C:$C,0)))</f>
        <v>0.25</v>
      </c>
      <c r="N1168" s="151">
        <f>IF(ISBLANK(INDEX('Policy Characteristics'!H:H,MATCH($C1168,'Policy Characteristics'!$C:$C,0))),"",INDEX('Policy Characteristics'!H:H,MATCH($C1168,'Policy Characteristics'!$C:$C,0)))</f>
        <v>0.01</v>
      </c>
      <c r="O1168" s="144" t="str">
        <f>IF(ISBLANK(INDEX('Policy Characteristics'!I:I,MATCH($C1168,'Policy Characteristics'!$C:$C,0))),"",INDEX('Policy Characteristics'!I:I,MATCH($C1168,'Policy Characteristics'!$C:$C,0)))</f>
        <v>% reduction in energy use</v>
      </c>
      <c r="P1168" s="14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44" t="str">
        <f>IF(ISBLANK(INDEX('Policy Characteristics'!K:K,MATCH($C1168,'Policy Characteristics'!$C:$C,0))),"",INDEX('Policy Characteristics'!K:K,MATCH($C1168,'Policy Characteristics'!$C:$C,0)))</f>
        <v>industry-ag-main.html#eff-stds</v>
      </c>
      <c r="R1168" s="144" t="str">
        <f>IF(ISBLANK(INDEX('Policy Characteristics'!L:L,MATCH($C1168,'Policy Characteristics'!$C:$C,0))),"",INDEX('Policy Characteristics'!L:L,MATCH($C1168,'Policy Characteristics'!$C:$C,0)))</f>
        <v>industry-energy-efficiency-standards.html</v>
      </c>
    </row>
    <row r="1169" spans="1:18" s="4" customFormat="1" x14ac:dyDescent="0.25">
      <c r="A1169" s="144" t="str">
        <f>IF(ISBLANK(INDEX('Policy Characteristics'!A:A,MATCH($C1169,'Policy Characteristics'!$C:$C,0))),"",INDEX('Policy Characteristics'!A:A,MATCH($C1169,'Policy Characteristics'!$C:$C,0)))</f>
        <v>Industry</v>
      </c>
      <c r="B1169" s="152" t="str">
        <f>IF(ISBLANK(INDEX('Policy Characteristics'!B:B,MATCH($C1169,'Policy Characteristics'!$C:$C,0))),"",INDEX('Policy Characteristics'!B:B,MATCH($C1169,'Policy Characteristics'!$C:$C,0)))</f>
        <v>Industry Energy Efficiency Standards</v>
      </c>
      <c r="C1169" s="144" t="str">
        <f t="shared" si="44"/>
        <v>Percentage Improvement in Eqpt Efficiency Standards above BAU</v>
      </c>
      <c r="D1169" s="6" t="s">
        <v>1973</v>
      </c>
      <c r="E1169" s="45" t="s">
        <v>1294</v>
      </c>
      <c r="F1169" t="s">
        <v>1935</v>
      </c>
      <c r="G1169" s="45" t="s">
        <v>1302</v>
      </c>
      <c r="H1169" s="43">
        <v>1130</v>
      </c>
      <c r="I1169" t="s">
        <v>43</v>
      </c>
      <c r="J1169" s="145" t="str">
        <f>IF(ISBLANK(INDEX('Policy Characteristics'!D:D,MATCH($C1169,'Policy Characteristics'!$C:$C,0))),"",INDEX('Policy Characteristics'!D:D,MATCH($C1169,'Policy Characteristics'!$C:$C,0)))</f>
        <v>Industry Energy Efficiency Standards</v>
      </c>
      <c r="K1169" s="144" t="str">
        <f>IF(ISBLANK(INDEX('Policy Characteristics'!E:E,MATCH($C1169,'Policy Characteristics'!$C:$C,0))),"",INDEX('Policy Characteristics'!E:E,MATCH($C1169,'Policy Characteristics'!$C:$C,0)))</f>
        <v>indst efficiency standards</v>
      </c>
      <c r="L1169" s="151">
        <f>IF(ISBLANK(INDEX('Policy Characteristics'!F:F,MATCH($C1169,'Policy Characteristics'!$C:$C,0))),"",INDEX('Policy Characteristics'!F:F,MATCH($C1169,'Policy Characteristics'!$C:$C,0)))</f>
        <v>0</v>
      </c>
      <c r="M1169" s="151">
        <f>IF(ISBLANK(INDEX('Policy Characteristics'!G:G,MATCH($C1169,'Policy Characteristics'!$C:$C,0))),"",INDEX('Policy Characteristics'!G:G,MATCH($C1169,'Policy Characteristics'!$C:$C,0)))</f>
        <v>0.25</v>
      </c>
      <c r="N1169" s="151">
        <f>IF(ISBLANK(INDEX('Policy Characteristics'!H:H,MATCH($C1169,'Policy Characteristics'!$C:$C,0))),"",INDEX('Policy Characteristics'!H:H,MATCH($C1169,'Policy Characteristics'!$C:$C,0)))</f>
        <v>0.01</v>
      </c>
      <c r="O1169" s="144" t="str">
        <f>IF(ISBLANK(INDEX('Policy Characteristics'!I:I,MATCH($C1169,'Policy Characteristics'!$C:$C,0))),"",INDEX('Policy Characteristics'!I:I,MATCH($C1169,'Policy Characteristics'!$C:$C,0)))</f>
        <v>% reduction in energy use</v>
      </c>
      <c r="P1169" s="14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44" t="str">
        <f>IF(ISBLANK(INDEX('Policy Characteristics'!K:K,MATCH($C1169,'Policy Characteristics'!$C:$C,0))),"",INDEX('Policy Characteristics'!K:K,MATCH($C1169,'Policy Characteristics'!$C:$C,0)))</f>
        <v>industry-ag-main.html#eff-stds</v>
      </c>
      <c r="R1169" s="144" t="str">
        <f>IF(ISBLANK(INDEX('Policy Characteristics'!L:L,MATCH($C1169,'Policy Characteristics'!$C:$C,0))),"",INDEX('Policy Characteristics'!L:L,MATCH($C1169,'Policy Characteristics'!$C:$C,0)))</f>
        <v>industry-energy-efficiency-standards.html</v>
      </c>
    </row>
    <row r="1170" spans="1:18" s="4" customFormat="1" x14ac:dyDescent="0.25">
      <c r="A1170" s="144" t="str">
        <f>IF(ISBLANK(INDEX('Policy Characteristics'!A:A,MATCH($C1170,'Policy Characteristics'!$C:$C,0))),"",INDEX('Policy Characteristics'!A:A,MATCH($C1170,'Policy Characteristics'!$C:$C,0)))</f>
        <v>Industry</v>
      </c>
      <c r="B1170" s="152" t="str">
        <f>IF(ISBLANK(INDEX('Policy Characteristics'!B:B,MATCH($C1170,'Policy Characteristics'!$C:$C,0))),"",INDEX('Policy Characteristics'!B:B,MATCH($C1170,'Policy Characteristics'!$C:$C,0)))</f>
        <v>Industry Energy Efficiency Standards</v>
      </c>
      <c r="C1170" s="144" t="str">
        <f t="shared" si="44"/>
        <v>Percentage Improvement in Eqpt Efficiency Standards above BAU</v>
      </c>
      <c r="D1170" s="6" t="s">
        <v>1973</v>
      </c>
      <c r="E1170" s="45" t="s">
        <v>1295</v>
      </c>
      <c r="F1170" t="s">
        <v>1935</v>
      </c>
      <c r="G1170" s="45" t="s">
        <v>1299</v>
      </c>
      <c r="H1170" s="43">
        <v>1131</v>
      </c>
      <c r="I1170" t="s">
        <v>44</v>
      </c>
      <c r="J1170" s="145" t="str">
        <f>IF(ISBLANK(INDEX('Policy Characteristics'!D:D,MATCH($C1170,'Policy Characteristics'!$C:$C,0))),"",INDEX('Policy Characteristics'!D:D,MATCH($C1170,'Policy Characteristics'!$C:$C,0)))</f>
        <v>Industry Energy Efficiency Standards</v>
      </c>
      <c r="K1170" s="144" t="str">
        <f>IF(ISBLANK(INDEX('Policy Characteristics'!E:E,MATCH($C1170,'Policy Characteristics'!$C:$C,0))),"",INDEX('Policy Characteristics'!E:E,MATCH($C1170,'Policy Characteristics'!$C:$C,0)))</f>
        <v>indst efficiency standards</v>
      </c>
      <c r="L1170" s="151">
        <f>IF(ISBLANK(INDEX('Policy Characteristics'!F:F,MATCH($C1170,'Policy Characteristics'!$C:$C,0))),"",INDEX('Policy Characteristics'!F:F,MATCH($C1170,'Policy Characteristics'!$C:$C,0)))</f>
        <v>0</v>
      </c>
      <c r="M1170" s="151">
        <f>IF(ISBLANK(INDEX('Policy Characteristics'!G:G,MATCH($C1170,'Policy Characteristics'!$C:$C,0))),"",INDEX('Policy Characteristics'!G:G,MATCH($C1170,'Policy Characteristics'!$C:$C,0)))</f>
        <v>0.25</v>
      </c>
      <c r="N1170" s="151">
        <f>IF(ISBLANK(INDEX('Policy Characteristics'!H:H,MATCH($C1170,'Policy Characteristics'!$C:$C,0))),"",INDEX('Policy Characteristics'!H:H,MATCH($C1170,'Policy Characteristics'!$C:$C,0)))</f>
        <v>0.01</v>
      </c>
      <c r="O1170" s="144" t="str">
        <f>IF(ISBLANK(INDEX('Policy Characteristics'!I:I,MATCH($C1170,'Policy Characteristics'!$C:$C,0))),"",INDEX('Policy Characteristics'!I:I,MATCH($C1170,'Policy Characteristics'!$C:$C,0)))</f>
        <v>% reduction in energy use</v>
      </c>
      <c r="P1170" s="14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44" t="str">
        <f>IF(ISBLANK(INDEX('Policy Characteristics'!K:K,MATCH($C1170,'Policy Characteristics'!$C:$C,0))),"",INDEX('Policy Characteristics'!K:K,MATCH($C1170,'Policy Characteristics'!$C:$C,0)))</f>
        <v>industry-ag-main.html#eff-stds</v>
      </c>
      <c r="R1170" s="144" t="str">
        <f>IF(ISBLANK(INDEX('Policy Characteristics'!L:L,MATCH($C1170,'Policy Characteristics'!$C:$C,0))),"",INDEX('Policy Characteristics'!L:L,MATCH($C1170,'Policy Characteristics'!$C:$C,0)))</f>
        <v>industry-energy-efficiency-standards.html</v>
      </c>
    </row>
    <row r="1171" spans="1:18" s="4" customFormat="1" x14ac:dyDescent="0.25">
      <c r="A1171" s="144" t="str">
        <f>IF(ISBLANK(INDEX('Policy Characteristics'!A:A,MATCH($C1171,'Policy Characteristics'!$C:$C,0))),"",INDEX('Policy Characteristics'!A:A,MATCH($C1171,'Policy Characteristics'!$C:$C,0)))</f>
        <v>Industry</v>
      </c>
      <c r="B1171" s="152" t="str">
        <f>IF(ISBLANK(INDEX('Policy Characteristics'!B:B,MATCH($C1171,'Policy Characteristics'!$C:$C,0))),"",INDEX('Policy Characteristics'!B:B,MATCH($C1171,'Policy Characteristics'!$C:$C,0)))</f>
        <v>Industry Energy Efficiency Standards</v>
      </c>
      <c r="C1171" s="144" t="str">
        <f t="shared" si="44"/>
        <v>Percentage Improvement in Eqpt Efficiency Standards above BAU</v>
      </c>
      <c r="D1171" s="6" t="s">
        <v>1973</v>
      </c>
      <c r="E1171" s="45" t="s">
        <v>1296</v>
      </c>
      <c r="F1171" t="s">
        <v>1935</v>
      </c>
      <c r="G1171" s="45" t="s">
        <v>1300</v>
      </c>
      <c r="H1171" s="43">
        <v>1132</v>
      </c>
      <c r="I1171" t="s">
        <v>43</v>
      </c>
      <c r="J1171" s="145" t="str">
        <f>IF(ISBLANK(INDEX('Policy Characteristics'!D:D,MATCH($C1171,'Policy Characteristics'!$C:$C,0))),"",INDEX('Policy Characteristics'!D:D,MATCH($C1171,'Policy Characteristics'!$C:$C,0)))</f>
        <v>Industry Energy Efficiency Standards</v>
      </c>
      <c r="K1171" s="144" t="str">
        <f>IF(ISBLANK(INDEX('Policy Characteristics'!E:E,MATCH($C1171,'Policy Characteristics'!$C:$C,0))),"",INDEX('Policy Characteristics'!E:E,MATCH($C1171,'Policy Characteristics'!$C:$C,0)))</f>
        <v>indst efficiency standards</v>
      </c>
      <c r="L1171" s="151">
        <f>IF(ISBLANK(INDEX('Policy Characteristics'!F:F,MATCH($C1171,'Policy Characteristics'!$C:$C,0))),"",INDEX('Policy Characteristics'!F:F,MATCH($C1171,'Policy Characteristics'!$C:$C,0)))</f>
        <v>0</v>
      </c>
      <c r="M1171" s="151">
        <f>IF(ISBLANK(INDEX('Policy Characteristics'!G:G,MATCH($C1171,'Policy Characteristics'!$C:$C,0))),"",INDEX('Policy Characteristics'!G:G,MATCH($C1171,'Policy Characteristics'!$C:$C,0)))</f>
        <v>0.25</v>
      </c>
      <c r="N1171" s="151">
        <f>IF(ISBLANK(INDEX('Policy Characteristics'!H:H,MATCH($C1171,'Policy Characteristics'!$C:$C,0))),"",INDEX('Policy Characteristics'!H:H,MATCH($C1171,'Policy Characteristics'!$C:$C,0)))</f>
        <v>0.01</v>
      </c>
      <c r="O1171" s="144" t="str">
        <f>IF(ISBLANK(INDEX('Policy Characteristics'!I:I,MATCH($C1171,'Policy Characteristics'!$C:$C,0))),"",INDEX('Policy Characteristics'!I:I,MATCH($C1171,'Policy Characteristics'!$C:$C,0)))</f>
        <v>% reduction in energy use</v>
      </c>
      <c r="P1171" s="14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44" t="str">
        <f>IF(ISBLANK(INDEX('Policy Characteristics'!K:K,MATCH($C1171,'Policy Characteristics'!$C:$C,0))),"",INDEX('Policy Characteristics'!K:K,MATCH($C1171,'Policy Characteristics'!$C:$C,0)))</f>
        <v>industry-ag-main.html#eff-stds</v>
      </c>
      <c r="R1171" s="144" t="str">
        <f>IF(ISBLANK(INDEX('Policy Characteristics'!L:L,MATCH($C1171,'Policy Characteristics'!$C:$C,0))),"",INDEX('Policy Characteristics'!L:L,MATCH($C1171,'Policy Characteristics'!$C:$C,0)))</f>
        <v>industry-energy-efficiency-standards.html</v>
      </c>
    </row>
    <row r="1172" spans="1:18" s="4" customFormat="1" x14ac:dyDescent="0.25">
      <c r="A1172" s="144" t="str">
        <f>IF(ISBLANK(INDEX('Policy Characteristics'!A:A,MATCH($C1172,'Policy Characteristics'!$C:$C,0))),"",INDEX('Policy Characteristics'!A:A,MATCH($C1172,'Policy Characteristics'!$C:$C,0)))</f>
        <v>Industry</v>
      </c>
      <c r="B1172" s="152" t="str">
        <f>IF(ISBLANK(INDEX('Policy Characteristics'!B:B,MATCH($C1172,'Policy Characteristics'!$C:$C,0))),"",INDEX('Policy Characteristics'!B:B,MATCH($C1172,'Policy Characteristics'!$C:$C,0)))</f>
        <v>Industry Energy Efficiency Standards</v>
      </c>
      <c r="C1172" s="144" t="str">
        <f t="shared" si="44"/>
        <v>Percentage Improvement in Eqpt Efficiency Standards above BAU</v>
      </c>
      <c r="D1172" s="6" t="s">
        <v>1973</v>
      </c>
      <c r="E1172" s="45" t="s">
        <v>1297</v>
      </c>
      <c r="F1172" t="s">
        <v>1935</v>
      </c>
      <c r="G1172" s="45" t="s">
        <v>1303</v>
      </c>
      <c r="H1172" s="43">
        <v>1133</v>
      </c>
      <c r="I1172" t="s">
        <v>44</v>
      </c>
      <c r="J1172" s="145" t="str">
        <f>IF(ISBLANK(INDEX('Policy Characteristics'!D:D,MATCH($C1172,'Policy Characteristics'!$C:$C,0))),"",INDEX('Policy Characteristics'!D:D,MATCH($C1172,'Policy Characteristics'!$C:$C,0)))</f>
        <v>Industry Energy Efficiency Standards</v>
      </c>
      <c r="K1172" s="144" t="str">
        <f>IF(ISBLANK(INDEX('Policy Characteristics'!E:E,MATCH($C1172,'Policy Characteristics'!$C:$C,0))),"",INDEX('Policy Characteristics'!E:E,MATCH($C1172,'Policy Characteristics'!$C:$C,0)))</f>
        <v>indst efficiency standards</v>
      </c>
      <c r="L1172" s="151">
        <f>IF(ISBLANK(INDEX('Policy Characteristics'!F:F,MATCH($C1172,'Policy Characteristics'!$C:$C,0))),"",INDEX('Policy Characteristics'!F:F,MATCH($C1172,'Policy Characteristics'!$C:$C,0)))</f>
        <v>0</v>
      </c>
      <c r="M1172" s="151">
        <f>IF(ISBLANK(INDEX('Policy Characteristics'!G:G,MATCH($C1172,'Policy Characteristics'!$C:$C,0))),"",INDEX('Policy Characteristics'!G:G,MATCH($C1172,'Policy Characteristics'!$C:$C,0)))</f>
        <v>0.25</v>
      </c>
      <c r="N1172" s="151">
        <f>IF(ISBLANK(INDEX('Policy Characteristics'!H:H,MATCH($C1172,'Policy Characteristics'!$C:$C,0))),"",INDEX('Policy Characteristics'!H:H,MATCH($C1172,'Policy Characteristics'!$C:$C,0)))</f>
        <v>0.01</v>
      </c>
      <c r="O1172" s="144" t="str">
        <f>IF(ISBLANK(INDEX('Policy Characteristics'!I:I,MATCH($C1172,'Policy Characteristics'!$C:$C,0))),"",INDEX('Policy Characteristics'!I:I,MATCH($C1172,'Policy Characteristics'!$C:$C,0)))</f>
        <v>% reduction in energy use</v>
      </c>
      <c r="P1172" s="14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44" t="str">
        <f>IF(ISBLANK(INDEX('Policy Characteristics'!K:K,MATCH($C1172,'Policy Characteristics'!$C:$C,0))),"",INDEX('Policy Characteristics'!K:K,MATCH($C1172,'Policy Characteristics'!$C:$C,0)))</f>
        <v>industry-ag-main.html#eff-stds</v>
      </c>
      <c r="R1172" s="144" t="str">
        <f>IF(ISBLANK(INDEX('Policy Characteristics'!L:L,MATCH($C1172,'Policy Characteristics'!$C:$C,0))),"",INDEX('Policy Characteristics'!L:L,MATCH($C1172,'Policy Characteristics'!$C:$C,0)))</f>
        <v>industry-energy-efficiency-standards.html</v>
      </c>
    </row>
    <row r="1173" spans="1:18" s="4" customFormat="1" x14ac:dyDescent="0.25">
      <c r="A1173" s="144" t="str">
        <f>IF(ISBLANK(INDEX('Policy Characteristics'!A:A,MATCH($C1173,'Policy Characteristics'!$C:$C,0))),"",INDEX('Policy Characteristics'!A:A,MATCH($C1173,'Policy Characteristics'!$C:$C,0)))</f>
        <v>Industry</v>
      </c>
      <c r="B1173" s="152" t="str">
        <f>IF(ISBLANK(INDEX('Policy Characteristics'!B:B,MATCH($C1173,'Policy Characteristics'!$C:$C,0))),"",INDEX('Policy Characteristics'!B:B,MATCH($C1173,'Policy Characteristics'!$C:$C,0)))</f>
        <v>Industry Energy Efficiency Standards</v>
      </c>
      <c r="C1173" s="144" t="str">
        <f t="shared" si="44"/>
        <v>Percentage Improvement in Eqpt Efficiency Standards above BAU</v>
      </c>
      <c r="D1173" s="6" t="s">
        <v>1973</v>
      </c>
      <c r="E1173" s="45" t="s">
        <v>1598</v>
      </c>
      <c r="F1173" t="s">
        <v>1935</v>
      </c>
      <c r="G1173" s="45" t="s">
        <v>1601</v>
      </c>
      <c r="H1173" s="43">
        <v>1134</v>
      </c>
      <c r="I1173" t="s">
        <v>44</v>
      </c>
      <c r="J1173" s="145" t="str">
        <f>IF(ISBLANK(INDEX('Policy Characteristics'!D:D,MATCH($C1173,'Policy Characteristics'!$C:$C,0))),"",INDEX('Policy Characteristics'!D:D,MATCH($C1173,'Policy Characteristics'!$C:$C,0)))</f>
        <v>Industry Energy Efficiency Standards</v>
      </c>
      <c r="K1173" s="144" t="str">
        <f>IF(ISBLANK(INDEX('Policy Characteristics'!E:E,MATCH($C1173,'Policy Characteristics'!$C:$C,0))),"",INDEX('Policy Characteristics'!E:E,MATCH($C1173,'Policy Characteristics'!$C:$C,0)))</f>
        <v>indst efficiency standards</v>
      </c>
      <c r="L1173" s="151">
        <f>IF(ISBLANK(INDEX('Policy Characteristics'!F:F,MATCH($C1173,'Policy Characteristics'!$C:$C,0))),"",INDEX('Policy Characteristics'!F:F,MATCH($C1173,'Policy Characteristics'!$C:$C,0)))</f>
        <v>0</v>
      </c>
      <c r="M1173" s="151">
        <f>IF(ISBLANK(INDEX('Policy Characteristics'!G:G,MATCH($C1173,'Policy Characteristics'!$C:$C,0))),"",INDEX('Policy Characteristics'!G:G,MATCH($C1173,'Policy Characteristics'!$C:$C,0)))</f>
        <v>0.25</v>
      </c>
      <c r="N1173" s="151">
        <f>IF(ISBLANK(INDEX('Policy Characteristics'!H:H,MATCH($C1173,'Policy Characteristics'!$C:$C,0))),"",INDEX('Policy Characteristics'!H:H,MATCH($C1173,'Policy Characteristics'!$C:$C,0)))</f>
        <v>0.01</v>
      </c>
      <c r="O1173" s="144" t="str">
        <f>IF(ISBLANK(INDEX('Policy Characteristics'!I:I,MATCH($C1173,'Policy Characteristics'!$C:$C,0))),"",INDEX('Policy Characteristics'!I:I,MATCH($C1173,'Policy Characteristics'!$C:$C,0)))</f>
        <v>% reduction in energy use</v>
      </c>
      <c r="P1173" s="14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44" t="str">
        <f>IF(ISBLANK(INDEX('Policy Characteristics'!K:K,MATCH($C1173,'Policy Characteristics'!$C:$C,0))),"",INDEX('Policy Characteristics'!K:K,MATCH($C1173,'Policy Characteristics'!$C:$C,0)))</f>
        <v>industry-ag-main.html#eff-stds</v>
      </c>
      <c r="R1173" s="144" t="str">
        <f>IF(ISBLANK(INDEX('Policy Characteristics'!L:L,MATCH($C1173,'Policy Characteristics'!$C:$C,0))),"",INDEX('Policy Characteristics'!L:L,MATCH($C1173,'Policy Characteristics'!$C:$C,0)))</f>
        <v>industry-energy-efficiency-standards.html</v>
      </c>
    </row>
    <row r="1174" spans="1:18" s="4" customFormat="1" x14ac:dyDescent="0.25">
      <c r="A1174" s="144" t="str">
        <f>IF(ISBLANK(INDEX('Policy Characteristics'!A:A,MATCH($C1174,'Policy Characteristics'!$C:$C,0))),"",INDEX('Policy Characteristics'!A:A,MATCH($C1174,'Policy Characteristics'!$C:$C,0)))</f>
        <v>Industry</v>
      </c>
      <c r="B1174" s="152" t="str">
        <f>IF(ISBLANK(INDEX('Policy Characteristics'!B:B,MATCH($C1174,'Policy Characteristics'!$C:$C,0))),"",INDEX('Policy Characteristics'!B:B,MATCH($C1174,'Policy Characteristics'!$C:$C,0)))</f>
        <v>Industry Energy Efficiency Standards</v>
      </c>
      <c r="C1174" s="144" t="str">
        <f t="shared" si="44"/>
        <v>Percentage Improvement in Eqpt Efficiency Standards above BAU</v>
      </c>
      <c r="D1174" s="6" t="s">
        <v>1973</v>
      </c>
      <c r="E1174" s="45" t="s">
        <v>1599</v>
      </c>
      <c r="F1174" t="s">
        <v>1935</v>
      </c>
      <c r="G1174" s="45" t="s">
        <v>1603</v>
      </c>
      <c r="H1174" s="43">
        <v>1135</v>
      </c>
      <c r="I1174" t="s">
        <v>44</v>
      </c>
      <c r="J1174" s="145" t="str">
        <f>IF(ISBLANK(INDEX('Policy Characteristics'!D:D,MATCH($C1174,'Policy Characteristics'!$C:$C,0))),"",INDEX('Policy Characteristics'!D:D,MATCH($C1174,'Policy Characteristics'!$C:$C,0)))</f>
        <v>Industry Energy Efficiency Standards</v>
      </c>
      <c r="K1174" s="144" t="str">
        <f>IF(ISBLANK(INDEX('Policy Characteristics'!E:E,MATCH($C1174,'Policy Characteristics'!$C:$C,0))),"",INDEX('Policy Characteristics'!E:E,MATCH($C1174,'Policy Characteristics'!$C:$C,0)))</f>
        <v>indst efficiency standards</v>
      </c>
      <c r="L1174" s="151">
        <f>IF(ISBLANK(INDEX('Policy Characteristics'!F:F,MATCH($C1174,'Policy Characteristics'!$C:$C,0))),"",INDEX('Policy Characteristics'!F:F,MATCH($C1174,'Policy Characteristics'!$C:$C,0)))</f>
        <v>0</v>
      </c>
      <c r="M1174" s="151">
        <f>IF(ISBLANK(INDEX('Policy Characteristics'!G:G,MATCH($C1174,'Policy Characteristics'!$C:$C,0))),"",INDEX('Policy Characteristics'!G:G,MATCH($C1174,'Policy Characteristics'!$C:$C,0)))</f>
        <v>0.25</v>
      </c>
      <c r="N1174" s="151">
        <f>IF(ISBLANK(INDEX('Policy Characteristics'!H:H,MATCH($C1174,'Policy Characteristics'!$C:$C,0))),"",INDEX('Policy Characteristics'!H:H,MATCH($C1174,'Policy Characteristics'!$C:$C,0)))</f>
        <v>0.01</v>
      </c>
      <c r="O1174" s="144" t="str">
        <f>IF(ISBLANK(INDEX('Policy Characteristics'!I:I,MATCH($C1174,'Policy Characteristics'!$C:$C,0))),"",INDEX('Policy Characteristics'!I:I,MATCH($C1174,'Policy Characteristics'!$C:$C,0)))</f>
        <v>% reduction in energy use</v>
      </c>
      <c r="P1174" s="14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44" t="str">
        <f>IF(ISBLANK(INDEX('Policy Characteristics'!K:K,MATCH($C1174,'Policy Characteristics'!$C:$C,0))),"",INDEX('Policy Characteristics'!K:K,MATCH($C1174,'Policy Characteristics'!$C:$C,0)))</f>
        <v>industry-ag-main.html#eff-stds</v>
      </c>
      <c r="R1174" s="144" t="str">
        <f>IF(ISBLANK(INDEX('Policy Characteristics'!L:L,MATCH($C1174,'Policy Characteristics'!$C:$C,0))),"",INDEX('Policy Characteristics'!L:L,MATCH($C1174,'Policy Characteristics'!$C:$C,0)))</f>
        <v>industry-energy-efficiency-standards.html</v>
      </c>
    </row>
    <row r="1175" spans="1:18" s="4" customFormat="1" x14ac:dyDescent="0.25">
      <c r="A1175" s="144" t="str">
        <f>IF(ISBLANK(INDEX('Policy Characteristics'!A:A,MATCH($C1175,'Policy Characteristics'!$C:$C,0))),"",INDEX('Policy Characteristics'!A:A,MATCH($C1175,'Policy Characteristics'!$C:$C,0)))</f>
        <v>Industry</v>
      </c>
      <c r="B1175" s="152" t="str">
        <f>IF(ISBLANK(INDEX('Policy Characteristics'!B:B,MATCH($C1175,'Policy Characteristics'!$C:$C,0))),"",INDEX('Policy Characteristics'!B:B,MATCH($C1175,'Policy Characteristics'!$C:$C,0)))</f>
        <v>Industry Energy Efficiency Standards</v>
      </c>
      <c r="C1175" s="144" t="str">
        <f t="shared" si="44"/>
        <v>Percentage Improvement in Eqpt Efficiency Standards above BAU</v>
      </c>
      <c r="D1175" s="6" t="s">
        <v>1973</v>
      </c>
      <c r="E1175" s="45" t="s">
        <v>1600</v>
      </c>
      <c r="F1175" t="s">
        <v>1935</v>
      </c>
      <c r="G1175" s="45" t="s">
        <v>1604</v>
      </c>
      <c r="H1175" s="43">
        <v>1136</v>
      </c>
      <c r="I1175" t="s">
        <v>43</v>
      </c>
      <c r="J1175" s="145" t="str">
        <f>IF(ISBLANK(INDEX('Policy Characteristics'!D:D,MATCH($C1175,'Policy Characteristics'!$C:$C,0))),"",INDEX('Policy Characteristics'!D:D,MATCH($C1175,'Policy Characteristics'!$C:$C,0)))</f>
        <v>Industry Energy Efficiency Standards</v>
      </c>
      <c r="K1175" s="144" t="str">
        <f>IF(ISBLANK(INDEX('Policy Characteristics'!E:E,MATCH($C1175,'Policy Characteristics'!$C:$C,0))),"",INDEX('Policy Characteristics'!E:E,MATCH($C1175,'Policy Characteristics'!$C:$C,0)))</f>
        <v>indst efficiency standards</v>
      </c>
      <c r="L1175" s="151">
        <f>IF(ISBLANK(INDEX('Policy Characteristics'!F:F,MATCH($C1175,'Policy Characteristics'!$C:$C,0))),"",INDEX('Policy Characteristics'!F:F,MATCH($C1175,'Policy Characteristics'!$C:$C,0)))</f>
        <v>0</v>
      </c>
      <c r="M1175" s="151">
        <f>IF(ISBLANK(INDEX('Policy Characteristics'!G:G,MATCH($C1175,'Policy Characteristics'!$C:$C,0))),"",INDEX('Policy Characteristics'!G:G,MATCH($C1175,'Policy Characteristics'!$C:$C,0)))</f>
        <v>0.25</v>
      </c>
      <c r="N1175" s="151">
        <f>IF(ISBLANK(INDEX('Policy Characteristics'!H:H,MATCH($C1175,'Policy Characteristics'!$C:$C,0))),"",INDEX('Policy Characteristics'!H:H,MATCH($C1175,'Policy Characteristics'!$C:$C,0)))</f>
        <v>0.01</v>
      </c>
      <c r="O1175" s="144" t="str">
        <f>IF(ISBLANK(INDEX('Policy Characteristics'!I:I,MATCH($C1175,'Policy Characteristics'!$C:$C,0))),"",INDEX('Policy Characteristics'!I:I,MATCH($C1175,'Policy Characteristics'!$C:$C,0)))</f>
        <v>% reduction in energy use</v>
      </c>
      <c r="P1175" s="14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44" t="str">
        <f>IF(ISBLANK(INDEX('Policy Characteristics'!K:K,MATCH($C1175,'Policy Characteristics'!$C:$C,0))),"",INDEX('Policy Characteristics'!K:K,MATCH($C1175,'Policy Characteristics'!$C:$C,0)))</f>
        <v>industry-ag-main.html#eff-stds</v>
      </c>
      <c r="R1175" s="144" t="str">
        <f>IF(ISBLANK(INDEX('Policy Characteristics'!L:L,MATCH($C1175,'Policy Characteristics'!$C:$C,0))),"",INDEX('Policy Characteristics'!L:L,MATCH($C1175,'Policy Characteristics'!$C:$C,0)))</f>
        <v>industry-energy-efficiency-standards.html</v>
      </c>
    </row>
    <row r="1176" spans="1:18" s="4" customFormat="1" x14ac:dyDescent="0.25">
      <c r="A1176" s="144" t="str">
        <f>IF(ISBLANK(INDEX('Policy Characteristics'!A:A,MATCH($C1176,'Policy Characteristics'!$C:$C,0))),"",INDEX('Policy Characteristics'!A:A,MATCH($C1176,'Policy Characteristics'!$C:$C,0)))</f>
        <v>Industry</v>
      </c>
      <c r="B1176" s="152" t="str">
        <f>IF(ISBLANK(INDEX('Policy Characteristics'!B:B,MATCH($C1176,'Policy Characteristics'!$C:$C,0))),"",INDEX('Policy Characteristics'!B:B,MATCH($C1176,'Policy Characteristics'!$C:$C,0)))</f>
        <v>Industry Energy Efficiency Standards</v>
      </c>
      <c r="C1176" s="144" t="str">
        <f t="shared" si="44"/>
        <v>Percentage Improvement in Eqpt Efficiency Standards above BAU</v>
      </c>
      <c r="D1176" s="6" t="s">
        <v>1973</v>
      </c>
      <c r="E1176" s="45" t="s">
        <v>1597</v>
      </c>
      <c r="F1176" t="s">
        <v>1935</v>
      </c>
      <c r="G1176" s="45" t="s">
        <v>1602</v>
      </c>
      <c r="H1176" s="43">
        <v>1137</v>
      </c>
      <c r="I1176" t="s">
        <v>44</v>
      </c>
      <c r="J1176" s="145" t="str">
        <f>IF(ISBLANK(INDEX('Policy Characteristics'!D:D,MATCH($C1176,'Policy Characteristics'!$C:$C,0))),"",INDEX('Policy Characteristics'!D:D,MATCH($C1176,'Policy Characteristics'!$C:$C,0)))</f>
        <v>Industry Energy Efficiency Standards</v>
      </c>
      <c r="K1176" s="144" t="str">
        <f>IF(ISBLANK(INDEX('Policy Characteristics'!E:E,MATCH($C1176,'Policy Characteristics'!$C:$C,0))),"",INDEX('Policy Characteristics'!E:E,MATCH($C1176,'Policy Characteristics'!$C:$C,0)))</f>
        <v>indst efficiency standards</v>
      </c>
      <c r="L1176" s="151">
        <f>IF(ISBLANK(INDEX('Policy Characteristics'!F:F,MATCH($C1176,'Policy Characteristics'!$C:$C,0))),"",INDEX('Policy Characteristics'!F:F,MATCH($C1176,'Policy Characteristics'!$C:$C,0)))</f>
        <v>0</v>
      </c>
      <c r="M1176" s="151">
        <f>IF(ISBLANK(INDEX('Policy Characteristics'!G:G,MATCH($C1176,'Policy Characteristics'!$C:$C,0))),"",INDEX('Policy Characteristics'!G:G,MATCH($C1176,'Policy Characteristics'!$C:$C,0)))</f>
        <v>0.25</v>
      </c>
      <c r="N1176" s="151">
        <f>IF(ISBLANK(INDEX('Policy Characteristics'!H:H,MATCH($C1176,'Policy Characteristics'!$C:$C,0))),"",INDEX('Policy Characteristics'!H:H,MATCH($C1176,'Policy Characteristics'!$C:$C,0)))</f>
        <v>0.01</v>
      </c>
      <c r="O1176" s="144" t="str">
        <f>IF(ISBLANK(INDEX('Policy Characteristics'!I:I,MATCH($C1176,'Policy Characteristics'!$C:$C,0))),"",INDEX('Policy Characteristics'!I:I,MATCH($C1176,'Policy Characteristics'!$C:$C,0)))</f>
        <v>% reduction in energy use</v>
      </c>
      <c r="P1176" s="14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44" t="str">
        <f>IF(ISBLANK(INDEX('Policy Characteristics'!K:K,MATCH($C1176,'Policy Characteristics'!$C:$C,0))),"",INDEX('Policy Characteristics'!K:K,MATCH($C1176,'Policy Characteristics'!$C:$C,0)))</f>
        <v>industry-ag-main.html#eff-stds</v>
      </c>
      <c r="R1176" s="144" t="str">
        <f>IF(ISBLANK(INDEX('Policy Characteristics'!L:L,MATCH($C1176,'Policy Characteristics'!$C:$C,0))),"",INDEX('Policy Characteristics'!L:L,MATCH($C1176,'Policy Characteristics'!$C:$C,0)))</f>
        <v>industry-energy-efficiency-standards.html</v>
      </c>
    </row>
    <row r="1177" spans="1:18" s="4" customFormat="1" x14ac:dyDescent="0.25">
      <c r="A1177" s="144" t="str">
        <f>IF(ISBLANK(INDEX('Policy Characteristics'!A:A,MATCH($C1177,'Policy Characteristics'!$C:$C,0))),"",INDEX('Policy Characteristics'!A:A,MATCH($C1177,'Policy Characteristics'!$C:$C,0)))</f>
        <v>Industry</v>
      </c>
      <c r="B1177" s="152" t="str">
        <f>IF(ISBLANK(INDEX('Policy Characteristics'!B:B,MATCH($C1177,'Policy Characteristics'!$C:$C,0))),"",INDEX('Policy Characteristics'!B:B,MATCH($C1177,'Policy Characteristics'!$C:$C,0)))</f>
        <v>Industry Energy Efficiency Standards</v>
      </c>
      <c r="C1177" s="144" t="str">
        <f t="shared" si="44"/>
        <v>Percentage Improvement in Eqpt Efficiency Standards above BAU</v>
      </c>
      <c r="D1177" s="6" t="s">
        <v>1974</v>
      </c>
      <c r="E1177" s="45" t="s">
        <v>1292</v>
      </c>
      <c r="F1177" t="s">
        <v>1936</v>
      </c>
      <c r="G1177" s="45" t="s">
        <v>1298</v>
      </c>
      <c r="H1177" s="43">
        <v>1138</v>
      </c>
      <c r="I1177" t="s">
        <v>43</v>
      </c>
      <c r="J1177" s="145" t="str">
        <f>IF(ISBLANK(INDEX('Policy Characteristics'!D:D,MATCH($C1177,'Policy Characteristics'!$C:$C,0))),"",INDEX('Policy Characteristics'!D:D,MATCH($C1177,'Policy Characteristics'!$C:$C,0)))</f>
        <v>Industry Energy Efficiency Standards</v>
      </c>
      <c r="K1177" s="144" t="str">
        <f>IF(ISBLANK(INDEX('Policy Characteristics'!E:E,MATCH($C1177,'Policy Characteristics'!$C:$C,0))),"",INDEX('Policy Characteristics'!E:E,MATCH($C1177,'Policy Characteristics'!$C:$C,0)))</f>
        <v>indst efficiency standards</v>
      </c>
      <c r="L1177" s="151">
        <f>IF(ISBLANK(INDEX('Policy Characteristics'!F:F,MATCH($C1177,'Policy Characteristics'!$C:$C,0))),"",INDEX('Policy Characteristics'!F:F,MATCH($C1177,'Policy Characteristics'!$C:$C,0)))</f>
        <v>0</v>
      </c>
      <c r="M1177" s="151">
        <f>IF(ISBLANK(INDEX('Policy Characteristics'!G:G,MATCH($C1177,'Policy Characteristics'!$C:$C,0))),"",INDEX('Policy Characteristics'!G:G,MATCH($C1177,'Policy Characteristics'!$C:$C,0)))</f>
        <v>0.25</v>
      </c>
      <c r="N1177" s="151">
        <f>IF(ISBLANK(INDEX('Policy Characteristics'!H:H,MATCH($C1177,'Policy Characteristics'!$C:$C,0))),"",INDEX('Policy Characteristics'!H:H,MATCH($C1177,'Policy Characteristics'!$C:$C,0)))</f>
        <v>0.01</v>
      </c>
      <c r="O1177" s="144" t="str">
        <f>IF(ISBLANK(INDEX('Policy Characteristics'!I:I,MATCH($C1177,'Policy Characteristics'!$C:$C,0))),"",INDEX('Policy Characteristics'!I:I,MATCH($C1177,'Policy Characteristics'!$C:$C,0)))</f>
        <v>% reduction in energy use</v>
      </c>
      <c r="P1177" s="14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44" t="str">
        <f>IF(ISBLANK(INDEX('Policy Characteristics'!K:K,MATCH($C1177,'Policy Characteristics'!$C:$C,0))),"",INDEX('Policy Characteristics'!K:K,MATCH($C1177,'Policy Characteristics'!$C:$C,0)))</f>
        <v>industry-ag-main.html#eff-stds</v>
      </c>
      <c r="R1177" s="144" t="str">
        <f>IF(ISBLANK(INDEX('Policy Characteristics'!L:L,MATCH($C1177,'Policy Characteristics'!$C:$C,0))),"",INDEX('Policy Characteristics'!L:L,MATCH($C1177,'Policy Characteristics'!$C:$C,0)))</f>
        <v>industry-energy-efficiency-standards.html</v>
      </c>
    </row>
    <row r="1178" spans="1:18" s="4" customFormat="1" x14ac:dyDescent="0.25">
      <c r="A1178" s="144" t="str">
        <f>IF(ISBLANK(INDEX('Policy Characteristics'!A:A,MATCH($C1178,'Policy Characteristics'!$C:$C,0))),"",INDEX('Policy Characteristics'!A:A,MATCH($C1178,'Policy Characteristics'!$C:$C,0)))</f>
        <v>Industry</v>
      </c>
      <c r="B1178" s="152" t="str">
        <f>IF(ISBLANK(INDEX('Policy Characteristics'!B:B,MATCH($C1178,'Policy Characteristics'!$C:$C,0))),"",INDEX('Policy Characteristics'!B:B,MATCH($C1178,'Policy Characteristics'!$C:$C,0)))</f>
        <v>Industry Energy Efficiency Standards</v>
      </c>
      <c r="C1178" s="144" t="str">
        <f t="shared" si="44"/>
        <v>Percentage Improvement in Eqpt Efficiency Standards above BAU</v>
      </c>
      <c r="D1178" s="6" t="s">
        <v>1974</v>
      </c>
      <c r="E1178" s="45" t="s">
        <v>1293</v>
      </c>
      <c r="F1178" t="s">
        <v>1936</v>
      </c>
      <c r="G1178" s="45" t="s">
        <v>1301</v>
      </c>
      <c r="H1178" s="43">
        <v>1139</v>
      </c>
      <c r="I1178" t="s">
        <v>43</v>
      </c>
      <c r="J1178" s="145" t="str">
        <f>IF(ISBLANK(INDEX('Policy Characteristics'!D:D,MATCH($C1178,'Policy Characteristics'!$C:$C,0))),"",INDEX('Policy Characteristics'!D:D,MATCH($C1178,'Policy Characteristics'!$C:$C,0)))</f>
        <v>Industry Energy Efficiency Standards</v>
      </c>
      <c r="K1178" s="144" t="str">
        <f>IF(ISBLANK(INDEX('Policy Characteristics'!E:E,MATCH($C1178,'Policy Characteristics'!$C:$C,0))),"",INDEX('Policy Characteristics'!E:E,MATCH($C1178,'Policy Characteristics'!$C:$C,0)))</f>
        <v>indst efficiency standards</v>
      </c>
      <c r="L1178" s="151">
        <f>IF(ISBLANK(INDEX('Policy Characteristics'!F:F,MATCH($C1178,'Policy Characteristics'!$C:$C,0))),"",INDEX('Policy Characteristics'!F:F,MATCH($C1178,'Policy Characteristics'!$C:$C,0)))</f>
        <v>0</v>
      </c>
      <c r="M1178" s="151">
        <f>IF(ISBLANK(INDEX('Policy Characteristics'!G:G,MATCH($C1178,'Policy Characteristics'!$C:$C,0))),"",INDEX('Policy Characteristics'!G:G,MATCH($C1178,'Policy Characteristics'!$C:$C,0)))</f>
        <v>0.25</v>
      </c>
      <c r="N1178" s="151">
        <f>IF(ISBLANK(INDEX('Policy Characteristics'!H:H,MATCH($C1178,'Policy Characteristics'!$C:$C,0))),"",INDEX('Policy Characteristics'!H:H,MATCH($C1178,'Policy Characteristics'!$C:$C,0)))</f>
        <v>0.01</v>
      </c>
      <c r="O1178" s="144" t="str">
        <f>IF(ISBLANK(INDEX('Policy Characteristics'!I:I,MATCH($C1178,'Policy Characteristics'!$C:$C,0))),"",INDEX('Policy Characteristics'!I:I,MATCH($C1178,'Policy Characteristics'!$C:$C,0)))</f>
        <v>% reduction in energy use</v>
      </c>
      <c r="P1178" s="14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44" t="str">
        <f>IF(ISBLANK(INDEX('Policy Characteristics'!K:K,MATCH($C1178,'Policy Characteristics'!$C:$C,0))),"",INDEX('Policy Characteristics'!K:K,MATCH($C1178,'Policy Characteristics'!$C:$C,0)))</f>
        <v>industry-ag-main.html#eff-stds</v>
      </c>
      <c r="R1178" s="144" t="str">
        <f>IF(ISBLANK(INDEX('Policy Characteristics'!L:L,MATCH($C1178,'Policy Characteristics'!$C:$C,0))),"",INDEX('Policy Characteristics'!L:L,MATCH($C1178,'Policy Characteristics'!$C:$C,0)))</f>
        <v>industry-energy-efficiency-standards.html</v>
      </c>
    </row>
    <row r="1179" spans="1:18" s="4" customFormat="1" x14ac:dyDescent="0.25">
      <c r="A1179" s="144" t="str">
        <f>IF(ISBLANK(INDEX('Policy Characteristics'!A:A,MATCH($C1179,'Policy Characteristics'!$C:$C,0))),"",INDEX('Policy Characteristics'!A:A,MATCH($C1179,'Policy Characteristics'!$C:$C,0)))</f>
        <v>Industry</v>
      </c>
      <c r="B1179" s="152" t="str">
        <f>IF(ISBLANK(INDEX('Policy Characteristics'!B:B,MATCH($C1179,'Policy Characteristics'!$C:$C,0))),"",INDEX('Policy Characteristics'!B:B,MATCH($C1179,'Policy Characteristics'!$C:$C,0)))</f>
        <v>Industry Energy Efficiency Standards</v>
      </c>
      <c r="C1179" s="144" t="str">
        <f t="shared" si="44"/>
        <v>Percentage Improvement in Eqpt Efficiency Standards above BAU</v>
      </c>
      <c r="D1179" s="6" t="s">
        <v>1974</v>
      </c>
      <c r="E1179" s="45" t="s">
        <v>1294</v>
      </c>
      <c r="F1179" t="s">
        <v>1936</v>
      </c>
      <c r="G1179" s="45" t="s">
        <v>1302</v>
      </c>
      <c r="H1179" s="43">
        <v>1140</v>
      </c>
      <c r="I1179" t="s">
        <v>43</v>
      </c>
      <c r="J1179" s="145" t="str">
        <f>IF(ISBLANK(INDEX('Policy Characteristics'!D:D,MATCH($C1179,'Policy Characteristics'!$C:$C,0))),"",INDEX('Policy Characteristics'!D:D,MATCH($C1179,'Policy Characteristics'!$C:$C,0)))</f>
        <v>Industry Energy Efficiency Standards</v>
      </c>
      <c r="K1179" s="144" t="str">
        <f>IF(ISBLANK(INDEX('Policy Characteristics'!E:E,MATCH($C1179,'Policy Characteristics'!$C:$C,0))),"",INDEX('Policy Characteristics'!E:E,MATCH($C1179,'Policy Characteristics'!$C:$C,0)))</f>
        <v>indst efficiency standards</v>
      </c>
      <c r="L1179" s="151">
        <f>IF(ISBLANK(INDEX('Policy Characteristics'!F:F,MATCH($C1179,'Policy Characteristics'!$C:$C,0))),"",INDEX('Policy Characteristics'!F:F,MATCH($C1179,'Policy Characteristics'!$C:$C,0)))</f>
        <v>0</v>
      </c>
      <c r="M1179" s="151">
        <f>IF(ISBLANK(INDEX('Policy Characteristics'!G:G,MATCH($C1179,'Policy Characteristics'!$C:$C,0))),"",INDEX('Policy Characteristics'!G:G,MATCH($C1179,'Policy Characteristics'!$C:$C,0)))</f>
        <v>0.25</v>
      </c>
      <c r="N1179" s="151">
        <f>IF(ISBLANK(INDEX('Policy Characteristics'!H:H,MATCH($C1179,'Policy Characteristics'!$C:$C,0))),"",INDEX('Policy Characteristics'!H:H,MATCH($C1179,'Policy Characteristics'!$C:$C,0)))</f>
        <v>0.01</v>
      </c>
      <c r="O1179" s="144" t="str">
        <f>IF(ISBLANK(INDEX('Policy Characteristics'!I:I,MATCH($C1179,'Policy Characteristics'!$C:$C,0))),"",INDEX('Policy Characteristics'!I:I,MATCH($C1179,'Policy Characteristics'!$C:$C,0)))</f>
        <v>% reduction in energy use</v>
      </c>
      <c r="P1179" s="14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44" t="str">
        <f>IF(ISBLANK(INDEX('Policy Characteristics'!K:K,MATCH($C1179,'Policy Characteristics'!$C:$C,0))),"",INDEX('Policy Characteristics'!K:K,MATCH($C1179,'Policy Characteristics'!$C:$C,0)))</f>
        <v>industry-ag-main.html#eff-stds</v>
      </c>
      <c r="R1179" s="144" t="str">
        <f>IF(ISBLANK(INDEX('Policy Characteristics'!L:L,MATCH($C1179,'Policy Characteristics'!$C:$C,0))),"",INDEX('Policy Characteristics'!L:L,MATCH($C1179,'Policy Characteristics'!$C:$C,0)))</f>
        <v>industry-energy-efficiency-standards.html</v>
      </c>
    </row>
    <row r="1180" spans="1:18" s="4" customFormat="1" x14ac:dyDescent="0.25">
      <c r="A1180" s="144" t="str">
        <f>IF(ISBLANK(INDEX('Policy Characteristics'!A:A,MATCH($C1180,'Policy Characteristics'!$C:$C,0))),"",INDEX('Policy Characteristics'!A:A,MATCH($C1180,'Policy Characteristics'!$C:$C,0)))</f>
        <v>Industry</v>
      </c>
      <c r="B1180" s="152" t="str">
        <f>IF(ISBLANK(INDEX('Policy Characteristics'!B:B,MATCH($C1180,'Policy Characteristics'!$C:$C,0))),"",INDEX('Policy Characteristics'!B:B,MATCH($C1180,'Policy Characteristics'!$C:$C,0)))</f>
        <v>Industry Energy Efficiency Standards</v>
      </c>
      <c r="C1180" s="144" t="str">
        <f t="shared" si="44"/>
        <v>Percentage Improvement in Eqpt Efficiency Standards above BAU</v>
      </c>
      <c r="D1180" s="6" t="s">
        <v>1974</v>
      </c>
      <c r="E1180" s="45" t="s">
        <v>1295</v>
      </c>
      <c r="F1180" t="s">
        <v>1936</v>
      </c>
      <c r="G1180" s="45" t="s">
        <v>1299</v>
      </c>
      <c r="H1180" s="43">
        <v>1141</v>
      </c>
      <c r="I1180" t="s">
        <v>44</v>
      </c>
      <c r="J1180" s="145" t="str">
        <f>IF(ISBLANK(INDEX('Policy Characteristics'!D:D,MATCH($C1180,'Policy Characteristics'!$C:$C,0))),"",INDEX('Policy Characteristics'!D:D,MATCH($C1180,'Policy Characteristics'!$C:$C,0)))</f>
        <v>Industry Energy Efficiency Standards</v>
      </c>
      <c r="K1180" s="144" t="str">
        <f>IF(ISBLANK(INDEX('Policy Characteristics'!E:E,MATCH($C1180,'Policy Characteristics'!$C:$C,0))),"",INDEX('Policy Characteristics'!E:E,MATCH($C1180,'Policy Characteristics'!$C:$C,0)))</f>
        <v>indst efficiency standards</v>
      </c>
      <c r="L1180" s="151">
        <f>IF(ISBLANK(INDEX('Policy Characteristics'!F:F,MATCH($C1180,'Policy Characteristics'!$C:$C,0))),"",INDEX('Policy Characteristics'!F:F,MATCH($C1180,'Policy Characteristics'!$C:$C,0)))</f>
        <v>0</v>
      </c>
      <c r="M1180" s="151">
        <f>IF(ISBLANK(INDEX('Policy Characteristics'!G:G,MATCH($C1180,'Policy Characteristics'!$C:$C,0))),"",INDEX('Policy Characteristics'!G:G,MATCH($C1180,'Policy Characteristics'!$C:$C,0)))</f>
        <v>0.25</v>
      </c>
      <c r="N1180" s="151">
        <f>IF(ISBLANK(INDEX('Policy Characteristics'!H:H,MATCH($C1180,'Policy Characteristics'!$C:$C,0))),"",INDEX('Policy Characteristics'!H:H,MATCH($C1180,'Policy Characteristics'!$C:$C,0)))</f>
        <v>0.01</v>
      </c>
      <c r="O1180" s="144" t="str">
        <f>IF(ISBLANK(INDEX('Policy Characteristics'!I:I,MATCH($C1180,'Policy Characteristics'!$C:$C,0))),"",INDEX('Policy Characteristics'!I:I,MATCH($C1180,'Policy Characteristics'!$C:$C,0)))</f>
        <v>% reduction in energy use</v>
      </c>
      <c r="P1180" s="14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44" t="str">
        <f>IF(ISBLANK(INDEX('Policy Characteristics'!K:K,MATCH($C1180,'Policy Characteristics'!$C:$C,0))),"",INDEX('Policy Characteristics'!K:K,MATCH($C1180,'Policy Characteristics'!$C:$C,0)))</f>
        <v>industry-ag-main.html#eff-stds</v>
      </c>
      <c r="R1180" s="144" t="str">
        <f>IF(ISBLANK(INDEX('Policy Characteristics'!L:L,MATCH($C1180,'Policy Characteristics'!$C:$C,0))),"",INDEX('Policy Characteristics'!L:L,MATCH($C1180,'Policy Characteristics'!$C:$C,0)))</f>
        <v>industry-energy-efficiency-standards.html</v>
      </c>
    </row>
    <row r="1181" spans="1:18" s="4" customFormat="1" x14ac:dyDescent="0.25">
      <c r="A1181" s="144" t="str">
        <f>IF(ISBLANK(INDEX('Policy Characteristics'!A:A,MATCH($C1181,'Policy Characteristics'!$C:$C,0))),"",INDEX('Policy Characteristics'!A:A,MATCH($C1181,'Policy Characteristics'!$C:$C,0)))</f>
        <v>Industry</v>
      </c>
      <c r="B1181" s="152" t="str">
        <f>IF(ISBLANK(INDEX('Policy Characteristics'!B:B,MATCH($C1181,'Policy Characteristics'!$C:$C,0))),"",INDEX('Policy Characteristics'!B:B,MATCH($C1181,'Policy Characteristics'!$C:$C,0)))</f>
        <v>Industry Energy Efficiency Standards</v>
      </c>
      <c r="C1181" s="144" t="str">
        <f t="shared" si="44"/>
        <v>Percentage Improvement in Eqpt Efficiency Standards above BAU</v>
      </c>
      <c r="D1181" s="6" t="s">
        <v>1974</v>
      </c>
      <c r="E1181" s="45" t="s">
        <v>1296</v>
      </c>
      <c r="F1181" t="s">
        <v>1936</v>
      </c>
      <c r="G1181" s="45" t="s">
        <v>1300</v>
      </c>
      <c r="H1181" s="43">
        <v>1142</v>
      </c>
      <c r="I1181" t="s">
        <v>43</v>
      </c>
      <c r="J1181" s="145" t="str">
        <f>IF(ISBLANK(INDEX('Policy Characteristics'!D:D,MATCH($C1181,'Policy Characteristics'!$C:$C,0))),"",INDEX('Policy Characteristics'!D:D,MATCH($C1181,'Policy Characteristics'!$C:$C,0)))</f>
        <v>Industry Energy Efficiency Standards</v>
      </c>
      <c r="K1181" s="144" t="str">
        <f>IF(ISBLANK(INDEX('Policy Characteristics'!E:E,MATCH($C1181,'Policy Characteristics'!$C:$C,0))),"",INDEX('Policy Characteristics'!E:E,MATCH($C1181,'Policy Characteristics'!$C:$C,0)))</f>
        <v>indst efficiency standards</v>
      </c>
      <c r="L1181" s="151">
        <f>IF(ISBLANK(INDEX('Policy Characteristics'!F:F,MATCH($C1181,'Policy Characteristics'!$C:$C,0))),"",INDEX('Policy Characteristics'!F:F,MATCH($C1181,'Policy Characteristics'!$C:$C,0)))</f>
        <v>0</v>
      </c>
      <c r="M1181" s="151">
        <f>IF(ISBLANK(INDEX('Policy Characteristics'!G:G,MATCH($C1181,'Policy Characteristics'!$C:$C,0))),"",INDEX('Policy Characteristics'!G:G,MATCH($C1181,'Policy Characteristics'!$C:$C,0)))</f>
        <v>0.25</v>
      </c>
      <c r="N1181" s="151">
        <f>IF(ISBLANK(INDEX('Policy Characteristics'!H:H,MATCH($C1181,'Policy Characteristics'!$C:$C,0))),"",INDEX('Policy Characteristics'!H:H,MATCH($C1181,'Policy Characteristics'!$C:$C,0)))</f>
        <v>0.01</v>
      </c>
      <c r="O1181" s="144" t="str">
        <f>IF(ISBLANK(INDEX('Policy Characteristics'!I:I,MATCH($C1181,'Policy Characteristics'!$C:$C,0))),"",INDEX('Policy Characteristics'!I:I,MATCH($C1181,'Policy Characteristics'!$C:$C,0)))</f>
        <v>% reduction in energy use</v>
      </c>
      <c r="P1181" s="14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44" t="str">
        <f>IF(ISBLANK(INDEX('Policy Characteristics'!K:K,MATCH($C1181,'Policy Characteristics'!$C:$C,0))),"",INDEX('Policy Characteristics'!K:K,MATCH($C1181,'Policy Characteristics'!$C:$C,0)))</f>
        <v>industry-ag-main.html#eff-stds</v>
      </c>
      <c r="R1181" s="144" t="str">
        <f>IF(ISBLANK(INDEX('Policy Characteristics'!L:L,MATCH($C1181,'Policy Characteristics'!$C:$C,0))),"",INDEX('Policy Characteristics'!L:L,MATCH($C1181,'Policy Characteristics'!$C:$C,0)))</f>
        <v>industry-energy-efficiency-standards.html</v>
      </c>
    </row>
    <row r="1182" spans="1:18" s="4" customFormat="1" x14ac:dyDescent="0.25">
      <c r="A1182" s="144" t="str">
        <f>IF(ISBLANK(INDEX('Policy Characteristics'!A:A,MATCH($C1182,'Policy Characteristics'!$C:$C,0))),"",INDEX('Policy Characteristics'!A:A,MATCH($C1182,'Policy Characteristics'!$C:$C,0)))</f>
        <v>Industry</v>
      </c>
      <c r="B1182" s="152" t="str">
        <f>IF(ISBLANK(INDEX('Policy Characteristics'!B:B,MATCH($C1182,'Policy Characteristics'!$C:$C,0))),"",INDEX('Policy Characteristics'!B:B,MATCH($C1182,'Policy Characteristics'!$C:$C,0)))</f>
        <v>Industry Energy Efficiency Standards</v>
      </c>
      <c r="C1182" s="144" t="str">
        <f t="shared" si="44"/>
        <v>Percentage Improvement in Eqpt Efficiency Standards above BAU</v>
      </c>
      <c r="D1182" s="6" t="s">
        <v>1974</v>
      </c>
      <c r="E1182" s="45" t="s">
        <v>1297</v>
      </c>
      <c r="F1182" t="s">
        <v>1936</v>
      </c>
      <c r="G1182" s="45" t="s">
        <v>1303</v>
      </c>
      <c r="H1182" s="43">
        <v>1143</v>
      </c>
      <c r="I1182" t="s">
        <v>44</v>
      </c>
      <c r="J1182" s="145" t="str">
        <f>IF(ISBLANK(INDEX('Policy Characteristics'!D:D,MATCH($C1182,'Policy Characteristics'!$C:$C,0))),"",INDEX('Policy Characteristics'!D:D,MATCH($C1182,'Policy Characteristics'!$C:$C,0)))</f>
        <v>Industry Energy Efficiency Standards</v>
      </c>
      <c r="K1182" s="144" t="str">
        <f>IF(ISBLANK(INDEX('Policy Characteristics'!E:E,MATCH($C1182,'Policy Characteristics'!$C:$C,0))),"",INDEX('Policy Characteristics'!E:E,MATCH($C1182,'Policy Characteristics'!$C:$C,0)))</f>
        <v>indst efficiency standards</v>
      </c>
      <c r="L1182" s="151">
        <f>IF(ISBLANK(INDEX('Policy Characteristics'!F:F,MATCH($C1182,'Policy Characteristics'!$C:$C,0))),"",INDEX('Policy Characteristics'!F:F,MATCH($C1182,'Policy Characteristics'!$C:$C,0)))</f>
        <v>0</v>
      </c>
      <c r="M1182" s="151">
        <f>IF(ISBLANK(INDEX('Policy Characteristics'!G:G,MATCH($C1182,'Policy Characteristics'!$C:$C,0))),"",INDEX('Policy Characteristics'!G:G,MATCH($C1182,'Policy Characteristics'!$C:$C,0)))</f>
        <v>0.25</v>
      </c>
      <c r="N1182" s="151">
        <f>IF(ISBLANK(INDEX('Policy Characteristics'!H:H,MATCH($C1182,'Policy Characteristics'!$C:$C,0))),"",INDEX('Policy Characteristics'!H:H,MATCH($C1182,'Policy Characteristics'!$C:$C,0)))</f>
        <v>0.01</v>
      </c>
      <c r="O1182" s="144" t="str">
        <f>IF(ISBLANK(INDEX('Policy Characteristics'!I:I,MATCH($C1182,'Policy Characteristics'!$C:$C,0))),"",INDEX('Policy Characteristics'!I:I,MATCH($C1182,'Policy Characteristics'!$C:$C,0)))</f>
        <v>% reduction in energy use</v>
      </c>
      <c r="P1182" s="14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44" t="str">
        <f>IF(ISBLANK(INDEX('Policy Characteristics'!K:K,MATCH($C1182,'Policy Characteristics'!$C:$C,0))),"",INDEX('Policy Characteristics'!K:K,MATCH($C1182,'Policy Characteristics'!$C:$C,0)))</f>
        <v>industry-ag-main.html#eff-stds</v>
      </c>
      <c r="R1182" s="144" t="str">
        <f>IF(ISBLANK(INDEX('Policy Characteristics'!L:L,MATCH($C1182,'Policy Characteristics'!$C:$C,0))),"",INDEX('Policy Characteristics'!L:L,MATCH($C1182,'Policy Characteristics'!$C:$C,0)))</f>
        <v>industry-energy-efficiency-standards.html</v>
      </c>
    </row>
    <row r="1183" spans="1:18" s="4" customFormat="1" x14ac:dyDescent="0.25">
      <c r="A1183" s="144" t="str">
        <f>IF(ISBLANK(INDEX('Policy Characteristics'!A:A,MATCH($C1183,'Policy Characteristics'!$C:$C,0))),"",INDEX('Policy Characteristics'!A:A,MATCH($C1183,'Policy Characteristics'!$C:$C,0)))</f>
        <v>Industry</v>
      </c>
      <c r="B1183" s="152" t="str">
        <f>IF(ISBLANK(INDEX('Policy Characteristics'!B:B,MATCH($C1183,'Policy Characteristics'!$C:$C,0))),"",INDEX('Policy Characteristics'!B:B,MATCH($C1183,'Policy Characteristics'!$C:$C,0)))</f>
        <v>Industry Energy Efficiency Standards</v>
      </c>
      <c r="C1183" s="144" t="str">
        <f t="shared" si="44"/>
        <v>Percentage Improvement in Eqpt Efficiency Standards above BAU</v>
      </c>
      <c r="D1183" s="6" t="s">
        <v>1974</v>
      </c>
      <c r="E1183" s="45" t="s">
        <v>1598</v>
      </c>
      <c r="F1183" t="s">
        <v>1936</v>
      </c>
      <c r="G1183" s="45" t="s">
        <v>1601</v>
      </c>
      <c r="H1183" s="43">
        <v>1144</v>
      </c>
      <c r="I1183" t="s">
        <v>44</v>
      </c>
      <c r="J1183" s="145" t="str">
        <f>IF(ISBLANK(INDEX('Policy Characteristics'!D:D,MATCH($C1183,'Policy Characteristics'!$C:$C,0))),"",INDEX('Policy Characteristics'!D:D,MATCH($C1183,'Policy Characteristics'!$C:$C,0)))</f>
        <v>Industry Energy Efficiency Standards</v>
      </c>
      <c r="K1183" s="144" t="str">
        <f>IF(ISBLANK(INDEX('Policy Characteristics'!E:E,MATCH($C1183,'Policy Characteristics'!$C:$C,0))),"",INDEX('Policy Characteristics'!E:E,MATCH($C1183,'Policy Characteristics'!$C:$C,0)))</f>
        <v>indst efficiency standards</v>
      </c>
      <c r="L1183" s="151">
        <f>IF(ISBLANK(INDEX('Policy Characteristics'!F:F,MATCH($C1183,'Policy Characteristics'!$C:$C,0))),"",INDEX('Policy Characteristics'!F:F,MATCH($C1183,'Policy Characteristics'!$C:$C,0)))</f>
        <v>0</v>
      </c>
      <c r="M1183" s="151">
        <f>IF(ISBLANK(INDEX('Policy Characteristics'!G:G,MATCH($C1183,'Policy Characteristics'!$C:$C,0))),"",INDEX('Policy Characteristics'!G:G,MATCH($C1183,'Policy Characteristics'!$C:$C,0)))</f>
        <v>0.25</v>
      </c>
      <c r="N1183" s="151">
        <f>IF(ISBLANK(INDEX('Policy Characteristics'!H:H,MATCH($C1183,'Policy Characteristics'!$C:$C,0))),"",INDEX('Policy Characteristics'!H:H,MATCH($C1183,'Policy Characteristics'!$C:$C,0)))</f>
        <v>0.01</v>
      </c>
      <c r="O1183" s="144" t="str">
        <f>IF(ISBLANK(INDEX('Policy Characteristics'!I:I,MATCH($C1183,'Policy Characteristics'!$C:$C,0))),"",INDEX('Policy Characteristics'!I:I,MATCH($C1183,'Policy Characteristics'!$C:$C,0)))</f>
        <v>% reduction in energy use</v>
      </c>
      <c r="P1183" s="14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44" t="str">
        <f>IF(ISBLANK(INDEX('Policy Characteristics'!K:K,MATCH($C1183,'Policy Characteristics'!$C:$C,0))),"",INDEX('Policy Characteristics'!K:K,MATCH($C1183,'Policy Characteristics'!$C:$C,0)))</f>
        <v>industry-ag-main.html#eff-stds</v>
      </c>
      <c r="R1183" s="144" t="str">
        <f>IF(ISBLANK(INDEX('Policy Characteristics'!L:L,MATCH($C1183,'Policy Characteristics'!$C:$C,0))),"",INDEX('Policy Characteristics'!L:L,MATCH($C1183,'Policy Characteristics'!$C:$C,0)))</f>
        <v>industry-energy-efficiency-standards.html</v>
      </c>
    </row>
    <row r="1184" spans="1:18" s="4" customFormat="1" x14ac:dyDescent="0.25">
      <c r="A1184" s="144" t="str">
        <f>IF(ISBLANK(INDEX('Policy Characteristics'!A:A,MATCH($C1184,'Policy Characteristics'!$C:$C,0))),"",INDEX('Policy Characteristics'!A:A,MATCH($C1184,'Policy Characteristics'!$C:$C,0)))</f>
        <v>Industry</v>
      </c>
      <c r="B1184" s="152" t="str">
        <f>IF(ISBLANK(INDEX('Policy Characteristics'!B:B,MATCH($C1184,'Policy Characteristics'!$C:$C,0))),"",INDEX('Policy Characteristics'!B:B,MATCH($C1184,'Policy Characteristics'!$C:$C,0)))</f>
        <v>Industry Energy Efficiency Standards</v>
      </c>
      <c r="C1184" s="144" t="str">
        <f t="shared" si="44"/>
        <v>Percentage Improvement in Eqpt Efficiency Standards above BAU</v>
      </c>
      <c r="D1184" s="6" t="s">
        <v>1974</v>
      </c>
      <c r="E1184" s="45" t="s">
        <v>1599</v>
      </c>
      <c r="F1184" t="s">
        <v>1936</v>
      </c>
      <c r="G1184" s="45" t="s">
        <v>1603</v>
      </c>
      <c r="H1184" s="43">
        <v>1145</v>
      </c>
      <c r="I1184" t="s">
        <v>44</v>
      </c>
      <c r="J1184" s="145" t="str">
        <f>IF(ISBLANK(INDEX('Policy Characteristics'!D:D,MATCH($C1184,'Policy Characteristics'!$C:$C,0))),"",INDEX('Policy Characteristics'!D:D,MATCH($C1184,'Policy Characteristics'!$C:$C,0)))</f>
        <v>Industry Energy Efficiency Standards</v>
      </c>
      <c r="K1184" s="144" t="str">
        <f>IF(ISBLANK(INDEX('Policy Characteristics'!E:E,MATCH($C1184,'Policy Characteristics'!$C:$C,0))),"",INDEX('Policy Characteristics'!E:E,MATCH($C1184,'Policy Characteristics'!$C:$C,0)))</f>
        <v>indst efficiency standards</v>
      </c>
      <c r="L1184" s="151">
        <f>IF(ISBLANK(INDEX('Policy Characteristics'!F:F,MATCH($C1184,'Policy Characteristics'!$C:$C,0))),"",INDEX('Policy Characteristics'!F:F,MATCH($C1184,'Policy Characteristics'!$C:$C,0)))</f>
        <v>0</v>
      </c>
      <c r="M1184" s="151">
        <f>IF(ISBLANK(INDEX('Policy Characteristics'!G:G,MATCH($C1184,'Policy Characteristics'!$C:$C,0))),"",INDEX('Policy Characteristics'!G:G,MATCH($C1184,'Policy Characteristics'!$C:$C,0)))</f>
        <v>0.25</v>
      </c>
      <c r="N1184" s="151">
        <f>IF(ISBLANK(INDEX('Policy Characteristics'!H:H,MATCH($C1184,'Policy Characteristics'!$C:$C,0))),"",INDEX('Policy Characteristics'!H:H,MATCH($C1184,'Policy Characteristics'!$C:$C,0)))</f>
        <v>0.01</v>
      </c>
      <c r="O1184" s="144" t="str">
        <f>IF(ISBLANK(INDEX('Policy Characteristics'!I:I,MATCH($C1184,'Policy Characteristics'!$C:$C,0))),"",INDEX('Policy Characteristics'!I:I,MATCH($C1184,'Policy Characteristics'!$C:$C,0)))</f>
        <v>% reduction in energy use</v>
      </c>
      <c r="P1184" s="14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44" t="str">
        <f>IF(ISBLANK(INDEX('Policy Characteristics'!K:K,MATCH($C1184,'Policy Characteristics'!$C:$C,0))),"",INDEX('Policy Characteristics'!K:K,MATCH($C1184,'Policy Characteristics'!$C:$C,0)))</f>
        <v>industry-ag-main.html#eff-stds</v>
      </c>
      <c r="R1184" s="144" t="str">
        <f>IF(ISBLANK(INDEX('Policy Characteristics'!L:L,MATCH($C1184,'Policy Characteristics'!$C:$C,0))),"",INDEX('Policy Characteristics'!L:L,MATCH($C1184,'Policy Characteristics'!$C:$C,0)))</f>
        <v>industry-energy-efficiency-standards.html</v>
      </c>
    </row>
    <row r="1185" spans="1:18" s="4" customFormat="1" x14ac:dyDescent="0.25">
      <c r="A1185" s="144" t="str">
        <f>IF(ISBLANK(INDEX('Policy Characteristics'!A:A,MATCH($C1185,'Policy Characteristics'!$C:$C,0))),"",INDEX('Policy Characteristics'!A:A,MATCH($C1185,'Policy Characteristics'!$C:$C,0)))</f>
        <v>Industry</v>
      </c>
      <c r="B1185" s="152" t="str">
        <f>IF(ISBLANK(INDEX('Policy Characteristics'!B:B,MATCH($C1185,'Policy Characteristics'!$C:$C,0))),"",INDEX('Policy Characteristics'!B:B,MATCH($C1185,'Policy Characteristics'!$C:$C,0)))</f>
        <v>Industry Energy Efficiency Standards</v>
      </c>
      <c r="C1185" s="144" t="str">
        <f t="shared" si="44"/>
        <v>Percentage Improvement in Eqpt Efficiency Standards above BAU</v>
      </c>
      <c r="D1185" s="6" t="s">
        <v>1974</v>
      </c>
      <c r="E1185" s="45" t="s">
        <v>1600</v>
      </c>
      <c r="F1185" t="s">
        <v>1936</v>
      </c>
      <c r="G1185" s="45" t="s">
        <v>1604</v>
      </c>
      <c r="H1185" s="43">
        <v>1146</v>
      </c>
      <c r="I1185" t="s">
        <v>43</v>
      </c>
      <c r="J1185" s="145" t="str">
        <f>IF(ISBLANK(INDEX('Policy Characteristics'!D:D,MATCH($C1185,'Policy Characteristics'!$C:$C,0))),"",INDEX('Policy Characteristics'!D:D,MATCH($C1185,'Policy Characteristics'!$C:$C,0)))</f>
        <v>Industry Energy Efficiency Standards</v>
      </c>
      <c r="K1185" s="144" t="str">
        <f>IF(ISBLANK(INDEX('Policy Characteristics'!E:E,MATCH($C1185,'Policy Characteristics'!$C:$C,0))),"",INDEX('Policy Characteristics'!E:E,MATCH($C1185,'Policy Characteristics'!$C:$C,0)))</f>
        <v>indst efficiency standards</v>
      </c>
      <c r="L1185" s="151">
        <f>IF(ISBLANK(INDEX('Policy Characteristics'!F:F,MATCH($C1185,'Policy Characteristics'!$C:$C,0))),"",INDEX('Policy Characteristics'!F:F,MATCH($C1185,'Policy Characteristics'!$C:$C,0)))</f>
        <v>0</v>
      </c>
      <c r="M1185" s="151">
        <f>IF(ISBLANK(INDEX('Policy Characteristics'!G:G,MATCH($C1185,'Policy Characteristics'!$C:$C,0))),"",INDEX('Policy Characteristics'!G:G,MATCH($C1185,'Policy Characteristics'!$C:$C,0)))</f>
        <v>0.25</v>
      </c>
      <c r="N1185" s="151">
        <f>IF(ISBLANK(INDEX('Policy Characteristics'!H:H,MATCH($C1185,'Policy Characteristics'!$C:$C,0))),"",INDEX('Policy Characteristics'!H:H,MATCH($C1185,'Policy Characteristics'!$C:$C,0)))</f>
        <v>0.01</v>
      </c>
      <c r="O1185" s="144" t="str">
        <f>IF(ISBLANK(INDEX('Policy Characteristics'!I:I,MATCH($C1185,'Policy Characteristics'!$C:$C,0))),"",INDEX('Policy Characteristics'!I:I,MATCH($C1185,'Policy Characteristics'!$C:$C,0)))</f>
        <v>% reduction in energy use</v>
      </c>
      <c r="P1185" s="14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44" t="str">
        <f>IF(ISBLANK(INDEX('Policy Characteristics'!K:K,MATCH($C1185,'Policy Characteristics'!$C:$C,0))),"",INDEX('Policy Characteristics'!K:K,MATCH($C1185,'Policy Characteristics'!$C:$C,0)))</f>
        <v>industry-ag-main.html#eff-stds</v>
      </c>
      <c r="R1185" s="144" t="str">
        <f>IF(ISBLANK(INDEX('Policy Characteristics'!L:L,MATCH($C1185,'Policy Characteristics'!$C:$C,0))),"",INDEX('Policy Characteristics'!L:L,MATCH($C1185,'Policy Characteristics'!$C:$C,0)))</f>
        <v>industry-energy-efficiency-standards.html</v>
      </c>
    </row>
    <row r="1186" spans="1:18" s="4" customFormat="1" x14ac:dyDescent="0.25">
      <c r="A1186" s="144" t="str">
        <f>IF(ISBLANK(INDEX('Policy Characteristics'!A:A,MATCH($C1186,'Policy Characteristics'!$C:$C,0))),"",INDEX('Policy Characteristics'!A:A,MATCH($C1186,'Policy Characteristics'!$C:$C,0)))</f>
        <v>Industry</v>
      </c>
      <c r="B1186" s="152" t="str">
        <f>IF(ISBLANK(INDEX('Policy Characteristics'!B:B,MATCH($C1186,'Policy Characteristics'!$C:$C,0))),"",INDEX('Policy Characteristics'!B:B,MATCH($C1186,'Policy Characteristics'!$C:$C,0)))</f>
        <v>Industry Energy Efficiency Standards</v>
      </c>
      <c r="C1186" s="144" t="str">
        <f t="shared" si="44"/>
        <v>Percentage Improvement in Eqpt Efficiency Standards above BAU</v>
      </c>
      <c r="D1186" s="6" t="s">
        <v>1974</v>
      </c>
      <c r="E1186" s="45" t="s">
        <v>1597</v>
      </c>
      <c r="F1186" t="s">
        <v>1936</v>
      </c>
      <c r="G1186" s="45" t="s">
        <v>1602</v>
      </c>
      <c r="H1186" s="43">
        <v>1147</v>
      </c>
      <c r="I1186" t="s">
        <v>44</v>
      </c>
      <c r="J1186" s="145" t="str">
        <f>IF(ISBLANK(INDEX('Policy Characteristics'!D:D,MATCH($C1186,'Policy Characteristics'!$C:$C,0))),"",INDEX('Policy Characteristics'!D:D,MATCH($C1186,'Policy Characteristics'!$C:$C,0)))</f>
        <v>Industry Energy Efficiency Standards</v>
      </c>
      <c r="K1186" s="144" t="str">
        <f>IF(ISBLANK(INDEX('Policy Characteristics'!E:E,MATCH($C1186,'Policy Characteristics'!$C:$C,0))),"",INDEX('Policy Characteristics'!E:E,MATCH($C1186,'Policy Characteristics'!$C:$C,0)))</f>
        <v>indst efficiency standards</v>
      </c>
      <c r="L1186" s="151">
        <f>IF(ISBLANK(INDEX('Policy Characteristics'!F:F,MATCH($C1186,'Policy Characteristics'!$C:$C,0))),"",INDEX('Policy Characteristics'!F:F,MATCH($C1186,'Policy Characteristics'!$C:$C,0)))</f>
        <v>0</v>
      </c>
      <c r="M1186" s="151">
        <f>IF(ISBLANK(INDEX('Policy Characteristics'!G:G,MATCH($C1186,'Policy Characteristics'!$C:$C,0))),"",INDEX('Policy Characteristics'!G:G,MATCH($C1186,'Policy Characteristics'!$C:$C,0)))</f>
        <v>0.25</v>
      </c>
      <c r="N1186" s="151">
        <f>IF(ISBLANK(INDEX('Policy Characteristics'!H:H,MATCH($C1186,'Policy Characteristics'!$C:$C,0))),"",INDEX('Policy Characteristics'!H:H,MATCH($C1186,'Policy Characteristics'!$C:$C,0)))</f>
        <v>0.01</v>
      </c>
      <c r="O1186" s="144" t="str">
        <f>IF(ISBLANK(INDEX('Policy Characteristics'!I:I,MATCH($C1186,'Policy Characteristics'!$C:$C,0))),"",INDEX('Policy Characteristics'!I:I,MATCH($C1186,'Policy Characteristics'!$C:$C,0)))</f>
        <v>% reduction in energy use</v>
      </c>
      <c r="P1186" s="14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44" t="str">
        <f>IF(ISBLANK(INDEX('Policy Characteristics'!K:K,MATCH($C1186,'Policy Characteristics'!$C:$C,0))),"",INDEX('Policy Characteristics'!K:K,MATCH($C1186,'Policy Characteristics'!$C:$C,0)))</f>
        <v>industry-ag-main.html#eff-stds</v>
      </c>
      <c r="R1186" s="144" t="str">
        <f>IF(ISBLANK(INDEX('Policy Characteristics'!L:L,MATCH($C1186,'Policy Characteristics'!$C:$C,0))),"",INDEX('Policy Characteristics'!L:L,MATCH($C1186,'Policy Characteristics'!$C:$C,0)))</f>
        <v>industry-energy-efficiency-standards.html</v>
      </c>
    </row>
    <row r="1187" spans="1:18" s="4" customFormat="1" x14ac:dyDescent="0.25">
      <c r="A1187" s="144" t="str">
        <f>IF(ISBLANK(INDEX('Policy Characteristics'!A:A,MATCH($C1187,'Policy Characteristics'!$C:$C,0))),"",INDEX('Policy Characteristics'!A:A,MATCH($C1187,'Policy Characteristics'!$C:$C,0)))</f>
        <v>Industry</v>
      </c>
      <c r="B1187" s="152" t="str">
        <f>IF(ISBLANK(INDEX('Policy Characteristics'!B:B,MATCH($C1187,'Policy Characteristics'!$C:$C,0))),"",INDEX('Policy Characteristics'!B:B,MATCH($C1187,'Policy Characteristics'!$C:$C,0)))</f>
        <v>Industry Energy Efficiency Standards</v>
      </c>
      <c r="C1187" s="144" t="str">
        <f t="shared" si="44"/>
        <v>Percentage Improvement in Eqpt Efficiency Standards above BAU</v>
      </c>
      <c r="D1187" s="6" t="s">
        <v>1975</v>
      </c>
      <c r="E1187" s="45" t="s">
        <v>1292</v>
      </c>
      <c r="F1187" t="s">
        <v>1937</v>
      </c>
      <c r="G1187" s="45" t="s">
        <v>1298</v>
      </c>
      <c r="H1187" s="43">
        <v>1148</v>
      </c>
      <c r="I1187" t="s">
        <v>43</v>
      </c>
      <c r="J1187" s="145" t="str">
        <f>IF(ISBLANK(INDEX('Policy Characteristics'!D:D,MATCH($C1187,'Policy Characteristics'!$C:$C,0))),"",INDEX('Policy Characteristics'!D:D,MATCH($C1187,'Policy Characteristics'!$C:$C,0)))</f>
        <v>Industry Energy Efficiency Standards</v>
      </c>
      <c r="K1187" s="144" t="str">
        <f>IF(ISBLANK(INDEX('Policy Characteristics'!E:E,MATCH($C1187,'Policy Characteristics'!$C:$C,0))),"",INDEX('Policy Characteristics'!E:E,MATCH($C1187,'Policy Characteristics'!$C:$C,0)))</f>
        <v>indst efficiency standards</v>
      </c>
      <c r="L1187" s="151">
        <f>IF(ISBLANK(INDEX('Policy Characteristics'!F:F,MATCH($C1187,'Policy Characteristics'!$C:$C,0))),"",INDEX('Policy Characteristics'!F:F,MATCH($C1187,'Policy Characteristics'!$C:$C,0)))</f>
        <v>0</v>
      </c>
      <c r="M1187" s="151">
        <f>IF(ISBLANK(INDEX('Policy Characteristics'!G:G,MATCH($C1187,'Policy Characteristics'!$C:$C,0))),"",INDEX('Policy Characteristics'!G:G,MATCH($C1187,'Policy Characteristics'!$C:$C,0)))</f>
        <v>0.25</v>
      </c>
      <c r="N1187" s="151">
        <f>IF(ISBLANK(INDEX('Policy Characteristics'!H:H,MATCH($C1187,'Policy Characteristics'!$C:$C,0))),"",INDEX('Policy Characteristics'!H:H,MATCH($C1187,'Policy Characteristics'!$C:$C,0)))</f>
        <v>0.01</v>
      </c>
      <c r="O1187" s="144" t="str">
        <f>IF(ISBLANK(INDEX('Policy Characteristics'!I:I,MATCH($C1187,'Policy Characteristics'!$C:$C,0))),"",INDEX('Policy Characteristics'!I:I,MATCH($C1187,'Policy Characteristics'!$C:$C,0)))</f>
        <v>% reduction in energy use</v>
      </c>
      <c r="P1187" s="14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44" t="str">
        <f>IF(ISBLANK(INDEX('Policy Characteristics'!K:K,MATCH($C1187,'Policy Characteristics'!$C:$C,0))),"",INDEX('Policy Characteristics'!K:K,MATCH($C1187,'Policy Characteristics'!$C:$C,0)))</f>
        <v>industry-ag-main.html#eff-stds</v>
      </c>
      <c r="R1187" s="144" t="str">
        <f>IF(ISBLANK(INDEX('Policy Characteristics'!L:L,MATCH($C1187,'Policy Characteristics'!$C:$C,0))),"",INDEX('Policy Characteristics'!L:L,MATCH($C1187,'Policy Characteristics'!$C:$C,0)))</f>
        <v>industry-energy-efficiency-standards.html</v>
      </c>
    </row>
    <row r="1188" spans="1:18" s="4" customFormat="1" x14ac:dyDescent="0.25">
      <c r="A1188" s="144" t="str">
        <f>IF(ISBLANK(INDEX('Policy Characteristics'!A:A,MATCH($C1188,'Policy Characteristics'!$C:$C,0))),"",INDEX('Policy Characteristics'!A:A,MATCH($C1188,'Policy Characteristics'!$C:$C,0)))</f>
        <v>Industry</v>
      </c>
      <c r="B1188" s="152" t="str">
        <f>IF(ISBLANK(INDEX('Policy Characteristics'!B:B,MATCH($C1188,'Policy Characteristics'!$C:$C,0))),"",INDEX('Policy Characteristics'!B:B,MATCH($C1188,'Policy Characteristics'!$C:$C,0)))</f>
        <v>Industry Energy Efficiency Standards</v>
      </c>
      <c r="C1188" s="144" t="str">
        <f t="shared" si="44"/>
        <v>Percentage Improvement in Eqpt Efficiency Standards above BAU</v>
      </c>
      <c r="D1188" s="6" t="s">
        <v>1975</v>
      </c>
      <c r="E1188" s="45" t="s">
        <v>1293</v>
      </c>
      <c r="F1188" t="s">
        <v>1937</v>
      </c>
      <c r="G1188" s="45" t="s">
        <v>1301</v>
      </c>
      <c r="H1188" s="43">
        <v>1149</v>
      </c>
      <c r="I1188" t="s">
        <v>43</v>
      </c>
      <c r="J1188" s="145" t="str">
        <f>IF(ISBLANK(INDEX('Policy Characteristics'!D:D,MATCH($C1188,'Policy Characteristics'!$C:$C,0))),"",INDEX('Policy Characteristics'!D:D,MATCH($C1188,'Policy Characteristics'!$C:$C,0)))</f>
        <v>Industry Energy Efficiency Standards</v>
      </c>
      <c r="K1188" s="144" t="str">
        <f>IF(ISBLANK(INDEX('Policy Characteristics'!E:E,MATCH($C1188,'Policy Characteristics'!$C:$C,0))),"",INDEX('Policy Characteristics'!E:E,MATCH($C1188,'Policy Characteristics'!$C:$C,0)))</f>
        <v>indst efficiency standards</v>
      </c>
      <c r="L1188" s="151">
        <f>IF(ISBLANK(INDEX('Policy Characteristics'!F:F,MATCH($C1188,'Policy Characteristics'!$C:$C,0))),"",INDEX('Policy Characteristics'!F:F,MATCH($C1188,'Policy Characteristics'!$C:$C,0)))</f>
        <v>0</v>
      </c>
      <c r="M1188" s="151">
        <f>IF(ISBLANK(INDEX('Policy Characteristics'!G:G,MATCH($C1188,'Policy Characteristics'!$C:$C,0))),"",INDEX('Policy Characteristics'!G:G,MATCH($C1188,'Policy Characteristics'!$C:$C,0)))</f>
        <v>0.25</v>
      </c>
      <c r="N1188" s="151">
        <f>IF(ISBLANK(INDEX('Policy Characteristics'!H:H,MATCH($C1188,'Policy Characteristics'!$C:$C,0))),"",INDEX('Policy Characteristics'!H:H,MATCH($C1188,'Policy Characteristics'!$C:$C,0)))</f>
        <v>0.01</v>
      </c>
      <c r="O1188" s="144" t="str">
        <f>IF(ISBLANK(INDEX('Policy Characteristics'!I:I,MATCH($C1188,'Policy Characteristics'!$C:$C,0))),"",INDEX('Policy Characteristics'!I:I,MATCH($C1188,'Policy Characteristics'!$C:$C,0)))</f>
        <v>% reduction in energy use</v>
      </c>
      <c r="P1188" s="14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44" t="str">
        <f>IF(ISBLANK(INDEX('Policy Characteristics'!K:K,MATCH($C1188,'Policy Characteristics'!$C:$C,0))),"",INDEX('Policy Characteristics'!K:K,MATCH($C1188,'Policy Characteristics'!$C:$C,0)))</f>
        <v>industry-ag-main.html#eff-stds</v>
      </c>
      <c r="R1188" s="144" t="str">
        <f>IF(ISBLANK(INDEX('Policy Characteristics'!L:L,MATCH($C1188,'Policy Characteristics'!$C:$C,0))),"",INDEX('Policy Characteristics'!L:L,MATCH($C1188,'Policy Characteristics'!$C:$C,0)))</f>
        <v>industry-energy-efficiency-standards.html</v>
      </c>
    </row>
    <row r="1189" spans="1:18" s="4" customFormat="1" x14ac:dyDescent="0.25">
      <c r="A1189" s="144" t="str">
        <f>IF(ISBLANK(INDEX('Policy Characteristics'!A:A,MATCH($C1189,'Policy Characteristics'!$C:$C,0))),"",INDEX('Policy Characteristics'!A:A,MATCH($C1189,'Policy Characteristics'!$C:$C,0)))</f>
        <v>Industry</v>
      </c>
      <c r="B1189" s="152" t="str">
        <f>IF(ISBLANK(INDEX('Policy Characteristics'!B:B,MATCH($C1189,'Policy Characteristics'!$C:$C,0))),"",INDEX('Policy Characteristics'!B:B,MATCH($C1189,'Policy Characteristics'!$C:$C,0)))</f>
        <v>Industry Energy Efficiency Standards</v>
      </c>
      <c r="C1189" s="144" t="str">
        <f t="shared" si="44"/>
        <v>Percentage Improvement in Eqpt Efficiency Standards above BAU</v>
      </c>
      <c r="D1189" s="6" t="s">
        <v>1975</v>
      </c>
      <c r="E1189" s="45" t="s">
        <v>1294</v>
      </c>
      <c r="F1189" t="s">
        <v>1937</v>
      </c>
      <c r="G1189" s="45" t="s">
        <v>1302</v>
      </c>
      <c r="H1189" s="43">
        <v>1150</v>
      </c>
      <c r="I1189" t="s">
        <v>43</v>
      </c>
      <c r="J1189" s="145" t="str">
        <f>IF(ISBLANK(INDEX('Policy Characteristics'!D:D,MATCH($C1189,'Policy Characteristics'!$C:$C,0))),"",INDEX('Policy Characteristics'!D:D,MATCH($C1189,'Policy Characteristics'!$C:$C,0)))</f>
        <v>Industry Energy Efficiency Standards</v>
      </c>
      <c r="K1189" s="144" t="str">
        <f>IF(ISBLANK(INDEX('Policy Characteristics'!E:E,MATCH($C1189,'Policy Characteristics'!$C:$C,0))),"",INDEX('Policy Characteristics'!E:E,MATCH($C1189,'Policy Characteristics'!$C:$C,0)))</f>
        <v>indst efficiency standards</v>
      </c>
      <c r="L1189" s="151">
        <f>IF(ISBLANK(INDEX('Policy Characteristics'!F:F,MATCH($C1189,'Policy Characteristics'!$C:$C,0))),"",INDEX('Policy Characteristics'!F:F,MATCH($C1189,'Policy Characteristics'!$C:$C,0)))</f>
        <v>0</v>
      </c>
      <c r="M1189" s="151">
        <f>IF(ISBLANK(INDEX('Policy Characteristics'!G:G,MATCH($C1189,'Policy Characteristics'!$C:$C,0))),"",INDEX('Policy Characteristics'!G:G,MATCH($C1189,'Policy Characteristics'!$C:$C,0)))</f>
        <v>0.25</v>
      </c>
      <c r="N1189" s="151">
        <f>IF(ISBLANK(INDEX('Policy Characteristics'!H:H,MATCH($C1189,'Policy Characteristics'!$C:$C,0))),"",INDEX('Policy Characteristics'!H:H,MATCH($C1189,'Policy Characteristics'!$C:$C,0)))</f>
        <v>0.01</v>
      </c>
      <c r="O1189" s="144" t="str">
        <f>IF(ISBLANK(INDEX('Policy Characteristics'!I:I,MATCH($C1189,'Policy Characteristics'!$C:$C,0))),"",INDEX('Policy Characteristics'!I:I,MATCH($C1189,'Policy Characteristics'!$C:$C,0)))</f>
        <v>% reduction in energy use</v>
      </c>
      <c r="P1189" s="14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44" t="str">
        <f>IF(ISBLANK(INDEX('Policy Characteristics'!K:K,MATCH($C1189,'Policy Characteristics'!$C:$C,0))),"",INDEX('Policy Characteristics'!K:K,MATCH($C1189,'Policy Characteristics'!$C:$C,0)))</f>
        <v>industry-ag-main.html#eff-stds</v>
      </c>
      <c r="R1189" s="144" t="str">
        <f>IF(ISBLANK(INDEX('Policy Characteristics'!L:L,MATCH($C1189,'Policy Characteristics'!$C:$C,0))),"",INDEX('Policy Characteristics'!L:L,MATCH($C1189,'Policy Characteristics'!$C:$C,0)))</f>
        <v>industry-energy-efficiency-standards.html</v>
      </c>
    </row>
    <row r="1190" spans="1:18" s="4" customFormat="1" x14ac:dyDescent="0.25">
      <c r="A1190" s="144" t="str">
        <f>IF(ISBLANK(INDEX('Policy Characteristics'!A:A,MATCH($C1190,'Policy Characteristics'!$C:$C,0))),"",INDEX('Policy Characteristics'!A:A,MATCH($C1190,'Policy Characteristics'!$C:$C,0)))</f>
        <v>Industry</v>
      </c>
      <c r="B1190" s="152" t="str">
        <f>IF(ISBLANK(INDEX('Policy Characteristics'!B:B,MATCH($C1190,'Policy Characteristics'!$C:$C,0))),"",INDEX('Policy Characteristics'!B:B,MATCH($C1190,'Policy Characteristics'!$C:$C,0)))</f>
        <v>Industry Energy Efficiency Standards</v>
      </c>
      <c r="C1190" s="144" t="str">
        <f t="shared" ref="C1190:C1246" si="45">C$997</f>
        <v>Percentage Improvement in Eqpt Efficiency Standards above BAU</v>
      </c>
      <c r="D1190" s="6" t="s">
        <v>1975</v>
      </c>
      <c r="E1190" s="45" t="s">
        <v>1295</v>
      </c>
      <c r="F1190" t="s">
        <v>1937</v>
      </c>
      <c r="G1190" s="45" t="s">
        <v>1299</v>
      </c>
      <c r="H1190" s="43">
        <v>1151</v>
      </c>
      <c r="I1190" t="s">
        <v>44</v>
      </c>
      <c r="J1190" s="145" t="str">
        <f>IF(ISBLANK(INDEX('Policy Characteristics'!D:D,MATCH($C1190,'Policy Characteristics'!$C:$C,0))),"",INDEX('Policy Characteristics'!D:D,MATCH($C1190,'Policy Characteristics'!$C:$C,0)))</f>
        <v>Industry Energy Efficiency Standards</v>
      </c>
      <c r="K1190" s="144" t="str">
        <f>IF(ISBLANK(INDEX('Policy Characteristics'!E:E,MATCH($C1190,'Policy Characteristics'!$C:$C,0))),"",INDEX('Policy Characteristics'!E:E,MATCH($C1190,'Policy Characteristics'!$C:$C,0)))</f>
        <v>indst efficiency standards</v>
      </c>
      <c r="L1190" s="151">
        <f>IF(ISBLANK(INDEX('Policy Characteristics'!F:F,MATCH($C1190,'Policy Characteristics'!$C:$C,0))),"",INDEX('Policy Characteristics'!F:F,MATCH($C1190,'Policy Characteristics'!$C:$C,0)))</f>
        <v>0</v>
      </c>
      <c r="M1190" s="151">
        <f>IF(ISBLANK(INDEX('Policy Characteristics'!G:G,MATCH($C1190,'Policy Characteristics'!$C:$C,0))),"",INDEX('Policy Characteristics'!G:G,MATCH($C1190,'Policy Characteristics'!$C:$C,0)))</f>
        <v>0.25</v>
      </c>
      <c r="N1190" s="151">
        <f>IF(ISBLANK(INDEX('Policy Characteristics'!H:H,MATCH($C1190,'Policy Characteristics'!$C:$C,0))),"",INDEX('Policy Characteristics'!H:H,MATCH($C1190,'Policy Characteristics'!$C:$C,0)))</f>
        <v>0.01</v>
      </c>
      <c r="O1190" s="144" t="str">
        <f>IF(ISBLANK(INDEX('Policy Characteristics'!I:I,MATCH($C1190,'Policy Characteristics'!$C:$C,0))),"",INDEX('Policy Characteristics'!I:I,MATCH($C1190,'Policy Characteristics'!$C:$C,0)))</f>
        <v>% reduction in energy use</v>
      </c>
      <c r="P1190" s="14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44" t="str">
        <f>IF(ISBLANK(INDEX('Policy Characteristics'!K:K,MATCH($C1190,'Policy Characteristics'!$C:$C,0))),"",INDEX('Policy Characteristics'!K:K,MATCH($C1190,'Policy Characteristics'!$C:$C,0)))</f>
        <v>industry-ag-main.html#eff-stds</v>
      </c>
      <c r="R1190" s="144" t="str">
        <f>IF(ISBLANK(INDEX('Policy Characteristics'!L:L,MATCH($C1190,'Policy Characteristics'!$C:$C,0))),"",INDEX('Policy Characteristics'!L:L,MATCH($C1190,'Policy Characteristics'!$C:$C,0)))</f>
        <v>industry-energy-efficiency-standards.html</v>
      </c>
    </row>
    <row r="1191" spans="1:18" s="4" customFormat="1" x14ac:dyDescent="0.25">
      <c r="A1191" s="144" t="str">
        <f>IF(ISBLANK(INDEX('Policy Characteristics'!A:A,MATCH($C1191,'Policy Characteristics'!$C:$C,0))),"",INDEX('Policy Characteristics'!A:A,MATCH($C1191,'Policy Characteristics'!$C:$C,0)))</f>
        <v>Industry</v>
      </c>
      <c r="B1191" s="152" t="str">
        <f>IF(ISBLANK(INDEX('Policy Characteristics'!B:B,MATCH($C1191,'Policy Characteristics'!$C:$C,0))),"",INDEX('Policy Characteristics'!B:B,MATCH($C1191,'Policy Characteristics'!$C:$C,0)))</f>
        <v>Industry Energy Efficiency Standards</v>
      </c>
      <c r="C1191" s="144" t="str">
        <f t="shared" si="45"/>
        <v>Percentage Improvement in Eqpt Efficiency Standards above BAU</v>
      </c>
      <c r="D1191" s="6" t="s">
        <v>1975</v>
      </c>
      <c r="E1191" s="45" t="s">
        <v>1296</v>
      </c>
      <c r="F1191" t="s">
        <v>1937</v>
      </c>
      <c r="G1191" s="45" t="s">
        <v>1300</v>
      </c>
      <c r="H1191" s="43">
        <v>1152</v>
      </c>
      <c r="I1191" t="s">
        <v>43</v>
      </c>
      <c r="J1191" s="145" t="str">
        <f>IF(ISBLANK(INDEX('Policy Characteristics'!D:D,MATCH($C1191,'Policy Characteristics'!$C:$C,0))),"",INDEX('Policy Characteristics'!D:D,MATCH($C1191,'Policy Characteristics'!$C:$C,0)))</f>
        <v>Industry Energy Efficiency Standards</v>
      </c>
      <c r="K1191" s="144" t="str">
        <f>IF(ISBLANK(INDEX('Policy Characteristics'!E:E,MATCH($C1191,'Policy Characteristics'!$C:$C,0))),"",INDEX('Policy Characteristics'!E:E,MATCH($C1191,'Policy Characteristics'!$C:$C,0)))</f>
        <v>indst efficiency standards</v>
      </c>
      <c r="L1191" s="151">
        <f>IF(ISBLANK(INDEX('Policy Characteristics'!F:F,MATCH($C1191,'Policy Characteristics'!$C:$C,0))),"",INDEX('Policy Characteristics'!F:F,MATCH($C1191,'Policy Characteristics'!$C:$C,0)))</f>
        <v>0</v>
      </c>
      <c r="M1191" s="151">
        <f>IF(ISBLANK(INDEX('Policy Characteristics'!G:G,MATCH($C1191,'Policy Characteristics'!$C:$C,0))),"",INDEX('Policy Characteristics'!G:G,MATCH($C1191,'Policy Characteristics'!$C:$C,0)))</f>
        <v>0.25</v>
      </c>
      <c r="N1191" s="151">
        <f>IF(ISBLANK(INDEX('Policy Characteristics'!H:H,MATCH($C1191,'Policy Characteristics'!$C:$C,0))),"",INDEX('Policy Characteristics'!H:H,MATCH($C1191,'Policy Characteristics'!$C:$C,0)))</f>
        <v>0.01</v>
      </c>
      <c r="O1191" s="144" t="str">
        <f>IF(ISBLANK(INDEX('Policy Characteristics'!I:I,MATCH($C1191,'Policy Characteristics'!$C:$C,0))),"",INDEX('Policy Characteristics'!I:I,MATCH($C1191,'Policy Characteristics'!$C:$C,0)))</f>
        <v>% reduction in energy use</v>
      </c>
      <c r="P1191" s="14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44" t="str">
        <f>IF(ISBLANK(INDEX('Policy Characteristics'!K:K,MATCH($C1191,'Policy Characteristics'!$C:$C,0))),"",INDEX('Policy Characteristics'!K:K,MATCH($C1191,'Policy Characteristics'!$C:$C,0)))</f>
        <v>industry-ag-main.html#eff-stds</v>
      </c>
      <c r="R1191" s="144" t="str">
        <f>IF(ISBLANK(INDEX('Policy Characteristics'!L:L,MATCH($C1191,'Policy Characteristics'!$C:$C,0))),"",INDEX('Policy Characteristics'!L:L,MATCH($C1191,'Policy Characteristics'!$C:$C,0)))</f>
        <v>industry-energy-efficiency-standards.html</v>
      </c>
    </row>
    <row r="1192" spans="1:18" s="4" customFormat="1" x14ac:dyDescent="0.25">
      <c r="A1192" s="144" t="str">
        <f>IF(ISBLANK(INDEX('Policy Characteristics'!A:A,MATCH($C1192,'Policy Characteristics'!$C:$C,0))),"",INDEX('Policy Characteristics'!A:A,MATCH($C1192,'Policy Characteristics'!$C:$C,0)))</f>
        <v>Industry</v>
      </c>
      <c r="B1192" s="152" t="str">
        <f>IF(ISBLANK(INDEX('Policy Characteristics'!B:B,MATCH($C1192,'Policy Characteristics'!$C:$C,0))),"",INDEX('Policy Characteristics'!B:B,MATCH($C1192,'Policy Characteristics'!$C:$C,0)))</f>
        <v>Industry Energy Efficiency Standards</v>
      </c>
      <c r="C1192" s="144" t="str">
        <f t="shared" si="45"/>
        <v>Percentage Improvement in Eqpt Efficiency Standards above BAU</v>
      </c>
      <c r="D1192" s="6" t="s">
        <v>1975</v>
      </c>
      <c r="E1192" s="45" t="s">
        <v>1297</v>
      </c>
      <c r="F1192" t="s">
        <v>1937</v>
      </c>
      <c r="G1192" s="45" t="s">
        <v>1303</v>
      </c>
      <c r="H1192" s="43">
        <v>1153</v>
      </c>
      <c r="I1192" t="s">
        <v>44</v>
      </c>
      <c r="J1192" s="145" t="str">
        <f>IF(ISBLANK(INDEX('Policy Characteristics'!D:D,MATCH($C1192,'Policy Characteristics'!$C:$C,0))),"",INDEX('Policy Characteristics'!D:D,MATCH($C1192,'Policy Characteristics'!$C:$C,0)))</f>
        <v>Industry Energy Efficiency Standards</v>
      </c>
      <c r="K1192" s="144" t="str">
        <f>IF(ISBLANK(INDEX('Policy Characteristics'!E:E,MATCH($C1192,'Policy Characteristics'!$C:$C,0))),"",INDEX('Policy Characteristics'!E:E,MATCH($C1192,'Policy Characteristics'!$C:$C,0)))</f>
        <v>indst efficiency standards</v>
      </c>
      <c r="L1192" s="151">
        <f>IF(ISBLANK(INDEX('Policy Characteristics'!F:F,MATCH($C1192,'Policy Characteristics'!$C:$C,0))),"",INDEX('Policy Characteristics'!F:F,MATCH($C1192,'Policy Characteristics'!$C:$C,0)))</f>
        <v>0</v>
      </c>
      <c r="M1192" s="151">
        <f>IF(ISBLANK(INDEX('Policy Characteristics'!G:G,MATCH($C1192,'Policy Characteristics'!$C:$C,0))),"",INDEX('Policy Characteristics'!G:G,MATCH($C1192,'Policy Characteristics'!$C:$C,0)))</f>
        <v>0.25</v>
      </c>
      <c r="N1192" s="151">
        <f>IF(ISBLANK(INDEX('Policy Characteristics'!H:H,MATCH($C1192,'Policy Characteristics'!$C:$C,0))),"",INDEX('Policy Characteristics'!H:H,MATCH($C1192,'Policy Characteristics'!$C:$C,0)))</f>
        <v>0.01</v>
      </c>
      <c r="O1192" s="144" t="str">
        <f>IF(ISBLANK(INDEX('Policy Characteristics'!I:I,MATCH($C1192,'Policy Characteristics'!$C:$C,0))),"",INDEX('Policy Characteristics'!I:I,MATCH($C1192,'Policy Characteristics'!$C:$C,0)))</f>
        <v>% reduction in energy use</v>
      </c>
      <c r="P1192" s="14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44" t="str">
        <f>IF(ISBLANK(INDEX('Policy Characteristics'!K:K,MATCH($C1192,'Policy Characteristics'!$C:$C,0))),"",INDEX('Policy Characteristics'!K:K,MATCH($C1192,'Policy Characteristics'!$C:$C,0)))</f>
        <v>industry-ag-main.html#eff-stds</v>
      </c>
      <c r="R1192" s="144" t="str">
        <f>IF(ISBLANK(INDEX('Policy Characteristics'!L:L,MATCH($C1192,'Policy Characteristics'!$C:$C,0))),"",INDEX('Policy Characteristics'!L:L,MATCH($C1192,'Policy Characteristics'!$C:$C,0)))</f>
        <v>industry-energy-efficiency-standards.html</v>
      </c>
    </row>
    <row r="1193" spans="1:18" s="4" customFormat="1" x14ac:dyDescent="0.25">
      <c r="A1193" s="144" t="str">
        <f>IF(ISBLANK(INDEX('Policy Characteristics'!A:A,MATCH($C1193,'Policy Characteristics'!$C:$C,0))),"",INDEX('Policy Characteristics'!A:A,MATCH($C1193,'Policy Characteristics'!$C:$C,0)))</f>
        <v>Industry</v>
      </c>
      <c r="B1193" s="152" t="str">
        <f>IF(ISBLANK(INDEX('Policy Characteristics'!B:B,MATCH($C1193,'Policy Characteristics'!$C:$C,0))),"",INDEX('Policy Characteristics'!B:B,MATCH($C1193,'Policy Characteristics'!$C:$C,0)))</f>
        <v>Industry Energy Efficiency Standards</v>
      </c>
      <c r="C1193" s="144" t="str">
        <f t="shared" si="45"/>
        <v>Percentage Improvement in Eqpt Efficiency Standards above BAU</v>
      </c>
      <c r="D1193" s="6" t="s">
        <v>1975</v>
      </c>
      <c r="E1193" s="45" t="s">
        <v>1598</v>
      </c>
      <c r="F1193" t="s">
        <v>1937</v>
      </c>
      <c r="G1193" s="45" t="s">
        <v>1601</v>
      </c>
      <c r="H1193" s="43">
        <v>1154</v>
      </c>
      <c r="I1193" t="s">
        <v>44</v>
      </c>
      <c r="J1193" s="145" t="str">
        <f>IF(ISBLANK(INDEX('Policy Characteristics'!D:D,MATCH($C1193,'Policy Characteristics'!$C:$C,0))),"",INDEX('Policy Characteristics'!D:D,MATCH($C1193,'Policy Characteristics'!$C:$C,0)))</f>
        <v>Industry Energy Efficiency Standards</v>
      </c>
      <c r="K1193" s="144" t="str">
        <f>IF(ISBLANK(INDEX('Policy Characteristics'!E:E,MATCH($C1193,'Policy Characteristics'!$C:$C,0))),"",INDEX('Policy Characteristics'!E:E,MATCH($C1193,'Policy Characteristics'!$C:$C,0)))</f>
        <v>indst efficiency standards</v>
      </c>
      <c r="L1193" s="151">
        <f>IF(ISBLANK(INDEX('Policy Characteristics'!F:F,MATCH($C1193,'Policy Characteristics'!$C:$C,0))),"",INDEX('Policy Characteristics'!F:F,MATCH($C1193,'Policy Characteristics'!$C:$C,0)))</f>
        <v>0</v>
      </c>
      <c r="M1193" s="151">
        <f>IF(ISBLANK(INDEX('Policy Characteristics'!G:G,MATCH($C1193,'Policy Characteristics'!$C:$C,0))),"",INDEX('Policy Characteristics'!G:G,MATCH($C1193,'Policy Characteristics'!$C:$C,0)))</f>
        <v>0.25</v>
      </c>
      <c r="N1193" s="151">
        <f>IF(ISBLANK(INDEX('Policy Characteristics'!H:H,MATCH($C1193,'Policy Characteristics'!$C:$C,0))),"",INDEX('Policy Characteristics'!H:H,MATCH($C1193,'Policy Characteristics'!$C:$C,0)))</f>
        <v>0.01</v>
      </c>
      <c r="O1193" s="144" t="str">
        <f>IF(ISBLANK(INDEX('Policy Characteristics'!I:I,MATCH($C1193,'Policy Characteristics'!$C:$C,0))),"",INDEX('Policy Characteristics'!I:I,MATCH($C1193,'Policy Characteristics'!$C:$C,0)))</f>
        <v>% reduction in energy use</v>
      </c>
      <c r="P1193" s="14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44" t="str">
        <f>IF(ISBLANK(INDEX('Policy Characteristics'!K:K,MATCH($C1193,'Policy Characteristics'!$C:$C,0))),"",INDEX('Policy Characteristics'!K:K,MATCH($C1193,'Policy Characteristics'!$C:$C,0)))</f>
        <v>industry-ag-main.html#eff-stds</v>
      </c>
      <c r="R1193" s="144" t="str">
        <f>IF(ISBLANK(INDEX('Policy Characteristics'!L:L,MATCH($C1193,'Policy Characteristics'!$C:$C,0))),"",INDEX('Policy Characteristics'!L:L,MATCH($C1193,'Policy Characteristics'!$C:$C,0)))</f>
        <v>industry-energy-efficiency-standards.html</v>
      </c>
    </row>
    <row r="1194" spans="1:18" s="4" customFormat="1" x14ac:dyDescent="0.25">
      <c r="A1194" s="144" t="str">
        <f>IF(ISBLANK(INDEX('Policy Characteristics'!A:A,MATCH($C1194,'Policy Characteristics'!$C:$C,0))),"",INDEX('Policy Characteristics'!A:A,MATCH($C1194,'Policy Characteristics'!$C:$C,0)))</f>
        <v>Industry</v>
      </c>
      <c r="B1194" s="152" t="str">
        <f>IF(ISBLANK(INDEX('Policy Characteristics'!B:B,MATCH($C1194,'Policy Characteristics'!$C:$C,0))),"",INDEX('Policy Characteristics'!B:B,MATCH($C1194,'Policy Characteristics'!$C:$C,0)))</f>
        <v>Industry Energy Efficiency Standards</v>
      </c>
      <c r="C1194" s="144" t="str">
        <f t="shared" si="45"/>
        <v>Percentage Improvement in Eqpt Efficiency Standards above BAU</v>
      </c>
      <c r="D1194" s="6" t="s">
        <v>1975</v>
      </c>
      <c r="E1194" s="45" t="s">
        <v>1599</v>
      </c>
      <c r="F1194" t="s">
        <v>1937</v>
      </c>
      <c r="G1194" s="45" t="s">
        <v>1603</v>
      </c>
      <c r="H1194" s="43">
        <v>1155</v>
      </c>
      <c r="I1194" t="s">
        <v>43</v>
      </c>
      <c r="J1194" s="145" t="str">
        <f>IF(ISBLANK(INDEX('Policy Characteristics'!D:D,MATCH($C1194,'Policy Characteristics'!$C:$C,0))),"",INDEX('Policy Characteristics'!D:D,MATCH($C1194,'Policy Characteristics'!$C:$C,0)))</f>
        <v>Industry Energy Efficiency Standards</v>
      </c>
      <c r="K1194" s="144" t="str">
        <f>IF(ISBLANK(INDEX('Policy Characteristics'!E:E,MATCH($C1194,'Policy Characteristics'!$C:$C,0))),"",INDEX('Policy Characteristics'!E:E,MATCH($C1194,'Policy Characteristics'!$C:$C,0)))</f>
        <v>indst efficiency standards</v>
      </c>
      <c r="L1194" s="151">
        <f>IF(ISBLANK(INDEX('Policy Characteristics'!F:F,MATCH($C1194,'Policy Characteristics'!$C:$C,0))),"",INDEX('Policy Characteristics'!F:F,MATCH($C1194,'Policy Characteristics'!$C:$C,0)))</f>
        <v>0</v>
      </c>
      <c r="M1194" s="151">
        <f>IF(ISBLANK(INDEX('Policy Characteristics'!G:G,MATCH($C1194,'Policy Characteristics'!$C:$C,0))),"",INDEX('Policy Characteristics'!G:G,MATCH($C1194,'Policy Characteristics'!$C:$C,0)))</f>
        <v>0.25</v>
      </c>
      <c r="N1194" s="151">
        <f>IF(ISBLANK(INDEX('Policy Characteristics'!H:H,MATCH($C1194,'Policy Characteristics'!$C:$C,0))),"",INDEX('Policy Characteristics'!H:H,MATCH($C1194,'Policy Characteristics'!$C:$C,0)))</f>
        <v>0.01</v>
      </c>
      <c r="O1194" s="144" t="str">
        <f>IF(ISBLANK(INDEX('Policy Characteristics'!I:I,MATCH($C1194,'Policy Characteristics'!$C:$C,0))),"",INDEX('Policy Characteristics'!I:I,MATCH($C1194,'Policy Characteristics'!$C:$C,0)))</f>
        <v>% reduction in energy use</v>
      </c>
      <c r="P1194" s="14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44" t="str">
        <f>IF(ISBLANK(INDEX('Policy Characteristics'!K:K,MATCH($C1194,'Policy Characteristics'!$C:$C,0))),"",INDEX('Policy Characteristics'!K:K,MATCH($C1194,'Policy Characteristics'!$C:$C,0)))</f>
        <v>industry-ag-main.html#eff-stds</v>
      </c>
      <c r="R1194" s="144" t="str">
        <f>IF(ISBLANK(INDEX('Policy Characteristics'!L:L,MATCH($C1194,'Policy Characteristics'!$C:$C,0))),"",INDEX('Policy Characteristics'!L:L,MATCH($C1194,'Policy Characteristics'!$C:$C,0)))</f>
        <v>industry-energy-efficiency-standards.html</v>
      </c>
    </row>
    <row r="1195" spans="1:18" s="4" customFormat="1" x14ac:dyDescent="0.25">
      <c r="A1195" s="144" t="str">
        <f>IF(ISBLANK(INDEX('Policy Characteristics'!A:A,MATCH($C1195,'Policy Characteristics'!$C:$C,0))),"",INDEX('Policy Characteristics'!A:A,MATCH($C1195,'Policy Characteristics'!$C:$C,0)))</f>
        <v>Industry</v>
      </c>
      <c r="B1195" s="152" t="str">
        <f>IF(ISBLANK(INDEX('Policy Characteristics'!B:B,MATCH($C1195,'Policy Characteristics'!$C:$C,0))),"",INDEX('Policy Characteristics'!B:B,MATCH($C1195,'Policy Characteristics'!$C:$C,0)))</f>
        <v>Industry Energy Efficiency Standards</v>
      </c>
      <c r="C1195" s="144" t="str">
        <f t="shared" si="45"/>
        <v>Percentage Improvement in Eqpt Efficiency Standards above BAU</v>
      </c>
      <c r="D1195" s="6" t="s">
        <v>1975</v>
      </c>
      <c r="E1195" s="45" t="s">
        <v>1600</v>
      </c>
      <c r="F1195" t="s">
        <v>1937</v>
      </c>
      <c r="G1195" s="45" t="s">
        <v>1604</v>
      </c>
      <c r="H1195" s="43">
        <v>1156</v>
      </c>
      <c r="I1195" t="s">
        <v>43</v>
      </c>
      <c r="J1195" s="145" t="str">
        <f>IF(ISBLANK(INDEX('Policy Characteristics'!D:D,MATCH($C1195,'Policy Characteristics'!$C:$C,0))),"",INDEX('Policy Characteristics'!D:D,MATCH($C1195,'Policy Characteristics'!$C:$C,0)))</f>
        <v>Industry Energy Efficiency Standards</v>
      </c>
      <c r="K1195" s="144" t="str">
        <f>IF(ISBLANK(INDEX('Policy Characteristics'!E:E,MATCH($C1195,'Policy Characteristics'!$C:$C,0))),"",INDEX('Policy Characteristics'!E:E,MATCH($C1195,'Policy Characteristics'!$C:$C,0)))</f>
        <v>indst efficiency standards</v>
      </c>
      <c r="L1195" s="151">
        <f>IF(ISBLANK(INDEX('Policy Characteristics'!F:F,MATCH($C1195,'Policy Characteristics'!$C:$C,0))),"",INDEX('Policy Characteristics'!F:F,MATCH($C1195,'Policy Characteristics'!$C:$C,0)))</f>
        <v>0</v>
      </c>
      <c r="M1195" s="151">
        <f>IF(ISBLANK(INDEX('Policy Characteristics'!G:G,MATCH($C1195,'Policy Characteristics'!$C:$C,0))),"",INDEX('Policy Characteristics'!G:G,MATCH($C1195,'Policy Characteristics'!$C:$C,0)))</f>
        <v>0.25</v>
      </c>
      <c r="N1195" s="151">
        <f>IF(ISBLANK(INDEX('Policy Characteristics'!H:H,MATCH($C1195,'Policy Characteristics'!$C:$C,0))),"",INDEX('Policy Characteristics'!H:H,MATCH($C1195,'Policy Characteristics'!$C:$C,0)))</f>
        <v>0.01</v>
      </c>
      <c r="O1195" s="144" t="str">
        <f>IF(ISBLANK(INDEX('Policy Characteristics'!I:I,MATCH($C1195,'Policy Characteristics'!$C:$C,0))),"",INDEX('Policy Characteristics'!I:I,MATCH($C1195,'Policy Characteristics'!$C:$C,0)))</f>
        <v>% reduction in energy use</v>
      </c>
      <c r="P1195" s="14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44" t="str">
        <f>IF(ISBLANK(INDEX('Policy Characteristics'!K:K,MATCH($C1195,'Policy Characteristics'!$C:$C,0))),"",INDEX('Policy Characteristics'!K:K,MATCH($C1195,'Policy Characteristics'!$C:$C,0)))</f>
        <v>industry-ag-main.html#eff-stds</v>
      </c>
      <c r="R1195" s="144" t="str">
        <f>IF(ISBLANK(INDEX('Policy Characteristics'!L:L,MATCH($C1195,'Policy Characteristics'!$C:$C,0))),"",INDEX('Policy Characteristics'!L:L,MATCH($C1195,'Policy Characteristics'!$C:$C,0)))</f>
        <v>industry-energy-efficiency-standards.html</v>
      </c>
    </row>
    <row r="1196" spans="1:18" s="4" customFormat="1" x14ac:dyDescent="0.25">
      <c r="A1196" s="144" t="str">
        <f>IF(ISBLANK(INDEX('Policy Characteristics'!A:A,MATCH($C1196,'Policy Characteristics'!$C:$C,0))),"",INDEX('Policy Characteristics'!A:A,MATCH($C1196,'Policy Characteristics'!$C:$C,0)))</f>
        <v>Industry</v>
      </c>
      <c r="B1196" s="152" t="str">
        <f>IF(ISBLANK(INDEX('Policy Characteristics'!B:B,MATCH($C1196,'Policy Characteristics'!$C:$C,0))),"",INDEX('Policy Characteristics'!B:B,MATCH($C1196,'Policy Characteristics'!$C:$C,0)))</f>
        <v>Industry Energy Efficiency Standards</v>
      </c>
      <c r="C1196" s="144" t="str">
        <f t="shared" si="45"/>
        <v>Percentage Improvement in Eqpt Efficiency Standards above BAU</v>
      </c>
      <c r="D1196" s="6" t="s">
        <v>1975</v>
      </c>
      <c r="E1196" s="45" t="s">
        <v>1597</v>
      </c>
      <c r="F1196" t="s">
        <v>1937</v>
      </c>
      <c r="G1196" s="45" t="s">
        <v>1602</v>
      </c>
      <c r="H1196" s="43">
        <v>1157</v>
      </c>
      <c r="I1196" t="s">
        <v>44</v>
      </c>
      <c r="J1196" s="145" t="str">
        <f>IF(ISBLANK(INDEX('Policy Characteristics'!D:D,MATCH($C1196,'Policy Characteristics'!$C:$C,0))),"",INDEX('Policy Characteristics'!D:D,MATCH($C1196,'Policy Characteristics'!$C:$C,0)))</f>
        <v>Industry Energy Efficiency Standards</v>
      </c>
      <c r="K1196" s="144" t="str">
        <f>IF(ISBLANK(INDEX('Policy Characteristics'!E:E,MATCH($C1196,'Policy Characteristics'!$C:$C,0))),"",INDEX('Policy Characteristics'!E:E,MATCH($C1196,'Policy Characteristics'!$C:$C,0)))</f>
        <v>indst efficiency standards</v>
      </c>
      <c r="L1196" s="151">
        <f>IF(ISBLANK(INDEX('Policy Characteristics'!F:F,MATCH($C1196,'Policy Characteristics'!$C:$C,0))),"",INDEX('Policy Characteristics'!F:F,MATCH($C1196,'Policy Characteristics'!$C:$C,0)))</f>
        <v>0</v>
      </c>
      <c r="M1196" s="151">
        <f>IF(ISBLANK(INDEX('Policy Characteristics'!G:G,MATCH($C1196,'Policy Characteristics'!$C:$C,0))),"",INDEX('Policy Characteristics'!G:G,MATCH($C1196,'Policy Characteristics'!$C:$C,0)))</f>
        <v>0.25</v>
      </c>
      <c r="N1196" s="151">
        <f>IF(ISBLANK(INDEX('Policy Characteristics'!H:H,MATCH($C1196,'Policy Characteristics'!$C:$C,0))),"",INDEX('Policy Characteristics'!H:H,MATCH($C1196,'Policy Characteristics'!$C:$C,0)))</f>
        <v>0.01</v>
      </c>
      <c r="O1196" s="144" t="str">
        <f>IF(ISBLANK(INDEX('Policy Characteristics'!I:I,MATCH($C1196,'Policy Characteristics'!$C:$C,0))),"",INDEX('Policy Characteristics'!I:I,MATCH($C1196,'Policy Characteristics'!$C:$C,0)))</f>
        <v>% reduction in energy use</v>
      </c>
      <c r="P1196" s="14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44" t="str">
        <f>IF(ISBLANK(INDEX('Policy Characteristics'!K:K,MATCH($C1196,'Policy Characteristics'!$C:$C,0))),"",INDEX('Policy Characteristics'!K:K,MATCH($C1196,'Policy Characteristics'!$C:$C,0)))</f>
        <v>industry-ag-main.html#eff-stds</v>
      </c>
      <c r="R1196" s="144" t="str">
        <f>IF(ISBLANK(INDEX('Policy Characteristics'!L:L,MATCH($C1196,'Policy Characteristics'!$C:$C,0))),"",INDEX('Policy Characteristics'!L:L,MATCH($C1196,'Policy Characteristics'!$C:$C,0)))</f>
        <v>industry-energy-efficiency-standards.html</v>
      </c>
    </row>
    <row r="1197" spans="1:18" s="4" customFormat="1" x14ac:dyDescent="0.25">
      <c r="A1197" s="144" t="str">
        <f>IF(ISBLANK(INDEX('Policy Characteristics'!A:A,MATCH($C1197,'Policy Characteristics'!$C:$C,0))),"",INDEX('Policy Characteristics'!A:A,MATCH($C1197,'Policy Characteristics'!$C:$C,0)))</f>
        <v>Industry</v>
      </c>
      <c r="B1197" s="152" t="str">
        <f>IF(ISBLANK(INDEX('Policy Characteristics'!B:B,MATCH($C1197,'Policy Characteristics'!$C:$C,0))),"",INDEX('Policy Characteristics'!B:B,MATCH($C1197,'Policy Characteristics'!$C:$C,0)))</f>
        <v>Industry Energy Efficiency Standards</v>
      </c>
      <c r="C1197" s="144" t="str">
        <f t="shared" si="45"/>
        <v>Percentage Improvement in Eqpt Efficiency Standards above BAU</v>
      </c>
      <c r="D1197" s="6" t="s">
        <v>1976</v>
      </c>
      <c r="E1197" s="45" t="s">
        <v>1292</v>
      </c>
      <c r="F1197" t="s">
        <v>1938</v>
      </c>
      <c r="G1197" s="45" t="s">
        <v>1298</v>
      </c>
      <c r="H1197" s="43">
        <v>1158</v>
      </c>
      <c r="I1197" t="s">
        <v>43</v>
      </c>
      <c r="J1197" s="145" t="str">
        <f>IF(ISBLANK(INDEX('Policy Characteristics'!D:D,MATCH($C1197,'Policy Characteristics'!$C:$C,0))),"",INDEX('Policy Characteristics'!D:D,MATCH($C1197,'Policy Characteristics'!$C:$C,0)))</f>
        <v>Industry Energy Efficiency Standards</v>
      </c>
      <c r="K1197" s="144" t="str">
        <f>IF(ISBLANK(INDEX('Policy Characteristics'!E:E,MATCH($C1197,'Policy Characteristics'!$C:$C,0))),"",INDEX('Policy Characteristics'!E:E,MATCH($C1197,'Policy Characteristics'!$C:$C,0)))</f>
        <v>indst efficiency standards</v>
      </c>
      <c r="L1197" s="151">
        <f>IF(ISBLANK(INDEX('Policy Characteristics'!F:F,MATCH($C1197,'Policy Characteristics'!$C:$C,0))),"",INDEX('Policy Characteristics'!F:F,MATCH($C1197,'Policy Characteristics'!$C:$C,0)))</f>
        <v>0</v>
      </c>
      <c r="M1197" s="151">
        <f>IF(ISBLANK(INDEX('Policy Characteristics'!G:G,MATCH($C1197,'Policy Characteristics'!$C:$C,0))),"",INDEX('Policy Characteristics'!G:G,MATCH($C1197,'Policy Characteristics'!$C:$C,0)))</f>
        <v>0.25</v>
      </c>
      <c r="N1197" s="151">
        <f>IF(ISBLANK(INDEX('Policy Characteristics'!H:H,MATCH($C1197,'Policy Characteristics'!$C:$C,0))),"",INDEX('Policy Characteristics'!H:H,MATCH($C1197,'Policy Characteristics'!$C:$C,0)))</f>
        <v>0.01</v>
      </c>
      <c r="O1197" s="144" t="str">
        <f>IF(ISBLANK(INDEX('Policy Characteristics'!I:I,MATCH($C1197,'Policy Characteristics'!$C:$C,0))),"",INDEX('Policy Characteristics'!I:I,MATCH($C1197,'Policy Characteristics'!$C:$C,0)))</f>
        <v>% reduction in energy use</v>
      </c>
      <c r="P1197" s="14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44" t="str">
        <f>IF(ISBLANK(INDEX('Policy Characteristics'!K:K,MATCH($C1197,'Policy Characteristics'!$C:$C,0))),"",INDEX('Policy Characteristics'!K:K,MATCH($C1197,'Policy Characteristics'!$C:$C,0)))</f>
        <v>industry-ag-main.html#eff-stds</v>
      </c>
      <c r="R1197" s="144" t="str">
        <f>IF(ISBLANK(INDEX('Policy Characteristics'!L:L,MATCH($C1197,'Policy Characteristics'!$C:$C,0))),"",INDEX('Policy Characteristics'!L:L,MATCH($C1197,'Policy Characteristics'!$C:$C,0)))</f>
        <v>industry-energy-efficiency-standards.html</v>
      </c>
    </row>
    <row r="1198" spans="1:18" s="4" customFormat="1" x14ac:dyDescent="0.25">
      <c r="A1198" s="144" t="str">
        <f>IF(ISBLANK(INDEX('Policy Characteristics'!A:A,MATCH($C1198,'Policy Characteristics'!$C:$C,0))),"",INDEX('Policy Characteristics'!A:A,MATCH($C1198,'Policy Characteristics'!$C:$C,0)))</f>
        <v>Industry</v>
      </c>
      <c r="B1198" s="152" t="str">
        <f>IF(ISBLANK(INDEX('Policy Characteristics'!B:B,MATCH($C1198,'Policy Characteristics'!$C:$C,0))),"",INDEX('Policy Characteristics'!B:B,MATCH($C1198,'Policy Characteristics'!$C:$C,0)))</f>
        <v>Industry Energy Efficiency Standards</v>
      </c>
      <c r="C1198" s="144" t="str">
        <f t="shared" si="45"/>
        <v>Percentage Improvement in Eqpt Efficiency Standards above BAU</v>
      </c>
      <c r="D1198" s="6" t="s">
        <v>1976</v>
      </c>
      <c r="E1198" s="45" t="s">
        <v>1293</v>
      </c>
      <c r="F1198" t="s">
        <v>1938</v>
      </c>
      <c r="G1198" s="45" t="s">
        <v>1301</v>
      </c>
      <c r="H1198" s="43">
        <v>1159</v>
      </c>
      <c r="I1198" t="s">
        <v>43</v>
      </c>
      <c r="J1198" s="145" t="str">
        <f>IF(ISBLANK(INDEX('Policy Characteristics'!D:D,MATCH($C1198,'Policy Characteristics'!$C:$C,0))),"",INDEX('Policy Characteristics'!D:D,MATCH($C1198,'Policy Characteristics'!$C:$C,0)))</f>
        <v>Industry Energy Efficiency Standards</v>
      </c>
      <c r="K1198" s="144" t="str">
        <f>IF(ISBLANK(INDEX('Policy Characteristics'!E:E,MATCH($C1198,'Policy Characteristics'!$C:$C,0))),"",INDEX('Policy Characteristics'!E:E,MATCH($C1198,'Policy Characteristics'!$C:$C,0)))</f>
        <v>indst efficiency standards</v>
      </c>
      <c r="L1198" s="151">
        <f>IF(ISBLANK(INDEX('Policy Characteristics'!F:F,MATCH($C1198,'Policy Characteristics'!$C:$C,0))),"",INDEX('Policy Characteristics'!F:F,MATCH($C1198,'Policy Characteristics'!$C:$C,0)))</f>
        <v>0</v>
      </c>
      <c r="M1198" s="151">
        <f>IF(ISBLANK(INDEX('Policy Characteristics'!G:G,MATCH($C1198,'Policy Characteristics'!$C:$C,0))),"",INDEX('Policy Characteristics'!G:G,MATCH($C1198,'Policy Characteristics'!$C:$C,0)))</f>
        <v>0.25</v>
      </c>
      <c r="N1198" s="151">
        <f>IF(ISBLANK(INDEX('Policy Characteristics'!H:H,MATCH($C1198,'Policy Characteristics'!$C:$C,0))),"",INDEX('Policy Characteristics'!H:H,MATCH($C1198,'Policy Characteristics'!$C:$C,0)))</f>
        <v>0.01</v>
      </c>
      <c r="O1198" s="144" t="str">
        <f>IF(ISBLANK(INDEX('Policy Characteristics'!I:I,MATCH($C1198,'Policy Characteristics'!$C:$C,0))),"",INDEX('Policy Characteristics'!I:I,MATCH($C1198,'Policy Characteristics'!$C:$C,0)))</f>
        <v>% reduction in energy use</v>
      </c>
      <c r="P1198" s="14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44" t="str">
        <f>IF(ISBLANK(INDEX('Policy Characteristics'!K:K,MATCH($C1198,'Policy Characteristics'!$C:$C,0))),"",INDEX('Policy Characteristics'!K:K,MATCH($C1198,'Policy Characteristics'!$C:$C,0)))</f>
        <v>industry-ag-main.html#eff-stds</v>
      </c>
      <c r="R1198" s="144" t="str">
        <f>IF(ISBLANK(INDEX('Policy Characteristics'!L:L,MATCH($C1198,'Policy Characteristics'!$C:$C,0))),"",INDEX('Policy Characteristics'!L:L,MATCH($C1198,'Policy Characteristics'!$C:$C,0)))</f>
        <v>industry-energy-efficiency-standards.html</v>
      </c>
    </row>
    <row r="1199" spans="1:18" s="4" customFormat="1" x14ac:dyDescent="0.25">
      <c r="A1199" s="144" t="str">
        <f>IF(ISBLANK(INDEX('Policy Characteristics'!A:A,MATCH($C1199,'Policy Characteristics'!$C:$C,0))),"",INDEX('Policy Characteristics'!A:A,MATCH($C1199,'Policy Characteristics'!$C:$C,0)))</f>
        <v>Industry</v>
      </c>
      <c r="B1199" s="152" t="str">
        <f>IF(ISBLANK(INDEX('Policy Characteristics'!B:B,MATCH($C1199,'Policy Characteristics'!$C:$C,0))),"",INDEX('Policy Characteristics'!B:B,MATCH($C1199,'Policy Characteristics'!$C:$C,0)))</f>
        <v>Industry Energy Efficiency Standards</v>
      </c>
      <c r="C1199" s="144" t="str">
        <f t="shared" si="45"/>
        <v>Percentage Improvement in Eqpt Efficiency Standards above BAU</v>
      </c>
      <c r="D1199" s="6" t="s">
        <v>1976</v>
      </c>
      <c r="E1199" s="45" t="s">
        <v>1294</v>
      </c>
      <c r="F1199" t="s">
        <v>1938</v>
      </c>
      <c r="G1199" s="45" t="s">
        <v>1302</v>
      </c>
      <c r="H1199" s="43">
        <v>1160</v>
      </c>
      <c r="I1199" t="s">
        <v>43</v>
      </c>
      <c r="J1199" s="145" t="str">
        <f>IF(ISBLANK(INDEX('Policy Characteristics'!D:D,MATCH($C1199,'Policy Characteristics'!$C:$C,0))),"",INDEX('Policy Characteristics'!D:D,MATCH($C1199,'Policy Characteristics'!$C:$C,0)))</f>
        <v>Industry Energy Efficiency Standards</v>
      </c>
      <c r="K1199" s="144" t="str">
        <f>IF(ISBLANK(INDEX('Policy Characteristics'!E:E,MATCH($C1199,'Policy Characteristics'!$C:$C,0))),"",INDEX('Policy Characteristics'!E:E,MATCH($C1199,'Policy Characteristics'!$C:$C,0)))</f>
        <v>indst efficiency standards</v>
      </c>
      <c r="L1199" s="151">
        <f>IF(ISBLANK(INDEX('Policy Characteristics'!F:F,MATCH($C1199,'Policy Characteristics'!$C:$C,0))),"",INDEX('Policy Characteristics'!F:F,MATCH($C1199,'Policy Characteristics'!$C:$C,0)))</f>
        <v>0</v>
      </c>
      <c r="M1199" s="151">
        <f>IF(ISBLANK(INDEX('Policy Characteristics'!G:G,MATCH($C1199,'Policy Characteristics'!$C:$C,0))),"",INDEX('Policy Characteristics'!G:G,MATCH($C1199,'Policy Characteristics'!$C:$C,0)))</f>
        <v>0.25</v>
      </c>
      <c r="N1199" s="151">
        <f>IF(ISBLANK(INDEX('Policy Characteristics'!H:H,MATCH($C1199,'Policy Characteristics'!$C:$C,0))),"",INDEX('Policy Characteristics'!H:H,MATCH($C1199,'Policy Characteristics'!$C:$C,0)))</f>
        <v>0.01</v>
      </c>
      <c r="O1199" s="144" t="str">
        <f>IF(ISBLANK(INDEX('Policy Characteristics'!I:I,MATCH($C1199,'Policy Characteristics'!$C:$C,0))),"",INDEX('Policy Characteristics'!I:I,MATCH($C1199,'Policy Characteristics'!$C:$C,0)))</f>
        <v>% reduction in energy use</v>
      </c>
      <c r="P1199" s="14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44" t="str">
        <f>IF(ISBLANK(INDEX('Policy Characteristics'!K:K,MATCH($C1199,'Policy Characteristics'!$C:$C,0))),"",INDEX('Policy Characteristics'!K:K,MATCH($C1199,'Policy Characteristics'!$C:$C,0)))</f>
        <v>industry-ag-main.html#eff-stds</v>
      </c>
      <c r="R1199" s="144" t="str">
        <f>IF(ISBLANK(INDEX('Policy Characteristics'!L:L,MATCH($C1199,'Policy Characteristics'!$C:$C,0))),"",INDEX('Policy Characteristics'!L:L,MATCH($C1199,'Policy Characteristics'!$C:$C,0)))</f>
        <v>industry-energy-efficiency-standards.html</v>
      </c>
    </row>
    <row r="1200" spans="1:18" s="4" customFormat="1" x14ac:dyDescent="0.25">
      <c r="A1200" s="144" t="str">
        <f>IF(ISBLANK(INDEX('Policy Characteristics'!A:A,MATCH($C1200,'Policy Characteristics'!$C:$C,0))),"",INDEX('Policy Characteristics'!A:A,MATCH($C1200,'Policy Characteristics'!$C:$C,0)))</f>
        <v>Industry</v>
      </c>
      <c r="B1200" s="152" t="str">
        <f>IF(ISBLANK(INDEX('Policy Characteristics'!B:B,MATCH($C1200,'Policy Characteristics'!$C:$C,0))),"",INDEX('Policy Characteristics'!B:B,MATCH($C1200,'Policy Characteristics'!$C:$C,0)))</f>
        <v>Industry Energy Efficiency Standards</v>
      </c>
      <c r="C1200" s="144" t="str">
        <f t="shared" si="45"/>
        <v>Percentage Improvement in Eqpt Efficiency Standards above BAU</v>
      </c>
      <c r="D1200" s="6" t="s">
        <v>1976</v>
      </c>
      <c r="E1200" s="45" t="s">
        <v>1295</v>
      </c>
      <c r="F1200" t="s">
        <v>1938</v>
      </c>
      <c r="G1200" s="45" t="s">
        <v>1299</v>
      </c>
      <c r="H1200" s="43">
        <v>1161</v>
      </c>
      <c r="I1200" t="s">
        <v>44</v>
      </c>
      <c r="J1200" s="145" t="str">
        <f>IF(ISBLANK(INDEX('Policy Characteristics'!D:D,MATCH($C1200,'Policy Characteristics'!$C:$C,0))),"",INDEX('Policy Characteristics'!D:D,MATCH($C1200,'Policy Characteristics'!$C:$C,0)))</f>
        <v>Industry Energy Efficiency Standards</v>
      </c>
      <c r="K1200" s="144" t="str">
        <f>IF(ISBLANK(INDEX('Policy Characteristics'!E:E,MATCH($C1200,'Policy Characteristics'!$C:$C,0))),"",INDEX('Policy Characteristics'!E:E,MATCH($C1200,'Policy Characteristics'!$C:$C,0)))</f>
        <v>indst efficiency standards</v>
      </c>
      <c r="L1200" s="151">
        <f>IF(ISBLANK(INDEX('Policy Characteristics'!F:F,MATCH($C1200,'Policy Characteristics'!$C:$C,0))),"",INDEX('Policy Characteristics'!F:F,MATCH($C1200,'Policy Characteristics'!$C:$C,0)))</f>
        <v>0</v>
      </c>
      <c r="M1200" s="151">
        <f>IF(ISBLANK(INDEX('Policy Characteristics'!G:G,MATCH($C1200,'Policy Characteristics'!$C:$C,0))),"",INDEX('Policy Characteristics'!G:G,MATCH($C1200,'Policy Characteristics'!$C:$C,0)))</f>
        <v>0.25</v>
      </c>
      <c r="N1200" s="151">
        <f>IF(ISBLANK(INDEX('Policy Characteristics'!H:H,MATCH($C1200,'Policy Characteristics'!$C:$C,0))),"",INDEX('Policy Characteristics'!H:H,MATCH($C1200,'Policy Characteristics'!$C:$C,0)))</f>
        <v>0.01</v>
      </c>
      <c r="O1200" s="144" t="str">
        <f>IF(ISBLANK(INDEX('Policy Characteristics'!I:I,MATCH($C1200,'Policy Characteristics'!$C:$C,0))),"",INDEX('Policy Characteristics'!I:I,MATCH($C1200,'Policy Characteristics'!$C:$C,0)))</f>
        <v>% reduction in energy use</v>
      </c>
      <c r="P1200" s="14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44" t="str">
        <f>IF(ISBLANK(INDEX('Policy Characteristics'!K:K,MATCH($C1200,'Policy Characteristics'!$C:$C,0))),"",INDEX('Policy Characteristics'!K:K,MATCH($C1200,'Policy Characteristics'!$C:$C,0)))</f>
        <v>industry-ag-main.html#eff-stds</v>
      </c>
      <c r="R1200" s="144" t="str">
        <f>IF(ISBLANK(INDEX('Policy Characteristics'!L:L,MATCH($C1200,'Policy Characteristics'!$C:$C,0))),"",INDEX('Policy Characteristics'!L:L,MATCH($C1200,'Policy Characteristics'!$C:$C,0)))</f>
        <v>industry-energy-efficiency-standards.html</v>
      </c>
    </row>
    <row r="1201" spans="1:18" s="4" customFormat="1" x14ac:dyDescent="0.25">
      <c r="A1201" s="144" t="str">
        <f>IF(ISBLANK(INDEX('Policy Characteristics'!A:A,MATCH($C1201,'Policy Characteristics'!$C:$C,0))),"",INDEX('Policy Characteristics'!A:A,MATCH($C1201,'Policy Characteristics'!$C:$C,0)))</f>
        <v>Industry</v>
      </c>
      <c r="B1201" s="152" t="str">
        <f>IF(ISBLANK(INDEX('Policy Characteristics'!B:B,MATCH($C1201,'Policy Characteristics'!$C:$C,0))),"",INDEX('Policy Characteristics'!B:B,MATCH($C1201,'Policy Characteristics'!$C:$C,0)))</f>
        <v>Industry Energy Efficiency Standards</v>
      </c>
      <c r="C1201" s="144" t="str">
        <f t="shared" si="45"/>
        <v>Percentage Improvement in Eqpt Efficiency Standards above BAU</v>
      </c>
      <c r="D1201" s="6" t="s">
        <v>1976</v>
      </c>
      <c r="E1201" s="45" t="s">
        <v>1296</v>
      </c>
      <c r="F1201" t="s">
        <v>1938</v>
      </c>
      <c r="G1201" s="45" t="s">
        <v>1300</v>
      </c>
      <c r="H1201" s="43">
        <v>1162</v>
      </c>
      <c r="I1201" t="s">
        <v>43</v>
      </c>
      <c r="J1201" s="145" t="str">
        <f>IF(ISBLANK(INDEX('Policy Characteristics'!D:D,MATCH($C1201,'Policy Characteristics'!$C:$C,0))),"",INDEX('Policy Characteristics'!D:D,MATCH($C1201,'Policy Characteristics'!$C:$C,0)))</f>
        <v>Industry Energy Efficiency Standards</v>
      </c>
      <c r="K1201" s="144" t="str">
        <f>IF(ISBLANK(INDEX('Policy Characteristics'!E:E,MATCH($C1201,'Policy Characteristics'!$C:$C,0))),"",INDEX('Policy Characteristics'!E:E,MATCH($C1201,'Policy Characteristics'!$C:$C,0)))</f>
        <v>indst efficiency standards</v>
      </c>
      <c r="L1201" s="151">
        <f>IF(ISBLANK(INDEX('Policy Characteristics'!F:F,MATCH($C1201,'Policy Characteristics'!$C:$C,0))),"",INDEX('Policy Characteristics'!F:F,MATCH($C1201,'Policy Characteristics'!$C:$C,0)))</f>
        <v>0</v>
      </c>
      <c r="M1201" s="151">
        <f>IF(ISBLANK(INDEX('Policy Characteristics'!G:G,MATCH($C1201,'Policy Characteristics'!$C:$C,0))),"",INDEX('Policy Characteristics'!G:G,MATCH($C1201,'Policy Characteristics'!$C:$C,0)))</f>
        <v>0.25</v>
      </c>
      <c r="N1201" s="151">
        <f>IF(ISBLANK(INDEX('Policy Characteristics'!H:H,MATCH($C1201,'Policy Characteristics'!$C:$C,0))),"",INDEX('Policy Characteristics'!H:H,MATCH($C1201,'Policy Characteristics'!$C:$C,0)))</f>
        <v>0.01</v>
      </c>
      <c r="O1201" s="144" t="str">
        <f>IF(ISBLANK(INDEX('Policy Characteristics'!I:I,MATCH($C1201,'Policy Characteristics'!$C:$C,0))),"",INDEX('Policy Characteristics'!I:I,MATCH($C1201,'Policy Characteristics'!$C:$C,0)))</f>
        <v>% reduction in energy use</v>
      </c>
      <c r="P1201" s="14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44" t="str">
        <f>IF(ISBLANK(INDEX('Policy Characteristics'!K:K,MATCH($C1201,'Policy Characteristics'!$C:$C,0))),"",INDEX('Policy Characteristics'!K:K,MATCH($C1201,'Policy Characteristics'!$C:$C,0)))</f>
        <v>industry-ag-main.html#eff-stds</v>
      </c>
      <c r="R1201" s="144" t="str">
        <f>IF(ISBLANK(INDEX('Policy Characteristics'!L:L,MATCH($C1201,'Policy Characteristics'!$C:$C,0))),"",INDEX('Policy Characteristics'!L:L,MATCH($C1201,'Policy Characteristics'!$C:$C,0)))</f>
        <v>industry-energy-efficiency-standards.html</v>
      </c>
    </row>
    <row r="1202" spans="1:18" s="4" customFormat="1" x14ac:dyDescent="0.25">
      <c r="A1202" s="144" t="str">
        <f>IF(ISBLANK(INDEX('Policy Characteristics'!A:A,MATCH($C1202,'Policy Characteristics'!$C:$C,0))),"",INDEX('Policy Characteristics'!A:A,MATCH($C1202,'Policy Characteristics'!$C:$C,0)))</f>
        <v>Industry</v>
      </c>
      <c r="B1202" s="152" t="str">
        <f>IF(ISBLANK(INDEX('Policy Characteristics'!B:B,MATCH($C1202,'Policy Characteristics'!$C:$C,0))),"",INDEX('Policy Characteristics'!B:B,MATCH($C1202,'Policy Characteristics'!$C:$C,0)))</f>
        <v>Industry Energy Efficiency Standards</v>
      </c>
      <c r="C1202" s="144" t="str">
        <f t="shared" si="45"/>
        <v>Percentage Improvement in Eqpt Efficiency Standards above BAU</v>
      </c>
      <c r="D1202" s="6" t="s">
        <v>1976</v>
      </c>
      <c r="E1202" s="45" t="s">
        <v>1297</v>
      </c>
      <c r="F1202" t="s">
        <v>1938</v>
      </c>
      <c r="G1202" s="45" t="s">
        <v>1303</v>
      </c>
      <c r="H1202" s="43">
        <v>1163</v>
      </c>
      <c r="I1202" t="s">
        <v>44</v>
      </c>
      <c r="J1202" s="145" t="str">
        <f>IF(ISBLANK(INDEX('Policy Characteristics'!D:D,MATCH($C1202,'Policy Characteristics'!$C:$C,0))),"",INDEX('Policy Characteristics'!D:D,MATCH($C1202,'Policy Characteristics'!$C:$C,0)))</f>
        <v>Industry Energy Efficiency Standards</v>
      </c>
      <c r="K1202" s="144" t="str">
        <f>IF(ISBLANK(INDEX('Policy Characteristics'!E:E,MATCH($C1202,'Policy Characteristics'!$C:$C,0))),"",INDEX('Policy Characteristics'!E:E,MATCH($C1202,'Policy Characteristics'!$C:$C,0)))</f>
        <v>indst efficiency standards</v>
      </c>
      <c r="L1202" s="151">
        <f>IF(ISBLANK(INDEX('Policy Characteristics'!F:F,MATCH($C1202,'Policy Characteristics'!$C:$C,0))),"",INDEX('Policy Characteristics'!F:F,MATCH($C1202,'Policy Characteristics'!$C:$C,0)))</f>
        <v>0</v>
      </c>
      <c r="M1202" s="151">
        <f>IF(ISBLANK(INDEX('Policy Characteristics'!G:G,MATCH($C1202,'Policy Characteristics'!$C:$C,0))),"",INDEX('Policy Characteristics'!G:G,MATCH($C1202,'Policy Characteristics'!$C:$C,0)))</f>
        <v>0.25</v>
      </c>
      <c r="N1202" s="151">
        <f>IF(ISBLANK(INDEX('Policy Characteristics'!H:H,MATCH($C1202,'Policy Characteristics'!$C:$C,0))),"",INDEX('Policy Characteristics'!H:H,MATCH($C1202,'Policy Characteristics'!$C:$C,0)))</f>
        <v>0.01</v>
      </c>
      <c r="O1202" s="144" t="str">
        <f>IF(ISBLANK(INDEX('Policy Characteristics'!I:I,MATCH($C1202,'Policy Characteristics'!$C:$C,0))),"",INDEX('Policy Characteristics'!I:I,MATCH($C1202,'Policy Characteristics'!$C:$C,0)))</f>
        <v>% reduction in energy use</v>
      </c>
      <c r="P1202" s="14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44" t="str">
        <f>IF(ISBLANK(INDEX('Policy Characteristics'!K:K,MATCH($C1202,'Policy Characteristics'!$C:$C,0))),"",INDEX('Policy Characteristics'!K:K,MATCH($C1202,'Policy Characteristics'!$C:$C,0)))</f>
        <v>industry-ag-main.html#eff-stds</v>
      </c>
      <c r="R1202" s="144" t="str">
        <f>IF(ISBLANK(INDEX('Policy Characteristics'!L:L,MATCH($C1202,'Policy Characteristics'!$C:$C,0))),"",INDEX('Policy Characteristics'!L:L,MATCH($C1202,'Policy Characteristics'!$C:$C,0)))</f>
        <v>industry-energy-efficiency-standards.html</v>
      </c>
    </row>
    <row r="1203" spans="1:18" s="4" customFormat="1" x14ac:dyDescent="0.25">
      <c r="A1203" s="144" t="str">
        <f>IF(ISBLANK(INDEX('Policy Characteristics'!A:A,MATCH($C1203,'Policy Characteristics'!$C:$C,0))),"",INDEX('Policy Characteristics'!A:A,MATCH($C1203,'Policy Characteristics'!$C:$C,0)))</f>
        <v>Industry</v>
      </c>
      <c r="B1203" s="152" t="str">
        <f>IF(ISBLANK(INDEX('Policy Characteristics'!B:B,MATCH($C1203,'Policy Characteristics'!$C:$C,0))),"",INDEX('Policy Characteristics'!B:B,MATCH($C1203,'Policy Characteristics'!$C:$C,0)))</f>
        <v>Industry Energy Efficiency Standards</v>
      </c>
      <c r="C1203" s="144" t="str">
        <f t="shared" si="45"/>
        <v>Percentage Improvement in Eqpt Efficiency Standards above BAU</v>
      </c>
      <c r="D1203" s="6" t="s">
        <v>1976</v>
      </c>
      <c r="E1203" s="45" t="s">
        <v>1598</v>
      </c>
      <c r="F1203" t="s">
        <v>1938</v>
      </c>
      <c r="G1203" s="45" t="s">
        <v>1601</v>
      </c>
      <c r="H1203" s="43">
        <v>1164</v>
      </c>
      <c r="I1203" t="s">
        <v>44</v>
      </c>
      <c r="J1203" s="145" t="str">
        <f>IF(ISBLANK(INDEX('Policy Characteristics'!D:D,MATCH($C1203,'Policy Characteristics'!$C:$C,0))),"",INDEX('Policy Characteristics'!D:D,MATCH($C1203,'Policy Characteristics'!$C:$C,0)))</f>
        <v>Industry Energy Efficiency Standards</v>
      </c>
      <c r="K1203" s="144" t="str">
        <f>IF(ISBLANK(INDEX('Policy Characteristics'!E:E,MATCH($C1203,'Policy Characteristics'!$C:$C,0))),"",INDEX('Policy Characteristics'!E:E,MATCH($C1203,'Policy Characteristics'!$C:$C,0)))</f>
        <v>indst efficiency standards</v>
      </c>
      <c r="L1203" s="151">
        <f>IF(ISBLANK(INDEX('Policy Characteristics'!F:F,MATCH($C1203,'Policy Characteristics'!$C:$C,0))),"",INDEX('Policy Characteristics'!F:F,MATCH($C1203,'Policy Characteristics'!$C:$C,0)))</f>
        <v>0</v>
      </c>
      <c r="M1203" s="151">
        <f>IF(ISBLANK(INDEX('Policy Characteristics'!G:G,MATCH($C1203,'Policy Characteristics'!$C:$C,0))),"",INDEX('Policy Characteristics'!G:G,MATCH($C1203,'Policy Characteristics'!$C:$C,0)))</f>
        <v>0.25</v>
      </c>
      <c r="N1203" s="151">
        <f>IF(ISBLANK(INDEX('Policy Characteristics'!H:H,MATCH($C1203,'Policy Characteristics'!$C:$C,0))),"",INDEX('Policy Characteristics'!H:H,MATCH($C1203,'Policy Characteristics'!$C:$C,0)))</f>
        <v>0.01</v>
      </c>
      <c r="O1203" s="144" t="str">
        <f>IF(ISBLANK(INDEX('Policy Characteristics'!I:I,MATCH($C1203,'Policy Characteristics'!$C:$C,0))),"",INDEX('Policy Characteristics'!I:I,MATCH($C1203,'Policy Characteristics'!$C:$C,0)))</f>
        <v>% reduction in energy use</v>
      </c>
      <c r="P1203" s="14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44" t="str">
        <f>IF(ISBLANK(INDEX('Policy Characteristics'!K:K,MATCH($C1203,'Policy Characteristics'!$C:$C,0))),"",INDEX('Policy Characteristics'!K:K,MATCH($C1203,'Policy Characteristics'!$C:$C,0)))</f>
        <v>industry-ag-main.html#eff-stds</v>
      </c>
      <c r="R1203" s="144" t="str">
        <f>IF(ISBLANK(INDEX('Policy Characteristics'!L:L,MATCH($C1203,'Policy Characteristics'!$C:$C,0))),"",INDEX('Policy Characteristics'!L:L,MATCH($C1203,'Policy Characteristics'!$C:$C,0)))</f>
        <v>industry-energy-efficiency-standards.html</v>
      </c>
    </row>
    <row r="1204" spans="1:18" s="4" customFormat="1" x14ac:dyDescent="0.25">
      <c r="A1204" s="144" t="str">
        <f>IF(ISBLANK(INDEX('Policy Characteristics'!A:A,MATCH($C1204,'Policy Characteristics'!$C:$C,0))),"",INDEX('Policy Characteristics'!A:A,MATCH($C1204,'Policy Characteristics'!$C:$C,0)))</f>
        <v>Industry</v>
      </c>
      <c r="B1204" s="152" t="str">
        <f>IF(ISBLANK(INDEX('Policy Characteristics'!B:B,MATCH($C1204,'Policy Characteristics'!$C:$C,0))),"",INDEX('Policy Characteristics'!B:B,MATCH($C1204,'Policy Characteristics'!$C:$C,0)))</f>
        <v>Industry Energy Efficiency Standards</v>
      </c>
      <c r="C1204" s="144" t="str">
        <f t="shared" si="45"/>
        <v>Percentage Improvement in Eqpt Efficiency Standards above BAU</v>
      </c>
      <c r="D1204" s="6" t="s">
        <v>1976</v>
      </c>
      <c r="E1204" s="45" t="s">
        <v>1599</v>
      </c>
      <c r="F1204" t="s">
        <v>1938</v>
      </c>
      <c r="G1204" s="45" t="s">
        <v>1603</v>
      </c>
      <c r="H1204" s="43">
        <v>1165</v>
      </c>
      <c r="I1204" t="s">
        <v>43</v>
      </c>
      <c r="J1204" s="145" t="str">
        <f>IF(ISBLANK(INDEX('Policy Characteristics'!D:D,MATCH($C1204,'Policy Characteristics'!$C:$C,0))),"",INDEX('Policy Characteristics'!D:D,MATCH($C1204,'Policy Characteristics'!$C:$C,0)))</f>
        <v>Industry Energy Efficiency Standards</v>
      </c>
      <c r="K1204" s="144" t="str">
        <f>IF(ISBLANK(INDEX('Policy Characteristics'!E:E,MATCH($C1204,'Policy Characteristics'!$C:$C,0))),"",INDEX('Policy Characteristics'!E:E,MATCH($C1204,'Policy Characteristics'!$C:$C,0)))</f>
        <v>indst efficiency standards</v>
      </c>
      <c r="L1204" s="151">
        <f>IF(ISBLANK(INDEX('Policy Characteristics'!F:F,MATCH($C1204,'Policy Characteristics'!$C:$C,0))),"",INDEX('Policy Characteristics'!F:F,MATCH($C1204,'Policy Characteristics'!$C:$C,0)))</f>
        <v>0</v>
      </c>
      <c r="M1204" s="151">
        <f>IF(ISBLANK(INDEX('Policy Characteristics'!G:G,MATCH($C1204,'Policy Characteristics'!$C:$C,0))),"",INDEX('Policy Characteristics'!G:G,MATCH($C1204,'Policy Characteristics'!$C:$C,0)))</f>
        <v>0.25</v>
      </c>
      <c r="N1204" s="151">
        <f>IF(ISBLANK(INDEX('Policy Characteristics'!H:H,MATCH($C1204,'Policy Characteristics'!$C:$C,0))),"",INDEX('Policy Characteristics'!H:H,MATCH($C1204,'Policy Characteristics'!$C:$C,0)))</f>
        <v>0.01</v>
      </c>
      <c r="O1204" s="144" t="str">
        <f>IF(ISBLANK(INDEX('Policy Characteristics'!I:I,MATCH($C1204,'Policy Characteristics'!$C:$C,0))),"",INDEX('Policy Characteristics'!I:I,MATCH($C1204,'Policy Characteristics'!$C:$C,0)))</f>
        <v>% reduction in energy use</v>
      </c>
      <c r="P1204" s="14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44" t="str">
        <f>IF(ISBLANK(INDEX('Policy Characteristics'!K:K,MATCH($C1204,'Policy Characteristics'!$C:$C,0))),"",INDEX('Policy Characteristics'!K:K,MATCH($C1204,'Policy Characteristics'!$C:$C,0)))</f>
        <v>industry-ag-main.html#eff-stds</v>
      </c>
      <c r="R1204" s="144" t="str">
        <f>IF(ISBLANK(INDEX('Policy Characteristics'!L:L,MATCH($C1204,'Policy Characteristics'!$C:$C,0))),"",INDEX('Policy Characteristics'!L:L,MATCH($C1204,'Policy Characteristics'!$C:$C,0)))</f>
        <v>industry-energy-efficiency-standards.html</v>
      </c>
    </row>
    <row r="1205" spans="1:18" s="4" customFormat="1" x14ac:dyDescent="0.25">
      <c r="A1205" s="144" t="str">
        <f>IF(ISBLANK(INDEX('Policy Characteristics'!A:A,MATCH($C1205,'Policy Characteristics'!$C:$C,0))),"",INDEX('Policy Characteristics'!A:A,MATCH($C1205,'Policy Characteristics'!$C:$C,0)))</f>
        <v>Industry</v>
      </c>
      <c r="B1205" s="152" t="str">
        <f>IF(ISBLANK(INDEX('Policy Characteristics'!B:B,MATCH($C1205,'Policy Characteristics'!$C:$C,0))),"",INDEX('Policy Characteristics'!B:B,MATCH($C1205,'Policy Characteristics'!$C:$C,0)))</f>
        <v>Industry Energy Efficiency Standards</v>
      </c>
      <c r="C1205" s="144" t="str">
        <f t="shared" si="45"/>
        <v>Percentage Improvement in Eqpt Efficiency Standards above BAU</v>
      </c>
      <c r="D1205" s="6" t="s">
        <v>1976</v>
      </c>
      <c r="E1205" s="45" t="s">
        <v>1600</v>
      </c>
      <c r="F1205" t="s">
        <v>1938</v>
      </c>
      <c r="G1205" s="45" t="s">
        <v>1604</v>
      </c>
      <c r="H1205" s="43">
        <v>1166</v>
      </c>
      <c r="I1205" t="s">
        <v>43</v>
      </c>
      <c r="J1205" s="145" t="str">
        <f>IF(ISBLANK(INDEX('Policy Characteristics'!D:D,MATCH($C1205,'Policy Characteristics'!$C:$C,0))),"",INDEX('Policy Characteristics'!D:D,MATCH($C1205,'Policy Characteristics'!$C:$C,0)))</f>
        <v>Industry Energy Efficiency Standards</v>
      </c>
      <c r="K1205" s="144" t="str">
        <f>IF(ISBLANK(INDEX('Policy Characteristics'!E:E,MATCH($C1205,'Policy Characteristics'!$C:$C,0))),"",INDEX('Policy Characteristics'!E:E,MATCH($C1205,'Policy Characteristics'!$C:$C,0)))</f>
        <v>indst efficiency standards</v>
      </c>
      <c r="L1205" s="151">
        <f>IF(ISBLANK(INDEX('Policy Characteristics'!F:F,MATCH($C1205,'Policy Characteristics'!$C:$C,0))),"",INDEX('Policy Characteristics'!F:F,MATCH($C1205,'Policy Characteristics'!$C:$C,0)))</f>
        <v>0</v>
      </c>
      <c r="M1205" s="151">
        <f>IF(ISBLANK(INDEX('Policy Characteristics'!G:G,MATCH($C1205,'Policy Characteristics'!$C:$C,0))),"",INDEX('Policy Characteristics'!G:G,MATCH($C1205,'Policy Characteristics'!$C:$C,0)))</f>
        <v>0.25</v>
      </c>
      <c r="N1205" s="151">
        <f>IF(ISBLANK(INDEX('Policy Characteristics'!H:H,MATCH($C1205,'Policy Characteristics'!$C:$C,0))),"",INDEX('Policy Characteristics'!H:H,MATCH($C1205,'Policy Characteristics'!$C:$C,0)))</f>
        <v>0.01</v>
      </c>
      <c r="O1205" s="144" t="str">
        <f>IF(ISBLANK(INDEX('Policy Characteristics'!I:I,MATCH($C1205,'Policy Characteristics'!$C:$C,0))),"",INDEX('Policy Characteristics'!I:I,MATCH($C1205,'Policy Characteristics'!$C:$C,0)))</f>
        <v>% reduction in energy use</v>
      </c>
      <c r="P1205" s="14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44" t="str">
        <f>IF(ISBLANK(INDEX('Policy Characteristics'!K:K,MATCH($C1205,'Policy Characteristics'!$C:$C,0))),"",INDEX('Policy Characteristics'!K:K,MATCH($C1205,'Policy Characteristics'!$C:$C,0)))</f>
        <v>industry-ag-main.html#eff-stds</v>
      </c>
      <c r="R1205" s="144" t="str">
        <f>IF(ISBLANK(INDEX('Policy Characteristics'!L:L,MATCH($C1205,'Policy Characteristics'!$C:$C,0))),"",INDEX('Policy Characteristics'!L:L,MATCH($C1205,'Policy Characteristics'!$C:$C,0)))</f>
        <v>industry-energy-efficiency-standards.html</v>
      </c>
    </row>
    <row r="1206" spans="1:18" s="4" customFormat="1" x14ac:dyDescent="0.25">
      <c r="A1206" s="144" t="str">
        <f>IF(ISBLANK(INDEX('Policy Characteristics'!A:A,MATCH($C1206,'Policy Characteristics'!$C:$C,0))),"",INDEX('Policy Characteristics'!A:A,MATCH($C1206,'Policy Characteristics'!$C:$C,0)))</f>
        <v>Industry</v>
      </c>
      <c r="B1206" s="152" t="str">
        <f>IF(ISBLANK(INDEX('Policy Characteristics'!B:B,MATCH($C1206,'Policy Characteristics'!$C:$C,0))),"",INDEX('Policy Characteristics'!B:B,MATCH($C1206,'Policy Characteristics'!$C:$C,0)))</f>
        <v>Industry Energy Efficiency Standards</v>
      </c>
      <c r="C1206" s="144" t="str">
        <f t="shared" si="45"/>
        <v>Percentage Improvement in Eqpt Efficiency Standards above BAU</v>
      </c>
      <c r="D1206" s="6" t="s">
        <v>1976</v>
      </c>
      <c r="E1206" s="45" t="s">
        <v>1597</v>
      </c>
      <c r="F1206" t="s">
        <v>1938</v>
      </c>
      <c r="G1206" s="45" t="s">
        <v>1602</v>
      </c>
      <c r="H1206" s="43">
        <v>1167</v>
      </c>
      <c r="I1206" t="s">
        <v>44</v>
      </c>
      <c r="J1206" s="145" t="str">
        <f>IF(ISBLANK(INDEX('Policy Characteristics'!D:D,MATCH($C1206,'Policy Characteristics'!$C:$C,0))),"",INDEX('Policy Characteristics'!D:D,MATCH($C1206,'Policy Characteristics'!$C:$C,0)))</f>
        <v>Industry Energy Efficiency Standards</v>
      </c>
      <c r="K1206" s="144" t="str">
        <f>IF(ISBLANK(INDEX('Policy Characteristics'!E:E,MATCH($C1206,'Policy Characteristics'!$C:$C,0))),"",INDEX('Policy Characteristics'!E:E,MATCH($C1206,'Policy Characteristics'!$C:$C,0)))</f>
        <v>indst efficiency standards</v>
      </c>
      <c r="L1206" s="151">
        <f>IF(ISBLANK(INDEX('Policy Characteristics'!F:F,MATCH($C1206,'Policy Characteristics'!$C:$C,0))),"",INDEX('Policy Characteristics'!F:F,MATCH($C1206,'Policy Characteristics'!$C:$C,0)))</f>
        <v>0</v>
      </c>
      <c r="M1206" s="151">
        <f>IF(ISBLANK(INDEX('Policy Characteristics'!G:G,MATCH($C1206,'Policy Characteristics'!$C:$C,0))),"",INDEX('Policy Characteristics'!G:G,MATCH($C1206,'Policy Characteristics'!$C:$C,0)))</f>
        <v>0.25</v>
      </c>
      <c r="N1206" s="151">
        <f>IF(ISBLANK(INDEX('Policy Characteristics'!H:H,MATCH($C1206,'Policy Characteristics'!$C:$C,0))),"",INDEX('Policy Characteristics'!H:H,MATCH($C1206,'Policy Characteristics'!$C:$C,0)))</f>
        <v>0.01</v>
      </c>
      <c r="O1206" s="144" t="str">
        <f>IF(ISBLANK(INDEX('Policy Characteristics'!I:I,MATCH($C1206,'Policy Characteristics'!$C:$C,0))),"",INDEX('Policy Characteristics'!I:I,MATCH($C1206,'Policy Characteristics'!$C:$C,0)))</f>
        <v>% reduction in energy use</v>
      </c>
      <c r="P1206" s="14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44" t="str">
        <f>IF(ISBLANK(INDEX('Policy Characteristics'!K:K,MATCH($C1206,'Policy Characteristics'!$C:$C,0))),"",INDEX('Policy Characteristics'!K:K,MATCH($C1206,'Policy Characteristics'!$C:$C,0)))</f>
        <v>industry-ag-main.html#eff-stds</v>
      </c>
      <c r="R1206" s="144" t="str">
        <f>IF(ISBLANK(INDEX('Policy Characteristics'!L:L,MATCH($C1206,'Policy Characteristics'!$C:$C,0))),"",INDEX('Policy Characteristics'!L:L,MATCH($C1206,'Policy Characteristics'!$C:$C,0)))</f>
        <v>industry-energy-efficiency-standards.html</v>
      </c>
    </row>
    <row r="1207" spans="1:18" s="4" customFormat="1" x14ac:dyDescent="0.25">
      <c r="A1207" s="144" t="str">
        <f>IF(ISBLANK(INDEX('Policy Characteristics'!A:A,MATCH($C1207,'Policy Characteristics'!$C:$C,0))),"",INDEX('Policy Characteristics'!A:A,MATCH($C1207,'Policy Characteristics'!$C:$C,0)))</f>
        <v>Industry</v>
      </c>
      <c r="B1207" s="152" t="str">
        <f>IF(ISBLANK(INDEX('Policy Characteristics'!B:B,MATCH($C1207,'Policy Characteristics'!$C:$C,0))),"",INDEX('Policy Characteristics'!B:B,MATCH($C1207,'Policy Characteristics'!$C:$C,0)))</f>
        <v>Industry Energy Efficiency Standards</v>
      </c>
      <c r="C1207" s="144" t="str">
        <f t="shared" si="45"/>
        <v>Percentage Improvement in Eqpt Efficiency Standards above BAU</v>
      </c>
      <c r="D1207" s="6" t="s">
        <v>1977</v>
      </c>
      <c r="E1207" s="45" t="s">
        <v>1292</v>
      </c>
      <c r="F1207" t="s">
        <v>1939</v>
      </c>
      <c r="G1207" s="45" t="s">
        <v>1298</v>
      </c>
      <c r="H1207" s="43">
        <v>1168</v>
      </c>
      <c r="I1207" t="s">
        <v>43</v>
      </c>
      <c r="J1207" s="145" t="str">
        <f>IF(ISBLANK(INDEX('Policy Characteristics'!D:D,MATCH($C1207,'Policy Characteristics'!$C:$C,0))),"",INDEX('Policy Characteristics'!D:D,MATCH($C1207,'Policy Characteristics'!$C:$C,0)))</f>
        <v>Industry Energy Efficiency Standards</v>
      </c>
      <c r="K1207" s="144" t="str">
        <f>IF(ISBLANK(INDEX('Policy Characteristics'!E:E,MATCH($C1207,'Policy Characteristics'!$C:$C,0))),"",INDEX('Policy Characteristics'!E:E,MATCH($C1207,'Policy Characteristics'!$C:$C,0)))</f>
        <v>indst efficiency standards</v>
      </c>
      <c r="L1207" s="151">
        <f>IF(ISBLANK(INDEX('Policy Characteristics'!F:F,MATCH($C1207,'Policy Characteristics'!$C:$C,0))),"",INDEX('Policy Characteristics'!F:F,MATCH($C1207,'Policy Characteristics'!$C:$C,0)))</f>
        <v>0</v>
      </c>
      <c r="M1207" s="151">
        <f>IF(ISBLANK(INDEX('Policy Characteristics'!G:G,MATCH($C1207,'Policy Characteristics'!$C:$C,0))),"",INDEX('Policy Characteristics'!G:G,MATCH($C1207,'Policy Characteristics'!$C:$C,0)))</f>
        <v>0.25</v>
      </c>
      <c r="N1207" s="151">
        <f>IF(ISBLANK(INDEX('Policy Characteristics'!H:H,MATCH($C1207,'Policy Characteristics'!$C:$C,0))),"",INDEX('Policy Characteristics'!H:H,MATCH($C1207,'Policy Characteristics'!$C:$C,0)))</f>
        <v>0.01</v>
      </c>
      <c r="O1207" s="144" t="str">
        <f>IF(ISBLANK(INDEX('Policy Characteristics'!I:I,MATCH($C1207,'Policy Characteristics'!$C:$C,0))),"",INDEX('Policy Characteristics'!I:I,MATCH($C1207,'Policy Characteristics'!$C:$C,0)))</f>
        <v>% reduction in energy use</v>
      </c>
      <c r="P1207" s="14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44" t="str">
        <f>IF(ISBLANK(INDEX('Policy Characteristics'!K:K,MATCH($C1207,'Policy Characteristics'!$C:$C,0))),"",INDEX('Policy Characteristics'!K:K,MATCH($C1207,'Policy Characteristics'!$C:$C,0)))</f>
        <v>industry-ag-main.html#eff-stds</v>
      </c>
      <c r="R1207" s="144" t="str">
        <f>IF(ISBLANK(INDEX('Policy Characteristics'!L:L,MATCH($C1207,'Policy Characteristics'!$C:$C,0))),"",INDEX('Policy Characteristics'!L:L,MATCH($C1207,'Policy Characteristics'!$C:$C,0)))</f>
        <v>industry-energy-efficiency-standards.html</v>
      </c>
    </row>
    <row r="1208" spans="1:18" s="4" customFormat="1" x14ac:dyDescent="0.25">
      <c r="A1208" s="144" t="str">
        <f>IF(ISBLANK(INDEX('Policy Characteristics'!A:A,MATCH($C1208,'Policy Characteristics'!$C:$C,0))),"",INDEX('Policy Characteristics'!A:A,MATCH($C1208,'Policy Characteristics'!$C:$C,0)))</f>
        <v>Industry</v>
      </c>
      <c r="B1208" s="152" t="str">
        <f>IF(ISBLANK(INDEX('Policy Characteristics'!B:B,MATCH($C1208,'Policy Characteristics'!$C:$C,0))),"",INDEX('Policy Characteristics'!B:B,MATCH($C1208,'Policy Characteristics'!$C:$C,0)))</f>
        <v>Industry Energy Efficiency Standards</v>
      </c>
      <c r="C1208" s="144" t="str">
        <f t="shared" si="45"/>
        <v>Percentage Improvement in Eqpt Efficiency Standards above BAU</v>
      </c>
      <c r="D1208" s="6" t="s">
        <v>1977</v>
      </c>
      <c r="E1208" s="45" t="s">
        <v>1293</v>
      </c>
      <c r="F1208" t="s">
        <v>1939</v>
      </c>
      <c r="G1208" s="45" t="s">
        <v>1301</v>
      </c>
      <c r="H1208" s="43">
        <v>1169</v>
      </c>
      <c r="I1208" t="s">
        <v>43</v>
      </c>
      <c r="J1208" s="145" t="str">
        <f>IF(ISBLANK(INDEX('Policy Characteristics'!D:D,MATCH($C1208,'Policy Characteristics'!$C:$C,0))),"",INDEX('Policy Characteristics'!D:D,MATCH($C1208,'Policy Characteristics'!$C:$C,0)))</f>
        <v>Industry Energy Efficiency Standards</v>
      </c>
      <c r="K1208" s="144" t="str">
        <f>IF(ISBLANK(INDEX('Policy Characteristics'!E:E,MATCH($C1208,'Policy Characteristics'!$C:$C,0))),"",INDEX('Policy Characteristics'!E:E,MATCH($C1208,'Policy Characteristics'!$C:$C,0)))</f>
        <v>indst efficiency standards</v>
      </c>
      <c r="L1208" s="151">
        <f>IF(ISBLANK(INDEX('Policy Characteristics'!F:F,MATCH($C1208,'Policy Characteristics'!$C:$C,0))),"",INDEX('Policy Characteristics'!F:F,MATCH($C1208,'Policy Characteristics'!$C:$C,0)))</f>
        <v>0</v>
      </c>
      <c r="M1208" s="151">
        <f>IF(ISBLANK(INDEX('Policy Characteristics'!G:G,MATCH($C1208,'Policy Characteristics'!$C:$C,0))),"",INDEX('Policy Characteristics'!G:G,MATCH($C1208,'Policy Characteristics'!$C:$C,0)))</f>
        <v>0.25</v>
      </c>
      <c r="N1208" s="151">
        <f>IF(ISBLANK(INDEX('Policy Characteristics'!H:H,MATCH($C1208,'Policy Characteristics'!$C:$C,0))),"",INDEX('Policy Characteristics'!H:H,MATCH($C1208,'Policy Characteristics'!$C:$C,0)))</f>
        <v>0.01</v>
      </c>
      <c r="O1208" s="144" t="str">
        <f>IF(ISBLANK(INDEX('Policy Characteristics'!I:I,MATCH($C1208,'Policy Characteristics'!$C:$C,0))),"",INDEX('Policy Characteristics'!I:I,MATCH($C1208,'Policy Characteristics'!$C:$C,0)))</f>
        <v>% reduction in energy use</v>
      </c>
      <c r="P1208" s="14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44" t="str">
        <f>IF(ISBLANK(INDEX('Policy Characteristics'!K:K,MATCH($C1208,'Policy Characteristics'!$C:$C,0))),"",INDEX('Policy Characteristics'!K:K,MATCH($C1208,'Policy Characteristics'!$C:$C,0)))</f>
        <v>industry-ag-main.html#eff-stds</v>
      </c>
      <c r="R1208" s="144" t="str">
        <f>IF(ISBLANK(INDEX('Policy Characteristics'!L:L,MATCH($C1208,'Policy Characteristics'!$C:$C,0))),"",INDEX('Policy Characteristics'!L:L,MATCH($C1208,'Policy Characteristics'!$C:$C,0)))</f>
        <v>industry-energy-efficiency-standards.html</v>
      </c>
    </row>
    <row r="1209" spans="1:18" s="4" customFormat="1" x14ac:dyDescent="0.25">
      <c r="A1209" s="144" t="str">
        <f>IF(ISBLANK(INDEX('Policy Characteristics'!A:A,MATCH($C1209,'Policy Characteristics'!$C:$C,0))),"",INDEX('Policy Characteristics'!A:A,MATCH($C1209,'Policy Characteristics'!$C:$C,0)))</f>
        <v>Industry</v>
      </c>
      <c r="B1209" s="152" t="str">
        <f>IF(ISBLANK(INDEX('Policy Characteristics'!B:B,MATCH($C1209,'Policy Characteristics'!$C:$C,0))),"",INDEX('Policy Characteristics'!B:B,MATCH($C1209,'Policy Characteristics'!$C:$C,0)))</f>
        <v>Industry Energy Efficiency Standards</v>
      </c>
      <c r="C1209" s="144" t="str">
        <f t="shared" si="45"/>
        <v>Percentage Improvement in Eqpt Efficiency Standards above BAU</v>
      </c>
      <c r="D1209" s="6" t="s">
        <v>1977</v>
      </c>
      <c r="E1209" s="45" t="s">
        <v>1294</v>
      </c>
      <c r="F1209" t="s">
        <v>1939</v>
      </c>
      <c r="G1209" s="45" t="s">
        <v>1302</v>
      </c>
      <c r="H1209" s="43">
        <v>1170</v>
      </c>
      <c r="I1209" t="s">
        <v>43</v>
      </c>
      <c r="J1209" s="145" t="str">
        <f>IF(ISBLANK(INDEX('Policy Characteristics'!D:D,MATCH($C1209,'Policy Characteristics'!$C:$C,0))),"",INDEX('Policy Characteristics'!D:D,MATCH($C1209,'Policy Characteristics'!$C:$C,0)))</f>
        <v>Industry Energy Efficiency Standards</v>
      </c>
      <c r="K1209" s="144" t="str">
        <f>IF(ISBLANK(INDEX('Policy Characteristics'!E:E,MATCH($C1209,'Policy Characteristics'!$C:$C,0))),"",INDEX('Policy Characteristics'!E:E,MATCH($C1209,'Policy Characteristics'!$C:$C,0)))</f>
        <v>indst efficiency standards</v>
      </c>
      <c r="L1209" s="151">
        <f>IF(ISBLANK(INDEX('Policy Characteristics'!F:F,MATCH($C1209,'Policy Characteristics'!$C:$C,0))),"",INDEX('Policy Characteristics'!F:F,MATCH($C1209,'Policy Characteristics'!$C:$C,0)))</f>
        <v>0</v>
      </c>
      <c r="M1209" s="151">
        <f>IF(ISBLANK(INDEX('Policy Characteristics'!G:G,MATCH($C1209,'Policy Characteristics'!$C:$C,0))),"",INDEX('Policy Characteristics'!G:G,MATCH($C1209,'Policy Characteristics'!$C:$C,0)))</f>
        <v>0.25</v>
      </c>
      <c r="N1209" s="151">
        <f>IF(ISBLANK(INDEX('Policy Characteristics'!H:H,MATCH($C1209,'Policy Characteristics'!$C:$C,0))),"",INDEX('Policy Characteristics'!H:H,MATCH($C1209,'Policy Characteristics'!$C:$C,0)))</f>
        <v>0.01</v>
      </c>
      <c r="O1209" s="144" t="str">
        <f>IF(ISBLANK(INDEX('Policy Characteristics'!I:I,MATCH($C1209,'Policy Characteristics'!$C:$C,0))),"",INDEX('Policy Characteristics'!I:I,MATCH($C1209,'Policy Characteristics'!$C:$C,0)))</f>
        <v>% reduction in energy use</v>
      </c>
      <c r="P1209" s="14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44" t="str">
        <f>IF(ISBLANK(INDEX('Policy Characteristics'!K:K,MATCH($C1209,'Policy Characteristics'!$C:$C,0))),"",INDEX('Policy Characteristics'!K:K,MATCH($C1209,'Policy Characteristics'!$C:$C,0)))</f>
        <v>industry-ag-main.html#eff-stds</v>
      </c>
      <c r="R1209" s="144" t="str">
        <f>IF(ISBLANK(INDEX('Policy Characteristics'!L:L,MATCH($C1209,'Policy Characteristics'!$C:$C,0))),"",INDEX('Policy Characteristics'!L:L,MATCH($C1209,'Policy Characteristics'!$C:$C,0)))</f>
        <v>industry-energy-efficiency-standards.html</v>
      </c>
    </row>
    <row r="1210" spans="1:18" s="4" customFormat="1" x14ac:dyDescent="0.25">
      <c r="A1210" s="144" t="str">
        <f>IF(ISBLANK(INDEX('Policy Characteristics'!A:A,MATCH($C1210,'Policy Characteristics'!$C:$C,0))),"",INDEX('Policy Characteristics'!A:A,MATCH($C1210,'Policy Characteristics'!$C:$C,0)))</f>
        <v>Industry</v>
      </c>
      <c r="B1210" s="152" t="str">
        <f>IF(ISBLANK(INDEX('Policy Characteristics'!B:B,MATCH($C1210,'Policy Characteristics'!$C:$C,0))),"",INDEX('Policy Characteristics'!B:B,MATCH($C1210,'Policy Characteristics'!$C:$C,0)))</f>
        <v>Industry Energy Efficiency Standards</v>
      </c>
      <c r="C1210" s="144" t="str">
        <f t="shared" si="45"/>
        <v>Percentage Improvement in Eqpt Efficiency Standards above BAU</v>
      </c>
      <c r="D1210" s="6" t="s">
        <v>1977</v>
      </c>
      <c r="E1210" s="45" t="s">
        <v>1295</v>
      </c>
      <c r="F1210" t="s">
        <v>1939</v>
      </c>
      <c r="G1210" s="45" t="s">
        <v>1299</v>
      </c>
      <c r="H1210" s="43">
        <v>1171</v>
      </c>
      <c r="I1210" t="s">
        <v>44</v>
      </c>
      <c r="J1210" s="145" t="str">
        <f>IF(ISBLANK(INDEX('Policy Characteristics'!D:D,MATCH($C1210,'Policy Characteristics'!$C:$C,0))),"",INDEX('Policy Characteristics'!D:D,MATCH($C1210,'Policy Characteristics'!$C:$C,0)))</f>
        <v>Industry Energy Efficiency Standards</v>
      </c>
      <c r="K1210" s="144" t="str">
        <f>IF(ISBLANK(INDEX('Policy Characteristics'!E:E,MATCH($C1210,'Policy Characteristics'!$C:$C,0))),"",INDEX('Policy Characteristics'!E:E,MATCH($C1210,'Policy Characteristics'!$C:$C,0)))</f>
        <v>indst efficiency standards</v>
      </c>
      <c r="L1210" s="151">
        <f>IF(ISBLANK(INDEX('Policy Characteristics'!F:F,MATCH($C1210,'Policy Characteristics'!$C:$C,0))),"",INDEX('Policy Characteristics'!F:F,MATCH($C1210,'Policy Characteristics'!$C:$C,0)))</f>
        <v>0</v>
      </c>
      <c r="M1210" s="151">
        <f>IF(ISBLANK(INDEX('Policy Characteristics'!G:G,MATCH($C1210,'Policy Characteristics'!$C:$C,0))),"",INDEX('Policy Characteristics'!G:G,MATCH($C1210,'Policy Characteristics'!$C:$C,0)))</f>
        <v>0.25</v>
      </c>
      <c r="N1210" s="151">
        <f>IF(ISBLANK(INDEX('Policy Characteristics'!H:H,MATCH($C1210,'Policy Characteristics'!$C:$C,0))),"",INDEX('Policy Characteristics'!H:H,MATCH($C1210,'Policy Characteristics'!$C:$C,0)))</f>
        <v>0.01</v>
      </c>
      <c r="O1210" s="144" t="str">
        <f>IF(ISBLANK(INDEX('Policy Characteristics'!I:I,MATCH($C1210,'Policy Characteristics'!$C:$C,0))),"",INDEX('Policy Characteristics'!I:I,MATCH($C1210,'Policy Characteristics'!$C:$C,0)))</f>
        <v>% reduction in energy use</v>
      </c>
      <c r="P1210" s="14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44" t="str">
        <f>IF(ISBLANK(INDEX('Policy Characteristics'!K:K,MATCH($C1210,'Policy Characteristics'!$C:$C,0))),"",INDEX('Policy Characteristics'!K:K,MATCH($C1210,'Policy Characteristics'!$C:$C,0)))</f>
        <v>industry-ag-main.html#eff-stds</v>
      </c>
      <c r="R1210" s="144" t="str">
        <f>IF(ISBLANK(INDEX('Policy Characteristics'!L:L,MATCH($C1210,'Policy Characteristics'!$C:$C,0))),"",INDEX('Policy Characteristics'!L:L,MATCH($C1210,'Policy Characteristics'!$C:$C,0)))</f>
        <v>industry-energy-efficiency-standards.html</v>
      </c>
    </row>
    <row r="1211" spans="1:18" s="4" customFormat="1" x14ac:dyDescent="0.25">
      <c r="A1211" s="144" t="str">
        <f>IF(ISBLANK(INDEX('Policy Characteristics'!A:A,MATCH($C1211,'Policy Characteristics'!$C:$C,0))),"",INDEX('Policy Characteristics'!A:A,MATCH($C1211,'Policy Characteristics'!$C:$C,0)))</f>
        <v>Industry</v>
      </c>
      <c r="B1211" s="152" t="str">
        <f>IF(ISBLANK(INDEX('Policy Characteristics'!B:B,MATCH($C1211,'Policy Characteristics'!$C:$C,0))),"",INDEX('Policy Characteristics'!B:B,MATCH($C1211,'Policy Characteristics'!$C:$C,0)))</f>
        <v>Industry Energy Efficiency Standards</v>
      </c>
      <c r="C1211" s="144" t="str">
        <f t="shared" si="45"/>
        <v>Percentage Improvement in Eqpt Efficiency Standards above BAU</v>
      </c>
      <c r="D1211" s="6" t="s">
        <v>1977</v>
      </c>
      <c r="E1211" s="45" t="s">
        <v>1296</v>
      </c>
      <c r="F1211" t="s">
        <v>1939</v>
      </c>
      <c r="G1211" s="45" t="s">
        <v>1300</v>
      </c>
      <c r="H1211" s="43">
        <v>1172</v>
      </c>
      <c r="I1211" t="s">
        <v>43</v>
      </c>
      <c r="J1211" s="145" t="str">
        <f>IF(ISBLANK(INDEX('Policy Characteristics'!D:D,MATCH($C1211,'Policy Characteristics'!$C:$C,0))),"",INDEX('Policy Characteristics'!D:D,MATCH($C1211,'Policy Characteristics'!$C:$C,0)))</f>
        <v>Industry Energy Efficiency Standards</v>
      </c>
      <c r="K1211" s="144" t="str">
        <f>IF(ISBLANK(INDEX('Policy Characteristics'!E:E,MATCH($C1211,'Policy Characteristics'!$C:$C,0))),"",INDEX('Policy Characteristics'!E:E,MATCH($C1211,'Policy Characteristics'!$C:$C,0)))</f>
        <v>indst efficiency standards</v>
      </c>
      <c r="L1211" s="151">
        <f>IF(ISBLANK(INDEX('Policy Characteristics'!F:F,MATCH($C1211,'Policy Characteristics'!$C:$C,0))),"",INDEX('Policy Characteristics'!F:F,MATCH($C1211,'Policy Characteristics'!$C:$C,0)))</f>
        <v>0</v>
      </c>
      <c r="M1211" s="151">
        <f>IF(ISBLANK(INDEX('Policy Characteristics'!G:G,MATCH($C1211,'Policy Characteristics'!$C:$C,0))),"",INDEX('Policy Characteristics'!G:G,MATCH($C1211,'Policy Characteristics'!$C:$C,0)))</f>
        <v>0.25</v>
      </c>
      <c r="N1211" s="151">
        <f>IF(ISBLANK(INDEX('Policy Characteristics'!H:H,MATCH($C1211,'Policy Characteristics'!$C:$C,0))),"",INDEX('Policy Characteristics'!H:H,MATCH($C1211,'Policy Characteristics'!$C:$C,0)))</f>
        <v>0.01</v>
      </c>
      <c r="O1211" s="144" t="str">
        <f>IF(ISBLANK(INDEX('Policy Characteristics'!I:I,MATCH($C1211,'Policy Characteristics'!$C:$C,0))),"",INDEX('Policy Characteristics'!I:I,MATCH($C1211,'Policy Characteristics'!$C:$C,0)))</f>
        <v>% reduction in energy use</v>
      </c>
      <c r="P1211" s="14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44" t="str">
        <f>IF(ISBLANK(INDEX('Policy Characteristics'!K:K,MATCH($C1211,'Policy Characteristics'!$C:$C,0))),"",INDEX('Policy Characteristics'!K:K,MATCH($C1211,'Policy Characteristics'!$C:$C,0)))</f>
        <v>industry-ag-main.html#eff-stds</v>
      </c>
      <c r="R1211" s="144" t="str">
        <f>IF(ISBLANK(INDEX('Policy Characteristics'!L:L,MATCH($C1211,'Policy Characteristics'!$C:$C,0))),"",INDEX('Policy Characteristics'!L:L,MATCH($C1211,'Policy Characteristics'!$C:$C,0)))</f>
        <v>industry-energy-efficiency-standards.html</v>
      </c>
    </row>
    <row r="1212" spans="1:18" s="4" customFormat="1" x14ac:dyDescent="0.25">
      <c r="A1212" s="144" t="str">
        <f>IF(ISBLANK(INDEX('Policy Characteristics'!A:A,MATCH($C1212,'Policy Characteristics'!$C:$C,0))),"",INDEX('Policy Characteristics'!A:A,MATCH($C1212,'Policy Characteristics'!$C:$C,0)))</f>
        <v>Industry</v>
      </c>
      <c r="B1212" s="152" t="str">
        <f>IF(ISBLANK(INDEX('Policy Characteristics'!B:B,MATCH($C1212,'Policy Characteristics'!$C:$C,0))),"",INDEX('Policy Characteristics'!B:B,MATCH($C1212,'Policy Characteristics'!$C:$C,0)))</f>
        <v>Industry Energy Efficiency Standards</v>
      </c>
      <c r="C1212" s="144" t="str">
        <f t="shared" si="45"/>
        <v>Percentage Improvement in Eqpt Efficiency Standards above BAU</v>
      </c>
      <c r="D1212" s="6" t="s">
        <v>1977</v>
      </c>
      <c r="E1212" s="45" t="s">
        <v>1297</v>
      </c>
      <c r="F1212" t="s">
        <v>1939</v>
      </c>
      <c r="G1212" s="45" t="s">
        <v>1303</v>
      </c>
      <c r="H1212" s="43">
        <v>1173</v>
      </c>
      <c r="I1212" t="s">
        <v>44</v>
      </c>
      <c r="J1212" s="145" t="str">
        <f>IF(ISBLANK(INDEX('Policy Characteristics'!D:D,MATCH($C1212,'Policy Characteristics'!$C:$C,0))),"",INDEX('Policy Characteristics'!D:D,MATCH($C1212,'Policy Characteristics'!$C:$C,0)))</f>
        <v>Industry Energy Efficiency Standards</v>
      </c>
      <c r="K1212" s="144" t="str">
        <f>IF(ISBLANK(INDEX('Policy Characteristics'!E:E,MATCH($C1212,'Policy Characteristics'!$C:$C,0))),"",INDEX('Policy Characteristics'!E:E,MATCH($C1212,'Policy Characteristics'!$C:$C,0)))</f>
        <v>indst efficiency standards</v>
      </c>
      <c r="L1212" s="151">
        <f>IF(ISBLANK(INDEX('Policy Characteristics'!F:F,MATCH($C1212,'Policy Characteristics'!$C:$C,0))),"",INDEX('Policy Characteristics'!F:F,MATCH($C1212,'Policy Characteristics'!$C:$C,0)))</f>
        <v>0</v>
      </c>
      <c r="M1212" s="151">
        <f>IF(ISBLANK(INDEX('Policy Characteristics'!G:G,MATCH($C1212,'Policy Characteristics'!$C:$C,0))),"",INDEX('Policy Characteristics'!G:G,MATCH($C1212,'Policy Characteristics'!$C:$C,0)))</f>
        <v>0.25</v>
      </c>
      <c r="N1212" s="151">
        <f>IF(ISBLANK(INDEX('Policy Characteristics'!H:H,MATCH($C1212,'Policy Characteristics'!$C:$C,0))),"",INDEX('Policy Characteristics'!H:H,MATCH($C1212,'Policy Characteristics'!$C:$C,0)))</f>
        <v>0.01</v>
      </c>
      <c r="O1212" s="144" t="str">
        <f>IF(ISBLANK(INDEX('Policy Characteristics'!I:I,MATCH($C1212,'Policy Characteristics'!$C:$C,0))),"",INDEX('Policy Characteristics'!I:I,MATCH($C1212,'Policy Characteristics'!$C:$C,0)))</f>
        <v>% reduction in energy use</v>
      </c>
      <c r="P1212" s="14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44" t="str">
        <f>IF(ISBLANK(INDEX('Policy Characteristics'!K:K,MATCH($C1212,'Policy Characteristics'!$C:$C,0))),"",INDEX('Policy Characteristics'!K:K,MATCH($C1212,'Policy Characteristics'!$C:$C,0)))</f>
        <v>industry-ag-main.html#eff-stds</v>
      </c>
      <c r="R1212" s="144" t="str">
        <f>IF(ISBLANK(INDEX('Policy Characteristics'!L:L,MATCH($C1212,'Policy Characteristics'!$C:$C,0))),"",INDEX('Policy Characteristics'!L:L,MATCH($C1212,'Policy Characteristics'!$C:$C,0)))</f>
        <v>industry-energy-efficiency-standards.html</v>
      </c>
    </row>
    <row r="1213" spans="1:18" s="4" customFormat="1" x14ac:dyDescent="0.25">
      <c r="A1213" s="144" t="str">
        <f>IF(ISBLANK(INDEX('Policy Characteristics'!A:A,MATCH($C1213,'Policy Characteristics'!$C:$C,0))),"",INDEX('Policy Characteristics'!A:A,MATCH($C1213,'Policy Characteristics'!$C:$C,0)))</f>
        <v>Industry</v>
      </c>
      <c r="B1213" s="152" t="str">
        <f>IF(ISBLANK(INDEX('Policy Characteristics'!B:B,MATCH($C1213,'Policy Characteristics'!$C:$C,0))),"",INDEX('Policy Characteristics'!B:B,MATCH($C1213,'Policy Characteristics'!$C:$C,0)))</f>
        <v>Industry Energy Efficiency Standards</v>
      </c>
      <c r="C1213" s="144" t="str">
        <f t="shared" si="45"/>
        <v>Percentage Improvement in Eqpt Efficiency Standards above BAU</v>
      </c>
      <c r="D1213" s="6" t="s">
        <v>1977</v>
      </c>
      <c r="E1213" s="45" t="s">
        <v>1598</v>
      </c>
      <c r="F1213" t="s">
        <v>1939</v>
      </c>
      <c r="G1213" s="45" t="s">
        <v>1601</v>
      </c>
      <c r="H1213" s="43">
        <v>1174</v>
      </c>
      <c r="I1213" t="s">
        <v>44</v>
      </c>
      <c r="J1213" s="145" t="str">
        <f>IF(ISBLANK(INDEX('Policy Characteristics'!D:D,MATCH($C1213,'Policy Characteristics'!$C:$C,0))),"",INDEX('Policy Characteristics'!D:D,MATCH($C1213,'Policy Characteristics'!$C:$C,0)))</f>
        <v>Industry Energy Efficiency Standards</v>
      </c>
      <c r="K1213" s="144" t="str">
        <f>IF(ISBLANK(INDEX('Policy Characteristics'!E:E,MATCH($C1213,'Policy Characteristics'!$C:$C,0))),"",INDEX('Policy Characteristics'!E:E,MATCH($C1213,'Policy Characteristics'!$C:$C,0)))</f>
        <v>indst efficiency standards</v>
      </c>
      <c r="L1213" s="151">
        <f>IF(ISBLANK(INDEX('Policy Characteristics'!F:F,MATCH($C1213,'Policy Characteristics'!$C:$C,0))),"",INDEX('Policy Characteristics'!F:F,MATCH($C1213,'Policy Characteristics'!$C:$C,0)))</f>
        <v>0</v>
      </c>
      <c r="M1213" s="151">
        <f>IF(ISBLANK(INDEX('Policy Characteristics'!G:G,MATCH($C1213,'Policy Characteristics'!$C:$C,0))),"",INDEX('Policy Characteristics'!G:G,MATCH($C1213,'Policy Characteristics'!$C:$C,0)))</f>
        <v>0.25</v>
      </c>
      <c r="N1213" s="151">
        <f>IF(ISBLANK(INDEX('Policy Characteristics'!H:H,MATCH($C1213,'Policy Characteristics'!$C:$C,0))),"",INDEX('Policy Characteristics'!H:H,MATCH($C1213,'Policy Characteristics'!$C:$C,0)))</f>
        <v>0.01</v>
      </c>
      <c r="O1213" s="144" t="str">
        <f>IF(ISBLANK(INDEX('Policy Characteristics'!I:I,MATCH($C1213,'Policy Characteristics'!$C:$C,0))),"",INDEX('Policy Characteristics'!I:I,MATCH($C1213,'Policy Characteristics'!$C:$C,0)))</f>
        <v>% reduction in energy use</v>
      </c>
      <c r="P1213" s="14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44" t="str">
        <f>IF(ISBLANK(INDEX('Policy Characteristics'!K:K,MATCH($C1213,'Policy Characteristics'!$C:$C,0))),"",INDEX('Policy Characteristics'!K:K,MATCH($C1213,'Policy Characteristics'!$C:$C,0)))</f>
        <v>industry-ag-main.html#eff-stds</v>
      </c>
      <c r="R1213" s="144" t="str">
        <f>IF(ISBLANK(INDEX('Policy Characteristics'!L:L,MATCH($C1213,'Policy Characteristics'!$C:$C,0))),"",INDEX('Policy Characteristics'!L:L,MATCH($C1213,'Policy Characteristics'!$C:$C,0)))</f>
        <v>industry-energy-efficiency-standards.html</v>
      </c>
    </row>
    <row r="1214" spans="1:18" s="4" customFormat="1" x14ac:dyDescent="0.25">
      <c r="A1214" s="144" t="str">
        <f>IF(ISBLANK(INDEX('Policy Characteristics'!A:A,MATCH($C1214,'Policy Characteristics'!$C:$C,0))),"",INDEX('Policy Characteristics'!A:A,MATCH($C1214,'Policy Characteristics'!$C:$C,0)))</f>
        <v>Industry</v>
      </c>
      <c r="B1214" s="152" t="str">
        <f>IF(ISBLANK(INDEX('Policy Characteristics'!B:B,MATCH($C1214,'Policy Characteristics'!$C:$C,0))),"",INDEX('Policy Characteristics'!B:B,MATCH($C1214,'Policy Characteristics'!$C:$C,0)))</f>
        <v>Industry Energy Efficiency Standards</v>
      </c>
      <c r="C1214" s="144" t="str">
        <f t="shared" si="45"/>
        <v>Percentage Improvement in Eqpt Efficiency Standards above BAU</v>
      </c>
      <c r="D1214" s="6" t="s">
        <v>1977</v>
      </c>
      <c r="E1214" s="45" t="s">
        <v>1599</v>
      </c>
      <c r="F1214" t="s">
        <v>1939</v>
      </c>
      <c r="G1214" s="45" t="s">
        <v>1603</v>
      </c>
      <c r="H1214" s="43">
        <v>1175</v>
      </c>
      <c r="I1214" t="s">
        <v>43</v>
      </c>
      <c r="J1214" s="145" t="str">
        <f>IF(ISBLANK(INDEX('Policy Characteristics'!D:D,MATCH($C1214,'Policy Characteristics'!$C:$C,0))),"",INDEX('Policy Characteristics'!D:D,MATCH($C1214,'Policy Characteristics'!$C:$C,0)))</f>
        <v>Industry Energy Efficiency Standards</v>
      </c>
      <c r="K1214" s="144" t="str">
        <f>IF(ISBLANK(INDEX('Policy Characteristics'!E:E,MATCH($C1214,'Policy Characteristics'!$C:$C,0))),"",INDEX('Policy Characteristics'!E:E,MATCH($C1214,'Policy Characteristics'!$C:$C,0)))</f>
        <v>indst efficiency standards</v>
      </c>
      <c r="L1214" s="151">
        <f>IF(ISBLANK(INDEX('Policy Characteristics'!F:F,MATCH($C1214,'Policy Characteristics'!$C:$C,0))),"",INDEX('Policy Characteristics'!F:F,MATCH($C1214,'Policy Characteristics'!$C:$C,0)))</f>
        <v>0</v>
      </c>
      <c r="M1214" s="151">
        <f>IF(ISBLANK(INDEX('Policy Characteristics'!G:G,MATCH($C1214,'Policy Characteristics'!$C:$C,0))),"",INDEX('Policy Characteristics'!G:G,MATCH($C1214,'Policy Characteristics'!$C:$C,0)))</f>
        <v>0.25</v>
      </c>
      <c r="N1214" s="151">
        <f>IF(ISBLANK(INDEX('Policy Characteristics'!H:H,MATCH($C1214,'Policy Characteristics'!$C:$C,0))),"",INDEX('Policy Characteristics'!H:H,MATCH($C1214,'Policy Characteristics'!$C:$C,0)))</f>
        <v>0.01</v>
      </c>
      <c r="O1214" s="144" t="str">
        <f>IF(ISBLANK(INDEX('Policy Characteristics'!I:I,MATCH($C1214,'Policy Characteristics'!$C:$C,0))),"",INDEX('Policy Characteristics'!I:I,MATCH($C1214,'Policy Characteristics'!$C:$C,0)))</f>
        <v>% reduction in energy use</v>
      </c>
      <c r="P1214" s="14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44" t="str">
        <f>IF(ISBLANK(INDEX('Policy Characteristics'!K:K,MATCH($C1214,'Policy Characteristics'!$C:$C,0))),"",INDEX('Policy Characteristics'!K:K,MATCH($C1214,'Policy Characteristics'!$C:$C,0)))</f>
        <v>industry-ag-main.html#eff-stds</v>
      </c>
      <c r="R1214" s="144" t="str">
        <f>IF(ISBLANK(INDEX('Policy Characteristics'!L:L,MATCH($C1214,'Policy Characteristics'!$C:$C,0))),"",INDEX('Policy Characteristics'!L:L,MATCH($C1214,'Policy Characteristics'!$C:$C,0)))</f>
        <v>industry-energy-efficiency-standards.html</v>
      </c>
    </row>
    <row r="1215" spans="1:18" s="4" customFormat="1" x14ac:dyDescent="0.25">
      <c r="A1215" s="144" t="str">
        <f>IF(ISBLANK(INDEX('Policy Characteristics'!A:A,MATCH($C1215,'Policy Characteristics'!$C:$C,0))),"",INDEX('Policy Characteristics'!A:A,MATCH($C1215,'Policy Characteristics'!$C:$C,0)))</f>
        <v>Industry</v>
      </c>
      <c r="B1215" s="152" t="str">
        <f>IF(ISBLANK(INDEX('Policy Characteristics'!B:B,MATCH($C1215,'Policy Characteristics'!$C:$C,0))),"",INDEX('Policy Characteristics'!B:B,MATCH($C1215,'Policy Characteristics'!$C:$C,0)))</f>
        <v>Industry Energy Efficiency Standards</v>
      </c>
      <c r="C1215" s="144" t="str">
        <f t="shared" si="45"/>
        <v>Percentage Improvement in Eqpt Efficiency Standards above BAU</v>
      </c>
      <c r="D1215" s="6" t="s">
        <v>1977</v>
      </c>
      <c r="E1215" s="45" t="s">
        <v>1600</v>
      </c>
      <c r="F1215" t="s">
        <v>1939</v>
      </c>
      <c r="G1215" s="45" t="s">
        <v>1604</v>
      </c>
      <c r="H1215" s="43">
        <v>1176</v>
      </c>
      <c r="I1215" t="s">
        <v>43</v>
      </c>
      <c r="J1215" s="145" t="str">
        <f>IF(ISBLANK(INDEX('Policy Characteristics'!D:D,MATCH($C1215,'Policy Characteristics'!$C:$C,0))),"",INDEX('Policy Characteristics'!D:D,MATCH($C1215,'Policy Characteristics'!$C:$C,0)))</f>
        <v>Industry Energy Efficiency Standards</v>
      </c>
      <c r="K1215" s="144" t="str">
        <f>IF(ISBLANK(INDEX('Policy Characteristics'!E:E,MATCH($C1215,'Policy Characteristics'!$C:$C,0))),"",INDEX('Policy Characteristics'!E:E,MATCH($C1215,'Policy Characteristics'!$C:$C,0)))</f>
        <v>indst efficiency standards</v>
      </c>
      <c r="L1215" s="151">
        <f>IF(ISBLANK(INDEX('Policy Characteristics'!F:F,MATCH($C1215,'Policy Characteristics'!$C:$C,0))),"",INDEX('Policy Characteristics'!F:F,MATCH($C1215,'Policy Characteristics'!$C:$C,0)))</f>
        <v>0</v>
      </c>
      <c r="M1215" s="151">
        <f>IF(ISBLANK(INDEX('Policy Characteristics'!G:G,MATCH($C1215,'Policy Characteristics'!$C:$C,0))),"",INDEX('Policy Characteristics'!G:G,MATCH($C1215,'Policy Characteristics'!$C:$C,0)))</f>
        <v>0.25</v>
      </c>
      <c r="N1215" s="151">
        <f>IF(ISBLANK(INDEX('Policy Characteristics'!H:H,MATCH($C1215,'Policy Characteristics'!$C:$C,0))),"",INDEX('Policy Characteristics'!H:H,MATCH($C1215,'Policy Characteristics'!$C:$C,0)))</f>
        <v>0.01</v>
      </c>
      <c r="O1215" s="144" t="str">
        <f>IF(ISBLANK(INDEX('Policy Characteristics'!I:I,MATCH($C1215,'Policy Characteristics'!$C:$C,0))),"",INDEX('Policy Characteristics'!I:I,MATCH($C1215,'Policy Characteristics'!$C:$C,0)))</f>
        <v>% reduction in energy use</v>
      </c>
      <c r="P1215" s="14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44" t="str">
        <f>IF(ISBLANK(INDEX('Policy Characteristics'!K:K,MATCH($C1215,'Policy Characteristics'!$C:$C,0))),"",INDEX('Policy Characteristics'!K:K,MATCH($C1215,'Policy Characteristics'!$C:$C,0)))</f>
        <v>industry-ag-main.html#eff-stds</v>
      </c>
      <c r="R1215" s="144" t="str">
        <f>IF(ISBLANK(INDEX('Policy Characteristics'!L:L,MATCH($C1215,'Policy Characteristics'!$C:$C,0))),"",INDEX('Policy Characteristics'!L:L,MATCH($C1215,'Policy Characteristics'!$C:$C,0)))</f>
        <v>industry-energy-efficiency-standards.html</v>
      </c>
    </row>
    <row r="1216" spans="1:18" s="4" customFormat="1" x14ac:dyDescent="0.25">
      <c r="A1216" s="144" t="str">
        <f>IF(ISBLANK(INDEX('Policy Characteristics'!A:A,MATCH($C1216,'Policy Characteristics'!$C:$C,0))),"",INDEX('Policy Characteristics'!A:A,MATCH($C1216,'Policy Characteristics'!$C:$C,0)))</f>
        <v>Industry</v>
      </c>
      <c r="B1216" s="152" t="str">
        <f>IF(ISBLANK(INDEX('Policy Characteristics'!B:B,MATCH($C1216,'Policy Characteristics'!$C:$C,0))),"",INDEX('Policy Characteristics'!B:B,MATCH($C1216,'Policy Characteristics'!$C:$C,0)))</f>
        <v>Industry Energy Efficiency Standards</v>
      </c>
      <c r="C1216" s="144" t="str">
        <f t="shared" si="45"/>
        <v>Percentage Improvement in Eqpt Efficiency Standards above BAU</v>
      </c>
      <c r="D1216" s="6" t="s">
        <v>1977</v>
      </c>
      <c r="E1216" s="45" t="s">
        <v>1597</v>
      </c>
      <c r="F1216" t="s">
        <v>1939</v>
      </c>
      <c r="G1216" s="45" t="s">
        <v>1602</v>
      </c>
      <c r="H1216" s="43">
        <v>1177</v>
      </c>
      <c r="I1216" t="s">
        <v>44</v>
      </c>
      <c r="J1216" s="145" t="str">
        <f>IF(ISBLANK(INDEX('Policy Characteristics'!D:D,MATCH($C1216,'Policy Characteristics'!$C:$C,0))),"",INDEX('Policy Characteristics'!D:D,MATCH($C1216,'Policy Characteristics'!$C:$C,0)))</f>
        <v>Industry Energy Efficiency Standards</v>
      </c>
      <c r="K1216" s="144" t="str">
        <f>IF(ISBLANK(INDEX('Policy Characteristics'!E:E,MATCH($C1216,'Policy Characteristics'!$C:$C,0))),"",INDEX('Policy Characteristics'!E:E,MATCH($C1216,'Policy Characteristics'!$C:$C,0)))</f>
        <v>indst efficiency standards</v>
      </c>
      <c r="L1216" s="151">
        <f>IF(ISBLANK(INDEX('Policy Characteristics'!F:F,MATCH($C1216,'Policy Characteristics'!$C:$C,0))),"",INDEX('Policy Characteristics'!F:F,MATCH($C1216,'Policy Characteristics'!$C:$C,0)))</f>
        <v>0</v>
      </c>
      <c r="M1216" s="151">
        <f>IF(ISBLANK(INDEX('Policy Characteristics'!G:G,MATCH($C1216,'Policy Characteristics'!$C:$C,0))),"",INDEX('Policy Characteristics'!G:G,MATCH($C1216,'Policy Characteristics'!$C:$C,0)))</f>
        <v>0.25</v>
      </c>
      <c r="N1216" s="151">
        <f>IF(ISBLANK(INDEX('Policy Characteristics'!H:H,MATCH($C1216,'Policy Characteristics'!$C:$C,0))),"",INDEX('Policy Characteristics'!H:H,MATCH($C1216,'Policy Characteristics'!$C:$C,0)))</f>
        <v>0.01</v>
      </c>
      <c r="O1216" s="144" t="str">
        <f>IF(ISBLANK(INDEX('Policy Characteristics'!I:I,MATCH($C1216,'Policy Characteristics'!$C:$C,0))),"",INDEX('Policy Characteristics'!I:I,MATCH($C1216,'Policy Characteristics'!$C:$C,0)))</f>
        <v>% reduction in energy use</v>
      </c>
      <c r="P1216" s="14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44" t="str">
        <f>IF(ISBLANK(INDEX('Policy Characteristics'!K:K,MATCH($C1216,'Policy Characteristics'!$C:$C,0))),"",INDEX('Policy Characteristics'!K:K,MATCH($C1216,'Policy Characteristics'!$C:$C,0)))</f>
        <v>industry-ag-main.html#eff-stds</v>
      </c>
      <c r="R1216" s="144" t="str">
        <f>IF(ISBLANK(INDEX('Policy Characteristics'!L:L,MATCH($C1216,'Policy Characteristics'!$C:$C,0))),"",INDEX('Policy Characteristics'!L:L,MATCH($C1216,'Policy Characteristics'!$C:$C,0)))</f>
        <v>industry-energy-efficiency-standards.html</v>
      </c>
    </row>
    <row r="1217" spans="1:18" s="4" customFormat="1" x14ac:dyDescent="0.25">
      <c r="A1217" s="144" t="str">
        <f>IF(ISBLANK(INDEX('Policy Characteristics'!A:A,MATCH($C1217,'Policy Characteristics'!$C:$C,0))),"",INDEX('Policy Characteristics'!A:A,MATCH($C1217,'Policy Characteristics'!$C:$C,0)))</f>
        <v>Industry</v>
      </c>
      <c r="B1217" s="152" t="str">
        <f>IF(ISBLANK(INDEX('Policy Characteristics'!B:B,MATCH($C1217,'Policy Characteristics'!$C:$C,0))),"",INDEX('Policy Characteristics'!B:B,MATCH($C1217,'Policy Characteristics'!$C:$C,0)))</f>
        <v>Industry Energy Efficiency Standards</v>
      </c>
      <c r="C1217" s="144" t="str">
        <f t="shared" si="45"/>
        <v>Percentage Improvement in Eqpt Efficiency Standards above BAU</v>
      </c>
      <c r="D1217" s="6" t="s">
        <v>1978</v>
      </c>
      <c r="E1217" s="45" t="s">
        <v>1292</v>
      </c>
      <c r="F1217" t="s">
        <v>1940</v>
      </c>
      <c r="G1217" s="45" t="s">
        <v>1298</v>
      </c>
      <c r="H1217" s="43">
        <v>1178</v>
      </c>
      <c r="I1217" t="s">
        <v>44</v>
      </c>
      <c r="J1217" s="145" t="str">
        <f>IF(ISBLANK(INDEX('Policy Characteristics'!D:D,MATCH($C1217,'Policy Characteristics'!$C:$C,0))),"",INDEX('Policy Characteristics'!D:D,MATCH($C1217,'Policy Characteristics'!$C:$C,0)))</f>
        <v>Industry Energy Efficiency Standards</v>
      </c>
      <c r="K1217" s="144" t="str">
        <f>IF(ISBLANK(INDEX('Policy Characteristics'!E:E,MATCH($C1217,'Policy Characteristics'!$C:$C,0))),"",INDEX('Policy Characteristics'!E:E,MATCH($C1217,'Policy Characteristics'!$C:$C,0)))</f>
        <v>indst efficiency standards</v>
      </c>
      <c r="L1217" s="151">
        <f>IF(ISBLANK(INDEX('Policy Characteristics'!F:F,MATCH($C1217,'Policy Characteristics'!$C:$C,0))),"",INDEX('Policy Characteristics'!F:F,MATCH($C1217,'Policy Characteristics'!$C:$C,0)))</f>
        <v>0</v>
      </c>
      <c r="M1217" s="151">
        <f>IF(ISBLANK(INDEX('Policy Characteristics'!G:G,MATCH($C1217,'Policy Characteristics'!$C:$C,0))),"",INDEX('Policy Characteristics'!G:G,MATCH($C1217,'Policy Characteristics'!$C:$C,0)))</f>
        <v>0.25</v>
      </c>
      <c r="N1217" s="151">
        <f>IF(ISBLANK(INDEX('Policy Characteristics'!H:H,MATCH($C1217,'Policy Characteristics'!$C:$C,0))),"",INDEX('Policy Characteristics'!H:H,MATCH($C1217,'Policy Characteristics'!$C:$C,0)))</f>
        <v>0.01</v>
      </c>
      <c r="O1217" s="144" t="str">
        <f>IF(ISBLANK(INDEX('Policy Characteristics'!I:I,MATCH($C1217,'Policy Characteristics'!$C:$C,0))),"",INDEX('Policy Characteristics'!I:I,MATCH($C1217,'Policy Characteristics'!$C:$C,0)))</f>
        <v>% reduction in energy use</v>
      </c>
      <c r="P1217" s="14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44" t="str">
        <f>IF(ISBLANK(INDEX('Policy Characteristics'!K:K,MATCH($C1217,'Policy Characteristics'!$C:$C,0))),"",INDEX('Policy Characteristics'!K:K,MATCH($C1217,'Policy Characteristics'!$C:$C,0)))</f>
        <v>industry-ag-main.html#eff-stds</v>
      </c>
      <c r="R1217" s="144" t="str">
        <f>IF(ISBLANK(INDEX('Policy Characteristics'!L:L,MATCH($C1217,'Policy Characteristics'!$C:$C,0))),"",INDEX('Policy Characteristics'!L:L,MATCH($C1217,'Policy Characteristics'!$C:$C,0)))</f>
        <v>industry-energy-efficiency-standards.html</v>
      </c>
    </row>
    <row r="1218" spans="1:18" s="4" customFormat="1" x14ac:dyDescent="0.25">
      <c r="A1218" s="144" t="str">
        <f>IF(ISBLANK(INDEX('Policy Characteristics'!A:A,MATCH($C1218,'Policy Characteristics'!$C:$C,0))),"",INDEX('Policy Characteristics'!A:A,MATCH($C1218,'Policy Characteristics'!$C:$C,0)))</f>
        <v>Industry</v>
      </c>
      <c r="B1218" s="152" t="str">
        <f>IF(ISBLANK(INDEX('Policy Characteristics'!B:B,MATCH($C1218,'Policy Characteristics'!$C:$C,0))),"",INDEX('Policy Characteristics'!B:B,MATCH($C1218,'Policy Characteristics'!$C:$C,0)))</f>
        <v>Industry Energy Efficiency Standards</v>
      </c>
      <c r="C1218" s="144" t="str">
        <f t="shared" si="45"/>
        <v>Percentage Improvement in Eqpt Efficiency Standards above BAU</v>
      </c>
      <c r="D1218" s="6" t="s">
        <v>1978</v>
      </c>
      <c r="E1218" s="45" t="s">
        <v>1293</v>
      </c>
      <c r="F1218" t="s">
        <v>1940</v>
      </c>
      <c r="G1218" s="45" t="s">
        <v>1301</v>
      </c>
      <c r="H1218" s="43">
        <v>1179</v>
      </c>
      <c r="I1218" t="s">
        <v>44</v>
      </c>
      <c r="J1218" s="145" t="str">
        <f>IF(ISBLANK(INDEX('Policy Characteristics'!D:D,MATCH($C1218,'Policy Characteristics'!$C:$C,0))),"",INDEX('Policy Characteristics'!D:D,MATCH($C1218,'Policy Characteristics'!$C:$C,0)))</f>
        <v>Industry Energy Efficiency Standards</v>
      </c>
      <c r="K1218" s="144" t="str">
        <f>IF(ISBLANK(INDEX('Policy Characteristics'!E:E,MATCH($C1218,'Policy Characteristics'!$C:$C,0))),"",INDEX('Policy Characteristics'!E:E,MATCH($C1218,'Policy Characteristics'!$C:$C,0)))</f>
        <v>indst efficiency standards</v>
      </c>
      <c r="L1218" s="151">
        <f>IF(ISBLANK(INDEX('Policy Characteristics'!F:F,MATCH($C1218,'Policy Characteristics'!$C:$C,0))),"",INDEX('Policy Characteristics'!F:F,MATCH($C1218,'Policy Characteristics'!$C:$C,0)))</f>
        <v>0</v>
      </c>
      <c r="M1218" s="151">
        <f>IF(ISBLANK(INDEX('Policy Characteristics'!G:G,MATCH($C1218,'Policy Characteristics'!$C:$C,0))),"",INDEX('Policy Characteristics'!G:G,MATCH($C1218,'Policy Characteristics'!$C:$C,0)))</f>
        <v>0.25</v>
      </c>
      <c r="N1218" s="151">
        <f>IF(ISBLANK(INDEX('Policy Characteristics'!H:H,MATCH($C1218,'Policy Characteristics'!$C:$C,0))),"",INDEX('Policy Characteristics'!H:H,MATCH($C1218,'Policy Characteristics'!$C:$C,0)))</f>
        <v>0.01</v>
      </c>
      <c r="O1218" s="144" t="str">
        <f>IF(ISBLANK(INDEX('Policy Characteristics'!I:I,MATCH($C1218,'Policy Characteristics'!$C:$C,0))),"",INDEX('Policy Characteristics'!I:I,MATCH($C1218,'Policy Characteristics'!$C:$C,0)))</f>
        <v>% reduction in energy use</v>
      </c>
      <c r="P1218" s="14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44" t="str">
        <f>IF(ISBLANK(INDEX('Policy Characteristics'!K:K,MATCH($C1218,'Policy Characteristics'!$C:$C,0))),"",INDEX('Policy Characteristics'!K:K,MATCH($C1218,'Policy Characteristics'!$C:$C,0)))</f>
        <v>industry-ag-main.html#eff-stds</v>
      </c>
      <c r="R1218" s="144" t="str">
        <f>IF(ISBLANK(INDEX('Policy Characteristics'!L:L,MATCH($C1218,'Policy Characteristics'!$C:$C,0))),"",INDEX('Policy Characteristics'!L:L,MATCH($C1218,'Policy Characteristics'!$C:$C,0)))</f>
        <v>industry-energy-efficiency-standards.html</v>
      </c>
    </row>
    <row r="1219" spans="1:18" s="4" customFormat="1" x14ac:dyDescent="0.25">
      <c r="A1219" s="144" t="str">
        <f>IF(ISBLANK(INDEX('Policy Characteristics'!A:A,MATCH($C1219,'Policy Characteristics'!$C:$C,0))),"",INDEX('Policy Characteristics'!A:A,MATCH($C1219,'Policy Characteristics'!$C:$C,0)))</f>
        <v>Industry</v>
      </c>
      <c r="B1219" s="152" t="str">
        <f>IF(ISBLANK(INDEX('Policy Characteristics'!B:B,MATCH($C1219,'Policy Characteristics'!$C:$C,0))),"",INDEX('Policy Characteristics'!B:B,MATCH($C1219,'Policy Characteristics'!$C:$C,0)))</f>
        <v>Industry Energy Efficiency Standards</v>
      </c>
      <c r="C1219" s="144" t="str">
        <f t="shared" si="45"/>
        <v>Percentage Improvement in Eqpt Efficiency Standards above BAU</v>
      </c>
      <c r="D1219" s="6" t="s">
        <v>1978</v>
      </c>
      <c r="E1219" s="45" t="s">
        <v>1294</v>
      </c>
      <c r="F1219" t="s">
        <v>1940</v>
      </c>
      <c r="G1219" s="45" t="s">
        <v>1302</v>
      </c>
      <c r="H1219" s="43">
        <v>1180</v>
      </c>
      <c r="I1219" t="s">
        <v>43</v>
      </c>
      <c r="J1219" s="145" t="str">
        <f>IF(ISBLANK(INDEX('Policy Characteristics'!D:D,MATCH($C1219,'Policy Characteristics'!$C:$C,0))),"",INDEX('Policy Characteristics'!D:D,MATCH($C1219,'Policy Characteristics'!$C:$C,0)))</f>
        <v>Industry Energy Efficiency Standards</v>
      </c>
      <c r="K1219" s="144" t="str">
        <f>IF(ISBLANK(INDEX('Policy Characteristics'!E:E,MATCH($C1219,'Policy Characteristics'!$C:$C,0))),"",INDEX('Policy Characteristics'!E:E,MATCH($C1219,'Policy Characteristics'!$C:$C,0)))</f>
        <v>indst efficiency standards</v>
      </c>
      <c r="L1219" s="151">
        <f>IF(ISBLANK(INDEX('Policy Characteristics'!F:F,MATCH($C1219,'Policy Characteristics'!$C:$C,0))),"",INDEX('Policy Characteristics'!F:F,MATCH($C1219,'Policy Characteristics'!$C:$C,0)))</f>
        <v>0</v>
      </c>
      <c r="M1219" s="151">
        <f>IF(ISBLANK(INDEX('Policy Characteristics'!G:G,MATCH($C1219,'Policy Characteristics'!$C:$C,0))),"",INDEX('Policy Characteristics'!G:G,MATCH($C1219,'Policy Characteristics'!$C:$C,0)))</f>
        <v>0.25</v>
      </c>
      <c r="N1219" s="151">
        <f>IF(ISBLANK(INDEX('Policy Characteristics'!H:H,MATCH($C1219,'Policy Characteristics'!$C:$C,0))),"",INDEX('Policy Characteristics'!H:H,MATCH($C1219,'Policy Characteristics'!$C:$C,0)))</f>
        <v>0.01</v>
      </c>
      <c r="O1219" s="144" t="str">
        <f>IF(ISBLANK(INDEX('Policy Characteristics'!I:I,MATCH($C1219,'Policy Characteristics'!$C:$C,0))),"",INDEX('Policy Characteristics'!I:I,MATCH($C1219,'Policy Characteristics'!$C:$C,0)))</f>
        <v>% reduction in energy use</v>
      </c>
      <c r="P1219" s="14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44" t="str">
        <f>IF(ISBLANK(INDEX('Policy Characteristics'!K:K,MATCH($C1219,'Policy Characteristics'!$C:$C,0))),"",INDEX('Policy Characteristics'!K:K,MATCH($C1219,'Policy Characteristics'!$C:$C,0)))</f>
        <v>industry-ag-main.html#eff-stds</v>
      </c>
      <c r="R1219" s="144" t="str">
        <f>IF(ISBLANK(INDEX('Policy Characteristics'!L:L,MATCH($C1219,'Policy Characteristics'!$C:$C,0))),"",INDEX('Policy Characteristics'!L:L,MATCH($C1219,'Policy Characteristics'!$C:$C,0)))</f>
        <v>industry-energy-efficiency-standards.html</v>
      </c>
    </row>
    <row r="1220" spans="1:18" s="4" customFormat="1" x14ac:dyDescent="0.25">
      <c r="A1220" s="144" t="str">
        <f>IF(ISBLANK(INDEX('Policy Characteristics'!A:A,MATCH($C1220,'Policy Characteristics'!$C:$C,0))),"",INDEX('Policy Characteristics'!A:A,MATCH($C1220,'Policy Characteristics'!$C:$C,0)))</f>
        <v>Industry</v>
      </c>
      <c r="B1220" s="152" t="str">
        <f>IF(ISBLANK(INDEX('Policy Characteristics'!B:B,MATCH($C1220,'Policy Characteristics'!$C:$C,0))),"",INDEX('Policy Characteristics'!B:B,MATCH($C1220,'Policy Characteristics'!$C:$C,0)))</f>
        <v>Industry Energy Efficiency Standards</v>
      </c>
      <c r="C1220" s="144" t="str">
        <f t="shared" si="45"/>
        <v>Percentage Improvement in Eqpt Efficiency Standards above BAU</v>
      </c>
      <c r="D1220" s="6" t="s">
        <v>1978</v>
      </c>
      <c r="E1220" s="45" t="s">
        <v>1295</v>
      </c>
      <c r="F1220" t="s">
        <v>1940</v>
      </c>
      <c r="G1220" s="45" t="s">
        <v>1299</v>
      </c>
      <c r="H1220" s="43">
        <v>1181</v>
      </c>
      <c r="I1220" t="s">
        <v>44</v>
      </c>
      <c r="J1220" s="145" t="str">
        <f>IF(ISBLANK(INDEX('Policy Characteristics'!D:D,MATCH($C1220,'Policy Characteristics'!$C:$C,0))),"",INDEX('Policy Characteristics'!D:D,MATCH($C1220,'Policy Characteristics'!$C:$C,0)))</f>
        <v>Industry Energy Efficiency Standards</v>
      </c>
      <c r="K1220" s="144" t="str">
        <f>IF(ISBLANK(INDEX('Policy Characteristics'!E:E,MATCH($C1220,'Policy Characteristics'!$C:$C,0))),"",INDEX('Policy Characteristics'!E:E,MATCH($C1220,'Policy Characteristics'!$C:$C,0)))</f>
        <v>indst efficiency standards</v>
      </c>
      <c r="L1220" s="151">
        <f>IF(ISBLANK(INDEX('Policy Characteristics'!F:F,MATCH($C1220,'Policy Characteristics'!$C:$C,0))),"",INDEX('Policy Characteristics'!F:F,MATCH($C1220,'Policy Characteristics'!$C:$C,0)))</f>
        <v>0</v>
      </c>
      <c r="M1220" s="151">
        <f>IF(ISBLANK(INDEX('Policy Characteristics'!G:G,MATCH($C1220,'Policy Characteristics'!$C:$C,0))),"",INDEX('Policy Characteristics'!G:G,MATCH($C1220,'Policy Characteristics'!$C:$C,0)))</f>
        <v>0.25</v>
      </c>
      <c r="N1220" s="151">
        <f>IF(ISBLANK(INDEX('Policy Characteristics'!H:H,MATCH($C1220,'Policy Characteristics'!$C:$C,0))),"",INDEX('Policy Characteristics'!H:H,MATCH($C1220,'Policy Characteristics'!$C:$C,0)))</f>
        <v>0.01</v>
      </c>
      <c r="O1220" s="144" t="str">
        <f>IF(ISBLANK(INDEX('Policy Characteristics'!I:I,MATCH($C1220,'Policy Characteristics'!$C:$C,0))),"",INDEX('Policy Characteristics'!I:I,MATCH($C1220,'Policy Characteristics'!$C:$C,0)))</f>
        <v>% reduction in energy use</v>
      </c>
      <c r="P1220" s="14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44" t="str">
        <f>IF(ISBLANK(INDEX('Policy Characteristics'!K:K,MATCH($C1220,'Policy Characteristics'!$C:$C,0))),"",INDEX('Policy Characteristics'!K:K,MATCH($C1220,'Policy Characteristics'!$C:$C,0)))</f>
        <v>industry-ag-main.html#eff-stds</v>
      </c>
      <c r="R1220" s="144" t="str">
        <f>IF(ISBLANK(INDEX('Policy Characteristics'!L:L,MATCH($C1220,'Policy Characteristics'!$C:$C,0))),"",INDEX('Policy Characteristics'!L:L,MATCH($C1220,'Policy Characteristics'!$C:$C,0)))</f>
        <v>industry-energy-efficiency-standards.html</v>
      </c>
    </row>
    <row r="1221" spans="1:18" s="4" customFormat="1" x14ac:dyDescent="0.25">
      <c r="A1221" s="144" t="str">
        <f>IF(ISBLANK(INDEX('Policy Characteristics'!A:A,MATCH($C1221,'Policy Characteristics'!$C:$C,0))),"",INDEX('Policy Characteristics'!A:A,MATCH($C1221,'Policy Characteristics'!$C:$C,0)))</f>
        <v>Industry</v>
      </c>
      <c r="B1221" s="152" t="str">
        <f>IF(ISBLANK(INDEX('Policy Characteristics'!B:B,MATCH($C1221,'Policy Characteristics'!$C:$C,0))),"",INDEX('Policy Characteristics'!B:B,MATCH($C1221,'Policy Characteristics'!$C:$C,0)))</f>
        <v>Industry Energy Efficiency Standards</v>
      </c>
      <c r="C1221" s="144" t="str">
        <f t="shared" si="45"/>
        <v>Percentage Improvement in Eqpt Efficiency Standards above BAU</v>
      </c>
      <c r="D1221" s="6" t="s">
        <v>1978</v>
      </c>
      <c r="E1221" s="45" t="s">
        <v>1296</v>
      </c>
      <c r="F1221" t="s">
        <v>1940</v>
      </c>
      <c r="G1221" s="45" t="s">
        <v>1300</v>
      </c>
      <c r="H1221" s="43">
        <v>1182</v>
      </c>
      <c r="I1221" t="s">
        <v>44</v>
      </c>
      <c r="J1221" s="145" t="str">
        <f>IF(ISBLANK(INDEX('Policy Characteristics'!D:D,MATCH($C1221,'Policy Characteristics'!$C:$C,0))),"",INDEX('Policy Characteristics'!D:D,MATCH($C1221,'Policy Characteristics'!$C:$C,0)))</f>
        <v>Industry Energy Efficiency Standards</v>
      </c>
      <c r="K1221" s="144" t="str">
        <f>IF(ISBLANK(INDEX('Policy Characteristics'!E:E,MATCH($C1221,'Policy Characteristics'!$C:$C,0))),"",INDEX('Policy Characteristics'!E:E,MATCH($C1221,'Policy Characteristics'!$C:$C,0)))</f>
        <v>indst efficiency standards</v>
      </c>
      <c r="L1221" s="151">
        <f>IF(ISBLANK(INDEX('Policy Characteristics'!F:F,MATCH($C1221,'Policy Characteristics'!$C:$C,0))),"",INDEX('Policy Characteristics'!F:F,MATCH($C1221,'Policy Characteristics'!$C:$C,0)))</f>
        <v>0</v>
      </c>
      <c r="M1221" s="151">
        <f>IF(ISBLANK(INDEX('Policy Characteristics'!G:G,MATCH($C1221,'Policy Characteristics'!$C:$C,0))),"",INDEX('Policy Characteristics'!G:G,MATCH($C1221,'Policy Characteristics'!$C:$C,0)))</f>
        <v>0.25</v>
      </c>
      <c r="N1221" s="151">
        <f>IF(ISBLANK(INDEX('Policy Characteristics'!H:H,MATCH($C1221,'Policy Characteristics'!$C:$C,0))),"",INDEX('Policy Characteristics'!H:H,MATCH($C1221,'Policy Characteristics'!$C:$C,0)))</f>
        <v>0.01</v>
      </c>
      <c r="O1221" s="144" t="str">
        <f>IF(ISBLANK(INDEX('Policy Characteristics'!I:I,MATCH($C1221,'Policy Characteristics'!$C:$C,0))),"",INDEX('Policy Characteristics'!I:I,MATCH($C1221,'Policy Characteristics'!$C:$C,0)))</f>
        <v>% reduction in energy use</v>
      </c>
      <c r="P1221" s="14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44" t="str">
        <f>IF(ISBLANK(INDEX('Policy Characteristics'!K:K,MATCH($C1221,'Policy Characteristics'!$C:$C,0))),"",INDEX('Policy Characteristics'!K:K,MATCH($C1221,'Policy Characteristics'!$C:$C,0)))</f>
        <v>industry-ag-main.html#eff-stds</v>
      </c>
      <c r="R1221" s="144" t="str">
        <f>IF(ISBLANK(INDEX('Policy Characteristics'!L:L,MATCH($C1221,'Policy Characteristics'!$C:$C,0))),"",INDEX('Policy Characteristics'!L:L,MATCH($C1221,'Policy Characteristics'!$C:$C,0)))</f>
        <v>industry-energy-efficiency-standards.html</v>
      </c>
    </row>
    <row r="1222" spans="1:18" s="4" customFormat="1" x14ac:dyDescent="0.25">
      <c r="A1222" s="144" t="str">
        <f>IF(ISBLANK(INDEX('Policy Characteristics'!A:A,MATCH($C1222,'Policy Characteristics'!$C:$C,0))),"",INDEX('Policy Characteristics'!A:A,MATCH($C1222,'Policy Characteristics'!$C:$C,0)))</f>
        <v>Industry</v>
      </c>
      <c r="B1222" s="152" t="str">
        <f>IF(ISBLANK(INDEX('Policy Characteristics'!B:B,MATCH($C1222,'Policy Characteristics'!$C:$C,0))),"",INDEX('Policy Characteristics'!B:B,MATCH($C1222,'Policy Characteristics'!$C:$C,0)))</f>
        <v>Industry Energy Efficiency Standards</v>
      </c>
      <c r="C1222" s="144" t="str">
        <f t="shared" si="45"/>
        <v>Percentage Improvement in Eqpt Efficiency Standards above BAU</v>
      </c>
      <c r="D1222" s="6" t="s">
        <v>1978</v>
      </c>
      <c r="E1222" s="45" t="s">
        <v>1297</v>
      </c>
      <c r="F1222" t="s">
        <v>1940</v>
      </c>
      <c r="G1222" s="45" t="s">
        <v>1303</v>
      </c>
      <c r="H1222" s="43">
        <v>1183</v>
      </c>
      <c r="I1222" t="s">
        <v>44</v>
      </c>
      <c r="J1222" s="145" t="str">
        <f>IF(ISBLANK(INDEX('Policy Characteristics'!D:D,MATCH($C1222,'Policy Characteristics'!$C:$C,0))),"",INDEX('Policy Characteristics'!D:D,MATCH($C1222,'Policy Characteristics'!$C:$C,0)))</f>
        <v>Industry Energy Efficiency Standards</v>
      </c>
      <c r="K1222" s="144" t="str">
        <f>IF(ISBLANK(INDEX('Policy Characteristics'!E:E,MATCH($C1222,'Policy Characteristics'!$C:$C,0))),"",INDEX('Policy Characteristics'!E:E,MATCH($C1222,'Policy Characteristics'!$C:$C,0)))</f>
        <v>indst efficiency standards</v>
      </c>
      <c r="L1222" s="151">
        <f>IF(ISBLANK(INDEX('Policy Characteristics'!F:F,MATCH($C1222,'Policy Characteristics'!$C:$C,0))),"",INDEX('Policy Characteristics'!F:F,MATCH($C1222,'Policy Characteristics'!$C:$C,0)))</f>
        <v>0</v>
      </c>
      <c r="M1222" s="151">
        <f>IF(ISBLANK(INDEX('Policy Characteristics'!G:G,MATCH($C1222,'Policy Characteristics'!$C:$C,0))),"",INDEX('Policy Characteristics'!G:G,MATCH($C1222,'Policy Characteristics'!$C:$C,0)))</f>
        <v>0.25</v>
      </c>
      <c r="N1222" s="151">
        <f>IF(ISBLANK(INDEX('Policy Characteristics'!H:H,MATCH($C1222,'Policy Characteristics'!$C:$C,0))),"",INDEX('Policy Characteristics'!H:H,MATCH($C1222,'Policy Characteristics'!$C:$C,0)))</f>
        <v>0.01</v>
      </c>
      <c r="O1222" s="144" t="str">
        <f>IF(ISBLANK(INDEX('Policy Characteristics'!I:I,MATCH($C1222,'Policy Characteristics'!$C:$C,0))),"",INDEX('Policy Characteristics'!I:I,MATCH($C1222,'Policy Characteristics'!$C:$C,0)))</f>
        <v>% reduction in energy use</v>
      </c>
      <c r="P1222" s="14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44" t="str">
        <f>IF(ISBLANK(INDEX('Policy Characteristics'!K:K,MATCH($C1222,'Policy Characteristics'!$C:$C,0))),"",INDEX('Policy Characteristics'!K:K,MATCH($C1222,'Policy Characteristics'!$C:$C,0)))</f>
        <v>industry-ag-main.html#eff-stds</v>
      </c>
      <c r="R1222" s="144" t="str">
        <f>IF(ISBLANK(INDEX('Policy Characteristics'!L:L,MATCH($C1222,'Policy Characteristics'!$C:$C,0))),"",INDEX('Policy Characteristics'!L:L,MATCH($C1222,'Policy Characteristics'!$C:$C,0)))</f>
        <v>industry-energy-efficiency-standards.html</v>
      </c>
    </row>
    <row r="1223" spans="1:18" s="4" customFormat="1" x14ac:dyDescent="0.25">
      <c r="A1223" s="144" t="str">
        <f>IF(ISBLANK(INDEX('Policy Characteristics'!A:A,MATCH($C1223,'Policy Characteristics'!$C:$C,0))),"",INDEX('Policy Characteristics'!A:A,MATCH($C1223,'Policy Characteristics'!$C:$C,0)))</f>
        <v>Industry</v>
      </c>
      <c r="B1223" s="152" t="str">
        <f>IF(ISBLANK(INDEX('Policy Characteristics'!B:B,MATCH($C1223,'Policy Characteristics'!$C:$C,0))),"",INDEX('Policy Characteristics'!B:B,MATCH($C1223,'Policy Characteristics'!$C:$C,0)))</f>
        <v>Industry Energy Efficiency Standards</v>
      </c>
      <c r="C1223" s="144" t="str">
        <f t="shared" si="45"/>
        <v>Percentage Improvement in Eqpt Efficiency Standards above BAU</v>
      </c>
      <c r="D1223" s="6" t="s">
        <v>1978</v>
      </c>
      <c r="E1223" s="45" t="s">
        <v>1598</v>
      </c>
      <c r="F1223" t="s">
        <v>1940</v>
      </c>
      <c r="G1223" s="45" t="s">
        <v>1601</v>
      </c>
      <c r="H1223" s="43">
        <v>1184</v>
      </c>
      <c r="I1223" t="s">
        <v>44</v>
      </c>
      <c r="J1223" s="145" t="str">
        <f>IF(ISBLANK(INDEX('Policy Characteristics'!D:D,MATCH($C1223,'Policy Characteristics'!$C:$C,0))),"",INDEX('Policy Characteristics'!D:D,MATCH($C1223,'Policy Characteristics'!$C:$C,0)))</f>
        <v>Industry Energy Efficiency Standards</v>
      </c>
      <c r="K1223" s="144" t="str">
        <f>IF(ISBLANK(INDEX('Policy Characteristics'!E:E,MATCH($C1223,'Policy Characteristics'!$C:$C,0))),"",INDEX('Policy Characteristics'!E:E,MATCH($C1223,'Policy Characteristics'!$C:$C,0)))</f>
        <v>indst efficiency standards</v>
      </c>
      <c r="L1223" s="151">
        <f>IF(ISBLANK(INDEX('Policy Characteristics'!F:F,MATCH($C1223,'Policy Characteristics'!$C:$C,0))),"",INDEX('Policy Characteristics'!F:F,MATCH($C1223,'Policy Characteristics'!$C:$C,0)))</f>
        <v>0</v>
      </c>
      <c r="M1223" s="151">
        <f>IF(ISBLANK(INDEX('Policy Characteristics'!G:G,MATCH($C1223,'Policy Characteristics'!$C:$C,0))),"",INDEX('Policy Characteristics'!G:G,MATCH($C1223,'Policy Characteristics'!$C:$C,0)))</f>
        <v>0.25</v>
      </c>
      <c r="N1223" s="151">
        <f>IF(ISBLANK(INDEX('Policy Characteristics'!H:H,MATCH($C1223,'Policy Characteristics'!$C:$C,0))),"",INDEX('Policy Characteristics'!H:H,MATCH($C1223,'Policy Characteristics'!$C:$C,0)))</f>
        <v>0.01</v>
      </c>
      <c r="O1223" s="144" t="str">
        <f>IF(ISBLANK(INDEX('Policy Characteristics'!I:I,MATCH($C1223,'Policy Characteristics'!$C:$C,0))),"",INDEX('Policy Characteristics'!I:I,MATCH($C1223,'Policy Characteristics'!$C:$C,0)))</f>
        <v>% reduction in energy use</v>
      </c>
      <c r="P1223" s="14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44" t="str">
        <f>IF(ISBLANK(INDEX('Policy Characteristics'!K:K,MATCH($C1223,'Policy Characteristics'!$C:$C,0))),"",INDEX('Policy Characteristics'!K:K,MATCH($C1223,'Policy Characteristics'!$C:$C,0)))</f>
        <v>industry-ag-main.html#eff-stds</v>
      </c>
      <c r="R1223" s="144" t="str">
        <f>IF(ISBLANK(INDEX('Policy Characteristics'!L:L,MATCH($C1223,'Policy Characteristics'!$C:$C,0))),"",INDEX('Policy Characteristics'!L:L,MATCH($C1223,'Policy Characteristics'!$C:$C,0)))</f>
        <v>industry-energy-efficiency-standards.html</v>
      </c>
    </row>
    <row r="1224" spans="1:18" s="4" customFormat="1" x14ac:dyDescent="0.25">
      <c r="A1224" s="144" t="str">
        <f>IF(ISBLANK(INDEX('Policy Characteristics'!A:A,MATCH($C1224,'Policy Characteristics'!$C:$C,0))),"",INDEX('Policy Characteristics'!A:A,MATCH($C1224,'Policy Characteristics'!$C:$C,0)))</f>
        <v>Industry</v>
      </c>
      <c r="B1224" s="152" t="str">
        <f>IF(ISBLANK(INDEX('Policy Characteristics'!B:B,MATCH($C1224,'Policy Characteristics'!$C:$C,0))),"",INDEX('Policy Characteristics'!B:B,MATCH($C1224,'Policy Characteristics'!$C:$C,0)))</f>
        <v>Industry Energy Efficiency Standards</v>
      </c>
      <c r="C1224" s="144" t="str">
        <f t="shared" si="45"/>
        <v>Percentage Improvement in Eqpt Efficiency Standards above BAU</v>
      </c>
      <c r="D1224" s="6" t="s">
        <v>1978</v>
      </c>
      <c r="E1224" s="45" t="s">
        <v>1599</v>
      </c>
      <c r="F1224" t="s">
        <v>1940</v>
      </c>
      <c r="G1224" s="45" t="s">
        <v>1603</v>
      </c>
      <c r="H1224" s="43">
        <v>1185</v>
      </c>
      <c r="I1224" t="s">
        <v>44</v>
      </c>
      <c r="J1224" s="145" t="str">
        <f>IF(ISBLANK(INDEX('Policy Characteristics'!D:D,MATCH($C1224,'Policy Characteristics'!$C:$C,0))),"",INDEX('Policy Characteristics'!D:D,MATCH($C1224,'Policy Characteristics'!$C:$C,0)))</f>
        <v>Industry Energy Efficiency Standards</v>
      </c>
      <c r="K1224" s="144" t="str">
        <f>IF(ISBLANK(INDEX('Policy Characteristics'!E:E,MATCH($C1224,'Policy Characteristics'!$C:$C,0))),"",INDEX('Policy Characteristics'!E:E,MATCH($C1224,'Policy Characteristics'!$C:$C,0)))</f>
        <v>indst efficiency standards</v>
      </c>
      <c r="L1224" s="151">
        <f>IF(ISBLANK(INDEX('Policy Characteristics'!F:F,MATCH($C1224,'Policy Characteristics'!$C:$C,0))),"",INDEX('Policy Characteristics'!F:F,MATCH($C1224,'Policy Characteristics'!$C:$C,0)))</f>
        <v>0</v>
      </c>
      <c r="M1224" s="151">
        <f>IF(ISBLANK(INDEX('Policy Characteristics'!G:G,MATCH($C1224,'Policy Characteristics'!$C:$C,0))),"",INDEX('Policy Characteristics'!G:G,MATCH($C1224,'Policy Characteristics'!$C:$C,0)))</f>
        <v>0.25</v>
      </c>
      <c r="N1224" s="151">
        <f>IF(ISBLANK(INDEX('Policy Characteristics'!H:H,MATCH($C1224,'Policy Characteristics'!$C:$C,0))),"",INDEX('Policy Characteristics'!H:H,MATCH($C1224,'Policy Characteristics'!$C:$C,0)))</f>
        <v>0.01</v>
      </c>
      <c r="O1224" s="144" t="str">
        <f>IF(ISBLANK(INDEX('Policy Characteristics'!I:I,MATCH($C1224,'Policy Characteristics'!$C:$C,0))),"",INDEX('Policy Characteristics'!I:I,MATCH($C1224,'Policy Characteristics'!$C:$C,0)))</f>
        <v>% reduction in energy use</v>
      </c>
      <c r="P1224" s="14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44" t="str">
        <f>IF(ISBLANK(INDEX('Policy Characteristics'!K:K,MATCH($C1224,'Policy Characteristics'!$C:$C,0))),"",INDEX('Policy Characteristics'!K:K,MATCH($C1224,'Policy Characteristics'!$C:$C,0)))</f>
        <v>industry-ag-main.html#eff-stds</v>
      </c>
      <c r="R1224" s="144" t="str">
        <f>IF(ISBLANK(INDEX('Policy Characteristics'!L:L,MATCH($C1224,'Policy Characteristics'!$C:$C,0))),"",INDEX('Policy Characteristics'!L:L,MATCH($C1224,'Policy Characteristics'!$C:$C,0)))</f>
        <v>industry-energy-efficiency-standards.html</v>
      </c>
    </row>
    <row r="1225" spans="1:18" s="4" customFormat="1" x14ac:dyDescent="0.25">
      <c r="A1225" s="144" t="str">
        <f>IF(ISBLANK(INDEX('Policy Characteristics'!A:A,MATCH($C1225,'Policy Characteristics'!$C:$C,0))),"",INDEX('Policy Characteristics'!A:A,MATCH($C1225,'Policy Characteristics'!$C:$C,0)))</f>
        <v>Industry</v>
      </c>
      <c r="B1225" s="152" t="str">
        <f>IF(ISBLANK(INDEX('Policy Characteristics'!B:B,MATCH($C1225,'Policy Characteristics'!$C:$C,0))),"",INDEX('Policy Characteristics'!B:B,MATCH($C1225,'Policy Characteristics'!$C:$C,0)))</f>
        <v>Industry Energy Efficiency Standards</v>
      </c>
      <c r="C1225" s="144" t="str">
        <f t="shared" si="45"/>
        <v>Percentage Improvement in Eqpt Efficiency Standards above BAU</v>
      </c>
      <c r="D1225" s="6" t="s">
        <v>1978</v>
      </c>
      <c r="E1225" s="45" t="s">
        <v>1600</v>
      </c>
      <c r="F1225" t="s">
        <v>1940</v>
      </c>
      <c r="G1225" s="45" t="s">
        <v>1604</v>
      </c>
      <c r="H1225" s="43">
        <v>1186</v>
      </c>
      <c r="I1225" t="s">
        <v>44</v>
      </c>
      <c r="J1225" s="145" t="str">
        <f>IF(ISBLANK(INDEX('Policy Characteristics'!D:D,MATCH($C1225,'Policy Characteristics'!$C:$C,0))),"",INDEX('Policy Characteristics'!D:D,MATCH($C1225,'Policy Characteristics'!$C:$C,0)))</f>
        <v>Industry Energy Efficiency Standards</v>
      </c>
      <c r="K1225" s="144" t="str">
        <f>IF(ISBLANK(INDEX('Policy Characteristics'!E:E,MATCH($C1225,'Policy Characteristics'!$C:$C,0))),"",INDEX('Policy Characteristics'!E:E,MATCH($C1225,'Policy Characteristics'!$C:$C,0)))</f>
        <v>indst efficiency standards</v>
      </c>
      <c r="L1225" s="151">
        <f>IF(ISBLANK(INDEX('Policy Characteristics'!F:F,MATCH($C1225,'Policy Characteristics'!$C:$C,0))),"",INDEX('Policy Characteristics'!F:F,MATCH($C1225,'Policy Characteristics'!$C:$C,0)))</f>
        <v>0</v>
      </c>
      <c r="M1225" s="151">
        <f>IF(ISBLANK(INDEX('Policy Characteristics'!G:G,MATCH($C1225,'Policy Characteristics'!$C:$C,0))),"",INDEX('Policy Characteristics'!G:G,MATCH($C1225,'Policy Characteristics'!$C:$C,0)))</f>
        <v>0.25</v>
      </c>
      <c r="N1225" s="151">
        <f>IF(ISBLANK(INDEX('Policy Characteristics'!H:H,MATCH($C1225,'Policy Characteristics'!$C:$C,0))),"",INDEX('Policy Characteristics'!H:H,MATCH($C1225,'Policy Characteristics'!$C:$C,0)))</f>
        <v>0.01</v>
      </c>
      <c r="O1225" s="144" t="str">
        <f>IF(ISBLANK(INDEX('Policy Characteristics'!I:I,MATCH($C1225,'Policy Characteristics'!$C:$C,0))),"",INDEX('Policy Characteristics'!I:I,MATCH($C1225,'Policy Characteristics'!$C:$C,0)))</f>
        <v>% reduction in energy use</v>
      </c>
      <c r="P1225" s="14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44" t="str">
        <f>IF(ISBLANK(INDEX('Policy Characteristics'!K:K,MATCH($C1225,'Policy Characteristics'!$C:$C,0))),"",INDEX('Policy Characteristics'!K:K,MATCH($C1225,'Policy Characteristics'!$C:$C,0)))</f>
        <v>industry-ag-main.html#eff-stds</v>
      </c>
      <c r="R1225" s="144" t="str">
        <f>IF(ISBLANK(INDEX('Policy Characteristics'!L:L,MATCH($C1225,'Policy Characteristics'!$C:$C,0))),"",INDEX('Policy Characteristics'!L:L,MATCH($C1225,'Policy Characteristics'!$C:$C,0)))</f>
        <v>industry-energy-efficiency-standards.html</v>
      </c>
    </row>
    <row r="1226" spans="1:18" s="4" customFormat="1" x14ac:dyDescent="0.25">
      <c r="A1226" s="144" t="str">
        <f>IF(ISBLANK(INDEX('Policy Characteristics'!A:A,MATCH($C1226,'Policy Characteristics'!$C:$C,0))),"",INDEX('Policy Characteristics'!A:A,MATCH($C1226,'Policy Characteristics'!$C:$C,0)))</f>
        <v>Industry</v>
      </c>
      <c r="B1226" s="152" t="str">
        <f>IF(ISBLANK(INDEX('Policy Characteristics'!B:B,MATCH($C1226,'Policy Characteristics'!$C:$C,0))),"",INDEX('Policy Characteristics'!B:B,MATCH($C1226,'Policy Characteristics'!$C:$C,0)))</f>
        <v>Industry Energy Efficiency Standards</v>
      </c>
      <c r="C1226" s="144" t="str">
        <f t="shared" si="45"/>
        <v>Percentage Improvement in Eqpt Efficiency Standards above BAU</v>
      </c>
      <c r="D1226" s="6" t="s">
        <v>1978</v>
      </c>
      <c r="E1226" s="45" t="s">
        <v>1597</v>
      </c>
      <c r="F1226" t="s">
        <v>1940</v>
      </c>
      <c r="G1226" s="45" t="s">
        <v>1602</v>
      </c>
      <c r="H1226" s="43">
        <v>1187</v>
      </c>
      <c r="I1226" t="s">
        <v>44</v>
      </c>
      <c r="J1226" s="145" t="str">
        <f>IF(ISBLANK(INDEX('Policy Characteristics'!D:D,MATCH($C1226,'Policy Characteristics'!$C:$C,0))),"",INDEX('Policy Characteristics'!D:D,MATCH($C1226,'Policy Characteristics'!$C:$C,0)))</f>
        <v>Industry Energy Efficiency Standards</v>
      </c>
      <c r="K1226" s="144" t="str">
        <f>IF(ISBLANK(INDEX('Policy Characteristics'!E:E,MATCH($C1226,'Policy Characteristics'!$C:$C,0))),"",INDEX('Policy Characteristics'!E:E,MATCH($C1226,'Policy Characteristics'!$C:$C,0)))</f>
        <v>indst efficiency standards</v>
      </c>
      <c r="L1226" s="151">
        <f>IF(ISBLANK(INDEX('Policy Characteristics'!F:F,MATCH($C1226,'Policy Characteristics'!$C:$C,0))),"",INDEX('Policy Characteristics'!F:F,MATCH($C1226,'Policy Characteristics'!$C:$C,0)))</f>
        <v>0</v>
      </c>
      <c r="M1226" s="151">
        <f>IF(ISBLANK(INDEX('Policy Characteristics'!G:G,MATCH($C1226,'Policy Characteristics'!$C:$C,0))),"",INDEX('Policy Characteristics'!G:G,MATCH($C1226,'Policy Characteristics'!$C:$C,0)))</f>
        <v>0.25</v>
      </c>
      <c r="N1226" s="151">
        <f>IF(ISBLANK(INDEX('Policy Characteristics'!H:H,MATCH($C1226,'Policy Characteristics'!$C:$C,0))),"",INDEX('Policy Characteristics'!H:H,MATCH($C1226,'Policy Characteristics'!$C:$C,0)))</f>
        <v>0.01</v>
      </c>
      <c r="O1226" s="144" t="str">
        <f>IF(ISBLANK(INDEX('Policy Characteristics'!I:I,MATCH($C1226,'Policy Characteristics'!$C:$C,0))),"",INDEX('Policy Characteristics'!I:I,MATCH($C1226,'Policy Characteristics'!$C:$C,0)))</f>
        <v>% reduction in energy use</v>
      </c>
      <c r="P1226" s="14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44" t="str">
        <f>IF(ISBLANK(INDEX('Policy Characteristics'!K:K,MATCH($C1226,'Policy Characteristics'!$C:$C,0))),"",INDEX('Policy Characteristics'!K:K,MATCH($C1226,'Policy Characteristics'!$C:$C,0)))</f>
        <v>industry-ag-main.html#eff-stds</v>
      </c>
      <c r="R1226" s="144" t="str">
        <f>IF(ISBLANK(INDEX('Policy Characteristics'!L:L,MATCH($C1226,'Policy Characteristics'!$C:$C,0))),"",INDEX('Policy Characteristics'!L:L,MATCH($C1226,'Policy Characteristics'!$C:$C,0)))</f>
        <v>industry-energy-efficiency-standards.html</v>
      </c>
    </row>
    <row r="1227" spans="1:18" s="4" customFormat="1" x14ac:dyDescent="0.25">
      <c r="A1227" s="144" t="str">
        <f>IF(ISBLANK(INDEX('Policy Characteristics'!A:A,MATCH($C1227,'Policy Characteristics'!$C:$C,0))),"",INDEX('Policy Characteristics'!A:A,MATCH($C1227,'Policy Characteristics'!$C:$C,0)))</f>
        <v>Industry</v>
      </c>
      <c r="B1227" s="152" t="str">
        <f>IF(ISBLANK(INDEX('Policy Characteristics'!B:B,MATCH($C1227,'Policy Characteristics'!$C:$C,0))),"",INDEX('Policy Characteristics'!B:B,MATCH($C1227,'Policy Characteristics'!$C:$C,0)))</f>
        <v>Industry Energy Efficiency Standards</v>
      </c>
      <c r="C1227" s="144" t="str">
        <f t="shared" si="45"/>
        <v>Percentage Improvement in Eqpt Efficiency Standards above BAU</v>
      </c>
      <c r="D1227" s="6" t="s">
        <v>1979</v>
      </c>
      <c r="E1227" s="45" t="s">
        <v>1292</v>
      </c>
      <c r="F1227" t="s">
        <v>1982</v>
      </c>
      <c r="G1227" s="45" t="s">
        <v>1298</v>
      </c>
      <c r="H1227" s="43">
        <v>1188</v>
      </c>
      <c r="I1227" t="s">
        <v>44</v>
      </c>
      <c r="J1227" s="145" t="str">
        <f>IF(ISBLANK(INDEX('Policy Characteristics'!D:D,MATCH($C1227,'Policy Characteristics'!$C:$C,0))),"",INDEX('Policy Characteristics'!D:D,MATCH($C1227,'Policy Characteristics'!$C:$C,0)))</f>
        <v>Industry Energy Efficiency Standards</v>
      </c>
      <c r="K1227" s="144" t="str">
        <f>IF(ISBLANK(INDEX('Policy Characteristics'!E:E,MATCH($C1227,'Policy Characteristics'!$C:$C,0))),"",INDEX('Policy Characteristics'!E:E,MATCH($C1227,'Policy Characteristics'!$C:$C,0)))</f>
        <v>indst efficiency standards</v>
      </c>
      <c r="L1227" s="151">
        <f>IF(ISBLANK(INDEX('Policy Characteristics'!F:F,MATCH($C1227,'Policy Characteristics'!$C:$C,0))),"",INDEX('Policy Characteristics'!F:F,MATCH($C1227,'Policy Characteristics'!$C:$C,0)))</f>
        <v>0</v>
      </c>
      <c r="M1227" s="151">
        <f>IF(ISBLANK(INDEX('Policy Characteristics'!G:G,MATCH($C1227,'Policy Characteristics'!$C:$C,0))),"",INDEX('Policy Characteristics'!G:G,MATCH($C1227,'Policy Characteristics'!$C:$C,0)))</f>
        <v>0.25</v>
      </c>
      <c r="N1227" s="151">
        <f>IF(ISBLANK(INDEX('Policy Characteristics'!H:H,MATCH($C1227,'Policy Characteristics'!$C:$C,0))),"",INDEX('Policy Characteristics'!H:H,MATCH($C1227,'Policy Characteristics'!$C:$C,0)))</f>
        <v>0.01</v>
      </c>
      <c r="O1227" s="144" t="str">
        <f>IF(ISBLANK(INDEX('Policy Characteristics'!I:I,MATCH($C1227,'Policy Characteristics'!$C:$C,0))),"",INDEX('Policy Characteristics'!I:I,MATCH($C1227,'Policy Characteristics'!$C:$C,0)))</f>
        <v>% reduction in energy use</v>
      </c>
      <c r="P1227" s="14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44" t="str">
        <f>IF(ISBLANK(INDEX('Policy Characteristics'!K:K,MATCH($C1227,'Policy Characteristics'!$C:$C,0))),"",INDEX('Policy Characteristics'!K:K,MATCH($C1227,'Policy Characteristics'!$C:$C,0)))</f>
        <v>industry-ag-main.html#eff-stds</v>
      </c>
      <c r="R1227" s="144" t="str">
        <f>IF(ISBLANK(INDEX('Policy Characteristics'!L:L,MATCH($C1227,'Policy Characteristics'!$C:$C,0))),"",INDEX('Policy Characteristics'!L:L,MATCH($C1227,'Policy Characteristics'!$C:$C,0)))</f>
        <v>industry-energy-efficiency-standards.html</v>
      </c>
    </row>
    <row r="1228" spans="1:18" s="4" customFormat="1" x14ac:dyDescent="0.25">
      <c r="A1228" s="144" t="str">
        <f>IF(ISBLANK(INDEX('Policy Characteristics'!A:A,MATCH($C1228,'Policy Characteristics'!$C:$C,0))),"",INDEX('Policy Characteristics'!A:A,MATCH($C1228,'Policy Characteristics'!$C:$C,0)))</f>
        <v>Industry</v>
      </c>
      <c r="B1228" s="152" t="str">
        <f>IF(ISBLANK(INDEX('Policy Characteristics'!B:B,MATCH($C1228,'Policy Characteristics'!$C:$C,0))),"",INDEX('Policy Characteristics'!B:B,MATCH($C1228,'Policy Characteristics'!$C:$C,0)))</f>
        <v>Industry Energy Efficiency Standards</v>
      </c>
      <c r="C1228" s="144" t="str">
        <f t="shared" si="45"/>
        <v>Percentage Improvement in Eqpt Efficiency Standards above BAU</v>
      </c>
      <c r="D1228" s="6" t="s">
        <v>1979</v>
      </c>
      <c r="E1228" s="45" t="s">
        <v>1293</v>
      </c>
      <c r="F1228" t="s">
        <v>1982</v>
      </c>
      <c r="G1228" s="45" t="s">
        <v>1301</v>
      </c>
      <c r="H1228" s="43">
        <v>1189</v>
      </c>
      <c r="I1228" t="s">
        <v>44</v>
      </c>
      <c r="J1228" s="145" t="str">
        <f>IF(ISBLANK(INDEX('Policy Characteristics'!D:D,MATCH($C1228,'Policy Characteristics'!$C:$C,0))),"",INDEX('Policy Characteristics'!D:D,MATCH($C1228,'Policy Characteristics'!$C:$C,0)))</f>
        <v>Industry Energy Efficiency Standards</v>
      </c>
      <c r="K1228" s="144" t="str">
        <f>IF(ISBLANK(INDEX('Policy Characteristics'!E:E,MATCH($C1228,'Policy Characteristics'!$C:$C,0))),"",INDEX('Policy Characteristics'!E:E,MATCH($C1228,'Policy Characteristics'!$C:$C,0)))</f>
        <v>indst efficiency standards</v>
      </c>
      <c r="L1228" s="151">
        <f>IF(ISBLANK(INDEX('Policy Characteristics'!F:F,MATCH($C1228,'Policy Characteristics'!$C:$C,0))),"",INDEX('Policy Characteristics'!F:F,MATCH($C1228,'Policy Characteristics'!$C:$C,0)))</f>
        <v>0</v>
      </c>
      <c r="M1228" s="151">
        <f>IF(ISBLANK(INDEX('Policy Characteristics'!G:G,MATCH($C1228,'Policy Characteristics'!$C:$C,0))),"",INDEX('Policy Characteristics'!G:G,MATCH($C1228,'Policy Characteristics'!$C:$C,0)))</f>
        <v>0.25</v>
      </c>
      <c r="N1228" s="151">
        <f>IF(ISBLANK(INDEX('Policy Characteristics'!H:H,MATCH($C1228,'Policy Characteristics'!$C:$C,0))),"",INDEX('Policy Characteristics'!H:H,MATCH($C1228,'Policy Characteristics'!$C:$C,0)))</f>
        <v>0.01</v>
      </c>
      <c r="O1228" s="144" t="str">
        <f>IF(ISBLANK(INDEX('Policy Characteristics'!I:I,MATCH($C1228,'Policy Characteristics'!$C:$C,0))),"",INDEX('Policy Characteristics'!I:I,MATCH($C1228,'Policy Characteristics'!$C:$C,0)))</f>
        <v>% reduction in energy use</v>
      </c>
      <c r="P1228" s="14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44" t="str">
        <f>IF(ISBLANK(INDEX('Policy Characteristics'!K:K,MATCH($C1228,'Policy Characteristics'!$C:$C,0))),"",INDEX('Policy Characteristics'!K:K,MATCH($C1228,'Policy Characteristics'!$C:$C,0)))</f>
        <v>industry-ag-main.html#eff-stds</v>
      </c>
      <c r="R1228" s="144" t="str">
        <f>IF(ISBLANK(INDEX('Policy Characteristics'!L:L,MATCH($C1228,'Policy Characteristics'!$C:$C,0))),"",INDEX('Policy Characteristics'!L:L,MATCH($C1228,'Policy Characteristics'!$C:$C,0)))</f>
        <v>industry-energy-efficiency-standards.html</v>
      </c>
    </row>
    <row r="1229" spans="1:18" s="4" customFormat="1" x14ac:dyDescent="0.25">
      <c r="A1229" s="144" t="str">
        <f>IF(ISBLANK(INDEX('Policy Characteristics'!A:A,MATCH($C1229,'Policy Characteristics'!$C:$C,0))),"",INDEX('Policy Characteristics'!A:A,MATCH($C1229,'Policy Characteristics'!$C:$C,0)))</f>
        <v>Industry</v>
      </c>
      <c r="B1229" s="152" t="str">
        <f>IF(ISBLANK(INDEX('Policy Characteristics'!B:B,MATCH($C1229,'Policy Characteristics'!$C:$C,0))),"",INDEX('Policy Characteristics'!B:B,MATCH($C1229,'Policy Characteristics'!$C:$C,0)))</f>
        <v>Industry Energy Efficiency Standards</v>
      </c>
      <c r="C1229" s="144" t="str">
        <f t="shared" si="45"/>
        <v>Percentage Improvement in Eqpt Efficiency Standards above BAU</v>
      </c>
      <c r="D1229" s="6" t="s">
        <v>1979</v>
      </c>
      <c r="E1229" s="45" t="s">
        <v>1294</v>
      </c>
      <c r="F1229" t="s">
        <v>1982</v>
      </c>
      <c r="G1229" s="45" t="s">
        <v>1302</v>
      </c>
      <c r="H1229" s="43">
        <v>1190</v>
      </c>
      <c r="I1229" t="s">
        <v>44</v>
      </c>
      <c r="J1229" s="145" t="str">
        <f>IF(ISBLANK(INDEX('Policy Characteristics'!D:D,MATCH($C1229,'Policy Characteristics'!$C:$C,0))),"",INDEX('Policy Characteristics'!D:D,MATCH($C1229,'Policy Characteristics'!$C:$C,0)))</f>
        <v>Industry Energy Efficiency Standards</v>
      </c>
      <c r="K1229" s="144" t="str">
        <f>IF(ISBLANK(INDEX('Policy Characteristics'!E:E,MATCH($C1229,'Policy Characteristics'!$C:$C,0))),"",INDEX('Policy Characteristics'!E:E,MATCH($C1229,'Policy Characteristics'!$C:$C,0)))</f>
        <v>indst efficiency standards</v>
      </c>
      <c r="L1229" s="151">
        <f>IF(ISBLANK(INDEX('Policy Characteristics'!F:F,MATCH($C1229,'Policy Characteristics'!$C:$C,0))),"",INDEX('Policy Characteristics'!F:F,MATCH($C1229,'Policy Characteristics'!$C:$C,0)))</f>
        <v>0</v>
      </c>
      <c r="M1229" s="151">
        <f>IF(ISBLANK(INDEX('Policy Characteristics'!G:G,MATCH($C1229,'Policy Characteristics'!$C:$C,0))),"",INDEX('Policy Characteristics'!G:G,MATCH($C1229,'Policy Characteristics'!$C:$C,0)))</f>
        <v>0.25</v>
      </c>
      <c r="N1229" s="151">
        <f>IF(ISBLANK(INDEX('Policy Characteristics'!H:H,MATCH($C1229,'Policy Characteristics'!$C:$C,0))),"",INDEX('Policy Characteristics'!H:H,MATCH($C1229,'Policy Characteristics'!$C:$C,0)))</f>
        <v>0.01</v>
      </c>
      <c r="O1229" s="144" t="str">
        <f>IF(ISBLANK(INDEX('Policy Characteristics'!I:I,MATCH($C1229,'Policy Characteristics'!$C:$C,0))),"",INDEX('Policy Characteristics'!I:I,MATCH($C1229,'Policy Characteristics'!$C:$C,0)))</f>
        <v>% reduction in energy use</v>
      </c>
      <c r="P1229" s="14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44" t="str">
        <f>IF(ISBLANK(INDEX('Policy Characteristics'!K:K,MATCH($C1229,'Policy Characteristics'!$C:$C,0))),"",INDEX('Policy Characteristics'!K:K,MATCH($C1229,'Policy Characteristics'!$C:$C,0)))</f>
        <v>industry-ag-main.html#eff-stds</v>
      </c>
      <c r="R1229" s="144" t="str">
        <f>IF(ISBLANK(INDEX('Policy Characteristics'!L:L,MATCH($C1229,'Policy Characteristics'!$C:$C,0))),"",INDEX('Policy Characteristics'!L:L,MATCH($C1229,'Policy Characteristics'!$C:$C,0)))</f>
        <v>industry-energy-efficiency-standards.html</v>
      </c>
    </row>
    <row r="1230" spans="1:18" s="4" customFormat="1" x14ac:dyDescent="0.25">
      <c r="A1230" s="144" t="str">
        <f>IF(ISBLANK(INDEX('Policy Characteristics'!A:A,MATCH($C1230,'Policy Characteristics'!$C:$C,0))),"",INDEX('Policy Characteristics'!A:A,MATCH($C1230,'Policy Characteristics'!$C:$C,0)))</f>
        <v>Industry</v>
      </c>
      <c r="B1230" s="152" t="str">
        <f>IF(ISBLANK(INDEX('Policy Characteristics'!B:B,MATCH($C1230,'Policy Characteristics'!$C:$C,0))),"",INDEX('Policy Characteristics'!B:B,MATCH($C1230,'Policy Characteristics'!$C:$C,0)))</f>
        <v>Industry Energy Efficiency Standards</v>
      </c>
      <c r="C1230" s="144" t="str">
        <f t="shared" si="45"/>
        <v>Percentage Improvement in Eqpt Efficiency Standards above BAU</v>
      </c>
      <c r="D1230" s="6" t="s">
        <v>1979</v>
      </c>
      <c r="E1230" s="45" t="s">
        <v>1295</v>
      </c>
      <c r="F1230" t="s">
        <v>1982</v>
      </c>
      <c r="G1230" s="45" t="s">
        <v>1299</v>
      </c>
      <c r="H1230" s="43">
        <v>1191</v>
      </c>
      <c r="I1230" t="s">
        <v>44</v>
      </c>
      <c r="J1230" s="145" t="str">
        <f>IF(ISBLANK(INDEX('Policy Characteristics'!D:D,MATCH($C1230,'Policy Characteristics'!$C:$C,0))),"",INDEX('Policy Characteristics'!D:D,MATCH($C1230,'Policy Characteristics'!$C:$C,0)))</f>
        <v>Industry Energy Efficiency Standards</v>
      </c>
      <c r="K1230" s="144" t="str">
        <f>IF(ISBLANK(INDEX('Policy Characteristics'!E:E,MATCH($C1230,'Policy Characteristics'!$C:$C,0))),"",INDEX('Policy Characteristics'!E:E,MATCH($C1230,'Policy Characteristics'!$C:$C,0)))</f>
        <v>indst efficiency standards</v>
      </c>
      <c r="L1230" s="151">
        <f>IF(ISBLANK(INDEX('Policy Characteristics'!F:F,MATCH($C1230,'Policy Characteristics'!$C:$C,0))),"",INDEX('Policy Characteristics'!F:F,MATCH($C1230,'Policy Characteristics'!$C:$C,0)))</f>
        <v>0</v>
      </c>
      <c r="M1230" s="151">
        <f>IF(ISBLANK(INDEX('Policy Characteristics'!G:G,MATCH($C1230,'Policy Characteristics'!$C:$C,0))),"",INDEX('Policy Characteristics'!G:G,MATCH($C1230,'Policy Characteristics'!$C:$C,0)))</f>
        <v>0.25</v>
      </c>
      <c r="N1230" s="151">
        <f>IF(ISBLANK(INDEX('Policy Characteristics'!H:H,MATCH($C1230,'Policy Characteristics'!$C:$C,0))),"",INDEX('Policy Characteristics'!H:H,MATCH($C1230,'Policy Characteristics'!$C:$C,0)))</f>
        <v>0.01</v>
      </c>
      <c r="O1230" s="144" t="str">
        <f>IF(ISBLANK(INDEX('Policy Characteristics'!I:I,MATCH($C1230,'Policy Characteristics'!$C:$C,0))),"",INDEX('Policy Characteristics'!I:I,MATCH($C1230,'Policy Characteristics'!$C:$C,0)))</f>
        <v>% reduction in energy use</v>
      </c>
      <c r="P1230" s="14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44" t="str">
        <f>IF(ISBLANK(INDEX('Policy Characteristics'!K:K,MATCH($C1230,'Policy Characteristics'!$C:$C,0))),"",INDEX('Policy Characteristics'!K:K,MATCH($C1230,'Policy Characteristics'!$C:$C,0)))</f>
        <v>industry-ag-main.html#eff-stds</v>
      </c>
      <c r="R1230" s="144" t="str">
        <f>IF(ISBLANK(INDEX('Policy Characteristics'!L:L,MATCH($C1230,'Policy Characteristics'!$C:$C,0))),"",INDEX('Policy Characteristics'!L:L,MATCH($C1230,'Policy Characteristics'!$C:$C,0)))</f>
        <v>industry-energy-efficiency-standards.html</v>
      </c>
    </row>
    <row r="1231" spans="1:18" s="4" customFormat="1" x14ac:dyDescent="0.25">
      <c r="A1231" s="144" t="str">
        <f>IF(ISBLANK(INDEX('Policy Characteristics'!A:A,MATCH($C1231,'Policy Characteristics'!$C:$C,0))),"",INDEX('Policy Characteristics'!A:A,MATCH($C1231,'Policy Characteristics'!$C:$C,0)))</f>
        <v>Industry</v>
      </c>
      <c r="B1231" s="152" t="str">
        <f>IF(ISBLANK(INDEX('Policy Characteristics'!B:B,MATCH($C1231,'Policy Characteristics'!$C:$C,0))),"",INDEX('Policy Characteristics'!B:B,MATCH($C1231,'Policy Characteristics'!$C:$C,0)))</f>
        <v>Industry Energy Efficiency Standards</v>
      </c>
      <c r="C1231" s="144" t="str">
        <f t="shared" si="45"/>
        <v>Percentage Improvement in Eqpt Efficiency Standards above BAU</v>
      </c>
      <c r="D1231" s="6" t="s">
        <v>1979</v>
      </c>
      <c r="E1231" s="45" t="s">
        <v>1296</v>
      </c>
      <c r="F1231" t="s">
        <v>1982</v>
      </c>
      <c r="G1231" s="45" t="s">
        <v>1300</v>
      </c>
      <c r="H1231" s="43">
        <v>1192</v>
      </c>
      <c r="I1231" t="s">
        <v>44</v>
      </c>
      <c r="J1231" s="145" t="str">
        <f>IF(ISBLANK(INDEX('Policy Characteristics'!D:D,MATCH($C1231,'Policy Characteristics'!$C:$C,0))),"",INDEX('Policy Characteristics'!D:D,MATCH($C1231,'Policy Characteristics'!$C:$C,0)))</f>
        <v>Industry Energy Efficiency Standards</v>
      </c>
      <c r="K1231" s="144" t="str">
        <f>IF(ISBLANK(INDEX('Policy Characteristics'!E:E,MATCH($C1231,'Policy Characteristics'!$C:$C,0))),"",INDEX('Policy Characteristics'!E:E,MATCH($C1231,'Policy Characteristics'!$C:$C,0)))</f>
        <v>indst efficiency standards</v>
      </c>
      <c r="L1231" s="151">
        <f>IF(ISBLANK(INDEX('Policy Characteristics'!F:F,MATCH($C1231,'Policy Characteristics'!$C:$C,0))),"",INDEX('Policy Characteristics'!F:F,MATCH($C1231,'Policy Characteristics'!$C:$C,0)))</f>
        <v>0</v>
      </c>
      <c r="M1231" s="151">
        <f>IF(ISBLANK(INDEX('Policy Characteristics'!G:G,MATCH($C1231,'Policy Characteristics'!$C:$C,0))),"",INDEX('Policy Characteristics'!G:G,MATCH($C1231,'Policy Characteristics'!$C:$C,0)))</f>
        <v>0.25</v>
      </c>
      <c r="N1231" s="151">
        <f>IF(ISBLANK(INDEX('Policy Characteristics'!H:H,MATCH($C1231,'Policy Characteristics'!$C:$C,0))),"",INDEX('Policy Characteristics'!H:H,MATCH($C1231,'Policy Characteristics'!$C:$C,0)))</f>
        <v>0.01</v>
      </c>
      <c r="O1231" s="144" t="str">
        <f>IF(ISBLANK(INDEX('Policy Characteristics'!I:I,MATCH($C1231,'Policy Characteristics'!$C:$C,0))),"",INDEX('Policy Characteristics'!I:I,MATCH($C1231,'Policy Characteristics'!$C:$C,0)))</f>
        <v>% reduction in energy use</v>
      </c>
      <c r="P1231" s="14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44" t="str">
        <f>IF(ISBLANK(INDEX('Policy Characteristics'!K:K,MATCH($C1231,'Policy Characteristics'!$C:$C,0))),"",INDEX('Policy Characteristics'!K:K,MATCH($C1231,'Policy Characteristics'!$C:$C,0)))</f>
        <v>industry-ag-main.html#eff-stds</v>
      </c>
      <c r="R1231" s="144" t="str">
        <f>IF(ISBLANK(INDEX('Policy Characteristics'!L:L,MATCH($C1231,'Policy Characteristics'!$C:$C,0))),"",INDEX('Policy Characteristics'!L:L,MATCH($C1231,'Policy Characteristics'!$C:$C,0)))</f>
        <v>industry-energy-efficiency-standards.html</v>
      </c>
    </row>
    <row r="1232" spans="1:18" s="4" customFormat="1" x14ac:dyDescent="0.25">
      <c r="A1232" s="144" t="str">
        <f>IF(ISBLANK(INDEX('Policy Characteristics'!A:A,MATCH($C1232,'Policy Characteristics'!$C:$C,0))),"",INDEX('Policy Characteristics'!A:A,MATCH($C1232,'Policy Characteristics'!$C:$C,0)))</f>
        <v>Industry</v>
      </c>
      <c r="B1232" s="152" t="str">
        <f>IF(ISBLANK(INDEX('Policy Characteristics'!B:B,MATCH($C1232,'Policy Characteristics'!$C:$C,0))),"",INDEX('Policy Characteristics'!B:B,MATCH($C1232,'Policy Characteristics'!$C:$C,0)))</f>
        <v>Industry Energy Efficiency Standards</v>
      </c>
      <c r="C1232" s="144" t="str">
        <f t="shared" si="45"/>
        <v>Percentage Improvement in Eqpt Efficiency Standards above BAU</v>
      </c>
      <c r="D1232" s="6" t="s">
        <v>1979</v>
      </c>
      <c r="E1232" s="45" t="s">
        <v>1297</v>
      </c>
      <c r="F1232" t="s">
        <v>1982</v>
      </c>
      <c r="G1232" s="45" t="s">
        <v>1303</v>
      </c>
      <c r="H1232" s="43">
        <v>1193</v>
      </c>
      <c r="I1232" t="s">
        <v>44</v>
      </c>
      <c r="J1232" s="145" t="str">
        <f>IF(ISBLANK(INDEX('Policy Characteristics'!D:D,MATCH($C1232,'Policy Characteristics'!$C:$C,0))),"",INDEX('Policy Characteristics'!D:D,MATCH($C1232,'Policy Characteristics'!$C:$C,0)))</f>
        <v>Industry Energy Efficiency Standards</v>
      </c>
      <c r="K1232" s="144" t="str">
        <f>IF(ISBLANK(INDEX('Policy Characteristics'!E:E,MATCH($C1232,'Policy Characteristics'!$C:$C,0))),"",INDEX('Policy Characteristics'!E:E,MATCH($C1232,'Policy Characteristics'!$C:$C,0)))</f>
        <v>indst efficiency standards</v>
      </c>
      <c r="L1232" s="151">
        <f>IF(ISBLANK(INDEX('Policy Characteristics'!F:F,MATCH($C1232,'Policy Characteristics'!$C:$C,0))),"",INDEX('Policy Characteristics'!F:F,MATCH($C1232,'Policy Characteristics'!$C:$C,0)))</f>
        <v>0</v>
      </c>
      <c r="M1232" s="151">
        <f>IF(ISBLANK(INDEX('Policy Characteristics'!G:G,MATCH($C1232,'Policy Characteristics'!$C:$C,0))),"",INDEX('Policy Characteristics'!G:G,MATCH($C1232,'Policy Characteristics'!$C:$C,0)))</f>
        <v>0.25</v>
      </c>
      <c r="N1232" s="151">
        <f>IF(ISBLANK(INDEX('Policy Characteristics'!H:H,MATCH($C1232,'Policy Characteristics'!$C:$C,0))),"",INDEX('Policy Characteristics'!H:H,MATCH($C1232,'Policy Characteristics'!$C:$C,0)))</f>
        <v>0.01</v>
      </c>
      <c r="O1232" s="144" t="str">
        <f>IF(ISBLANK(INDEX('Policy Characteristics'!I:I,MATCH($C1232,'Policy Characteristics'!$C:$C,0))),"",INDEX('Policy Characteristics'!I:I,MATCH($C1232,'Policy Characteristics'!$C:$C,0)))</f>
        <v>% reduction in energy use</v>
      </c>
      <c r="P1232" s="14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44" t="str">
        <f>IF(ISBLANK(INDEX('Policy Characteristics'!K:K,MATCH($C1232,'Policy Characteristics'!$C:$C,0))),"",INDEX('Policy Characteristics'!K:K,MATCH($C1232,'Policy Characteristics'!$C:$C,0)))</f>
        <v>industry-ag-main.html#eff-stds</v>
      </c>
      <c r="R1232" s="144" t="str">
        <f>IF(ISBLANK(INDEX('Policy Characteristics'!L:L,MATCH($C1232,'Policy Characteristics'!$C:$C,0))),"",INDEX('Policy Characteristics'!L:L,MATCH($C1232,'Policy Characteristics'!$C:$C,0)))</f>
        <v>industry-energy-efficiency-standards.html</v>
      </c>
    </row>
    <row r="1233" spans="1:18" s="4" customFormat="1" x14ac:dyDescent="0.25">
      <c r="A1233" s="144" t="str">
        <f>IF(ISBLANK(INDEX('Policy Characteristics'!A:A,MATCH($C1233,'Policy Characteristics'!$C:$C,0))),"",INDEX('Policy Characteristics'!A:A,MATCH($C1233,'Policy Characteristics'!$C:$C,0)))</f>
        <v>Industry</v>
      </c>
      <c r="B1233" s="152" t="str">
        <f>IF(ISBLANK(INDEX('Policy Characteristics'!B:B,MATCH($C1233,'Policy Characteristics'!$C:$C,0))),"",INDEX('Policy Characteristics'!B:B,MATCH($C1233,'Policy Characteristics'!$C:$C,0)))</f>
        <v>Industry Energy Efficiency Standards</v>
      </c>
      <c r="C1233" s="144" t="str">
        <f t="shared" si="45"/>
        <v>Percentage Improvement in Eqpt Efficiency Standards above BAU</v>
      </c>
      <c r="D1233" s="6" t="s">
        <v>1979</v>
      </c>
      <c r="E1233" s="45" t="s">
        <v>1598</v>
      </c>
      <c r="F1233" t="s">
        <v>1982</v>
      </c>
      <c r="G1233" s="45" t="s">
        <v>1601</v>
      </c>
      <c r="H1233" s="43">
        <v>1194</v>
      </c>
      <c r="I1233" t="s">
        <v>44</v>
      </c>
      <c r="J1233" s="145" t="str">
        <f>IF(ISBLANK(INDEX('Policy Characteristics'!D:D,MATCH($C1233,'Policy Characteristics'!$C:$C,0))),"",INDEX('Policy Characteristics'!D:D,MATCH($C1233,'Policy Characteristics'!$C:$C,0)))</f>
        <v>Industry Energy Efficiency Standards</v>
      </c>
      <c r="K1233" s="144" t="str">
        <f>IF(ISBLANK(INDEX('Policy Characteristics'!E:E,MATCH($C1233,'Policy Characteristics'!$C:$C,0))),"",INDEX('Policy Characteristics'!E:E,MATCH($C1233,'Policy Characteristics'!$C:$C,0)))</f>
        <v>indst efficiency standards</v>
      </c>
      <c r="L1233" s="151">
        <f>IF(ISBLANK(INDEX('Policy Characteristics'!F:F,MATCH($C1233,'Policy Characteristics'!$C:$C,0))),"",INDEX('Policy Characteristics'!F:F,MATCH($C1233,'Policy Characteristics'!$C:$C,0)))</f>
        <v>0</v>
      </c>
      <c r="M1233" s="151">
        <f>IF(ISBLANK(INDEX('Policy Characteristics'!G:G,MATCH($C1233,'Policy Characteristics'!$C:$C,0))),"",INDEX('Policy Characteristics'!G:G,MATCH($C1233,'Policy Characteristics'!$C:$C,0)))</f>
        <v>0.25</v>
      </c>
      <c r="N1233" s="151">
        <f>IF(ISBLANK(INDEX('Policy Characteristics'!H:H,MATCH($C1233,'Policy Characteristics'!$C:$C,0))),"",INDEX('Policy Characteristics'!H:H,MATCH($C1233,'Policy Characteristics'!$C:$C,0)))</f>
        <v>0.01</v>
      </c>
      <c r="O1233" s="144" t="str">
        <f>IF(ISBLANK(INDEX('Policy Characteristics'!I:I,MATCH($C1233,'Policy Characteristics'!$C:$C,0))),"",INDEX('Policy Characteristics'!I:I,MATCH($C1233,'Policy Characteristics'!$C:$C,0)))</f>
        <v>% reduction in energy use</v>
      </c>
      <c r="P1233" s="14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44" t="str">
        <f>IF(ISBLANK(INDEX('Policy Characteristics'!K:K,MATCH($C1233,'Policy Characteristics'!$C:$C,0))),"",INDEX('Policy Characteristics'!K:K,MATCH($C1233,'Policy Characteristics'!$C:$C,0)))</f>
        <v>industry-ag-main.html#eff-stds</v>
      </c>
      <c r="R1233" s="144" t="str">
        <f>IF(ISBLANK(INDEX('Policy Characteristics'!L:L,MATCH($C1233,'Policy Characteristics'!$C:$C,0))),"",INDEX('Policy Characteristics'!L:L,MATCH($C1233,'Policy Characteristics'!$C:$C,0)))</f>
        <v>industry-energy-efficiency-standards.html</v>
      </c>
    </row>
    <row r="1234" spans="1:18" s="4" customFormat="1" x14ac:dyDescent="0.25">
      <c r="A1234" s="144" t="str">
        <f>IF(ISBLANK(INDEX('Policy Characteristics'!A:A,MATCH($C1234,'Policy Characteristics'!$C:$C,0))),"",INDEX('Policy Characteristics'!A:A,MATCH($C1234,'Policy Characteristics'!$C:$C,0)))</f>
        <v>Industry</v>
      </c>
      <c r="B1234" s="152" t="str">
        <f>IF(ISBLANK(INDEX('Policy Characteristics'!B:B,MATCH($C1234,'Policy Characteristics'!$C:$C,0))),"",INDEX('Policy Characteristics'!B:B,MATCH($C1234,'Policy Characteristics'!$C:$C,0)))</f>
        <v>Industry Energy Efficiency Standards</v>
      </c>
      <c r="C1234" s="144" t="str">
        <f t="shared" si="45"/>
        <v>Percentage Improvement in Eqpt Efficiency Standards above BAU</v>
      </c>
      <c r="D1234" s="6" t="s">
        <v>1979</v>
      </c>
      <c r="E1234" s="45" t="s">
        <v>1599</v>
      </c>
      <c r="F1234" t="s">
        <v>1982</v>
      </c>
      <c r="G1234" s="45" t="s">
        <v>1603</v>
      </c>
      <c r="H1234" s="43">
        <v>1195</v>
      </c>
      <c r="I1234" t="s">
        <v>44</v>
      </c>
      <c r="J1234" s="145" t="str">
        <f>IF(ISBLANK(INDEX('Policy Characteristics'!D:D,MATCH($C1234,'Policy Characteristics'!$C:$C,0))),"",INDEX('Policy Characteristics'!D:D,MATCH($C1234,'Policy Characteristics'!$C:$C,0)))</f>
        <v>Industry Energy Efficiency Standards</v>
      </c>
      <c r="K1234" s="144" t="str">
        <f>IF(ISBLANK(INDEX('Policy Characteristics'!E:E,MATCH($C1234,'Policy Characteristics'!$C:$C,0))),"",INDEX('Policy Characteristics'!E:E,MATCH($C1234,'Policy Characteristics'!$C:$C,0)))</f>
        <v>indst efficiency standards</v>
      </c>
      <c r="L1234" s="151">
        <f>IF(ISBLANK(INDEX('Policy Characteristics'!F:F,MATCH($C1234,'Policy Characteristics'!$C:$C,0))),"",INDEX('Policy Characteristics'!F:F,MATCH($C1234,'Policy Characteristics'!$C:$C,0)))</f>
        <v>0</v>
      </c>
      <c r="M1234" s="151">
        <f>IF(ISBLANK(INDEX('Policy Characteristics'!G:G,MATCH($C1234,'Policy Characteristics'!$C:$C,0))),"",INDEX('Policy Characteristics'!G:G,MATCH($C1234,'Policy Characteristics'!$C:$C,0)))</f>
        <v>0.25</v>
      </c>
      <c r="N1234" s="151">
        <f>IF(ISBLANK(INDEX('Policy Characteristics'!H:H,MATCH($C1234,'Policy Characteristics'!$C:$C,0))),"",INDEX('Policy Characteristics'!H:H,MATCH($C1234,'Policy Characteristics'!$C:$C,0)))</f>
        <v>0.01</v>
      </c>
      <c r="O1234" s="144" t="str">
        <f>IF(ISBLANK(INDEX('Policy Characteristics'!I:I,MATCH($C1234,'Policy Characteristics'!$C:$C,0))),"",INDEX('Policy Characteristics'!I:I,MATCH($C1234,'Policy Characteristics'!$C:$C,0)))</f>
        <v>% reduction in energy use</v>
      </c>
      <c r="P1234" s="14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44" t="str">
        <f>IF(ISBLANK(INDEX('Policy Characteristics'!K:K,MATCH($C1234,'Policy Characteristics'!$C:$C,0))),"",INDEX('Policy Characteristics'!K:K,MATCH($C1234,'Policy Characteristics'!$C:$C,0)))</f>
        <v>industry-ag-main.html#eff-stds</v>
      </c>
      <c r="R1234" s="144" t="str">
        <f>IF(ISBLANK(INDEX('Policy Characteristics'!L:L,MATCH($C1234,'Policy Characteristics'!$C:$C,0))),"",INDEX('Policy Characteristics'!L:L,MATCH($C1234,'Policy Characteristics'!$C:$C,0)))</f>
        <v>industry-energy-efficiency-standards.html</v>
      </c>
    </row>
    <row r="1235" spans="1:18" s="4" customFormat="1" x14ac:dyDescent="0.25">
      <c r="A1235" s="144" t="str">
        <f>IF(ISBLANK(INDEX('Policy Characteristics'!A:A,MATCH($C1235,'Policy Characteristics'!$C:$C,0))),"",INDEX('Policy Characteristics'!A:A,MATCH($C1235,'Policy Characteristics'!$C:$C,0)))</f>
        <v>Industry</v>
      </c>
      <c r="B1235" s="152" t="str">
        <f>IF(ISBLANK(INDEX('Policy Characteristics'!B:B,MATCH($C1235,'Policy Characteristics'!$C:$C,0))),"",INDEX('Policy Characteristics'!B:B,MATCH($C1235,'Policy Characteristics'!$C:$C,0)))</f>
        <v>Industry Energy Efficiency Standards</v>
      </c>
      <c r="C1235" s="144" t="str">
        <f t="shared" si="45"/>
        <v>Percentage Improvement in Eqpt Efficiency Standards above BAU</v>
      </c>
      <c r="D1235" s="6" t="s">
        <v>1979</v>
      </c>
      <c r="E1235" s="45" t="s">
        <v>1600</v>
      </c>
      <c r="F1235" t="s">
        <v>1982</v>
      </c>
      <c r="G1235" s="45" t="s">
        <v>1604</v>
      </c>
      <c r="H1235" s="43">
        <v>1196</v>
      </c>
      <c r="I1235" t="s">
        <v>44</v>
      </c>
      <c r="J1235" s="145" t="str">
        <f>IF(ISBLANK(INDEX('Policy Characteristics'!D:D,MATCH($C1235,'Policy Characteristics'!$C:$C,0))),"",INDEX('Policy Characteristics'!D:D,MATCH($C1235,'Policy Characteristics'!$C:$C,0)))</f>
        <v>Industry Energy Efficiency Standards</v>
      </c>
      <c r="K1235" s="144" t="str">
        <f>IF(ISBLANK(INDEX('Policy Characteristics'!E:E,MATCH($C1235,'Policy Characteristics'!$C:$C,0))),"",INDEX('Policy Characteristics'!E:E,MATCH($C1235,'Policy Characteristics'!$C:$C,0)))</f>
        <v>indst efficiency standards</v>
      </c>
      <c r="L1235" s="151">
        <f>IF(ISBLANK(INDEX('Policy Characteristics'!F:F,MATCH($C1235,'Policy Characteristics'!$C:$C,0))),"",INDEX('Policy Characteristics'!F:F,MATCH($C1235,'Policy Characteristics'!$C:$C,0)))</f>
        <v>0</v>
      </c>
      <c r="M1235" s="151">
        <f>IF(ISBLANK(INDEX('Policy Characteristics'!G:G,MATCH($C1235,'Policy Characteristics'!$C:$C,0))),"",INDEX('Policy Characteristics'!G:G,MATCH($C1235,'Policy Characteristics'!$C:$C,0)))</f>
        <v>0.25</v>
      </c>
      <c r="N1235" s="151">
        <f>IF(ISBLANK(INDEX('Policy Characteristics'!H:H,MATCH($C1235,'Policy Characteristics'!$C:$C,0))),"",INDEX('Policy Characteristics'!H:H,MATCH($C1235,'Policy Characteristics'!$C:$C,0)))</f>
        <v>0.01</v>
      </c>
      <c r="O1235" s="144" t="str">
        <f>IF(ISBLANK(INDEX('Policy Characteristics'!I:I,MATCH($C1235,'Policy Characteristics'!$C:$C,0))),"",INDEX('Policy Characteristics'!I:I,MATCH($C1235,'Policy Characteristics'!$C:$C,0)))</f>
        <v>% reduction in energy use</v>
      </c>
      <c r="P1235" s="14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44" t="str">
        <f>IF(ISBLANK(INDEX('Policy Characteristics'!K:K,MATCH($C1235,'Policy Characteristics'!$C:$C,0))),"",INDEX('Policy Characteristics'!K:K,MATCH($C1235,'Policy Characteristics'!$C:$C,0)))</f>
        <v>industry-ag-main.html#eff-stds</v>
      </c>
      <c r="R1235" s="144" t="str">
        <f>IF(ISBLANK(INDEX('Policy Characteristics'!L:L,MATCH($C1235,'Policy Characteristics'!$C:$C,0))),"",INDEX('Policy Characteristics'!L:L,MATCH($C1235,'Policy Characteristics'!$C:$C,0)))</f>
        <v>industry-energy-efficiency-standards.html</v>
      </c>
    </row>
    <row r="1236" spans="1:18" s="4" customFormat="1" x14ac:dyDescent="0.25">
      <c r="A1236" s="144" t="str">
        <f>IF(ISBLANK(INDEX('Policy Characteristics'!A:A,MATCH($C1236,'Policy Characteristics'!$C:$C,0))),"",INDEX('Policy Characteristics'!A:A,MATCH($C1236,'Policy Characteristics'!$C:$C,0)))</f>
        <v>Industry</v>
      </c>
      <c r="B1236" s="152" t="str">
        <f>IF(ISBLANK(INDEX('Policy Characteristics'!B:B,MATCH($C1236,'Policy Characteristics'!$C:$C,0))),"",INDEX('Policy Characteristics'!B:B,MATCH($C1236,'Policy Characteristics'!$C:$C,0)))</f>
        <v>Industry Energy Efficiency Standards</v>
      </c>
      <c r="C1236" s="144" t="str">
        <f t="shared" si="45"/>
        <v>Percentage Improvement in Eqpt Efficiency Standards above BAU</v>
      </c>
      <c r="D1236" s="6" t="s">
        <v>1979</v>
      </c>
      <c r="E1236" s="45" t="s">
        <v>1597</v>
      </c>
      <c r="F1236" t="s">
        <v>1982</v>
      </c>
      <c r="G1236" s="45" t="s">
        <v>1602</v>
      </c>
      <c r="H1236" s="43">
        <v>1197</v>
      </c>
      <c r="I1236" t="s">
        <v>44</v>
      </c>
      <c r="J1236" s="145" t="str">
        <f>IF(ISBLANK(INDEX('Policy Characteristics'!D:D,MATCH($C1236,'Policy Characteristics'!$C:$C,0))),"",INDEX('Policy Characteristics'!D:D,MATCH($C1236,'Policy Characteristics'!$C:$C,0)))</f>
        <v>Industry Energy Efficiency Standards</v>
      </c>
      <c r="K1236" s="144" t="str">
        <f>IF(ISBLANK(INDEX('Policy Characteristics'!E:E,MATCH($C1236,'Policy Characteristics'!$C:$C,0))),"",INDEX('Policy Characteristics'!E:E,MATCH($C1236,'Policy Characteristics'!$C:$C,0)))</f>
        <v>indst efficiency standards</v>
      </c>
      <c r="L1236" s="151">
        <f>IF(ISBLANK(INDEX('Policy Characteristics'!F:F,MATCH($C1236,'Policy Characteristics'!$C:$C,0))),"",INDEX('Policy Characteristics'!F:F,MATCH($C1236,'Policy Characteristics'!$C:$C,0)))</f>
        <v>0</v>
      </c>
      <c r="M1236" s="151">
        <f>IF(ISBLANK(INDEX('Policy Characteristics'!G:G,MATCH($C1236,'Policy Characteristics'!$C:$C,0))),"",INDEX('Policy Characteristics'!G:G,MATCH($C1236,'Policy Characteristics'!$C:$C,0)))</f>
        <v>0.25</v>
      </c>
      <c r="N1236" s="151">
        <f>IF(ISBLANK(INDEX('Policy Characteristics'!H:H,MATCH($C1236,'Policy Characteristics'!$C:$C,0))),"",INDEX('Policy Characteristics'!H:H,MATCH($C1236,'Policy Characteristics'!$C:$C,0)))</f>
        <v>0.01</v>
      </c>
      <c r="O1236" s="144" t="str">
        <f>IF(ISBLANK(INDEX('Policy Characteristics'!I:I,MATCH($C1236,'Policy Characteristics'!$C:$C,0))),"",INDEX('Policy Characteristics'!I:I,MATCH($C1236,'Policy Characteristics'!$C:$C,0)))</f>
        <v>% reduction in energy use</v>
      </c>
      <c r="P1236" s="14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44" t="str">
        <f>IF(ISBLANK(INDEX('Policy Characteristics'!K:K,MATCH($C1236,'Policy Characteristics'!$C:$C,0))),"",INDEX('Policy Characteristics'!K:K,MATCH($C1236,'Policy Characteristics'!$C:$C,0)))</f>
        <v>industry-ag-main.html#eff-stds</v>
      </c>
      <c r="R1236" s="144" t="str">
        <f>IF(ISBLANK(INDEX('Policy Characteristics'!L:L,MATCH($C1236,'Policy Characteristics'!$C:$C,0))),"",INDEX('Policy Characteristics'!L:L,MATCH($C1236,'Policy Characteristics'!$C:$C,0)))</f>
        <v>industry-energy-efficiency-standards.html</v>
      </c>
    </row>
    <row r="1237" spans="1:18" s="4" customFormat="1" x14ac:dyDescent="0.25">
      <c r="A1237" s="144" t="str">
        <f>IF(ISBLANK(INDEX('Policy Characteristics'!A:A,MATCH($C1237,'Policy Characteristics'!$C:$C,0))),"",INDEX('Policy Characteristics'!A:A,MATCH($C1237,'Policy Characteristics'!$C:$C,0)))</f>
        <v>Industry</v>
      </c>
      <c r="B1237" s="152" t="str">
        <f>IF(ISBLANK(INDEX('Policy Characteristics'!B:B,MATCH($C1237,'Policy Characteristics'!$C:$C,0))),"",INDEX('Policy Characteristics'!B:B,MATCH($C1237,'Policy Characteristics'!$C:$C,0)))</f>
        <v>Industry Energy Efficiency Standards</v>
      </c>
      <c r="C1237" s="144" t="str">
        <f t="shared" si="45"/>
        <v>Percentage Improvement in Eqpt Efficiency Standards above BAU</v>
      </c>
      <c r="D1237" s="6" t="s">
        <v>1980</v>
      </c>
      <c r="E1237" s="45" t="s">
        <v>1292</v>
      </c>
      <c r="F1237" t="s">
        <v>1941</v>
      </c>
      <c r="G1237" s="45" t="s">
        <v>1298</v>
      </c>
      <c r="H1237" s="43">
        <v>1198</v>
      </c>
      <c r="I1237" t="s">
        <v>43</v>
      </c>
      <c r="J1237" s="145" t="str">
        <f>IF(ISBLANK(INDEX('Policy Characteristics'!D:D,MATCH($C1237,'Policy Characteristics'!$C:$C,0))),"",INDEX('Policy Characteristics'!D:D,MATCH($C1237,'Policy Characteristics'!$C:$C,0)))</f>
        <v>Industry Energy Efficiency Standards</v>
      </c>
      <c r="K1237" s="144" t="str">
        <f>IF(ISBLANK(INDEX('Policy Characteristics'!E:E,MATCH($C1237,'Policy Characteristics'!$C:$C,0))),"",INDEX('Policy Characteristics'!E:E,MATCH($C1237,'Policy Characteristics'!$C:$C,0)))</f>
        <v>indst efficiency standards</v>
      </c>
      <c r="L1237" s="151">
        <f>IF(ISBLANK(INDEX('Policy Characteristics'!F:F,MATCH($C1237,'Policy Characteristics'!$C:$C,0))),"",INDEX('Policy Characteristics'!F:F,MATCH($C1237,'Policy Characteristics'!$C:$C,0)))</f>
        <v>0</v>
      </c>
      <c r="M1237" s="151">
        <f>IF(ISBLANK(INDEX('Policy Characteristics'!G:G,MATCH($C1237,'Policy Characteristics'!$C:$C,0))),"",INDEX('Policy Characteristics'!G:G,MATCH($C1237,'Policy Characteristics'!$C:$C,0)))</f>
        <v>0.25</v>
      </c>
      <c r="N1237" s="151">
        <f>IF(ISBLANK(INDEX('Policy Characteristics'!H:H,MATCH($C1237,'Policy Characteristics'!$C:$C,0))),"",INDEX('Policy Characteristics'!H:H,MATCH($C1237,'Policy Characteristics'!$C:$C,0)))</f>
        <v>0.01</v>
      </c>
      <c r="O1237" s="144" t="str">
        <f>IF(ISBLANK(INDEX('Policy Characteristics'!I:I,MATCH($C1237,'Policy Characteristics'!$C:$C,0))),"",INDEX('Policy Characteristics'!I:I,MATCH($C1237,'Policy Characteristics'!$C:$C,0)))</f>
        <v>% reduction in energy use</v>
      </c>
      <c r="P1237" s="14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44" t="str">
        <f>IF(ISBLANK(INDEX('Policy Characteristics'!K:K,MATCH($C1237,'Policy Characteristics'!$C:$C,0))),"",INDEX('Policy Characteristics'!K:K,MATCH($C1237,'Policy Characteristics'!$C:$C,0)))</f>
        <v>industry-ag-main.html#eff-stds</v>
      </c>
      <c r="R1237" s="144" t="str">
        <f>IF(ISBLANK(INDEX('Policy Characteristics'!L:L,MATCH($C1237,'Policy Characteristics'!$C:$C,0))),"",INDEX('Policy Characteristics'!L:L,MATCH($C1237,'Policy Characteristics'!$C:$C,0)))</f>
        <v>industry-energy-efficiency-standards.html</v>
      </c>
    </row>
    <row r="1238" spans="1:18" s="4" customFormat="1" x14ac:dyDescent="0.25">
      <c r="A1238" s="144" t="str">
        <f>IF(ISBLANK(INDEX('Policy Characteristics'!A:A,MATCH($C1238,'Policy Characteristics'!$C:$C,0))),"",INDEX('Policy Characteristics'!A:A,MATCH($C1238,'Policy Characteristics'!$C:$C,0)))</f>
        <v>Industry</v>
      </c>
      <c r="B1238" s="152" t="str">
        <f>IF(ISBLANK(INDEX('Policy Characteristics'!B:B,MATCH($C1238,'Policy Characteristics'!$C:$C,0))),"",INDEX('Policy Characteristics'!B:B,MATCH($C1238,'Policy Characteristics'!$C:$C,0)))</f>
        <v>Industry Energy Efficiency Standards</v>
      </c>
      <c r="C1238" s="144" t="str">
        <f t="shared" si="45"/>
        <v>Percentage Improvement in Eqpt Efficiency Standards above BAU</v>
      </c>
      <c r="D1238" s="6" t="s">
        <v>1980</v>
      </c>
      <c r="E1238" s="45" t="s">
        <v>1293</v>
      </c>
      <c r="F1238" t="s">
        <v>1941</v>
      </c>
      <c r="G1238" s="45" t="s">
        <v>1301</v>
      </c>
      <c r="H1238" s="43">
        <v>1199</v>
      </c>
      <c r="I1238" t="s">
        <v>44</v>
      </c>
      <c r="J1238" s="145" t="str">
        <f>IF(ISBLANK(INDEX('Policy Characteristics'!D:D,MATCH($C1238,'Policy Characteristics'!$C:$C,0))),"",INDEX('Policy Characteristics'!D:D,MATCH($C1238,'Policy Characteristics'!$C:$C,0)))</f>
        <v>Industry Energy Efficiency Standards</v>
      </c>
      <c r="K1238" s="144" t="str">
        <f>IF(ISBLANK(INDEX('Policy Characteristics'!E:E,MATCH($C1238,'Policy Characteristics'!$C:$C,0))),"",INDEX('Policy Characteristics'!E:E,MATCH($C1238,'Policy Characteristics'!$C:$C,0)))</f>
        <v>indst efficiency standards</v>
      </c>
      <c r="L1238" s="151">
        <f>IF(ISBLANK(INDEX('Policy Characteristics'!F:F,MATCH($C1238,'Policy Characteristics'!$C:$C,0))),"",INDEX('Policy Characteristics'!F:F,MATCH($C1238,'Policy Characteristics'!$C:$C,0)))</f>
        <v>0</v>
      </c>
      <c r="M1238" s="151">
        <f>IF(ISBLANK(INDEX('Policy Characteristics'!G:G,MATCH($C1238,'Policy Characteristics'!$C:$C,0))),"",INDEX('Policy Characteristics'!G:G,MATCH($C1238,'Policy Characteristics'!$C:$C,0)))</f>
        <v>0.25</v>
      </c>
      <c r="N1238" s="151">
        <f>IF(ISBLANK(INDEX('Policy Characteristics'!H:H,MATCH($C1238,'Policy Characteristics'!$C:$C,0))),"",INDEX('Policy Characteristics'!H:H,MATCH($C1238,'Policy Characteristics'!$C:$C,0)))</f>
        <v>0.01</v>
      </c>
      <c r="O1238" s="144" t="str">
        <f>IF(ISBLANK(INDEX('Policy Characteristics'!I:I,MATCH($C1238,'Policy Characteristics'!$C:$C,0))),"",INDEX('Policy Characteristics'!I:I,MATCH($C1238,'Policy Characteristics'!$C:$C,0)))</f>
        <v>% reduction in energy use</v>
      </c>
      <c r="P1238" s="14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44" t="str">
        <f>IF(ISBLANK(INDEX('Policy Characteristics'!K:K,MATCH($C1238,'Policy Characteristics'!$C:$C,0))),"",INDEX('Policy Characteristics'!K:K,MATCH($C1238,'Policy Characteristics'!$C:$C,0)))</f>
        <v>industry-ag-main.html#eff-stds</v>
      </c>
      <c r="R1238" s="144" t="str">
        <f>IF(ISBLANK(INDEX('Policy Characteristics'!L:L,MATCH($C1238,'Policy Characteristics'!$C:$C,0))),"",INDEX('Policy Characteristics'!L:L,MATCH($C1238,'Policy Characteristics'!$C:$C,0)))</f>
        <v>industry-energy-efficiency-standards.html</v>
      </c>
    </row>
    <row r="1239" spans="1:18" s="4" customFormat="1" x14ac:dyDescent="0.25">
      <c r="A1239" s="144" t="str">
        <f>IF(ISBLANK(INDEX('Policy Characteristics'!A:A,MATCH($C1239,'Policy Characteristics'!$C:$C,0))),"",INDEX('Policy Characteristics'!A:A,MATCH($C1239,'Policy Characteristics'!$C:$C,0)))</f>
        <v>Industry</v>
      </c>
      <c r="B1239" s="152" t="str">
        <f>IF(ISBLANK(INDEX('Policy Characteristics'!B:B,MATCH($C1239,'Policy Characteristics'!$C:$C,0))),"",INDEX('Policy Characteristics'!B:B,MATCH($C1239,'Policy Characteristics'!$C:$C,0)))</f>
        <v>Industry Energy Efficiency Standards</v>
      </c>
      <c r="C1239" s="144" t="str">
        <f t="shared" si="45"/>
        <v>Percentage Improvement in Eqpt Efficiency Standards above BAU</v>
      </c>
      <c r="D1239" s="6" t="s">
        <v>1980</v>
      </c>
      <c r="E1239" s="45" t="s">
        <v>1294</v>
      </c>
      <c r="F1239" t="s">
        <v>1941</v>
      </c>
      <c r="G1239" s="45" t="s">
        <v>1302</v>
      </c>
      <c r="H1239" s="43">
        <v>1200</v>
      </c>
      <c r="I1239" t="s">
        <v>43</v>
      </c>
      <c r="J1239" s="145" t="str">
        <f>IF(ISBLANK(INDEX('Policy Characteristics'!D:D,MATCH($C1239,'Policy Characteristics'!$C:$C,0))),"",INDEX('Policy Characteristics'!D:D,MATCH($C1239,'Policy Characteristics'!$C:$C,0)))</f>
        <v>Industry Energy Efficiency Standards</v>
      </c>
      <c r="K1239" s="144" t="str">
        <f>IF(ISBLANK(INDEX('Policy Characteristics'!E:E,MATCH($C1239,'Policy Characteristics'!$C:$C,0))),"",INDEX('Policy Characteristics'!E:E,MATCH($C1239,'Policy Characteristics'!$C:$C,0)))</f>
        <v>indst efficiency standards</v>
      </c>
      <c r="L1239" s="151">
        <f>IF(ISBLANK(INDEX('Policy Characteristics'!F:F,MATCH($C1239,'Policy Characteristics'!$C:$C,0))),"",INDEX('Policy Characteristics'!F:F,MATCH($C1239,'Policy Characteristics'!$C:$C,0)))</f>
        <v>0</v>
      </c>
      <c r="M1239" s="151">
        <f>IF(ISBLANK(INDEX('Policy Characteristics'!G:G,MATCH($C1239,'Policy Characteristics'!$C:$C,0))),"",INDEX('Policy Characteristics'!G:G,MATCH($C1239,'Policy Characteristics'!$C:$C,0)))</f>
        <v>0.25</v>
      </c>
      <c r="N1239" s="151">
        <f>IF(ISBLANK(INDEX('Policy Characteristics'!H:H,MATCH($C1239,'Policy Characteristics'!$C:$C,0))),"",INDEX('Policy Characteristics'!H:H,MATCH($C1239,'Policy Characteristics'!$C:$C,0)))</f>
        <v>0.01</v>
      </c>
      <c r="O1239" s="144" t="str">
        <f>IF(ISBLANK(INDEX('Policy Characteristics'!I:I,MATCH($C1239,'Policy Characteristics'!$C:$C,0))),"",INDEX('Policy Characteristics'!I:I,MATCH($C1239,'Policy Characteristics'!$C:$C,0)))</f>
        <v>% reduction in energy use</v>
      </c>
      <c r="P1239" s="14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44" t="str">
        <f>IF(ISBLANK(INDEX('Policy Characteristics'!K:K,MATCH($C1239,'Policy Characteristics'!$C:$C,0))),"",INDEX('Policy Characteristics'!K:K,MATCH($C1239,'Policy Characteristics'!$C:$C,0)))</f>
        <v>industry-ag-main.html#eff-stds</v>
      </c>
      <c r="R1239" s="144" t="str">
        <f>IF(ISBLANK(INDEX('Policy Characteristics'!L:L,MATCH($C1239,'Policy Characteristics'!$C:$C,0))),"",INDEX('Policy Characteristics'!L:L,MATCH($C1239,'Policy Characteristics'!$C:$C,0)))</f>
        <v>industry-energy-efficiency-standards.html</v>
      </c>
    </row>
    <row r="1240" spans="1:18" s="4" customFormat="1" x14ac:dyDescent="0.25">
      <c r="A1240" s="144" t="str">
        <f>IF(ISBLANK(INDEX('Policy Characteristics'!A:A,MATCH($C1240,'Policy Characteristics'!$C:$C,0))),"",INDEX('Policy Characteristics'!A:A,MATCH($C1240,'Policy Characteristics'!$C:$C,0)))</f>
        <v>Industry</v>
      </c>
      <c r="B1240" s="152" t="str">
        <f>IF(ISBLANK(INDEX('Policy Characteristics'!B:B,MATCH($C1240,'Policy Characteristics'!$C:$C,0))),"",INDEX('Policy Characteristics'!B:B,MATCH($C1240,'Policy Characteristics'!$C:$C,0)))</f>
        <v>Industry Energy Efficiency Standards</v>
      </c>
      <c r="C1240" s="144" t="str">
        <f t="shared" si="45"/>
        <v>Percentage Improvement in Eqpt Efficiency Standards above BAU</v>
      </c>
      <c r="D1240" s="6" t="s">
        <v>1980</v>
      </c>
      <c r="E1240" s="45" t="s">
        <v>1295</v>
      </c>
      <c r="F1240" t="s">
        <v>1941</v>
      </c>
      <c r="G1240" s="45" t="s">
        <v>1299</v>
      </c>
      <c r="H1240" s="43">
        <v>1201</v>
      </c>
      <c r="I1240" t="s">
        <v>44</v>
      </c>
      <c r="J1240" s="145" t="str">
        <f>IF(ISBLANK(INDEX('Policy Characteristics'!D:D,MATCH($C1240,'Policy Characteristics'!$C:$C,0))),"",INDEX('Policy Characteristics'!D:D,MATCH($C1240,'Policy Characteristics'!$C:$C,0)))</f>
        <v>Industry Energy Efficiency Standards</v>
      </c>
      <c r="K1240" s="144" t="str">
        <f>IF(ISBLANK(INDEX('Policy Characteristics'!E:E,MATCH($C1240,'Policy Characteristics'!$C:$C,0))),"",INDEX('Policy Characteristics'!E:E,MATCH($C1240,'Policy Characteristics'!$C:$C,0)))</f>
        <v>indst efficiency standards</v>
      </c>
      <c r="L1240" s="151">
        <f>IF(ISBLANK(INDEX('Policy Characteristics'!F:F,MATCH($C1240,'Policy Characteristics'!$C:$C,0))),"",INDEX('Policy Characteristics'!F:F,MATCH($C1240,'Policy Characteristics'!$C:$C,0)))</f>
        <v>0</v>
      </c>
      <c r="M1240" s="151">
        <f>IF(ISBLANK(INDEX('Policy Characteristics'!G:G,MATCH($C1240,'Policy Characteristics'!$C:$C,0))),"",INDEX('Policy Characteristics'!G:G,MATCH($C1240,'Policy Characteristics'!$C:$C,0)))</f>
        <v>0.25</v>
      </c>
      <c r="N1240" s="151">
        <f>IF(ISBLANK(INDEX('Policy Characteristics'!H:H,MATCH($C1240,'Policy Characteristics'!$C:$C,0))),"",INDEX('Policy Characteristics'!H:H,MATCH($C1240,'Policy Characteristics'!$C:$C,0)))</f>
        <v>0.01</v>
      </c>
      <c r="O1240" s="144" t="str">
        <f>IF(ISBLANK(INDEX('Policy Characteristics'!I:I,MATCH($C1240,'Policy Characteristics'!$C:$C,0))),"",INDEX('Policy Characteristics'!I:I,MATCH($C1240,'Policy Characteristics'!$C:$C,0)))</f>
        <v>% reduction in energy use</v>
      </c>
      <c r="P1240" s="14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44" t="str">
        <f>IF(ISBLANK(INDEX('Policy Characteristics'!K:K,MATCH($C1240,'Policy Characteristics'!$C:$C,0))),"",INDEX('Policy Characteristics'!K:K,MATCH($C1240,'Policy Characteristics'!$C:$C,0)))</f>
        <v>industry-ag-main.html#eff-stds</v>
      </c>
      <c r="R1240" s="144" t="str">
        <f>IF(ISBLANK(INDEX('Policy Characteristics'!L:L,MATCH($C1240,'Policy Characteristics'!$C:$C,0))),"",INDEX('Policy Characteristics'!L:L,MATCH($C1240,'Policy Characteristics'!$C:$C,0)))</f>
        <v>industry-energy-efficiency-standards.html</v>
      </c>
    </row>
    <row r="1241" spans="1:18" s="4" customFormat="1" x14ac:dyDescent="0.25">
      <c r="A1241" s="144" t="str">
        <f>IF(ISBLANK(INDEX('Policy Characteristics'!A:A,MATCH($C1241,'Policy Characteristics'!$C:$C,0))),"",INDEX('Policy Characteristics'!A:A,MATCH($C1241,'Policy Characteristics'!$C:$C,0)))</f>
        <v>Industry</v>
      </c>
      <c r="B1241" s="152" t="str">
        <f>IF(ISBLANK(INDEX('Policy Characteristics'!B:B,MATCH($C1241,'Policy Characteristics'!$C:$C,0))),"",INDEX('Policy Characteristics'!B:B,MATCH($C1241,'Policy Characteristics'!$C:$C,0)))</f>
        <v>Industry Energy Efficiency Standards</v>
      </c>
      <c r="C1241" s="144" t="str">
        <f t="shared" si="45"/>
        <v>Percentage Improvement in Eqpt Efficiency Standards above BAU</v>
      </c>
      <c r="D1241" s="6" t="s">
        <v>1980</v>
      </c>
      <c r="E1241" s="45" t="s">
        <v>1296</v>
      </c>
      <c r="F1241" t="s">
        <v>1941</v>
      </c>
      <c r="G1241" s="45" t="s">
        <v>1300</v>
      </c>
      <c r="H1241" s="43">
        <v>1202</v>
      </c>
      <c r="I1241" t="s">
        <v>43</v>
      </c>
      <c r="J1241" s="145" t="str">
        <f>IF(ISBLANK(INDEX('Policy Characteristics'!D:D,MATCH($C1241,'Policy Characteristics'!$C:$C,0))),"",INDEX('Policy Characteristics'!D:D,MATCH($C1241,'Policy Characteristics'!$C:$C,0)))</f>
        <v>Industry Energy Efficiency Standards</v>
      </c>
      <c r="K1241" s="144" t="str">
        <f>IF(ISBLANK(INDEX('Policy Characteristics'!E:E,MATCH($C1241,'Policy Characteristics'!$C:$C,0))),"",INDEX('Policy Characteristics'!E:E,MATCH($C1241,'Policy Characteristics'!$C:$C,0)))</f>
        <v>indst efficiency standards</v>
      </c>
      <c r="L1241" s="151">
        <f>IF(ISBLANK(INDEX('Policy Characteristics'!F:F,MATCH($C1241,'Policy Characteristics'!$C:$C,0))),"",INDEX('Policy Characteristics'!F:F,MATCH($C1241,'Policy Characteristics'!$C:$C,0)))</f>
        <v>0</v>
      </c>
      <c r="M1241" s="151">
        <f>IF(ISBLANK(INDEX('Policy Characteristics'!G:G,MATCH($C1241,'Policy Characteristics'!$C:$C,0))),"",INDEX('Policy Characteristics'!G:G,MATCH($C1241,'Policy Characteristics'!$C:$C,0)))</f>
        <v>0.25</v>
      </c>
      <c r="N1241" s="151">
        <f>IF(ISBLANK(INDEX('Policy Characteristics'!H:H,MATCH($C1241,'Policy Characteristics'!$C:$C,0))),"",INDEX('Policy Characteristics'!H:H,MATCH($C1241,'Policy Characteristics'!$C:$C,0)))</f>
        <v>0.01</v>
      </c>
      <c r="O1241" s="144" t="str">
        <f>IF(ISBLANK(INDEX('Policy Characteristics'!I:I,MATCH($C1241,'Policy Characteristics'!$C:$C,0))),"",INDEX('Policy Characteristics'!I:I,MATCH($C1241,'Policy Characteristics'!$C:$C,0)))</f>
        <v>% reduction in energy use</v>
      </c>
      <c r="P1241" s="14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44" t="str">
        <f>IF(ISBLANK(INDEX('Policy Characteristics'!K:K,MATCH($C1241,'Policy Characteristics'!$C:$C,0))),"",INDEX('Policy Characteristics'!K:K,MATCH($C1241,'Policy Characteristics'!$C:$C,0)))</f>
        <v>industry-ag-main.html#eff-stds</v>
      </c>
      <c r="R1241" s="144" t="str">
        <f>IF(ISBLANK(INDEX('Policy Characteristics'!L:L,MATCH($C1241,'Policy Characteristics'!$C:$C,0))),"",INDEX('Policy Characteristics'!L:L,MATCH($C1241,'Policy Characteristics'!$C:$C,0)))</f>
        <v>industry-energy-efficiency-standards.html</v>
      </c>
    </row>
    <row r="1242" spans="1:18" s="4" customFormat="1" x14ac:dyDescent="0.25">
      <c r="A1242" s="144" t="str">
        <f>IF(ISBLANK(INDEX('Policy Characteristics'!A:A,MATCH($C1242,'Policy Characteristics'!$C:$C,0))),"",INDEX('Policy Characteristics'!A:A,MATCH($C1242,'Policy Characteristics'!$C:$C,0)))</f>
        <v>Industry</v>
      </c>
      <c r="B1242" s="152" t="str">
        <f>IF(ISBLANK(INDEX('Policy Characteristics'!B:B,MATCH($C1242,'Policy Characteristics'!$C:$C,0))),"",INDEX('Policy Characteristics'!B:B,MATCH($C1242,'Policy Characteristics'!$C:$C,0)))</f>
        <v>Industry Energy Efficiency Standards</v>
      </c>
      <c r="C1242" s="144" t="str">
        <f t="shared" si="45"/>
        <v>Percentage Improvement in Eqpt Efficiency Standards above BAU</v>
      </c>
      <c r="D1242" s="6" t="s">
        <v>1980</v>
      </c>
      <c r="E1242" s="45" t="s">
        <v>1297</v>
      </c>
      <c r="F1242" t="s">
        <v>1941</v>
      </c>
      <c r="G1242" s="45" t="s">
        <v>1303</v>
      </c>
      <c r="H1242" s="43">
        <v>1203</v>
      </c>
      <c r="I1242" t="s">
        <v>44</v>
      </c>
      <c r="J1242" s="145" t="str">
        <f>IF(ISBLANK(INDEX('Policy Characteristics'!D:D,MATCH($C1242,'Policy Characteristics'!$C:$C,0))),"",INDEX('Policy Characteristics'!D:D,MATCH($C1242,'Policy Characteristics'!$C:$C,0)))</f>
        <v>Industry Energy Efficiency Standards</v>
      </c>
      <c r="K1242" s="144" t="str">
        <f>IF(ISBLANK(INDEX('Policy Characteristics'!E:E,MATCH($C1242,'Policy Characteristics'!$C:$C,0))),"",INDEX('Policy Characteristics'!E:E,MATCH($C1242,'Policy Characteristics'!$C:$C,0)))</f>
        <v>indst efficiency standards</v>
      </c>
      <c r="L1242" s="151">
        <f>IF(ISBLANK(INDEX('Policy Characteristics'!F:F,MATCH($C1242,'Policy Characteristics'!$C:$C,0))),"",INDEX('Policy Characteristics'!F:F,MATCH($C1242,'Policy Characteristics'!$C:$C,0)))</f>
        <v>0</v>
      </c>
      <c r="M1242" s="151">
        <f>IF(ISBLANK(INDEX('Policy Characteristics'!G:G,MATCH($C1242,'Policy Characteristics'!$C:$C,0))),"",INDEX('Policy Characteristics'!G:G,MATCH($C1242,'Policy Characteristics'!$C:$C,0)))</f>
        <v>0.25</v>
      </c>
      <c r="N1242" s="151">
        <f>IF(ISBLANK(INDEX('Policy Characteristics'!H:H,MATCH($C1242,'Policy Characteristics'!$C:$C,0))),"",INDEX('Policy Characteristics'!H:H,MATCH($C1242,'Policy Characteristics'!$C:$C,0)))</f>
        <v>0.01</v>
      </c>
      <c r="O1242" s="144" t="str">
        <f>IF(ISBLANK(INDEX('Policy Characteristics'!I:I,MATCH($C1242,'Policy Characteristics'!$C:$C,0))),"",INDEX('Policy Characteristics'!I:I,MATCH($C1242,'Policy Characteristics'!$C:$C,0)))</f>
        <v>% reduction in energy use</v>
      </c>
      <c r="P1242" s="14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44" t="str">
        <f>IF(ISBLANK(INDEX('Policy Characteristics'!K:K,MATCH($C1242,'Policy Characteristics'!$C:$C,0))),"",INDEX('Policy Characteristics'!K:K,MATCH($C1242,'Policy Characteristics'!$C:$C,0)))</f>
        <v>industry-ag-main.html#eff-stds</v>
      </c>
      <c r="R1242" s="144" t="str">
        <f>IF(ISBLANK(INDEX('Policy Characteristics'!L:L,MATCH($C1242,'Policy Characteristics'!$C:$C,0))),"",INDEX('Policy Characteristics'!L:L,MATCH($C1242,'Policy Characteristics'!$C:$C,0)))</f>
        <v>industry-energy-efficiency-standards.html</v>
      </c>
    </row>
    <row r="1243" spans="1:18" s="4" customFormat="1" x14ac:dyDescent="0.25">
      <c r="A1243" s="144" t="str">
        <f>IF(ISBLANK(INDEX('Policy Characteristics'!A:A,MATCH($C1243,'Policy Characteristics'!$C:$C,0))),"",INDEX('Policy Characteristics'!A:A,MATCH($C1243,'Policy Characteristics'!$C:$C,0)))</f>
        <v>Industry</v>
      </c>
      <c r="B1243" s="152" t="str">
        <f>IF(ISBLANK(INDEX('Policy Characteristics'!B:B,MATCH($C1243,'Policy Characteristics'!$C:$C,0))),"",INDEX('Policy Characteristics'!B:B,MATCH($C1243,'Policy Characteristics'!$C:$C,0)))</f>
        <v>Industry Energy Efficiency Standards</v>
      </c>
      <c r="C1243" s="144" t="str">
        <f t="shared" si="45"/>
        <v>Percentage Improvement in Eqpt Efficiency Standards above BAU</v>
      </c>
      <c r="D1243" s="6" t="s">
        <v>1980</v>
      </c>
      <c r="E1243" s="45" t="s">
        <v>1598</v>
      </c>
      <c r="F1243" t="s">
        <v>1941</v>
      </c>
      <c r="G1243" s="45" t="s">
        <v>1601</v>
      </c>
      <c r="H1243" s="43">
        <v>1204</v>
      </c>
      <c r="I1243" t="s">
        <v>44</v>
      </c>
      <c r="J1243" s="145" t="str">
        <f>IF(ISBLANK(INDEX('Policy Characteristics'!D:D,MATCH($C1243,'Policy Characteristics'!$C:$C,0))),"",INDEX('Policy Characteristics'!D:D,MATCH($C1243,'Policy Characteristics'!$C:$C,0)))</f>
        <v>Industry Energy Efficiency Standards</v>
      </c>
      <c r="K1243" s="144" t="str">
        <f>IF(ISBLANK(INDEX('Policy Characteristics'!E:E,MATCH($C1243,'Policy Characteristics'!$C:$C,0))),"",INDEX('Policy Characteristics'!E:E,MATCH($C1243,'Policy Characteristics'!$C:$C,0)))</f>
        <v>indst efficiency standards</v>
      </c>
      <c r="L1243" s="151">
        <f>IF(ISBLANK(INDEX('Policy Characteristics'!F:F,MATCH($C1243,'Policy Characteristics'!$C:$C,0))),"",INDEX('Policy Characteristics'!F:F,MATCH($C1243,'Policy Characteristics'!$C:$C,0)))</f>
        <v>0</v>
      </c>
      <c r="M1243" s="151">
        <f>IF(ISBLANK(INDEX('Policy Characteristics'!G:G,MATCH($C1243,'Policy Characteristics'!$C:$C,0))),"",INDEX('Policy Characteristics'!G:G,MATCH($C1243,'Policy Characteristics'!$C:$C,0)))</f>
        <v>0.25</v>
      </c>
      <c r="N1243" s="151">
        <f>IF(ISBLANK(INDEX('Policy Characteristics'!H:H,MATCH($C1243,'Policy Characteristics'!$C:$C,0))),"",INDEX('Policy Characteristics'!H:H,MATCH($C1243,'Policy Characteristics'!$C:$C,0)))</f>
        <v>0.01</v>
      </c>
      <c r="O1243" s="144" t="str">
        <f>IF(ISBLANK(INDEX('Policy Characteristics'!I:I,MATCH($C1243,'Policy Characteristics'!$C:$C,0))),"",INDEX('Policy Characteristics'!I:I,MATCH($C1243,'Policy Characteristics'!$C:$C,0)))</f>
        <v>% reduction in energy use</v>
      </c>
      <c r="P1243" s="14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44" t="str">
        <f>IF(ISBLANK(INDEX('Policy Characteristics'!K:K,MATCH($C1243,'Policy Characteristics'!$C:$C,0))),"",INDEX('Policy Characteristics'!K:K,MATCH($C1243,'Policy Characteristics'!$C:$C,0)))</f>
        <v>industry-ag-main.html#eff-stds</v>
      </c>
      <c r="R1243" s="144" t="str">
        <f>IF(ISBLANK(INDEX('Policy Characteristics'!L:L,MATCH($C1243,'Policy Characteristics'!$C:$C,0))),"",INDEX('Policy Characteristics'!L:L,MATCH($C1243,'Policy Characteristics'!$C:$C,0)))</f>
        <v>industry-energy-efficiency-standards.html</v>
      </c>
    </row>
    <row r="1244" spans="1:18" s="4" customFormat="1" x14ac:dyDescent="0.25">
      <c r="A1244" s="144" t="str">
        <f>IF(ISBLANK(INDEX('Policy Characteristics'!A:A,MATCH($C1244,'Policy Characteristics'!$C:$C,0))),"",INDEX('Policy Characteristics'!A:A,MATCH($C1244,'Policy Characteristics'!$C:$C,0)))</f>
        <v>Industry</v>
      </c>
      <c r="B1244" s="152" t="str">
        <f>IF(ISBLANK(INDEX('Policy Characteristics'!B:B,MATCH($C1244,'Policy Characteristics'!$C:$C,0))),"",INDEX('Policy Characteristics'!B:B,MATCH($C1244,'Policy Characteristics'!$C:$C,0)))</f>
        <v>Industry Energy Efficiency Standards</v>
      </c>
      <c r="C1244" s="144" t="str">
        <f t="shared" si="45"/>
        <v>Percentage Improvement in Eqpt Efficiency Standards above BAU</v>
      </c>
      <c r="D1244" s="6" t="s">
        <v>1980</v>
      </c>
      <c r="E1244" s="45" t="s">
        <v>1599</v>
      </c>
      <c r="F1244" t="s">
        <v>1941</v>
      </c>
      <c r="G1244" s="45" t="s">
        <v>1603</v>
      </c>
      <c r="H1244" s="43">
        <v>1205</v>
      </c>
      <c r="I1244" t="s">
        <v>43</v>
      </c>
      <c r="J1244" s="145" t="str">
        <f>IF(ISBLANK(INDEX('Policy Characteristics'!D:D,MATCH($C1244,'Policy Characteristics'!$C:$C,0))),"",INDEX('Policy Characteristics'!D:D,MATCH($C1244,'Policy Characteristics'!$C:$C,0)))</f>
        <v>Industry Energy Efficiency Standards</v>
      </c>
      <c r="K1244" s="144" t="str">
        <f>IF(ISBLANK(INDEX('Policy Characteristics'!E:E,MATCH($C1244,'Policy Characteristics'!$C:$C,0))),"",INDEX('Policy Characteristics'!E:E,MATCH($C1244,'Policy Characteristics'!$C:$C,0)))</f>
        <v>indst efficiency standards</v>
      </c>
      <c r="L1244" s="151">
        <f>IF(ISBLANK(INDEX('Policy Characteristics'!F:F,MATCH($C1244,'Policy Characteristics'!$C:$C,0))),"",INDEX('Policy Characteristics'!F:F,MATCH($C1244,'Policy Characteristics'!$C:$C,0)))</f>
        <v>0</v>
      </c>
      <c r="M1244" s="151">
        <f>IF(ISBLANK(INDEX('Policy Characteristics'!G:G,MATCH($C1244,'Policy Characteristics'!$C:$C,0))),"",INDEX('Policy Characteristics'!G:G,MATCH($C1244,'Policy Characteristics'!$C:$C,0)))</f>
        <v>0.25</v>
      </c>
      <c r="N1244" s="151">
        <f>IF(ISBLANK(INDEX('Policy Characteristics'!H:H,MATCH($C1244,'Policy Characteristics'!$C:$C,0))),"",INDEX('Policy Characteristics'!H:H,MATCH($C1244,'Policy Characteristics'!$C:$C,0)))</f>
        <v>0.01</v>
      </c>
      <c r="O1244" s="144" t="str">
        <f>IF(ISBLANK(INDEX('Policy Characteristics'!I:I,MATCH($C1244,'Policy Characteristics'!$C:$C,0))),"",INDEX('Policy Characteristics'!I:I,MATCH($C1244,'Policy Characteristics'!$C:$C,0)))</f>
        <v>% reduction in energy use</v>
      </c>
      <c r="P1244" s="14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44" t="str">
        <f>IF(ISBLANK(INDEX('Policy Characteristics'!K:K,MATCH($C1244,'Policy Characteristics'!$C:$C,0))),"",INDEX('Policy Characteristics'!K:K,MATCH($C1244,'Policy Characteristics'!$C:$C,0)))</f>
        <v>industry-ag-main.html#eff-stds</v>
      </c>
      <c r="R1244" s="144" t="str">
        <f>IF(ISBLANK(INDEX('Policy Characteristics'!L:L,MATCH($C1244,'Policy Characteristics'!$C:$C,0))),"",INDEX('Policy Characteristics'!L:L,MATCH($C1244,'Policy Characteristics'!$C:$C,0)))</f>
        <v>industry-energy-efficiency-standards.html</v>
      </c>
    </row>
    <row r="1245" spans="1:18" s="4" customFormat="1" x14ac:dyDescent="0.25">
      <c r="A1245" s="144" t="str">
        <f>IF(ISBLANK(INDEX('Policy Characteristics'!A:A,MATCH($C1245,'Policy Characteristics'!$C:$C,0))),"",INDEX('Policy Characteristics'!A:A,MATCH($C1245,'Policy Characteristics'!$C:$C,0)))</f>
        <v>Industry</v>
      </c>
      <c r="B1245" s="152" t="str">
        <f>IF(ISBLANK(INDEX('Policy Characteristics'!B:B,MATCH($C1245,'Policy Characteristics'!$C:$C,0))),"",INDEX('Policy Characteristics'!B:B,MATCH($C1245,'Policy Characteristics'!$C:$C,0)))</f>
        <v>Industry Energy Efficiency Standards</v>
      </c>
      <c r="C1245" s="144" t="str">
        <f t="shared" si="45"/>
        <v>Percentage Improvement in Eqpt Efficiency Standards above BAU</v>
      </c>
      <c r="D1245" s="6" t="s">
        <v>1980</v>
      </c>
      <c r="E1245" s="45" t="s">
        <v>1600</v>
      </c>
      <c r="F1245" t="s">
        <v>1941</v>
      </c>
      <c r="G1245" s="45" t="s">
        <v>1604</v>
      </c>
      <c r="H1245" s="43">
        <v>1206</v>
      </c>
      <c r="I1245" t="s">
        <v>43</v>
      </c>
      <c r="J1245" s="145" t="str">
        <f>IF(ISBLANK(INDEX('Policy Characteristics'!D:D,MATCH($C1245,'Policy Characteristics'!$C:$C,0))),"",INDEX('Policy Characteristics'!D:D,MATCH($C1245,'Policy Characteristics'!$C:$C,0)))</f>
        <v>Industry Energy Efficiency Standards</v>
      </c>
      <c r="K1245" s="144" t="str">
        <f>IF(ISBLANK(INDEX('Policy Characteristics'!E:E,MATCH($C1245,'Policy Characteristics'!$C:$C,0))),"",INDEX('Policy Characteristics'!E:E,MATCH($C1245,'Policy Characteristics'!$C:$C,0)))</f>
        <v>indst efficiency standards</v>
      </c>
      <c r="L1245" s="151">
        <f>IF(ISBLANK(INDEX('Policy Characteristics'!F:F,MATCH($C1245,'Policy Characteristics'!$C:$C,0))),"",INDEX('Policy Characteristics'!F:F,MATCH($C1245,'Policy Characteristics'!$C:$C,0)))</f>
        <v>0</v>
      </c>
      <c r="M1245" s="151">
        <f>IF(ISBLANK(INDEX('Policy Characteristics'!G:G,MATCH($C1245,'Policy Characteristics'!$C:$C,0))),"",INDEX('Policy Characteristics'!G:G,MATCH($C1245,'Policy Characteristics'!$C:$C,0)))</f>
        <v>0.25</v>
      </c>
      <c r="N1245" s="151">
        <f>IF(ISBLANK(INDEX('Policy Characteristics'!H:H,MATCH($C1245,'Policy Characteristics'!$C:$C,0))),"",INDEX('Policy Characteristics'!H:H,MATCH($C1245,'Policy Characteristics'!$C:$C,0)))</f>
        <v>0.01</v>
      </c>
      <c r="O1245" s="144" t="str">
        <f>IF(ISBLANK(INDEX('Policy Characteristics'!I:I,MATCH($C1245,'Policy Characteristics'!$C:$C,0))),"",INDEX('Policy Characteristics'!I:I,MATCH($C1245,'Policy Characteristics'!$C:$C,0)))</f>
        <v>% reduction in energy use</v>
      </c>
      <c r="P1245" s="14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44" t="str">
        <f>IF(ISBLANK(INDEX('Policy Characteristics'!K:K,MATCH($C1245,'Policy Characteristics'!$C:$C,0))),"",INDEX('Policy Characteristics'!K:K,MATCH($C1245,'Policy Characteristics'!$C:$C,0)))</f>
        <v>industry-ag-main.html#eff-stds</v>
      </c>
      <c r="R1245" s="144" t="str">
        <f>IF(ISBLANK(INDEX('Policy Characteristics'!L:L,MATCH($C1245,'Policy Characteristics'!$C:$C,0))),"",INDEX('Policy Characteristics'!L:L,MATCH($C1245,'Policy Characteristics'!$C:$C,0)))</f>
        <v>industry-energy-efficiency-standards.html</v>
      </c>
    </row>
    <row r="1246" spans="1:18" s="4" customFormat="1" x14ac:dyDescent="0.25">
      <c r="A1246" s="144" t="str">
        <f>IF(ISBLANK(INDEX('Policy Characteristics'!A:A,MATCH($C1246,'Policy Characteristics'!$C:$C,0))),"",INDEX('Policy Characteristics'!A:A,MATCH($C1246,'Policy Characteristics'!$C:$C,0)))</f>
        <v>Industry</v>
      </c>
      <c r="B1246" s="152" t="str">
        <f>IF(ISBLANK(INDEX('Policy Characteristics'!B:B,MATCH($C1246,'Policy Characteristics'!$C:$C,0))),"",INDEX('Policy Characteristics'!B:B,MATCH($C1246,'Policy Characteristics'!$C:$C,0)))</f>
        <v>Industry Energy Efficiency Standards</v>
      </c>
      <c r="C1246" s="144" t="str">
        <f t="shared" si="45"/>
        <v>Percentage Improvement in Eqpt Efficiency Standards above BAU</v>
      </c>
      <c r="D1246" s="6" t="s">
        <v>1980</v>
      </c>
      <c r="E1246" s="45" t="s">
        <v>1597</v>
      </c>
      <c r="F1246" t="s">
        <v>1941</v>
      </c>
      <c r="G1246" s="45" t="s">
        <v>1602</v>
      </c>
      <c r="H1246" s="43">
        <v>1207</v>
      </c>
      <c r="I1246" t="s">
        <v>44</v>
      </c>
      <c r="J1246" s="145" t="str">
        <f>IF(ISBLANK(INDEX('Policy Characteristics'!D:D,MATCH($C1246,'Policy Characteristics'!$C:$C,0))),"",INDEX('Policy Characteristics'!D:D,MATCH($C1246,'Policy Characteristics'!$C:$C,0)))</f>
        <v>Industry Energy Efficiency Standards</v>
      </c>
      <c r="K1246" s="144" t="str">
        <f>IF(ISBLANK(INDEX('Policy Characteristics'!E:E,MATCH($C1246,'Policy Characteristics'!$C:$C,0))),"",INDEX('Policy Characteristics'!E:E,MATCH($C1246,'Policy Characteristics'!$C:$C,0)))</f>
        <v>indst efficiency standards</v>
      </c>
      <c r="L1246" s="151">
        <f>IF(ISBLANK(INDEX('Policy Characteristics'!F:F,MATCH($C1246,'Policy Characteristics'!$C:$C,0))),"",INDEX('Policy Characteristics'!F:F,MATCH($C1246,'Policy Characteristics'!$C:$C,0)))</f>
        <v>0</v>
      </c>
      <c r="M1246" s="151">
        <f>IF(ISBLANK(INDEX('Policy Characteristics'!G:G,MATCH($C1246,'Policy Characteristics'!$C:$C,0))),"",INDEX('Policy Characteristics'!G:G,MATCH($C1246,'Policy Characteristics'!$C:$C,0)))</f>
        <v>0.25</v>
      </c>
      <c r="N1246" s="151">
        <f>IF(ISBLANK(INDEX('Policy Characteristics'!H:H,MATCH($C1246,'Policy Characteristics'!$C:$C,0))),"",INDEX('Policy Characteristics'!H:H,MATCH($C1246,'Policy Characteristics'!$C:$C,0)))</f>
        <v>0.01</v>
      </c>
      <c r="O1246" s="144" t="str">
        <f>IF(ISBLANK(INDEX('Policy Characteristics'!I:I,MATCH($C1246,'Policy Characteristics'!$C:$C,0))),"",INDEX('Policy Characteristics'!I:I,MATCH($C1246,'Policy Characteristics'!$C:$C,0)))</f>
        <v>% reduction in energy use</v>
      </c>
      <c r="P1246" s="14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44" t="str">
        <f>IF(ISBLANK(INDEX('Policy Characteristics'!K:K,MATCH($C1246,'Policy Characteristics'!$C:$C,0))),"",INDEX('Policy Characteristics'!K:K,MATCH($C1246,'Policy Characteristics'!$C:$C,0)))</f>
        <v>industry-ag-main.html#eff-stds</v>
      </c>
      <c r="R1246" s="144" t="str">
        <f>IF(ISBLANK(INDEX('Policy Characteristics'!L:L,MATCH($C1246,'Policy Characteristics'!$C:$C,0))),"",INDEX('Policy Characteristics'!L:L,MATCH($C1246,'Policy Characteristics'!$C:$C,0)))</f>
        <v>industry-energy-efficiency-standards.html</v>
      </c>
    </row>
    <row r="1247" spans="1:18" s="4" customFormat="1" x14ac:dyDescent="0.25">
      <c r="A1247" s="144" t="str">
        <f>IF(ISBLANK(INDEX('Policy Characteristics'!A:A,MATCH($C1247,'Policy Characteristics'!$C:$C,0))),"",INDEX('Policy Characteristics'!A:A,MATCH($C1247,'Policy Characteristics'!$C:$C,0)))</f>
        <v>Industry</v>
      </c>
      <c r="B1247" s="152" t="str">
        <f>IF(ISBLANK(INDEX('Policy Characteristics'!B:B,MATCH($C1247,'Policy Characteristics'!$C:$C,0))),"",INDEX('Policy Characteristics'!B:B,MATCH($C1247,'Policy Characteristics'!$C:$C,0)))</f>
        <v>Material Efficiency, Longevity, &amp; Re-Use</v>
      </c>
      <c r="C1247" t="s">
        <v>1328</v>
      </c>
      <c r="D1247" s="45" t="s">
        <v>1968</v>
      </c>
      <c r="E1247" s="45"/>
      <c r="F1247" s="6" t="s">
        <v>1931</v>
      </c>
      <c r="G1247" s="45"/>
      <c r="H1247" s="43">
        <v>429</v>
      </c>
      <c r="I1247" t="s">
        <v>43</v>
      </c>
      <c r="J1247" s="145" t="str">
        <f>IF(ISBLANK(INDEX('Policy Characteristics'!D:D,MATCH($C1247,'Policy Characteristics'!$C:$C,0))),"",INDEX('Policy Characteristics'!D:D,MATCH($C1247,'Policy Characteristics'!$C:$C,0)))</f>
        <v>Material Efficiency, Longevity, &amp; Re-Use</v>
      </c>
      <c r="K1247" s="144" t="str">
        <f>IF(ISBLANK(INDEX('Policy Characteristics'!E:E,MATCH($C1247,'Policy Characteristics'!$C:$C,0))),"",INDEX('Policy Characteristics'!E:E,MATCH($C1247,'Policy Characteristics'!$C:$C,0)))</f>
        <v>indst reduce nonenergy product demand</v>
      </c>
      <c r="L1247" s="151">
        <f>IF(ISBLANK(INDEX('Policy Characteristics'!F:F,MATCH($C1247,'Policy Characteristics'!$C:$C,0))),"",INDEX('Policy Characteristics'!F:F,MATCH($C1247,'Policy Characteristics'!$C:$C,0)))</f>
        <v>0</v>
      </c>
      <c r="M1247" s="151">
        <f>IF(ISBLANK(INDEX('Policy Characteristics'!G:G,MATCH($C1247,'Policy Characteristics'!$C:$C,0))),"",INDEX('Policy Characteristics'!G:G,MATCH($C1247,'Policy Characteristics'!$C:$C,0)))</f>
        <v>1</v>
      </c>
      <c r="N1247" s="151">
        <f>IF(ISBLANK(INDEX('Policy Characteristics'!H:H,MATCH($C1247,'Policy Characteristics'!$C:$C,0))),"",INDEX('Policy Characteristics'!H:H,MATCH($C1247,'Policy Characteristics'!$C:$C,0)))</f>
        <v>0.01</v>
      </c>
      <c r="O1247" s="144" t="str">
        <f>IF(ISBLANK(INDEX('Policy Characteristics'!I:I,MATCH($C1247,'Policy Characteristics'!$C:$C,0))),"",INDEX('Policy Characteristics'!I:I,MATCH($C1247,'Policy Characteristics'!$C:$C,0)))</f>
        <v>% demand reduction</v>
      </c>
      <c r="P1247" s="14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144" t="str">
        <f>IF(ISBLANK(INDEX('Policy Characteristics'!K:K,MATCH($C1247,'Policy Characteristics'!$C:$C,0))),"",INDEX('Policy Characteristics'!K:K,MATCH($C1247,'Policy Characteristics'!$C:$C,0)))</f>
        <v/>
      </c>
      <c r="R1247" s="144" t="str">
        <f>IF(ISBLANK(INDEX('Policy Characteristics'!L:L,MATCH($C1247,'Policy Characteristics'!$C:$C,0))),"",INDEX('Policy Characteristics'!L:L,MATCH($C1247,'Policy Characteristics'!$C:$C,0)))</f>
        <v>material-efficiency-longevity-reuse.html</v>
      </c>
    </row>
    <row r="1248" spans="1:18" s="4" customFormat="1" x14ac:dyDescent="0.25">
      <c r="A1248" s="144" t="str">
        <f>IF(ISBLANK(INDEX('Policy Characteristics'!A:A,MATCH($C1248,'Policy Characteristics'!$C:$C,0))),"",INDEX('Policy Characteristics'!A:A,MATCH($C1248,'Policy Characteristics'!$C:$C,0)))</f>
        <v>Industry</v>
      </c>
      <c r="B1248" s="152" t="str">
        <f>IF(ISBLANK(INDEX('Policy Characteristics'!B:B,MATCH($C1248,'Policy Characteristics'!$C:$C,0))),"",INDEX('Policy Characteristics'!B:B,MATCH($C1248,'Policy Characteristics'!$C:$C,0)))</f>
        <v>Material Efficiency, Longevity, &amp; Re-Use</v>
      </c>
      <c r="C1248" s="144" t="str">
        <f t="shared" ref="C1248" si="46">C$1247</f>
        <v>Percent Reduction in Nonenergy Nonagriculture Industry Product Demand</v>
      </c>
      <c r="D1248" s="6" t="s">
        <v>1969</v>
      </c>
      <c r="E1248" s="45"/>
      <c r="F1248" s="6" t="s">
        <v>1472</v>
      </c>
      <c r="G1248" s="45"/>
      <c r="H1248" s="43">
        <v>430</v>
      </c>
      <c r="I1248" t="s">
        <v>43</v>
      </c>
      <c r="J1248" s="145" t="str">
        <f>IF(ISBLANK(INDEX('Policy Characteristics'!D:D,MATCH($C1248,'Policy Characteristics'!$C:$C,0))),"",INDEX('Policy Characteristics'!D:D,MATCH($C1248,'Policy Characteristics'!$C:$C,0)))</f>
        <v>Material Efficiency, Longevity, &amp; Re-Use</v>
      </c>
      <c r="K1248" s="144" t="str">
        <f>IF(ISBLANK(INDEX('Policy Characteristics'!E:E,MATCH($C1248,'Policy Characteristics'!$C:$C,0))),"",INDEX('Policy Characteristics'!E:E,MATCH($C1248,'Policy Characteristics'!$C:$C,0)))</f>
        <v>indst reduce nonenergy product demand</v>
      </c>
      <c r="L1248" s="151">
        <f>IF(ISBLANK(INDEX('Policy Characteristics'!F:F,MATCH($C1248,'Policy Characteristics'!$C:$C,0))),"",INDEX('Policy Characteristics'!F:F,MATCH($C1248,'Policy Characteristics'!$C:$C,0)))</f>
        <v>0</v>
      </c>
      <c r="M1248" s="151">
        <f>IF(ISBLANK(INDEX('Policy Characteristics'!G:G,MATCH($C1248,'Policy Characteristics'!$C:$C,0))),"",INDEX('Policy Characteristics'!G:G,MATCH($C1248,'Policy Characteristics'!$C:$C,0)))</f>
        <v>1</v>
      </c>
      <c r="N1248" s="151">
        <f>IF(ISBLANK(INDEX('Policy Characteristics'!H:H,MATCH($C1248,'Policy Characteristics'!$C:$C,0))),"",INDEX('Policy Characteristics'!H:H,MATCH($C1248,'Policy Characteristics'!$C:$C,0)))</f>
        <v>0.01</v>
      </c>
      <c r="O1248" s="144" t="str">
        <f>IF(ISBLANK(INDEX('Policy Characteristics'!I:I,MATCH($C1248,'Policy Characteristics'!$C:$C,0))),"",INDEX('Policy Characteristics'!I:I,MATCH($C1248,'Policy Characteristics'!$C:$C,0)))</f>
        <v>% demand reduction</v>
      </c>
      <c r="P1248" s="14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44" t="str">
        <f>IF(ISBLANK(INDEX('Policy Characteristics'!K:K,MATCH($C1248,'Policy Characteristics'!$C:$C,0))),"",INDEX('Policy Characteristics'!K:K,MATCH($C1248,'Policy Characteristics'!$C:$C,0)))</f>
        <v/>
      </c>
      <c r="R1248" s="144" t="str">
        <f>IF(ISBLANK(INDEX('Policy Characteristics'!L:L,MATCH($C1248,'Policy Characteristics'!$C:$C,0))),"",INDEX('Policy Characteristics'!L:L,MATCH($C1248,'Policy Characteristics'!$C:$C,0)))</f>
        <v>material-efficiency-longevity-reuse.html</v>
      </c>
    </row>
    <row r="1249" spans="1:18" s="4" customFormat="1" x14ac:dyDescent="0.25">
      <c r="A1249" s="144" t="str">
        <f>IF(ISBLANK(INDEX('Policy Characteristics'!A:A,MATCH($C1249,'Policy Characteristics'!$C:$C,0))),"",INDEX('Policy Characteristics'!A:A,MATCH($C1249,'Policy Characteristics'!$C:$C,0)))</f>
        <v>Industry</v>
      </c>
      <c r="B1249" s="152" t="str">
        <f>IF(ISBLANK(INDEX('Policy Characteristics'!B:B,MATCH($C1249,'Policy Characteristics'!$C:$C,0))),"",INDEX('Policy Characteristics'!B:B,MATCH($C1249,'Policy Characteristics'!$C:$C,0)))</f>
        <v>Material Efficiency, Longevity, &amp; Re-Use</v>
      </c>
      <c r="C1249" s="144" t="str">
        <f t="shared" ref="C1249" si="47">C$1247</f>
        <v>Percent Reduction in Nonenergy Nonagriculture Industry Product Demand</v>
      </c>
      <c r="D1249" s="6" t="s">
        <v>1979</v>
      </c>
      <c r="E1249" s="45"/>
      <c r="F1249" s="6" t="s">
        <v>1982</v>
      </c>
      <c r="G1249" s="45"/>
      <c r="H1249" s="43">
        <v>432</v>
      </c>
      <c r="I1249" t="s">
        <v>43</v>
      </c>
      <c r="J1249" s="145" t="str">
        <f>IF(ISBLANK(INDEX('Policy Characteristics'!D:D,MATCH($C1249,'Policy Characteristics'!$C:$C,0))),"",INDEX('Policy Characteristics'!D:D,MATCH($C1249,'Policy Characteristics'!$C:$C,0)))</f>
        <v>Material Efficiency, Longevity, &amp; Re-Use</v>
      </c>
      <c r="K1249" s="144" t="str">
        <f>IF(ISBLANK(INDEX('Policy Characteristics'!E:E,MATCH($C1249,'Policy Characteristics'!$C:$C,0))),"",INDEX('Policy Characteristics'!E:E,MATCH($C1249,'Policy Characteristics'!$C:$C,0)))</f>
        <v>indst reduce nonenergy product demand</v>
      </c>
      <c r="L1249" s="151">
        <f>IF(ISBLANK(INDEX('Policy Characteristics'!F:F,MATCH($C1249,'Policy Characteristics'!$C:$C,0))),"",INDEX('Policy Characteristics'!F:F,MATCH($C1249,'Policy Characteristics'!$C:$C,0)))</f>
        <v>0</v>
      </c>
      <c r="M1249" s="151">
        <f>IF(ISBLANK(INDEX('Policy Characteristics'!G:G,MATCH($C1249,'Policy Characteristics'!$C:$C,0))),"",INDEX('Policy Characteristics'!G:G,MATCH($C1249,'Policy Characteristics'!$C:$C,0)))</f>
        <v>1</v>
      </c>
      <c r="N1249" s="151">
        <f>IF(ISBLANK(INDEX('Policy Characteristics'!H:H,MATCH($C1249,'Policy Characteristics'!$C:$C,0))),"",INDEX('Policy Characteristics'!H:H,MATCH($C1249,'Policy Characteristics'!$C:$C,0)))</f>
        <v>0.01</v>
      </c>
      <c r="O1249" s="144" t="str">
        <f>IF(ISBLANK(INDEX('Policy Characteristics'!I:I,MATCH($C1249,'Policy Characteristics'!$C:$C,0))),"",INDEX('Policy Characteristics'!I:I,MATCH($C1249,'Policy Characteristics'!$C:$C,0)))</f>
        <v>% demand reduction</v>
      </c>
      <c r="P1249" s="14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44" t="str">
        <f>IF(ISBLANK(INDEX('Policy Characteristics'!K:K,MATCH($C1249,'Policy Characteristics'!$C:$C,0))),"",INDEX('Policy Characteristics'!K:K,MATCH($C1249,'Policy Characteristics'!$C:$C,0)))</f>
        <v/>
      </c>
      <c r="R1249" s="144" t="str">
        <f>IF(ISBLANK(INDEX('Policy Characteristics'!L:L,MATCH($C1249,'Policy Characteristics'!$C:$C,0))),"",INDEX('Policy Characteristics'!L:L,MATCH($C1249,'Policy Characteristics'!$C:$C,0)))</f>
        <v>material-efficiency-longevity-reuse.html</v>
      </c>
    </row>
    <row r="1250" spans="1:18" x14ac:dyDescent="0.25">
      <c r="A1250" s="144" t="str">
        <f>IF(ISBLANK(INDEX('Policy Characteristics'!A:A,MATCH($C1250,'Policy Characteristics'!$C:$C,0))),"",INDEX('Policy Characteristics'!A:A,MATCH($C1250,'Policy Characteristics'!$C:$C,0)))</f>
        <v>Industry</v>
      </c>
      <c r="B1250" s="152" t="str">
        <f>IF(ISBLANK(INDEX('Policy Characteristics'!B:B,MATCH($C1250,'Policy Characteristics'!$C:$C,0))),"",INDEX('Policy Characteristics'!B:B,MATCH($C1250,'Policy Characteristics'!$C:$C,0)))</f>
        <v>Methane Capture</v>
      </c>
      <c r="C1250" t="s">
        <v>281</v>
      </c>
      <c r="D1250" s="45" t="s">
        <v>1958</v>
      </c>
      <c r="E1250" s="45"/>
      <c r="F1250" t="s">
        <v>1922</v>
      </c>
      <c r="G1250" s="45"/>
      <c r="H1250" s="43">
        <v>1458</v>
      </c>
      <c r="I1250" t="s">
        <v>43</v>
      </c>
      <c r="J1250" s="145" t="str">
        <f>IF(ISBLANK(INDEX('Policy Characteristics'!D:D,MATCH($C1250,'Policy Characteristics'!$C:$C,0))),"",INDEX('Policy Characteristics'!D:D,MATCH($C1250,'Policy Characteristics'!$C:$C,0)))</f>
        <v>Methane Capture and Destruction</v>
      </c>
      <c r="K1250" s="144" t="str">
        <f>IF(ISBLANK(INDEX('Policy Characteristics'!E:E,MATCH($C1250,'Policy Characteristics'!$C:$C,0))),"",INDEX('Policy Characteristics'!E:E,MATCH($C1250,'Policy Characteristics'!$C:$C,0)))</f>
        <v>indst methane capture</v>
      </c>
      <c r="L1250" s="151">
        <f>IF(ISBLANK(INDEX('Policy Characteristics'!F:F,MATCH($C1250,'Policy Characteristics'!$C:$C,0))),"",INDEX('Policy Characteristics'!F:F,MATCH($C1250,'Policy Characteristics'!$C:$C,0)))</f>
        <v>0</v>
      </c>
      <c r="M1250" s="151">
        <f>IF(ISBLANK(INDEX('Policy Characteristics'!G:G,MATCH($C1250,'Policy Characteristics'!$C:$C,0))),"",INDEX('Policy Characteristics'!G:G,MATCH($C1250,'Policy Characteristics'!$C:$C,0)))</f>
        <v>1</v>
      </c>
      <c r="N1250" s="151">
        <f>IF(ISBLANK(INDEX('Policy Characteristics'!H:H,MATCH($C1250,'Policy Characteristics'!$C:$C,0))),"",INDEX('Policy Characteristics'!H:H,MATCH($C1250,'Policy Characteristics'!$C:$C,0)))</f>
        <v>0.01</v>
      </c>
      <c r="O1250" s="144" t="str">
        <f>IF(ISBLANK(INDEX('Policy Characteristics'!I:I,MATCH($C1250,'Policy Characteristics'!$C:$C,0))),"",INDEX('Policy Characteristics'!I:I,MATCH($C1250,'Policy Characteristics'!$C:$C,0)))</f>
        <v>% of potential achieved</v>
      </c>
      <c r="P1250" s="14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v>
      </c>
      <c r="Q1250" s="144" t="str">
        <f>IF(ISBLANK(INDEX('Policy Characteristics'!K:K,MATCH($C1250,'Policy Characteristics'!$C:$C,0))),"",INDEX('Policy Characteristics'!K:K,MATCH($C1250,'Policy Characteristics'!$C:$C,0)))</f>
        <v>industry-ag-main.html#methane-capture</v>
      </c>
      <c r="R1250" s="144" t="str">
        <f>IF(ISBLANK(INDEX('Policy Characteristics'!L:L,MATCH($C1250,'Policy Characteristics'!$C:$C,0))),"",INDEX('Policy Characteristics'!L:L,MATCH($C1250,'Policy Characteristics'!$C:$C,0)))</f>
        <v>methane-capture.html</v>
      </c>
    </row>
    <row r="1251" spans="1:18" x14ac:dyDescent="0.25">
      <c r="A1251" s="144" t="str">
        <f>IF(ISBLANK(INDEX('Policy Characteristics'!A:A,MATCH($C1251,'Policy Characteristics'!$C:$C,0))),"",INDEX('Policy Characteristics'!A:A,MATCH($C1251,'Policy Characteristics'!$C:$C,0)))</f>
        <v>Industry</v>
      </c>
      <c r="B1251" s="152" t="str">
        <f>IF(ISBLANK(INDEX('Policy Characteristics'!B:B,MATCH($C1251,'Policy Characteristics'!$C:$C,0))),"",INDEX('Policy Characteristics'!B:B,MATCH($C1251,'Policy Characteristics'!$C:$C,0)))</f>
        <v>Methane Capture</v>
      </c>
      <c r="C1251" s="144" t="str">
        <f t="shared" ref="C1251:C1253" si="48">C$1250</f>
        <v>Fraction of Methane Capture Opportunities Achieved</v>
      </c>
      <c r="D1251" s="45" t="s">
        <v>1978</v>
      </c>
      <c r="E1251" s="45"/>
      <c r="F1251" t="s">
        <v>1940</v>
      </c>
      <c r="G1251" s="45"/>
      <c r="H1251" s="43">
        <v>1459</v>
      </c>
      <c r="I1251" t="s">
        <v>43</v>
      </c>
      <c r="J1251" s="145" t="str">
        <f>IF(ISBLANK(INDEX('Policy Characteristics'!D:D,MATCH($C1251,'Policy Characteristics'!$C:$C,0))),"",INDEX('Policy Characteristics'!D:D,MATCH($C1251,'Policy Characteristics'!$C:$C,0)))</f>
        <v>Methane Capture and Destruction</v>
      </c>
      <c r="K1251" s="144" t="str">
        <f>IF(ISBLANK(INDEX('Policy Characteristics'!E:E,MATCH($C1251,'Policy Characteristics'!$C:$C,0))),"",INDEX('Policy Characteristics'!E:E,MATCH($C1251,'Policy Characteristics'!$C:$C,0)))</f>
        <v>indst methane capture</v>
      </c>
      <c r="L1251" s="151">
        <f>IF(ISBLANK(INDEX('Policy Characteristics'!F:F,MATCH($C1251,'Policy Characteristics'!$C:$C,0))),"",INDEX('Policy Characteristics'!F:F,MATCH($C1251,'Policy Characteristics'!$C:$C,0)))</f>
        <v>0</v>
      </c>
      <c r="M1251" s="151">
        <f>IF(ISBLANK(INDEX('Policy Characteristics'!G:G,MATCH($C1251,'Policy Characteristics'!$C:$C,0))),"",INDEX('Policy Characteristics'!G:G,MATCH($C1251,'Policy Characteristics'!$C:$C,0)))</f>
        <v>1</v>
      </c>
      <c r="N1251" s="151">
        <f>IF(ISBLANK(INDEX('Policy Characteristics'!H:H,MATCH($C1251,'Policy Characteristics'!$C:$C,0))),"",INDEX('Policy Characteristics'!H:H,MATCH($C1251,'Policy Characteristics'!$C:$C,0)))</f>
        <v>0.01</v>
      </c>
      <c r="O1251" s="144" t="str">
        <f>IF(ISBLANK(INDEX('Policy Characteristics'!I:I,MATCH($C1251,'Policy Characteristics'!$C:$C,0))),"",INDEX('Policy Characteristics'!I:I,MATCH($C1251,'Policy Characteristics'!$C:$C,0)))</f>
        <v>% of potential achieved</v>
      </c>
      <c r="P1251" s="14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44" t="str">
        <f>IF(ISBLANK(INDEX('Policy Characteristics'!K:K,MATCH($C1251,'Policy Characteristics'!$C:$C,0))),"",INDEX('Policy Characteristics'!K:K,MATCH($C1251,'Policy Characteristics'!$C:$C,0)))</f>
        <v>industry-ag-main.html#methane-capture</v>
      </c>
      <c r="R1251" s="144" t="str">
        <f>IF(ISBLANK(INDEX('Policy Characteristics'!L:L,MATCH($C1251,'Policy Characteristics'!$C:$C,0))),"",INDEX('Policy Characteristics'!L:L,MATCH($C1251,'Policy Characteristics'!$C:$C,0)))</f>
        <v>methane-capture.html</v>
      </c>
    </row>
    <row r="1252" spans="1:18" x14ac:dyDescent="0.25">
      <c r="A1252" s="144" t="str">
        <f>IF(ISBLANK(INDEX('Policy Characteristics'!A:A,MATCH($C1252,'Policy Characteristics'!$C:$C,0))),"",INDEX('Policy Characteristics'!A:A,MATCH($C1252,'Policy Characteristics'!$C:$C,0)))</f>
        <v>Industry</v>
      </c>
      <c r="B1252" s="152" t="str">
        <f>IF(ISBLANK(INDEX('Policy Characteristics'!B:B,MATCH($C1252,'Policy Characteristics'!$C:$C,0))),"",INDEX('Policy Characteristics'!B:B,MATCH($C1252,'Policy Characteristics'!$C:$C,0)))</f>
        <v>Methane Capture</v>
      </c>
      <c r="C1252" s="144" t="str">
        <f t="shared" si="48"/>
        <v>Fraction of Methane Capture Opportunities Achieved</v>
      </c>
      <c r="D1252" s="45" t="s">
        <v>1957</v>
      </c>
      <c r="E1252" s="45"/>
      <c r="F1252" t="s">
        <v>1652</v>
      </c>
      <c r="G1252" s="45"/>
      <c r="H1252" s="43">
        <v>513</v>
      </c>
      <c r="I1252" t="s">
        <v>43</v>
      </c>
      <c r="J1252" s="145" t="str">
        <f>IF(ISBLANK(INDEX('Policy Characteristics'!D:D,MATCH($C1252,'Policy Characteristics'!$C:$C,0))),"",INDEX('Policy Characteristics'!D:D,MATCH($C1252,'Policy Characteristics'!$C:$C,0)))</f>
        <v>Methane Capture and Destruction</v>
      </c>
      <c r="K1252" s="144" t="str">
        <f>IF(ISBLANK(INDEX('Policy Characteristics'!E:E,MATCH($C1252,'Policy Characteristics'!$C:$C,0))),"",INDEX('Policy Characteristics'!E:E,MATCH($C1252,'Policy Characteristics'!$C:$C,0)))</f>
        <v>indst methane capture</v>
      </c>
      <c r="L1252" s="151">
        <f>IF(ISBLANK(INDEX('Policy Characteristics'!F:F,MATCH($C1252,'Policy Characteristics'!$C:$C,0))),"",INDEX('Policy Characteristics'!F:F,MATCH($C1252,'Policy Characteristics'!$C:$C,0)))</f>
        <v>0</v>
      </c>
      <c r="M1252" s="151">
        <f>IF(ISBLANK(INDEX('Policy Characteristics'!G:G,MATCH($C1252,'Policy Characteristics'!$C:$C,0))),"",INDEX('Policy Characteristics'!G:G,MATCH($C1252,'Policy Characteristics'!$C:$C,0)))</f>
        <v>1</v>
      </c>
      <c r="N1252" s="151">
        <f>IF(ISBLANK(INDEX('Policy Characteristics'!H:H,MATCH($C1252,'Policy Characteristics'!$C:$C,0))),"",INDEX('Policy Characteristics'!H:H,MATCH($C1252,'Policy Characteristics'!$C:$C,0)))</f>
        <v>0.01</v>
      </c>
      <c r="O1252" s="144" t="str">
        <f>IF(ISBLANK(INDEX('Policy Characteristics'!I:I,MATCH($C1252,'Policy Characteristics'!$C:$C,0))),"",INDEX('Policy Characteristics'!I:I,MATCH($C1252,'Policy Characteristics'!$C:$C,0)))</f>
        <v>% of potential achieved</v>
      </c>
      <c r="P1252" s="14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44" t="str">
        <f>IF(ISBLANK(INDEX('Policy Characteristics'!K:K,MATCH($C1252,'Policy Characteristics'!$C:$C,0))),"",INDEX('Policy Characteristics'!K:K,MATCH($C1252,'Policy Characteristics'!$C:$C,0)))</f>
        <v>industry-ag-main.html#methane-capture</v>
      </c>
      <c r="R1252" s="144" t="str">
        <f>IF(ISBLANK(INDEX('Policy Characteristics'!L:L,MATCH($C1252,'Policy Characteristics'!$C:$C,0))),"",INDEX('Policy Characteristics'!L:L,MATCH($C1252,'Policy Characteristics'!$C:$C,0)))</f>
        <v>methane-capture.html</v>
      </c>
    </row>
    <row r="1253" spans="1:18" x14ac:dyDescent="0.25">
      <c r="A1253" s="144" t="str">
        <f>IF(ISBLANK(INDEX('Policy Characteristics'!A:A,MATCH($C1253,'Policy Characteristics'!$C:$C,0))),"",INDEX('Policy Characteristics'!A:A,MATCH($C1253,'Policy Characteristics'!$C:$C,0)))</f>
        <v>Industry</v>
      </c>
      <c r="B1253" s="152" t="str">
        <f>IF(ISBLANK(INDEX('Policy Characteristics'!B:B,MATCH($C1253,'Policy Characteristics'!$C:$C,0))),"",INDEX('Policy Characteristics'!B:B,MATCH($C1253,'Policy Characteristics'!$C:$C,0)))</f>
        <v>Methane Capture</v>
      </c>
      <c r="C1253" s="144" t="str">
        <f t="shared" si="48"/>
        <v>Fraction of Methane Capture Opportunities Achieved</v>
      </c>
      <c r="D1253" s="45" t="s">
        <v>1979</v>
      </c>
      <c r="E1253" s="45"/>
      <c r="F1253" t="s">
        <v>1982</v>
      </c>
      <c r="G1253" s="45"/>
      <c r="H1253" s="43">
        <v>514</v>
      </c>
      <c r="I1253" t="s">
        <v>43</v>
      </c>
      <c r="J1253" s="145" t="str">
        <f>IF(ISBLANK(INDEX('Policy Characteristics'!D:D,MATCH($C1253,'Policy Characteristics'!$C:$C,0))),"",INDEX('Policy Characteristics'!D:D,MATCH($C1253,'Policy Characteristics'!$C:$C,0)))</f>
        <v>Methane Capture and Destruction</v>
      </c>
      <c r="K1253" s="144" t="str">
        <f>IF(ISBLANK(INDEX('Policy Characteristics'!E:E,MATCH($C1253,'Policy Characteristics'!$C:$C,0))),"",INDEX('Policy Characteristics'!E:E,MATCH($C1253,'Policy Characteristics'!$C:$C,0)))</f>
        <v>indst methane capture</v>
      </c>
      <c r="L1253" s="151">
        <f>IF(ISBLANK(INDEX('Policy Characteristics'!F:F,MATCH($C1253,'Policy Characteristics'!$C:$C,0))),"",INDEX('Policy Characteristics'!F:F,MATCH($C1253,'Policy Characteristics'!$C:$C,0)))</f>
        <v>0</v>
      </c>
      <c r="M1253" s="151">
        <f>IF(ISBLANK(INDEX('Policy Characteristics'!G:G,MATCH($C1253,'Policy Characteristics'!$C:$C,0))),"",INDEX('Policy Characteristics'!G:G,MATCH($C1253,'Policy Characteristics'!$C:$C,0)))</f>
        <v>1</v>
      </c>
      <c r="N1253" s="151">
        <f>IF(ISBLANK(INDEX('Policy Characteristics'!H:H,MATCH($C1253,'Policy Characteristics'!$C:$C,0))),"",INDEX('Policy Characteristics'!H:H,MATCH($C1253,'Policy Characteristics'!$C:$C,0)))</f>
        <v>0.01</v>
      </c>
      <c r="O1253" s="144" t="str">
        <f>IF(ISBLANK(INDEX('Policy Characteristics'!I:I,MATCH($C1253,'Policy Characteristics'!$C:$C,0))),"",INDEX('Policy Characteristics'!I:I,MATCH($C1253,'Policy Characteristics'!$C:$C,0)))</f>
        <v>% of potential achieved</v>
      </c>
      <c r="P1253" s="14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44" t="str">
        <f>IF(ISBLANK(INDEX('Policy Characteristics'!K:K,MATCH($C1253,'Policy Characteristics'!$C:$C,0))),"",INDEX('Policy Characteristics'!K:K,MATCH($C1253,'Policy Characteristics'!$C:$C,0)))</f>
        <v>industry-ag-main.html#methane-capture</v>
      </c>
      <c r="R1253" s="144" t="str">
        <f>IF(ISBLANK(INDEX('Policy Characteristics'!L:L,MATCH($C1253,'Policy Characteristics'!$C:$C,0))),"",INDEX('Policy Characteristics'!L:L,MATCH($C1253,'Policy Characteristics'!$C:$C,0)))</f>
        <v>methane-capture.html</v>
      </c>
    </row>
    <row r="1254" spans="1:18" x14ac:dyDescent="0.25">
      <c r="A1254" s="144" t="str">
        <f>IF(ISBLANK(INDEX('Policy Characteristics'!A:A,MATCH($C1254,'Policy Characteristics'!$C:$C,0))),"",INDEX('Policy Characteristics'!A:A,MATCH($C1254,'Policy Characteristics'!$C:$C,0)))</f>
        <v>Industry</v>
      </c>
      <c r="B1254" s="152" t="str">
        <f>IF(ISBLANK(INDEX('Policy Characteristics'!B:B,MATCH($C1254,'Policy Characteristics'!$C:$C,0))),"",INDEX('Policy Characteristics'!B:B,MATCH($C1254,'Policy Characteristics'!$C:$C,0)))</f>
        <v>Methane Destruction</v>
      </c>
      <c r="C1254" t="s">
        <v>282</v>
      </c>
      <c r="D1254" s="45" t="s">
        <v>1958</v>
      </c>
      <c r="E1254" s="45"/>
      <c r="F1254" t="s">
        <v>1922</v>
      </c>
      <c r="G1254" s="45"/>
      <c r="H1254" s="43">
        <v>1460</v>
      </c>
      <c r="I1254" t="s">
        <v>43</v>
      </c>
      <c r="J1254" s="145" t="str">
        <f>IF(ISBLANK(INDEX('Policy Characteristics'!D:D,MATCH($C1254,'Policy Characteristics'!$C:$C,0))),"",INDEX('Policy Characteristics'!D:D,MATCH($C1254,'Policy Characteristics'!$C:$C,0)))</f>
        <v>Methane Capture and Destruction</v>
      </c>
      <c r="K1254" s="144" t="str">
        <f>IF(ISBLANK(INDEX('Policy Characteristics'!E:E,MATCH($C1254,'Policy Characteristics'!$C:$C,0))),"",INDEX('Policy Characteristics'!E:E,MATCH($C1254,'Policy Characteristics'!$C:$C,0)))</f>
        <v>indst methane destruction</v>
      </c>
      <c r="L1254" s="151">
        <f>IF(ISBLANK(INDEX('Policy Characteristics'!F:F,MATCH($C1254,'Policy Characteristics'!$C:$C,0))),"",INDEX('Policy Characteristics'!F:F,MATCH($C1254,'Policy Characteristics'!$C:$C,0)))</f>
        <v>0</v>
      </c>
      <c r="M1254" s="151">
        <f>IF(ISBLANK(INDEX('Policy Characteristics'!G:G,MATCH($C1254,'Policy Characteristics'!$C:$C,0))),"",INDEX('Policy Characteristics'!G:G,MATCH($C1254,'Policy Characteristics'!$C:$C,0)))</f>
        <v>1</v>
      </c>
      <c r="N1254" s="151">
        <f>IF(ISBLANK(INDEX('Policy Characteristics'!H:H,MATCH($C1254,'Policy Characteristics'!$C:$C,0))),"",INDEX('Policy Characteristics'!H:H,MATCH($C1254,'Policy Characteristics'!$C:$C,0)))</f>
        <v>0.01</v>
      </c>
      <c r="O1254" s="144" t="str">
        <f>IF(ISBLANK(INDEX('Policy Characteristics'!I:I,MATCH($C1254,'Policy Characteristics'!$C:$C,0))),"",INDEX('Policy Characteristics'!I:I,MATCH($C1254,'Policy Characteristics'!$C:$C,0)))</f>
        <v>% of potential achieved</v>
      </c>
      <c r="P1254" s="14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v>
      </c>
      <c r="Q1254" s="144" t="str">
        <f>IF(ISBLANK(INDEX('Policy Characteristics'!K:K,MATCH($C1254,'Policy Characteristics'!$C:$C,0))),"",INDEX('Policy Characteristics'!K:K,MATCH($C1254,'Policy Characteristics'!$C:$C,0)))</f>
        <v>industry-ag-main.html#methane-destr</v>
      </c>
      <c r="R1254" s="144" t="str">
        <f>IF(ISBLANK(INDEX('Policy Characteristics'!L:L,MATCH($C1254,'Policy Characteristics'!$C:$C,0))),"",INDEX('Policy Characteristics'!L:L,MATCH($C1254,'Policy Characteristics'!$C:$C,0)))</f>
        <v>methane-destruction.html</v>
      </c>
    </row>
    <row r="1255" spans="1:18" x14ac:dyDescent="0.25">
      <c r="A1255" s="144" t="str">
        <f>IF(ISBLANK(INDEX('Policy Characteristics'!A:A,MATCH($C1255,'Policy Characteristics'!$C:$C,0))),"",INDEX('Policy Characteristics'!A:A,MATCH($C1255,'Policy Characteristics'!$C:$C,0)))</f>
        <v>Industry</v>
      </c>
      <c r="B1255" s="152" t="str">
        <f>IF(ISBLANK(INDEX('Policy Characteristics'!B:B,MATCH($C1255,'Policy Characteristics'!$C:$C,0))),"",INDEX('Policy Characteristics'!B:B,MATCH($C1255,'Policy Characteristics'!$C:$C,0)))</f>
        <v>Methane Destruction</v>
      </c>
      <c r="C1255" s="144" t="str">
        <f t="shared" ref="C1255:C1257" si="49">C$1254</f>
        <v>Fraction of Methane Destruction Opportunities Achieved</v>
      </c>
      <c r="D1255" s="45" t="s">
        <v>1978</v>
      </c>
      <c r="E1255" s="45"/>
      <c r="F1255" t="s">
        <v>1940</v>
      </c>
      <c r="G1255" s="45"/>
      <c r="H1255" s="43">
        <v>1461</v>
      </c>
      <c r="I1255" t="s">
        <v>43</v>
      </c>
      <c r="J1255" s="145" t="str">
        <f>IF(ISBLANK(INDEX('Policy Characteristics'!D:D,MATCH($C1255,'Policy Characteristics'!$C:$C,0))),"",INDEX('Policy Characteristics'!D:D,MATCH($C1255,'Policy Characteristics'!$C:$C,0)))</f>
        <v>Methane Capture and Destruction</v>
      </c>
      <c r="K1255" s="144" t="str">
        <f>IF(ISBLANK(INDEX('Policy Characteristics'!E:E,MATCH($C1255,'Policy Characteristics'!$C:$C,0))),"",INDEX('Policy Characteristics'!E:E,MATCH($C1255,'Policy Characteristics'!$C:$C,0)))</f>
        <v>indst methane destruction</v>
      </c>
      <c r="L1255" s="151">
        <f>IF(ISBLANK(INDEX('Policy Characteristics'!F:F,MATCH($C1255,'Policy Characteristics'!$C:$C,0))),"",INDEX('Policy Characteristics'!F:F,MATCH($C1255,'Policy Characteristics'!$C:$C,0)))</f>
        <v>0</v>
      </c>
      <c r="M1255" s="151">
        <f>IF(ISBLANK(INDEX('Policy Characteristics'!G:G,MATCH($C1255,'Policy Characteristics'!$C:$C,0))),"",INDEX('Policy Characteristics'!G:G,MATCH($C1255,'Policy Characteristics'!$C:$C,0)))</f>
        <v>1</v>
      </c>
      <c r="N1255" s="151">
        <f>IF(ISBLANK(INDEX('Policy Characteristics'!H:H,MATCH($C1255,'Policy Characteristics'!$C:$C,0))),"",INDEX('Policy Characteristics'!H:H,MATCH($C1255,'Policy Characteristics'!$C:$C,0)))</f>
        <v>0.01</v>
      </c>
      <c r="O1255" s="144" t="str">
        <f>IF(ISBLANK(INDEX('Policy Characteristics'!I:I,MATCH($C1255,'Policy Characteristics'!$C:$C,0))),"",INDEX('Policy Characteristics'!I:I,MATCH($C1255,'Policy Characteristics'!$C:$C,0)))</f>
        <v>% of potential achieved</v>
      </c>
      <c r="P1255" s="14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44" t="str">
        <f>IF(ISBLANK(INDEX('Policy Characteristics'!K:K,MATCH($C1255,'Policy Characteristics'!$C:$C,0))),"",INDEX('Policy Characteristics'!K:K,MATCH($C1255,'Policy Characteristics'!$C:$C,0)))</f>
        <v>industry-ag-main.html#methane-destr</v>
      </c>
      <c r="R1255" s="144" t="str">
        <f>IF(ISBLANK(INDEX('Policy Characteristics'!L:L,MATCH($C1255,'Policy Characteristics'!$C:$C,0))),"",INDEX('Policy Characteristics'!L:L,MATCH($C1255,'Policy Characteristics'!$C:$C,0)))</f>
        <v>methane-destruction.html</v>
      </c>
    </row>
    <row r="1256" spans="1:18" x14ac:dyDescent="0.25">
      <c r="A1256" s="144" t="str">
        <f>IF(ISBLANK(INDEX('Policy Characteristics'!A:A,MATCH($C1256,'Policy Characteristics'!$C:$C,0))),"",INDEX('Policy Characteristics'!A:A,MATCH($C1256,'Policy Characteristics'!$C:$C,0)))</f>
        <v>Industry</v>
      </c>
      <c r="B1256" s="152" t="str">
        <f>IF(ISBLANK(INDEX('Policy Characteristics'!B:B,MATCH($C1256,'Policy Characteristics'!$C:$C,0))),"",INDEX('Policy Characteristics'!B:B,MATCH($C1256,'Policy Characteristics'!$C:$C,0)))</f>
        <v>Methane Destruction</v>
      </c>
      <c r="C1256" s="144" t="str">
        <f t="shared" si="49"/>
        <v>Fraction of Methane Destruction Opportunities Achieved</v>
      </c>
      <c r="D1256" s="45" t="s">
        <v>1957</v>
      </c>
      <c r="E1256" s="45"/>
      <c r="F1256" t="s">
        <v>1652</v>
      </c>
      <c r="G1256" s="45"/>
      <c r="H1256" s="43">
        <v>515</v>
      </c>
      <c r="I1256" t="s">
        <v>43</v>
      </c>
      <c r="J1256" s="145" t="str">
        <f>IF(ISBLANK(INDEX('Policy Characteristics'!D:D,MATCH($C1256,'Policy Characteristics'!$C:$C,0))),"",INDEX('Policy Characteristics'!D:D,MATCH($C1256,'Policy Characteristics'!$C:$C,0)))</f>
        <v>Methane Capture and Destruction</v>
      </c>
      <c r="K1256" s="144" t="str">
        <f>IF(ISBLANK(INDEX('Policy Characteristics'!E:E,MATCH($C1256,'Policy Characteristics'!$C:$C,0))),"",INDEX('Policy Characteristics'!E:E,MATCH($C1256,'Policy Characteristics'!$C:$C,0)))</f>
        <v>indst methane destruction</v>
      </c>
      <c r="L1256" s="151">
        <f>IF(ISBLANK(INDEX('Policy Characteristics'!F:F,MATCH($C1256,'Policy Characteristics'!$C:$C,0))),"",INDEX('Policy Characteristics'!F:F,MATCH($C1256,'Policy Characteristics'!$C:$C,0)))</f>
        <v>0</v>
      </c>
      <c r="M1256" s="151">
        <f>IF(ISBLANK(INDEX('Policy Characteristics'!G:G,MATCH($C1256,'Policy Characteristics'!$C:$C,0))),"",INDEX('Policy Characteristics'!G:G,MATCH($C1256,'Policy Characteristics'!$C:$C,0)))</f>
        <v>1</v>
      </c>
      <c r="N1256" s="151">
        <f>IF(ISBLANK(INDEX('Policy Characteristics'!H:H,MATCH($C1256,'Policy Characteristics'!$C:$C,0))),"",INDEX('Policy Characteristics'!H:H,MATCH($C1256,'Policy Characteristics'!$C:$C,0)))</f>
        <v>0.01</v>
      </c>
      <c r="O1256" s="144" t="str">
        <f>IF(ISBLANK(INDEX('Policy Characteristics'!I:I,MATCH($C1256,'Policy Characteristics'!$C:$C,0))),"",INDEX('Policy Characteristics'!I:I,MATCH($C1256,'Policy Characteristics'!$C:$C,0)))</f>
        <v>% of potential achieved</v>
      </c>
      <c r="P1256" s="14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44" t="str">
        <f>IF(ISBLANK(INDEX('Policy Characteristics'!K:K,MATCH($C1256,'Policy Characteristics'!$C:$C,0))),"",INDEX('Policy Characteristics'!K:K,MATCH($C1256,'Policy Characteristics'!$C:$C,0)))</f>
        <v>industry-ag-main.html#methane-destr</v>
      </c>
      <c r="R1256" s="144" t="str">
        <f>IF(ISBLANK(INDEX('Policy Characteristics'!L:L,MATCH($C1256,'Policy Characteristics'!$C:$C,0))),"",INDEX('Policy Characteristics'!L:L,MATCH($C1256,'Policy Characteristics'!$C:$C,0)))</f>
        <v>methane-destruction.html</v>
      </c>
    </row>
    <row r="1257" spans="1:18" x14ac:dyDescent="0.25">
      <c r="A1257" s="144" t="str">
        <f>IF(ISBLANK(INDEX('Policy Characteristics'!A:A,MATCH($C1257,'Policy Characteristics'!$C:$C,0))),"",INDEX('Policy Characteristics'!A:A,MATCH($C1257,'Policy Characteristics'!$C:$C,0)))</f>
        <v>Industry</v>
      </c>
      <c r="B1257" s="152" t="str">
        <f>IF(ISBLANK(INDEX('Policy Characteristics'!B:B,MATCH($C1257,'Policy Characteristics'!$C:$C,0))),"",INDEX('Policy Characteristics'!B:B,MATCH($C1257,'Policy Characteristics'!$C:$C,0)))</f>
        <v>Methane Destruction</v>
      </c>
      <c r="C1257" s="144" t="str">
        <f t="shared" si="49"/>
        <v>Fraction of Methane Destruction Opportunities Achieved</v>
      </c>
      <c r="D1257" s="45" t="s">
        <v>1979</v>
      </c>
      <c r="E1257" s="45"/>
      <c r="F1257" t="s">
        <v>1982</v>
      </c>
      <c r="G1257" s="45"/>
      <c r="H1257" s="43">
        <v>516</v>
      </c>
      <c r="I1257" t="s">
        <v>43</v>
      </c>
      <c r="J1257" s="145" t="str">
        <f>IF(ISBLANK(INDEX('Policy Characteristics'!D:D,MATCH($C1257,'Policy Characteristics'!$C:$C,0))),"",INDEX('Policy Characteristics'!D:D,MATCH($C1257,'Policy Characteristics'!$C:$C,0)))</f>
        <v>Methane Capture and Destruction</v>
      </c>
      <c r="K1257" s="144" t="str">
        <f>IF(ISBLANK(INDEX('Policy Characteristics'!E:E,MATCH($C1257,'Policy Characteristics'!$C:$C,0))),"",INDEX('Policy Characteristics'!E:E,MATCH($C1257,'Policy Characteristics'!$C:$C,0)))</f>
        <v>indst methane destruction</v>
      </c>
      <c r="L1257" s="151">
        <f>IF(ISBLANK(INDEX('Policy Characteristics'!F:F,MATCH($C1257,'Policy Characteristics'!$C:$C,0))),"",INDEX('Policy Characteristics'!F:F,MATCH($C1257,'Policy Characteristics'!$C:$C,0)))</f>
        <v>0</v>
      </c>
      <c r="M1257" s="151">
        <f>IF(ISBLANK(INDEX('Policy Characteristics'!G:G,MATCH($C1257,'Policy Characteristics'!$C:$C,0))),"",INDEX('Policy Characteristics'!G:G,MATCH($C1257,'Policy Characteristics'!$C:$C,0)))</f>
        <v>1</v>
      </c>
      <c r="N1257" s="151">
        <f>IF(ISBLANK(INDEX('Policy Characteristics'!H:H,MATCH($C1257,'Policy Characteristics'!$C:$C,0))),"",INDEX('Policy Characteristics'!H:H,MATCH($C1257,'Policy Characteristics'!$C:$C,0)))</f>
        <v>0.01</v>
      </c>
      <c r="O1257" s="144" t="str">
        <f>IF(ISBLANK(INDEX('Policy Characteristics'!I:I,MATCH($C1257,'Policy Characteristics'!$C:$C,0))),"",INDEX('Policy Characteristics'!I:I,MATCH($C1257,'Policy Characteristics'!$C:$C,0)))</f>
        <v>% of potential achieved</v>
      </c>
      <c r="P1257" s="14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44" t="str">
        <f>IF(ISBLANK(INDEX('Policy Characteristics'!K:K,MATCH($C1257,'Policy Characteristics'!$C:$C,0))),"",INDEX('Policy Characteristics'!K:K,MATCH($C1257,'Policy Characteristics'!$C:$C,0)))</f>
        <v>industry-ag-main.html#methane-destr</v>
      </c>
      <c r="R1257" s="144" t="str">
        <f>IF(ISBLANK(INDEX('Policy Characteristics'!L:L,MATCH($C1257,'Policy Characteristics'!$C:$C,0))),"",INDEX('Policy Characteristics'!L:L,MATCH($C1257,'Policy Characteristics'!$C:$C,0)))</f>
        <v>methane-destruction.html</v>
      </c>
    </row>
    <row r="1258" spans="1:18" x14ac:dyDescent="0.25">
      <c r="A1258" s="144" t="str">
        <f>IF(ISBLANK(INDEX('Policy Characteristics'!A:A,MATCH($C1258,'Policy Characteristics'!$C:$C,0))),"",INDEX('Policy Characteristics'!A:A,MATCH($C1258,'Policy Characteristics'!$C:$C,0)))</f>
        <v>Industry</v>
      </c>
      <c r="B1258" s="152" t="str">
        <f>IF(ISBLANK(INDEX('Policy Characteristics'!B:B,MATCH($C1258,'Policy Characteristics'!$C:$C,0))),"",INDEX('Policy Characteristics'!B:B,MATCH($C1258,'Policy Characteristics'!$C:$C,0)))</f>
        <v>N2O Abatement</v>
      </c>
      <c r="C1258" s="1" t="s">
        <v>2116</v>
      </c>
      <c r="D1258" s="45"/>
      <c r="E1258" s="45"/>
      <c r="F1258"/>
      <c r="G1258" s="45"/>
      <c r="H1258" s="43">
        <v>1562</v>
      </c>
      <c r="I1258" t="s">
        <v>43</v>
      </c>
      <c r="J1258" s="145" t="str">
        <f>IF(ISBLANK(INDEX('Policy Characteristics'!D:D,MATCH($C1258,'Policy Characteristics'!$C:$C,0))),"",INDEX('Policy Characteristics'!D:D,MATCH($C1258,'Policy Characteristics'!$C:$C,0)))</f>
        <v>N2O Abatement</v>
      </c>
      <c r="K1258" s="144" t="str">
        <f>IF(ISBLANK(INDEX('Policy Characteristics'!E:E,MATCH($C1258,'Policy Characteristics'!$C:$C,0))),"",INDEX('Policy Characteristics'!E:E,MATCH($C1258,'Policy Characteristics'!$C:$C,0)))</f>
        <v>indst N2O abatement</v>
      </c>
      <c r="L1258" s="151">
        <f>IF(ISBLANK(INDEX('Policy Characteristics'!F:F,MATCH($C1258,'Policy Characteristics'!$C:$C,0))),"",INDEX('Policy Characteristics'!F:F,MATCH($C1258,'Policy Characteristics'!$C:$C,0)))</f>
        <v>0</v>
      </c>
      <c r="M1258" s="151">
        <f>IF(ISBLANK(INDEX('Policy Characteristics'!G:G,MATCH($C1258,'Policy Characteristics'!$C:$C,0))),"",INDEX('Policy Characteristics'!G:G,MATCH($C1258,'Policy Characteristics'!$C:$C,0)))</f>
        <v>1</v>
      </c>
      <c r="N1258" s="151">
        <f>IF(ISBLANK(INDEX('Policy Characteristics'!H:H,MATCH($C1258,'Policy Characteristics'!$C:$C,0))),"",INDEX('Policy Characteristics'!H:H,MATCH($C1258,'Policy Characteristics'!$C:$C,0)))</f>
        <v>0.01</v>
      </c>
      <c r="O1258" s="144" t="str">
        <f>IF(ISBLANK(INDEX('Policy Characteristics'!I:I,MATCH($C1258,'Policy Characteristics'!$C:$C,0))),"",INDEX('Policy Characteristics'!I:I,MATCH($C1258,'Policy Characteristics'!$C:$C,0)))</f>
        <v>% of potential achieved</v>
      </c>
      <c r="P1258" s="14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v>
      </c>
      <c r="Q1258" s="144" t="str">
        <f>IF(ISBLANK(INDEX('Policy Characteristics'!K:K,MATCH($C1258,'Policy Characteristics'!$C:$C,0))),"",INDEX('Policy Characteristics'!K:K,MATCH($C1258,'Policy Characteristics'!$C:$C,0)))</f>
        <v/>
      </c>
      <c r="R1258" s="144" t="str">
        <f>IF(ISBLANK(INDEX('Policy Characteristics'!L:L,MATCH($C1258,'Policy Characteristics'!$C:$C,0))),"",INDEX('Policy Characteristics'!L:L,MATCH($C1258,'Policy Characteristics'!$C:$C,0)))</f>
        <v/>
      </c>
    </row>
    <row r="1259" spans="1:18" x14ac:dyDescent="0.25">
      <c r="A1259" s="144" t="str">
        <f>IF(ISBLANK(INDEX('Policy Characteristics'!A:A,MATCH($C1259,'Policy Characteristics'!$C:$C,0))),"",INDEX('Policy Characteristics'!A:A,MATCH($C1259,'Policy Characteristics'!$C:$C,0)))</f>
        <v>Industry</v>
      </c>
      <c r="B1259" s="152" t="str">
        <f>IF(ISBLANK(INDEX('Policy Characteristics'!B:B,MATCH($C1259,'Policy Characteristics'!$C:$C,0))),"",INDEX('Policy Characteristics'!B:B,MATCH($C1259,'Policy Characteristics'!$C:$C,0)))</f>
        <v>Reduce Fossil Fuel Exports</v>
      </c>
      <c r="C1259" t="s">
        <v>1383</v>
      </c>
      <c r="D1259" s="6" t="s">
        <v>445</v>
      </c>
      <c r="E1259" s="45"/>
      <c r="F1259" s="6" t="s">
        <v>442</v>
      </c>
      <c r="G1259" s="45"/>
      <c r="H1259" s="43">
        <v>451</v>
      </c>
      <c r="I1259" t="s">
        <v>44</v>
      </c>
      <c r="J1259" s="145" t="str">
        <f>IF(ISBLANK(INDEX('Policy Characteristics'!D:D,MATCH($C1259,'Policy Characteristics'!$C:$C,0))),"",INDEX('Policy Characteristics'!D:D,MATCH($C1259,'Policy Characteristics'!$C:$C,0)))</f>
        <v>Percent Reduction in Fossil Fuel Exports</v>
      </c>
      <c r="K1259" s="144" t="str">
        <f>IF(ISBLANK(INDEX('Policy Characteristics'!E:E,MATCH($C1259,'Policy Characteristics'!$C:$C,0))),"",INDEX('Policy Characteristics'!E:E,MATCH($C1259,'Policy Characteristics'!$C:$C,0)))</f>
        <v>indst reduce fossil fuel exports</v>
      </c>
      <c r="L1259" s="151">
        <f>IF(ISBLANK(INDEX('Policy Characteristics'!F:F,MATCH($C1259,'Policy Characteristics'!$C:$C,0))),"",INDEX('Policy Characteristics'!F:F,MATCH($C1259,'Policy Characteristics'!$C:$C,0)))</f>
        <v>0</v>
      </c>
      <c r="M1259" s="151">
        <f>IF(ISBLANK(INDEX('Policy Characteristics'!G:G,MATCH($C1259,'Policy Characteristics'!$C:$C,0))),"",INDEX('Policy Characteristics'!G:G,MATCH($C1259,'Policy Characteristics'!$C:$C,0)))</f>
        <v>1</v>
      </c>
      <c r="N1259" s="151">
        <f>IF(ISBLANK(INDEX('Policy Characteristics'!H:H,MATCH($C1259,'Policy Characteristics'!$C:$C,0))),"",INDEX('Policy Characteristics'!H:H,MATCH($C1259,'Policy Characteristics'!$C:$C,0)))</f>
        <v>0.01</v>
      </c>
      <c r="O1259" s="144" t="str">
        <f>IF(ISBLANK(INDEX('Policy Characteristics'!I:I,MATCH($C1259,'Policy Characteristics'!$C:$C,0))),"",INDEX('Policy Characteristics'!I:I,MATCH($C1259,'Policy Characteristics'!$C:$C,0)))</f>
        <v>% reduction in exports</v>
      </c>
      <c r="P1259" s="14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59" s="144" t="str">
        <f>IF(ISBLANK(INDEX('Policy Characteristics'!K:K,MATCH($C1259,'Policy Characteristics'!$C:$C,0))),"",INDEX('Policy Characteristics'!K:K,MATCH($C1259,'Policy Characteristics'!$C:$C,0)))</f>
        <v/>
      </c>
      <c r="R1259" s="144" t="str">
        <f>IF(ISBLANK(INDEX('Policy Characteristics'!L:L,MATCH($C1259,'Policy Characteristics'!$C:$C,0))),"",INDEX('Policy Characteristics'!L:L,MATCH($C1259,'Policy Characteristics'!$C:$C,0)))</f>
        <v>reduce-fuel-exports.html</v>
      </c>
    </row>
    <row r="1260" spans="1:18" x14ac:dyDescent="0.25">
      <c r="A1260" s="144" t="str">
        <f>IF(ISBLANK(INDEX('Policy Characteristics'!A:A,MATCH($C1260,'Policy Characteristics'!$C:$C,0))),"",INDEX('Policy Characteristics'!A:A,MATCH($C1260,'Policy Characteristics'!$C:$C,0)))</f>
        <v>Industry</v>
      </c>
      <c r="B1260" s="152" t="str">
        <f>IF(ISBLANK(INDEX('Policy Characteristics'!B:B,MATCH($C1260,'Policy Characteristics'!$C:$C,0))),"",INDEX('Policy Characteristics'!B:B,MATCH($C1260,'Policy Characteristics'!$C:$C,0)))</f>
        <v>Reduce Fossil Fuel Exports</v>
      </c>
      <c r="C1260" s="144" t="str">
        <f t="shared" ref="C1260:C1267" si="50">C$1259</f>
        <v>Percent Reduction in Fossil Fuel Exports</v>
      </c>
      <c r="D1260" s="6" t="s">
        <v>46</v>
      </c>
      <c r="E1260" s="45"/>
      <c r="F1260" s="6" t="s">
        <v>87</v>
      </c>
      <c r="G1260" s="45"/>
      <c r="H1260" s="43">
        <v>452</v>
      </c>
      <c r="I1260" t="s">
        <v>44</v>
      </c>
      <c r="J1260" s="145" t="str">
        <f>IF(ISBLANK(INDEX('Policy Characteristics'!D:D,MATCH($C1260,'Policy Characteristics'!$C:$C,0))),"",INDEX('Policy Characteristics'!D:D,MATCH($C1260,'Policy Characteristics'!$C:$C,0)))</f>
        <v>Percent Reduction in Fossil Fuel Exports</v>
      </c>
      <c r="K1260" s="144" t="str">
        <f>IF(ISBLANK(INDEX('Policy Characteristics'!E:E,MATCH($C1260,'Policy Characteristics'!$C:$C,0))),"",INDEX('Policy Characteristics'!E:E,MATCH($C1260,'Policy Characteristics'!$C:$C,0)))</f>
        <v>indst reduce fossil fuel exports</v>
      </c>
      <c r="L1260" s="151">
        <f>IF(ISBLANK(INDEX('Policy Characteristics'!F:F,MATCH($C1260,'Policy Characteristics'!$C:$C,0))),"",INDEX('Policy Characteristics'!F:F,MATCH($C1260,'Policy Characteristics'!$C:$C,0)))</f>
        <v>0</v>
      </c>
      <c r="M1260" s="151">
        <f>IF(ISBLANK(INDEX('Policy Characteristics'!G:G,MATCH($C1260,'Policy Characteristics'!$C:$C,0))),"",INDEX('Policy Characteristics'!G:G,MATCH($C1260,'Policy Characteristics'!$C:$C,0)))</f>
        <v>1</v>
      </c>
      <c r="N1260" s="151">
        <f>IF(ISBLANK(INDEX('Policy Characteristics'!H:H,MATCH($C1260,'Policy Characteristics'!$C:$C,0))),"",INDEX('Policy Characteristics'!H:H,MATCH($C1260,'Policy Characteristics'!$C:$C,0)))</f>
        <v>0.01</v>
      </c>
      <c r="O1260" s="144" t="str">
        <f>IF(ISBLANK(INDEX('Policy Characteristics'!I:I,MATCH($C1260,'Policy Characteristics'!$C:$C,0))),"",INDEX('Policy Characteristics'!I:I,MATCH($C1260,'Policy Characteristics'!$C:$C,0)))</f>
        <v>% reduction in exports</v>
      </c>
      <c r="P1260" s="14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0" s="144" t="str">
        <f>IF(ISBLANK(INDEX('Policy Characteristics'!K:K,MATCH($C1260,'Policy Characteristics'!$C:$C,0))),"",INDEX('Policy Characteristics'!K:K,MATCH($C1260,'Policy Characteristics'!$C:$C,0)))</f>
        <v/>
      </c>
      <c r="R1260" s="144" t="str">
        <f>IF(ISBLANK(INDEX('Policy Characteristics'!L:L,MATCH($C1260,'Policy Characteristics'!$C:$C,0))),"",INDEX('Policy Characteristics'!L:L,MATCH($C1260,'Policy Characteristics'!$C:$C,0)))</f>
        <v>reduce-fuel-exports.html</v>
      </c>
    </row>
    <row r="1261" spans="1:18" x14ac:dyDescent="0.25">
      <c r="A1261" s="144" t="str">
        <f>IF(ISBLANK(INDEX('Policy Characteristics'!A:A,MATCH($C1261,'Policy Characteristics'!$C:$C,0))),"",INDEX('Policy Characteristics'!A:A,MATCH($C1261,'Policy Characteristics'!$C:$C,0)))</f>
        <v>Industry</v>
      </c>
      <c r="B1261" s="152" t="str">
        <f>IF(ISBLANK(INDEX('Policy Characteristics'!B:B,MATCH($C1261,'Policy Characteristics'!$C:$C,0))),"",INDEX('Policy Characteristics'!B:B,MATCH($C1261,'Policy Characteristics'!$C:$C,0)))</f>
        <v>Reduce Fossil Fuel Exports</v>
      </c>
      <c r="C1261" s="144" t="str">
        <f t="shared" si="50"/>
        <v>Percent Reduction in Fossil Fuel Exports</v>
      </c>
      <c r="D1261" s="6" t="s">
        <v>53</v>
      </c>
      <c r="E1261" s="45"/>
      <c r="F1261" s="6" t="s">
        <v>95</v>
      </c>
      <c r="G1261" s="45"/>
      <c r="H1261" s="43">
        <v>453</v>
      </c>
      <c r="I1261" t="s">
        <v>44</v>
      </c>
      <c r="J1261" s="145" t="str">
        <f>IF(ISBLANK(INDEX('Policy Characteristics'!D:D,MATCH($C1261,'Policy Characteristics'!$C:$C,0))),"",INDEX('Policy Characteristics'!D:D,MATCH($C1261,'Policy Characteristics'!$C:$C,0)))</f>
        <v>Percent Reduction in Fossil Fuel Exports</v>
      </c>
      <c r="K1261" s="144" t="str">
        <f>IF(ISBLANK(INDEX('Policy Characteristics'!E:E,MATCH($C1261,'Policy Characteristics'!$C:$C,0))),"",INDEX('Policy Characteristics'!E:E,MATCH($C1261,'Policy Characteristics'!$C:$C,0)))</f>
        <v>indst reduce fossil fuel exports</v>
      </c>
      <c r="L1261" s="151">
        <f>IF(ISBLANK(INDEX('Policy Characteristics'!F:F,MATCH($C1261,'Policy Characteristics'!$C:$C,0))),"",INDEX('Policy Characteristics'!F:F,MATCH($C1261,'Policy Characteristics'!$C:$C,0)))</f>
        <v>0</v>
      </c>
      <c r="M1261" s="151">
        <f>IF(ISBLANK(INDEX('Policy Characteristics'!G:G,MATCH($C1261,'Policy Characteristics'!$C:$C,0))),"",INDEX('Policy Characteristics'!G:G,MATCH($C1261,'Policy Characteristics'!$C:$C,0)))</f>
        <v>1</v>
      </c>
      <c r="N1261" s="151">
        <f>IF(ISBLANK(INDEX('Policy Characteristics'!H:H,MATCH($C1261,'Policy Characteristics'!$C:$C,0))),"",INDEX('Policy Characteristics'!H:H,MATCH($C1261,'Policy Characteristics'!$C:$C,0)))</f>
        <v>0.01</v>
      </c>
      <c r="O1261" s="144" t="str">
        <f>IF(ISBLANK(INDEX('Policy Characteristics'!I:I,MATCH($C1261,'Policy Characteristics'!$C:$C,0))),"",INDEX('Policy Characteristics'!I:I,MATCH($C1261,'Policy Characteristics'!$C:$C,0)))</f>
        <v>% reduction in exports</v>
      </c>
      <c r="P1261" s="14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1" s="144" t="str">
        <f>IF(ISBLANK(INDEX('Policy Characteristics'!K:K,MATCH($C1261,'Policy Characteristics'!$C:$C,0))),"",INDEX('Policy Characteristics'!K:K,MATCH($C1261,'Policy Characteristics'!$C:$C,0)))</f>
        <v/>
      </c>
      <c r="R1261" s="144" t="str">
        <f>IF(ISBLANK(INDEX('Policy Characteristics'!L:L,MATCH($C1261,'Policy Characteristics'!$C:$C,0))),"",INDEX('Policy Characteristics'!L:L,MATCH($C1261,'Policy Characteristics'!$C:$C,0)))</f>
        <v>reduce-fuel-exports.html</v>
      </c>
    </row>
    <row r="1262" spans="1:18" x14ac:dyDescent="0.25">
      <c r="A1262" s="144" t="str">
        <f>IF(ISBLANK(INDEX('Policy Characteristics'!A:A,MATCH($C1262,'Policy Characteristics'!$C:$C,0))),"",INDEX('Policy Characteristics'!A:A,MATCH($C1262,'Policy Characteristics'!$C:$C,0)))</f>
        <v>Industry</v>
      </c>
      <c r="B1262" s="152" t="str">
        <f>IF(ISBLANK(INDEX('Policy Characteristics'!B:B,MATCH($C1262,'Policy Characteristics'!$C:$C,0))),"",INDEX('Policy Characteristics'!B:B,MATCH($C1262,'Policy Characteristics'!$C:$C,0)))</f>
        <v>Reduce Fossil Fuel Exports</v>
      </c>
      <c r="C1262" s="144" t="str">
        <f t="shared" si="50"/>
        <v>Percent Reduction in Fossil Fuel Exports</v>
      </c>
      <c r="D1262" s="6" t="s">
        <v>54</v>
      </c>
      <c r="E1262" s="45"/>
      <c r="F1262" s="6" t="s">
        <v>96</v>
      </c>
      <c r="G1262" s="45"/>
      <c r="H1262" s="43">
        <v>454</v>
      </c>
      <c r="I1262" t="s">
        <v>44</v>
      </c>
      <c r="J1262" s="145" t="str">
        <f>IF(ISBLANK(INDEX('Policy Characteristics'!D:D,MATCH($C1262,'Policy Characteristics'!$C:$C,0))),"",INDEX('Policy Characteristics'!D:D,MATCH($C1262,'Policy Characteristics'!$C:$C,0)))</f>
        <v>Percent Reduction in Fossil Fuel Exports</v>
      </c>
      <c r="K1262" s="144" t="str">
        <f>IF(ISBLANK(INDEX('Policy Characteristics'!E:E,MATCH($C1262,'Policy Characteristics'!$C:$C,0))),"",INDEX('Policy Characteristics'!E:E,MATCH($C1262,'Policy Characteristics'!$C:$C,0)))</f>
        <v>indst reduce fossil fuel exports</v>
      </c>
      <c r="L1262" s="151">
        <f>IF(ISBLANK(INDEX('Policy Characteristics'!F:F,MATCH($C1262,'Policy Characteristics'!$C:$C,0))),"",INDEX('Policy Characteristics'!F:F,MATCH($C1262,'Policy Characteristics'!$C:$C,0)))</f>
        <v>0</v>
      </c>
      <c r="M1262" s="151">
        <f>IF(ISBLANK(INDEX('Policy Characteristics'!G:G,MATCH($C1262,'Policy Characteristics'!$C:$C,0))),"",INDEX('Policy Characteristics'!G:G,MATCH($C1262,'Policy Characteristics'!$C:$C,0)))</f>
        <v>1</v>
      </c>
      <c r="N1262" s="151">
        <f>IF(ISBLANK(INDEX('Policy Characteristics'!H:H,MATCH($C1262,'Policy Characteristics'!$C:$C,0))),"",INDEX('Policy Characteristics'!H:H,MATCH($C1262,'Policy Characteristics'!$C:$C,0)))</f>
        <v>0.01</v>
      </c>
      <c r="O1262" s="144" t="str">
        <f>IF(ISBLANK(INDEX('Policy Characteristics'!I:I,MATCH($C1262,'Policy Characteristics'!$C:$C,0))),"",INDEX('Policy Characteristics'!I:I,MATCH($C1262,'Policy Characteristics'!$C:$C,0)))</f>
        <v>% reduction in exports</v>
      </c>
      <c r="P1262" s="14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44" t="str">
        <f>IF(ISBLANK(INDEX('Policy Characteristics'!K:K,MATCH($C1262,'Policy Characteristics'!$C:$C,0))),"",INDEX('Policy Characteristics'!K:K,MATCH($C1262,'Policy Characteristics'!$C:$C,0)))</f>
        <v/>
      </c>
      <c r="R1262" s="144" t="str">
        <f>IF(ISBLANK(INDEX('Policy Characteristics'!L:L,MATCH($C1262,'Policy Characteristics'!$C:$C,0))),"",INDEX('Policy Characteristics'!L:L,MATCH($C1262,'Policy Characteristics'!$C:$C,0)))</f>
        <v>reduce-fuel-exports.html</v>
      </c>
    </row>
    <row r="1263" spans="1:18" x14ac:dyDescent="0.25">
      <c r="A1263" s="144" t="str">
        <f>IF(ISBLANK(INDEX('Policy Characteristics'!A:A,MATCH($C1263,'Policy Characteristics'!$C:$C,0))),"",INDEX('Policy Characteristics'!A:A,MATCH($C1263,'Policy Characteristics'!$C:$C,0)))</f>
        <v>Industry</v>
      </c>
      <c r="B1263" s="152" t="str">
        <f>IF(ISBLANK(INDEX('Policy Characteristics'!B:B,MATCH($C1263,'Policy Characteristics'!$C:$C,0))),"",INDEX('Policy Characteristics'!B:B,MATCH($C1263,'Policy Characteristics'!$C:$C,0)))</f>
        <v>Reduce Fossil Fuel Exports</v>
      </c>
      <c r="C1263" s="144" t="str">
        <f t="shared" si="50"/>
        <v>Percent Reduction in Fossil Fuel Exports</v>
      </c>
      <c r="D1263" s="6" t="s">
        <v>1365</v>
      </c>
      <c r="E1263" s="45"/>
      <c r="F1263" s="6" t="s">
        <v>1366</v>
      </c>
      <c r="G1263" s="45"/>
      <c r="H1263" s="43">
        <v>455</v>
      </c>
      <c r="I1263" t="s">
        <v>44</v>
      </c>
      <c r="J1263" s="145" t="str">
        <f>IF(ISBLANK(INDEX('Policy Characteristics'!D:D,MATCH($C1263,'Policy Characteristics'!$C:$C,0))),"",INDEX('Policy Characteristics'!D:D,MATCH($C1263,'Policy Characteristics'!$C:$C,0)))</f>
        <v>Percent Reduction in Fossil Fuel Exports</v>
      </c>
      <c r="K1263" s="144" t="str">
        <f>IF(ISBLANK(INDEX('Policy Characteristics'!E:E,MATCH($C1263,'Policy Characteristics'!$C:$C,0))),"",INDEX('Policy Characteristics'!E:E,MATCH($C1263,'Policy Characteristics'!$C:$C,0)))</f>
        <v>indst reduce fossil fuel exports</v>
      </c>
      <c r="L1263" s="151">
        <f>IF(ISBLANK(INDEX('Policy Characteristics'!F:F,MATCH($C1263,'Policy Characteristics'!$C:$C,0))),"",INDEX('Policy Characteristics'!F:F,MATCH($C1263,'Policy Characteristics'!$C:$C,0)))</f>
        <v>0</v>
      </c>
      <c r="M1263" s="151">
        <f>IF(ISBLANK(INDEX('Policy Characteristics'!G:G,MATCH($C1263,'Policy Characteristics'!$C:$C,0))),"",INDEX('Policy Characteristics'!G:G,MATCH($C1263,'Policy Characteristics'!$C:$C,0)))</f>
        <v>1</v>
      </c>
      <c r="N1263" s="151">
        <f>IF(ISBLANK(INDEX('Policy Characteristics'!H:H,MATCH($C1263,'Policy Characteristics'!$C:$C,0))),"",INDEX('Policy Characteristics'!H:H,MATCH($C1263,'Policy Characteristics'!$C:$C,0)))</f>
        <v>0.01</v>
      </c>
      <c r="O1263" s="144" t="str">
        <f>IF(ISBLANK(INDEX('Policy Characteristics'!I:I,MATCH($C1263,'Policy Characteristics'!$C:$C,0))),"",INDEX('Policy Characteristics'!I:I,MATCH($C1263,'Policy Characteristics'!$C:$C,0)))</f>
        <v>% reduction in exports</v>
      </c>
      <c r="P1263" s="14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44" t="str">
        <f>IF(ISBLANK(INDEX('Policy Characteristics'!K:K,MATCH($C1263,'Policy Characteristics'!$C:$C,0))),"",INDEX('Policy Characteristics'!K:K,MATCH($C1263,'Policy Characteristics'!$C:$C,0)))</f>
        <v/>
      </c>
      <c r="R1263" s="144" t="str">
        <f>IF(ISBLANK(INDEX('Policy Characteristics'!L:L,MATCH($C1263,'Policy Characteristics'!$C:$C,0))),"",INDEX('Policy Characteristics'!L:L,MATCH($C1263,'Policy Characteristics'!$C:$C,0)))</f>
        <v>reduce-fuel-exports.html</v>
      </c>
    </row>
    <row r="1264" spans="1:18" x14ac:dyDescent="0.25">
      <c r="A1264" s="144" t="str">
        <f>IF(ISBLANK(INDEX('Policy Characteristics'!A:A,MATCH($C1264,'Policy Characteristics'!$C:$C,0))),"",INDEX('Policy Characteristics'!A:A,MATCH($C1264,'Policy Characteristics'!$C:$C,0)))</f>
        <v>Industry</v>
      </c>
      <c r="B1264" s="152" t="str">
        <f>IF(ISBLANK(INDEX('Policy Characteristics'!B:B,MATCH($C1264,'Policy Characteristics'!$C:$C,0))),"",INDEX('Policy Characteristics'!B:B,MATCH($C1264,'Policy Characteristics'!$C:$C,0)))</f>
        <v>Reduce Fossil Fuel Exports</v>
      </c>
      <c r="C1264" s="144" t="str">
        <f t="shared" si="50"/>
        <v>Percent Reduction in Fossil Fuel Exports</v>
      </c>
      <c r="D1264" s="6" t="s">
        <v>438</v>
      </c>
      <c r="E1264" s="45"/>
      <c r="F1264" s="6" t="s">
        <v>439</v>
      </c>
      <c r="G1264" s="45"/>
      <c r="H1264" s="43">
        <v>456</v>
      </c>
      <c r="I1264" t="s">
        <v>44</v>
      </c>
      <c r="J1264" s="145" t="str">
        <f>IF(ISBLANK(INDEX('Policy Characteristics'!D:D,MATCH($C1264,'Policy Characteristics'!$C:$C,0))),"",INDEX('Policy Characteristics'!D:D,MATCH($C1264,'Policy Characteristics'!$C:$C,0)))</f>
        <v>Percent Reduction in Fossil Fuel Exports</v>
      </c>
      <c r="K1264" s="144" t="str">
        <f>IF(ISBLANK(INDEX('Policy Characteristics'!E:E,MATCH($C1264,'Policy Characteristics'!$C:$C,0))),"",INDEX('Policy Characteristics'!E:E,MATCH($C1264,'Policy Characteristics'!$C:$C,0)))</f>
        <v>indst reduce fossil fuel exports</v>
      </c>
      <c r="L1264" s="151">
        <f>IF(ISBLANK(INDEX('Policy Characteristics'!F:F,MATCH($C1264,'Policy Characteristics'!$C:$C,0))),"",INDEX('Policy Characteristics'!F:F,MATCH($C1264,'Policy Characteristics'!$C:$C,0)))</f>
        <v>0</v>
      </c>
      <c r="M1264" s="151">
        <f>IF(ISBLANK(INDEX('Policy Characteristics'!G:G,MATCH($C1264,'Policy Characteristics'!$C:$C,0))),"",INDEX('Policy Characteristics'!G:G,MATCH($C1264,'Policy Characteristics'!$C:$C,0)))</f>
        <v>1</v>
      </c>
      <c r="N1264" s="151">
        <f>IF(ISBLANK(INDEX('Policy Characteristics'!H:H,MATCH($C1264,'Policy Characteristics'!$C:$C,0))),"",INDEX('Policy Characteristics'!H:H,MATCH($C1264,'Policy Characteristics'!$C:$C,0)))</f>
        <v>0.01</v>
      </c>
      <c r="O1264" s="144" t="str">
        <f>IF(ISBLANK(INDEX('Policy Characteristics'!I:I,MATCH($C1264,'Policy Characteristics'!$C:$C,0))),"",INDEX('Policy Characteristics'!I:I,MATCH($C1264,'Policy Characteristics'!$C:$C,0)))</f>
        <v>% reduction in exports</v>
      </c>
      <c r="P1264" s="14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44" t="str">
        <f>IF(ISBLANK(INDEX('Policy Characteristics'!K:K,MATCH($C1264,'Policy Characteristics'!$C:$C,0))),"",INDEX('Policy Characteristics'!K:K,MATCH($C1264,'Policy Characteristics'!$C:$C,0)))</f>
        <v/>
      </c>
      <c r="R1264" s="144" t="str">
        <f>IF(ISBLANK(INDEX('Policy Characteristics'!L:L,MATCH($C1264,'Policy Characteristics'!$C:$C,0))),"",INDEX('Policy Characteristics'!L:L,MATCH($C1264,'Policy Characteristics'!$C:$C,0)))</f>
        <v>reduce-fuel-exports.html</v>
      </c>
    </row>
    <row r="1265" spans="1:18" x14ac:dyDescent="0.25">
      <c r="A1265" s="144" t="str">
        <f>IF(ISBLANK(INDEX('Policy Characteristics'!A:A,MATCH($C1265,'Policy Characteristics'!$C:$C,0))),"",INDEX('Policy Characteristics'!A:A,MATCH($C1265,'Policy Characteristics'!$C:$C,0)))</f>
        <v>Industry</v>
      </c>
      <c r="B1265" s="152" t="str">
        <f>IF(ISBLANK(INDEX('Policy Characteristics'!B:B,MATCH($C1265,'Policy Characteristics'!$C:$C,0))),"",INDEX('Policy Characteristics'!B:B,MATCH($C1265,'Policy Characteristics'!$C:$C,0)))</f>
        <v>Reduce Fossil Fuel Exports</v>
      </c>
      <c r="C1265" s="144" t="str">
        <f t="shared" si="50"/>
        <v>Percent Reduction in Fossil Fuel Exports</v>
      </c>
      <c r="D1265" s="6" t="s">
        <v>1357</v>
      </c>
      <c r="E1265" s="45"/>
      <c r="F1265" s="6" t="s">
        <v>1361</v>
      </c>
      <c r="G1265" s="45"/>
      <c r="H1265" s="43">
        <v>457</v>
      </c>
      <c r="I1265" t="s">
        <v>44</v>
      </c>
      <c r="J1265" s="145" t="str">
        <f>IF(ISBLANK(INDEX('Policy Characteristics'!D:D,MATCH($C1265,'Policy Characteristics'!$C:$C,0))),"",INDEX('Policy Characteristics'!D:D,MATCH($C1265,'Policy Characteristics'!$C:$C,0)))</f>
        <v>Percent Reduction in Fossil Fuel Exports</v>
      </c>
      <c r="K1265" s="144" t="str">
        <f>IF(ISBLANK(INDEX('Policy Characteristics'!E:E,MATCH($C1265,'Policy Characteristics'!$C:$C,0))),"",INDEX('Policy Characteristics'!E:E,MATCH($C1265,'Policy Characteristics'!$C:$C,0)))</f>
        <v>indst reduce fossil fuel exports</v>
      </c>
      <c r="L1265" s="151">
        <f>IF(ISBLANK(INDEX('Policy Characteristics'!F:F,MATCH($C1265,'Policy Characteristics'!$C:$C,0))),"",INDEX('Policy Characteristics'!F:F,MATCH($C1265,'Policy Characteristics'!$C:$C,0)))</f>
        <v>0</v>
      </c>
      <c r="M1265" s="151">
        <f>IF(ISBLANK(INDEX('Policy Characteristics'!G:G,MATCH($C1265,'Policy Characteristics'!$C:$C,0))),"",INDEX('Policy Characteristics'!G:G,MATCH($C1265,'Policy Characteristics'!$C:$C,0)))</f>
        <v>1</v>
      </c>
      <c r="N1265" s="151">
        <f>IF(ISBLANK(INDEX('Policy Characteristics'!H:H,MATCH($C1265,'Policy Characteristics'!$C:$C,0))),"",INDEX('Policy Characteristics'!H:H,MATCH($C1265,'Policy Characteristics'!$C:$C,0)))</f>
        <v>0.01</v>
      </c>
      <c r="O1265" s="144" t="str">
        <f>IF(ISBLANK(INDEX('Policy Characteristics'!I:I,MATCH($C1265,'Policy Characteristics'!$C:$C,0))),"",INDEX('Policy Characteristics'!I:I,MATCH($C1265,'Policy Characteristics'!$C:$C,0)))</f>
        <v>% reduction in exports</v>
      </c>
      <c r="P1265" s="14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44" t="str">
        <f>IF(ISBLANK(INDEX('Policy Characteristics'!K:K,MATCH($C1265,'Policy Characteristics'!$C:$C,0))),"",INDEX('Policy Characteristics'!K:K,MATCH($C1265,'Policy Characteristics'!$C:$C,0)))</f>
        <v/>
      </c>
      <c r="R1265" s="144" t="str">
        <f>IF(ISBLANK(INDEX('Policy Characteristics'!L:L,MATCH($C1265,'Policy Characteristics'!$C:$C,0))),"",INDEX('Policy Characteristics'!L:L,MATCH($C1265,'Policy Characteristics'!$C:$C,0)))</f>
        <v>reduce-fuel-exports.html</v>
      </c>
    </row>
    <row r="1266" spans="1:18" x14ac:dyDescent="0.25">
      <c r="A1266" s="144" t="str">
        <f>IF(ISBLANK(INDEX('Policy Characteristics'!A:A,MATCH($C1266,'Policy Characteristics'!$C:$C,0))),"",INDEX('Policy Characteristics'!A:A,MATCH($C1266,'Policy Characteristics'!$C:$C,0)))</f>
        <v>Industry</v>
      </c>
      <c r="B1266" s="152" t="str">
        <f>IF(ISBLANK(INDEX('Policy Characteristics'!B:B,MATCH($C1266,'Policy Characteristics'!$C:$C,0))),"",INDEX('Policy Characteristics'!B:B,MATCH($C1266,'Policy Characteristics'!$C:$C,0)))</f>
        <v>Reduce Fossil Fuel Exports</v>
      </c>
      <c r="C1266" s="144" t="str">
        <f t="shared" si="50"/>
        <v>Percent Reduction in Fossil Fuel Exports</v>
      </c>
      <c r="D1266" s="6" t="s">
        <v>1367</v>
      </c>
      <c r="E1266" s="45"/>
      <c r="F1266" s="6" t="s">
        <v>1368</v>
      </c>
      <c r="G1266" s="45"/>
      <c r="H1266" s="43">
        <v>458</v>
      </c>
      <c r="I1266" t="s">
        <v>44</v>
      </c>
      <c r="J1266" s="145" t="str">
        <f>IF(ISBLANK(INDEX('Policy Characteristics'!D:D,MATCH($C1266,'Policy Characteristics'!$C:$C,0))),"",INDEX('Policy Characteristics'!D:D,MATCH($C1266,'Policy Characteristics'!$C:$C,0)))</f>
        <v>Percent Reduction in Fossil Fuel Exports</v>
      </c>
      <c r="K1266" s="144" t="str">
        <f>IF(ISBLANK(INDEX('Policy Characteristics'!E:E,MATCH($C1266,'Policy Characteristics'!$C:$C,0))),"",INDEX('Policy Characteristics'!E:E,MATCH($C1266,'Policy Characteristics'!$C:$C,0)))</f>
        <v>indst reduce fossil fuel exports</v>
      </c>
      <c r="L1266" s="151">
        <f>IF(ISBLANK(INDEX('Policy Characteristics'!F:F,MATCH($C1266,'Policy Characteristics'!$C:$C,0))),"",INDEX('Policy Characteristics'!F:F,MATCH($C1266,'Policy Characteristics'!$C:$C,0)))</f>
        <v>0</v>
      </c>
      <c r="M1266" s="151">
        <f>IF(ISBLANK(INDEX('Policy Characteristics'!G:G,MATCH($C1266,'Policy Characteristics'!$C:$C,0))),"",INDEX('Policy Characteristics'!G:G,MATCH($C1266,'Policy Characteristics'!$C:$C,0)))</f>
        <v>1</v>
      </c>
      <c r="N1266" s="151">
        <f>IF(ISBLANK(INDEX('Policy Characteristics'!H:H,MATCH($C1266,'Policy Characteristics'!$C:$C,0))),"",INDEX('Policy Characteristics'!H:H,MATCH($C1266,'Policy Characteristics'!$C:$C,0)))</f>
        <v>0.01</v>
      </c>
      <c r="O1266" s="144" t="str">
        <f>IF(ISBLANK(INDEX('Policy Characteristics'!I:I,MATCH($C1266,'Policy Characteristics'!$C:$C,0))),"",INDEX('Policy Characteristics'!I:I,MATCH($C1266,'Policy Characteristics'!$C:$C,0)))</f>
        <v>% reduction in exports</v>
      </c>
      <c r="P1266" s="14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44" t="str">
        <f>IF(ISBLANK(INDEX('Policy Characteristics'!K:K,MATCH($C1266,'Policy Characteristics'!$C:$C,0))),"",INDEX('Policy Characteristics'!K:K,MATCH($C1266,'Policy Characteristics'!$C:$C,0)))</f>
        <v/>
      </c>
      <c r="R1266" s="144" t="str">
        <f>IF(ISBLANK(INDEX('Policy Characteristics'!L:L,MATCH($C1266,'Policy Characteristics'!$C:$C,0))),"",INDEX('Policy Characteristics'!L:L,MATCH($C1266,'Policy Characteristics'!$C:$C,0)))</f>
        <v>reduce-fuel-exports.html</v>
      </c>
    </row>
    <row r="1267" spans="1:18" x14ac:dyDescent="0.25">
      <c r="A1267" s="144" t="str">
        <f>IF(ISBLANK(INDEX('Policy Characteristics'!A:A,MATCH($C1267,'Policy Characteristics'!$C:$C,0))),"",INDEX('Policy Characteristics'!A:A,MATCH($C1267,'Policy Characteristics'!$C:$C,0)))</f>
        <v>Industry</v>
      </c>
      <c r="B1267" s="152" t="str">
        <f>IF(ISBLANK(INDEX('Policy Characteristics'!B:B,MATCH($C1267,'Policy Characteristics'!$C:$C,0))),"",INDEX('Policy Characteristics'!B:B,MATCH($C1267,'Policy Characteristics'!$C:$C,0)))</f>
        <v>Reduce Fossil Fuel Exports</v>
      </c>
      <c r="C1267" s="144" t="str">
        <f t="shared" si="50"/>
        <v>Percent Reduction in Fossil Fuel Exports</v>
      </c>
      <c r="D1267" s="6" t="s">
        <v>1358</v>
      </c>
      <c r="E1267" s="45"/>
      <c r="F1267" s="6" t="s">
        <v>1362</v>
      </c>
      <c r="G1267" s="45"/>
      <c r="H1267" s="43">
        <v>459</v>
      </c>
      <c r="I1267" t="s">
        <v>44</v>
      </c>
      <c r="J1267" s="145" t="str">
        <f>IF(ISBLANK(INDEX('Policy Characteristics'!D:D,MATCH($C1267,'Policy Characteristics'!$C:$C,0))),"",INDEX('Policy Characteristics'!D:D,MATCH($C1267,'Policy Characteristics'!$C:$C,0)))</f>
        <v>Percent Reduction in Fossil Fuel Exports</v>
      </c>
      <c r="K1267" s="144" t="str">
        <f>IF(ISBLANK(INDEX('Policy Characteristics'!E:E,MATCH($C1267,'Policy Characteristics'!$C:$C,0))),"",INDEX('Policy Characteristics'!E:E,MATCH($C1267,'Policy Characteristics'!$C:$C,0)))</f>
        <v>indst reduce fossil fuel exports</v>
      </c>
      <c r="L1267" s="151">
        <f>IF(ISBLANK(INDEX('Policy Characteristics'!F:F,MATCH($C1267,'Policy Characteristics'!$C:$C,0))),"",INDEX('Policy Characteristics'!F:F,MATCH($C1267,'Policy Characteristics'!$C:$C,0)))</f>
        <v>0</v>
      </c>
      <c r="M1267" s="151">
        <f>IF(ISBLANK(INDEX('Policy Characteristics'!G:G,MATCH($C1267,'Policy Characteristics'!$C:$C,0))),"",INDEX('Policy Characteristics'!G:G,MATCH($C1267,'Policy Characteristics'!$C:$C,0)))</f>
        <v>1</v>
      </c>
      <c r="N1267" s="151">
        <f>IF(ISBLANK(INDEX('Policy Characteristics'!H:H,MATCH($C1267,'Policy Characteristics'!$C:$C,0))),"",INDEX('Policy Characteristics'!H:H,MATCH($C1267,'Policy Characteristics'!$C:$C,0)))</f>
        <v>0.01</v>
      </c>
      <c r="O1267" s="144" t="str">
        <f>IF(ISBLANK(INDEX('Policy Characteristics'!I:I,MATCH($C1267,'Policy Characteristics'!$C:$C,0))),"",INDEX('Policy Characteristics'!I:I,MATCH($C1267,'Policy Characteristics'!$C:$C,0)))</f>
        <v>% reduction in exports</v>
      </c>
      <c r="P1267" s="14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44" t="str">
        <f>IF(ISBLANK(INDEX('Policy Characteristics'!K:K,MATCH($C1267,'Policy Characteristics'!$C:$C,0))),"",INDEX('Policy Characteristics'!K:K,MATCH($C1267,'Policy Characteristics'!$C:$C,0)))</f>
        <v/>
      </c>
      <c r="R1267" s="144" t="str">
        <f>IF(ISBLANK(INDEX('Policy Characteristics'!L:L,MATCH($C1267,'Policy Characteristics'!$C:$C,0))),"",INDEX('Policy Characteristics'!L:L,MATCH($C1267,'Policy Characteristics'!$C:$C,0)))</f>
        <v>reduce-fuel-exports.html</v>
      </c>
    </row>
    <row r="1268" spans="1:18" x14ac:dyDescent="0.25">
      <c r="A1268" s="144" t="str">
        <f>IF(ISBLANK(INDEX('Policy Characteristics'!A:A,MATCH($C1268,'Policy Characteristics'!$C:$C,0))),"",INDEX('Policy Characteristics'!A:A,MATCH($C1268,'Policy Characteristics'!$C:$C,0)))</f>
        <v>Agriculture, Land Use, and Forestry</v>
      </c>
      <c r="B1268" s="152" t="str">
        <f>IF(ISBLANK(INDEX('Policy Characteristics'!B:B,MATCH($C1268,'Policy Characteristics'!$C:$C,0))),"",INDEX('Policy Characteristics'!B:B,MATCH($C1268,'Policy Characteristics'!$C:$C,0)))</f>
        <v>Afforestation and Reforestation</v>
      </c>
      <c r="C1268" t="s">
        <v>426</v>
      </c>
      <c r="D1268" s="45"/>
      <c r="E1268" s="45"/>
      <c r="F1268" s="45"/>
      <c r="G1268" s="45"/>
      <c r="H1268" s="43">
        <v>60</v>
      </c>
      <c r="I1268" t="s">
        <v>43</v>
      </c>
      <c r="J1268" s="145" t="str">
        <f>IF(ISBLANK(INDEX('Policy Characteristics'!D:D,MATCH($C1268,'Policy Characteristics'!$C:$C,0))),"",INDEX('Policy Characteristics'!D:D,MATCH($C1268,'Policy Characteristics'!$C:$C,0)))</f>
        <v>Afforestation and Reforestation</v>
      </c>
      <c r="K1268" s="144" t="str">
        <f>IF(ISBLANK(INDEX('Policy Characteristics'!E:E,MATCH($C1268,'Policy Characteristics'!$C:$C,0))),"",INDEX('Policy Characteristics'!E:E,MATCH($C1268,'Policy Characteristics'!$C:$C,0)))</f>
        <v>land afforestation and reforestation</v>
      </c>
      <c r="L1268" s="151">
        <f>IF(ISBLANK(INDEX('Policy Characteristics'!F:F,MATCH($C1268,'Policy Characteristics'!$C:$C,0))),"",INDEX('Policy Characteristics'!F:F,MATCH($C1268,'Policy Characteristics'!$C:$C,0)))</f>
        <v>0</v>
      </c>
      <c r="M1268" s="151">
        <f>IF(ISBLANK(INDEX('Policy Characteristics'!G:G,MATCH($C1268,'Policy Characteristics'!$C:$C,0))),"",INDEX('Policy Characteristics'!G:G,MATCH($C1268,'Policy Characteristics'!$C:$C,0)))</f>
        <v>1</v>
      </c>
      <c r="N1268" s="151">
        <f>IF(ISBLANK(INDEX('Policy Characteristics'!H:H,MATCH($C1268,'Policy Characteristics'!$C:$C,0))),"",INDEX('Policy Characteristics'!H:H,MATCH($C1268,'Policy Characteristics'!$C:$C,0)))</f>
        <v>0.01</v>
      </c>
      <c r="O1268" s="144" t="str">
        <f>IF(ISBLANK(INDEX('Policy Characteristics'!I:I,MATCH($C1268,'Policy Characteristics'!$C:$C,0))),"",INDEX('Policy Characteristics'!I:I,MATCH($C1268,'Policy Characteristics'!$C:$C,0)))</f>
        <v>% of potential achieved</v>
      </c>
      <c r="P1268" s="14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8" s="144" t="str">
        <f>IF(ISBLANK(INDEX('Policy Characteristics'!K:K,MATCH($C1268,'Policy Characteristics'!$C:$C,0))),"",INDEX('Policy Characteristics'!K:K,MATCH($C1268,'Policy Characteristics'!$C:$C,0)))</f>
        <v>lulucf.html#aff-ref</v>
      </c>
      <c r="R1268" s="144" t="str">
        <f>IF(ISBLANK(INDEX('Policy Characteristics'!L:L,MATCH($C1268,'Policy Characteristics'!$C:$C,0))),"",INDEX('Policy Characteristics'!L:L,MATCH($C1268,'Policy Characteristics'!$C:$C,0)))</f>
        <v>afforestation-and-reforestation.html</v>
      </c>
    </row>
    <row r="1269" spans="1:18" x14ac:dyDescent="0.25">
      <c r="A1269" s="144" t="str">
        <f>IF(ISBLANK(INDEX('Policy Characteristics'!A:A,MATCH($C1269,'Policy Characteristics'!$C:$C,0))),"",INDEX('Policy Characteristics'!A:A,MATCH($C1269,'Policy Characteristics'!$C:$C,0)))</f>
        <v>Agriculture, Land Use, and Forestry</v>
      </c>
      <c r="B1269" s="152" t="str">
        <f>IF(ISBLANK(INDEX('Policy Characteristics'!B:B,MATCH($C1269,'Policy Characteristics'!$C:$C,0))),"",INDEX('Policy Characteristics'!B:B,MATCH($C1269,'Policy Characteristics'!$C:$C,0)))</f>
        <v>Avoid Deforestation</v>
      </c>
      <c r="C1269" t="s">
        <v>433</v>
      </c>
      <c r="D1269" s="45"/>
      <c r="E1269" s="45"/>
      <c r="F1269" s="45"/>
      <c r="G1269" s="45"/>
      <c r="H1269" s="43">
        <v>705</v>
      </c>
      <c r="I1269" t="s">
        <v>43</v>
      </c>
      <c r="J1269" s="145" t="str">
        <f>IF(ISBLANK(INDEX('Policy Characteristics'!D:D,MATCH($C1269,'Policy Characteristics'!$C:$C,0))),"",INDEX('Policy Characteristics'!D:D,MATCH($C1269,'Policy Characteristics'!$C:$C,0)))</f>
        <v>Avoid Deforestation</v>
      </c>
      <c r="K1269" s="144" t="str">
        <f>IF(ISBLANK(INDEX('Policy Characteristics'!E:E,MATCH($C1269,'Policy Characteristics'!$C:$C,0))),"",INDEX('Policy Characteristics'!E:E,MATCH($C1269,'Policy Characteristics'!$C:$C,0)))</f>
        <v>land avoid deforestation</v>
      </c>
      <c r="L1269" s="151">
        <f>IF(ISBLANK(INDEX('Policy Characteristics'!F:F,MATCH($C1269,'Policy Characteristics'!$C:$C,0))),"",INDEX('Policy Characteristics'!F:F,MATCH($C1269,'Policy Characteristics'!$C:$C,0)))</f>
        <v>0</v>
      </c>
      <c r="M1269" s="151">
        <f>IF(ISBLANK(INDEX('Policy Characteristics'!G:G,MATCH($C1269,'Policy Characteristics'!$C:$C,0))),"",INDEX('Policy Characteristics'!G:G,MATCH($C1269,'Policy Characteristics'!$C:$C,0)))</f>
        <v>1</v>
      </c>
      <c r="N1269" s="151">
        <f>IF(ISBLANK(INDEX('Policy Characteristics'!H:H,MATCH($C1269,'Policy Characteristics'!$C:$C,0))),"",INDEX('Policy Characteristics'!H:H,MATCH($C1269,'Policy Characteristics'!$C:$C,0)))</f>
        <v>0.01</v>
      </c>
      <c r="O1269" s="144" t="str">
        <f>IF(ISBLANK(INDEX('Policy Characteristics'!I:I,MATCH($C1269,'Policy Characteristics'!$C:$C,0))),"",INDEX('Policy Characteristics'!I:I,MATCH($C1269,'Policy Characteristics'!$C:$C,0)))</f>
        <v>% of potential achieved</v>
      </c>
      <c r="P1269" s="14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144" t="str">
        <f>IF(ISBLANK(INDEX('Policy Characteristics'!K:K,MATCH($C1269,'Policy Characteristics'!$C:$C,0))),"",INDEX('Policy Characteristics'!K:K,MATCH($C1269,'Policy Characteristics'!$C:$C,0)))</f>
        <v>lulucf.html#avoid-def</v>
      </c>
      <c r="R1269" s="144" t="str">
        <f>IF(ISBLANK(INDEX('Policy Characteristics'!L:L,MATCH($C1269,'Policy Characteristics'!$C:$C,0))),"",INDEX('Policy Characteristics'!L:L,MATCH($C1269,'Policy Characteristics'!$C:$C,0)))</f>
        <v>avoid-deforestation.html</v>
      </c>
    </row>
    <row r="1270" spans="1:18" x14ac:dyDescent="0.25">
      <c r="A1270" s="144" t="str">
        <f>IF(ISBLANK(INDEX('Policy Characteristics'!A:A,MATCH($C1270,'Policy Characteristics'!$C:$C,0))),"",INDEX('Policy Characteristics'!A:A,MATCH($C1270,'Policy Characteristics'!$C:$C,0)))</f>
        <v>Agriculture, Land Use, and Forestry</v>
      </c>
      <c r="B1270" s="152" t="str">
        <f>IF(ISBLANK(INDEX('Policy Characteristics'!B:B,MATCH($C1270,'Policy Characteristics'!$C:$C,0))),"",INDEX('Policy Characteristics'!B:B,MATCH($C1270,'Policy Characteristics'!$C:$C,0)))</f>
        <v>Grassland Restoration and Avoided Conversion</v>
      </c>
      <c r="C1270" t="s">
        <v>430</v>
      </c>
      <c r="D1270" s="45"/>
      <c r="E1270" s="45"/>
      <c r="F1270" s="45"/>
      <c r="G1270" s="45"/>
      <c r="H1270" s="43">
        <v>177</v>
      </c>
      <c r="I1270" t="s">
        <v>43</v>
      </c>
      <c r="J1270" s="145" t="str">
        <f>IF(ISBLANK(INDEX('Policy Characteristics'!D:D,MATCH($C1270,'Policy Characteristics'!$C:$C,0))),"",INDEX('Policy Characteristics'!D:D,MATCH($C1270,'Policy Characteristics'!$C:$C,0)))</f>
        <v>Grassland Restoration and Avoided Conversion</v>
      </c>
      <c r="K1270" s="144" t="str">
        <f>IF(ISBLANK(INDEX('Policy Characteristics'!E:E,MATCH($C1270,'Policy Characteristics'!$C:$C,0))),"",INDEX('Policy Characteristics'!E:E,MATCH($C1270,'Policy Characteristics'!$C:$C,0)))</f>
        <v>land forest restoration</v>
      </c>
      <c r="L1270" s="151">
        <f>IF(ISBLANK(INDEX('Policy Characteristics'!F:F,MATCH($C1270,'Policy Characteristics'!$C:$C,0))),"",INDEX('Policy Characteristics'!F:F,MATCH($C1270,'Policy Characteristics'!$C:$C,0)))</f>
        <v>0</v>
      </c>
      <c r="M1270" s="151">
        <f>IF(ISBLANK(INDEX('Policy Characteristics'!G:G,MATCH($C1270,'Policy Characteristics'!$C:$C,0))),"",INDEX('Policy Characteristics'!G:G,MATCH($C1270,'Policy Characteristics'!$C:$C,0)))</f>
        <v>1</v>
      </c>
      <c r="N1270" s="151">
        <f>IF(ISBLANK(INDEX('Policy Characteristics'!H:H,MATCH($C1270,'Policy Characteristics'!$C:$C,0))),"",INDEX('Policy Characteristics'!H:H,MATCH($C1270,'Policy Characteristics'!$C:$C,0)))</f>
        <v>0.01</v>
      </c>
      <c r="O1270" s="144" t="str">
        <f>IF(ISBLANK(INDEX('Policy Characteristics'!I:I,MATCH($C1270,'Policy Characteristics'!$C:$C,0))),"",INDEX('Policy Characteristics'!I:I,MATCH($C1270,'Policy Characteristics'!$C:$C,0)))</f>
        <v>% of potential achieved</v>
      </c>
      <c r="P1270" s="14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144" t="str">
        <f>IF(ISBLANK(INDEX('Policy Characteristics'!K:K,MATCH($C1270,'Policy Characteristics'!$C:$C,0))),"",INDEX('Policy Characteristics'!K:K,MATCH($C1270,'Policy Characteristics'!$C:$C,0)))</f>
        <v/>
      </c>
      <c r="R1270" s="144" t="str">
        <f>IF(ISBLANK(INDEX('Policy Characteristics'!L:L,MATCH($C1270,'Policy Characteristics'!$C:$C,0))),"",INDEX('Policy Characteristics'!L:L,MATCH($C1270,'Policy Characteristics'!$C:$C,0)))</f>
        <v>forest-restoration.html</v>
      </c>
    </row>
    <row r="1271" spans="1:18" x14ac:dyDescent="0.25">
      <c r="A1271" s="144" t="str">
        <f>IF(ISBLANK(INDEX('Policy Characteristics'!A:A,MATCH($C1271,'Policy Characteristics'!$C:$C,0))),"",INDEX('Policy Characteristics'!A:A,MATCH($C1271,'Policy Characteristics'!$C:$C,0)))</f>
        <v>Agriculture, Land Use, and Forestry</v>
      </c>
      <c r="B1271" s="152" t="str">
        <f>IF(ISBLANK(INDEX('Policy Characteristics'!B:B,MATCH($C1271,'Policy Characteristics'!$C:$C,0))),"",INDEX('Policy Characteristics'!B:B,MATCH($C1271,'Policy Characteristics'!$C:$C,0)))</f>
        <v>Forest Set-Asides</v>
      </c>
      <c r="C1271" t="s">
        <v>427</v>
      </c>
      <c r="D1271" s="45"/>
      <c r="E1271" s="45"/>
      <c r="F1271" s="45"/>
      <c r="G1271" s="45"/>
      <c r="H1271" s="43">
        <v>61</v>
      </c>
      <c r="I1271" t="s">
        <v>43</v>
      </c>
      <c r="J1271" s="145" t="str">
        <f>IF(ISBLANK(INDEX('Policy Characteristics'!D:D,MATCH($C1271,'Policy Characteristics'!$C:$C,0))),"",INDEX('Policy Characteristics'!D:D,MATCH($C1271,'Policy Characteristics'!$C:$C,0)))</f>
        <v>Forest Set-Asides</v>
      </c>
      <c r="K1271" s="144" t="str">
        <f>IF(ISBLANK(INDEX('Policy Characteristics'!E:E,MATCH($C1271,'Policy Characteristics'!$C:$C,0))),"",INDEX('Policy Characteristics'!E:E,MATCH($C1271,'Policy Characteristics'!$C:$C,0)))</f>
        <v>land forest set asides</v>
      </c>
      <c r="L1271" s="151">
        <f>IF(ISBLANK(INDEX('Policy Characteristics'!F:F,MATCH($C1271,'Policy Characteristics'!$C:$C,0))),"",INDEX('Policy Characteristics'!F:F,MATCH($C1271,'Policy Characteristics'!$C:$C,0)))</f>
        <v>0</v>
      </c>
      <c r="M1271" s="151">
        <f>IF(ISBLANK(INDEX('Policy Characteristics'!G:G,MATCH($C1271,'Policy Characteristics'!$C:$C,0))),"",INDEX('Policy Characteristics'!G:G,MATCH($C1271,'Policy Characteristics'!$C:$C,0)))</f>
        <v>1</v>
      </c>
      <c r="N1271" s="151">
        <f>IF(ISBLANK(INDEX('Policy Characteristics'!H:H,MATCH($C1271,'Policy Characteristics'!$C:$C,0))),"",INDEX('Policy Characteristics'!H:H,MATCH($C1271,'Policy Characteristics'!$C:$C,0)))</f>
        <v>0.01</v>
      </c>
      <c r="O1271" s="144" t="str">
        <f>IF(ISBLANK(INDEX('Policy Characteristics'!I:I,MATCH($C1271,'Policy Characteristics'!$C:$C,0))),"",INDEX('Policy Characteristics'!I:I,MATCH($C1271,'Policy Characteristics'!$C:$C,0)))</f>
        <v>% of potential achieved</v>
      </c>
      <c r="P1271" s="14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144" t="str">
        <f>IF(ISBLANK(INDEX('Policy Characteristics'!K:K,MATCH($C1271,'Policy Characteristics'!$C:$C,0))),"",INDEX('Policy Characteristics'!K:K,MATCH($C1271,'Policy Characteristics'!$C:$C,0)))</f>
        <v>lulucf.html#set-asides</v>
      </c>
      <c r="R1271" s="144" t="str">
        <f>IF(ISBLANK(INDEX('Policy Characteristics'!L:L,MATCH($C1271,'Policy Characteristics'!$C:$C,0))),"",INDEX('Policy Characteristics'!L:L,MATCH($C1271,'Policy Characteristics'!$C:$C,0)))</f>
        <v>forest-set-asides.html</v>
      </c>
    </row>
    <row r="1272" spans="1:18" x14ac:dyDescent="0.25">
      <c r="A1272" s="144" t="str">
        <f>IF(ISBLANK(INDEX('Policy Characteristics'!A:A,MATCH($C1272,'Policy Characteristics'!$C:$C,0))),"",INDEX('Policy Characteristics'!A:A,MATCH($C1272,'Policy Characteristics'!$C:$C,0)))</f>
        <v>Agriculture, Land Use, and Forestry</v>
      </c>
      <c r="B1272" s="152" t="str">
        <f>IF(ISBLANK(INDEX('Policy Characteristics'!B:B,MATCH($C1272,'Policy Characteristics'!$C:$C,0))),"",INDEX('Policy Characteristics'!B:B,MATCH($C1272,'Policy Characteristics'!$C:$C,0)))</f>
        <v>Cropland and Rice Measures</v>
      </c>
      <c r="C1272" t="s">
        <v>1664</v>
      </c>
      <c r="D1272" s="45"/>
      <c r="E1272" s="45"/>
      <c r="F1272" s="45"/>
      <c r="G1272" s="45"/>
      <c r="H1272" s="43">
        <v>62</v>
      </c>
      <c r="I1272" t="s">
        <v>43</v>
      </c>
      <c r="J1272" s="145" t="str">
        <f>IF(ISBLANK(INDEX('Policy Characteristics'!D:D,MATCH($C1272,'Policy Characteristics'!$C:$C,0))),"",INDEX('Policy Characteristics'!D:D,MATCH($C1272,'Policy Characteristics'!$C:$C,0)))</f>
        <v>Cropland and Rice Measures</v>
      </c>
      <c r="K1272" s="144" t="str">
        <f>IF(ISBLANK(INDEX('Policy Characteristics'!E:E,MATCH($C1272,'Policy Characteristics'!$C:$C,0))),"",INDEX('Policy Characteristics'!E:E,MATCH($C1272,'Policy Characteristics'!$C:$C,0)))</f>
        <v>indst cropland and rice measures</v>
      </c>
      <c r="L1272" s="151">
        <f>IF(ISBLANK(INDEX('Policy Characteristics'!F:F,MATCH($C1272,'Policy Characteristics'!$C:$C,0))),"",INDEX('Policy Characteristics'!F:F,MATCH($C1272,'Policy Characteristics'!$C:$C,0)))</f>
        <v>0</v>
      </c>
      <c r="M1272" s="151">
        <f>IF(ISBLANK(INDEX('Policy Characteristics'!G:G,MATCH($C1272,'Policy Characteristics'!$C:$C,0))),"",INDEX('Policy Characteristics'!G:G,MATCH($C1272,'Policy Characteristics'!$C:$C,0)))</f>
        <v>1</v>
      </c>
      <c r="N1272" s="151">
        <f>IF(ISBLANK(INDEX('Policy Characteristics'!H:H,MATCH($C1272,'Policy Characteristics'!$C:$C,0))),"",INDEX('Policy Characteristics'!H:H,MATCH($C1272,'Policy Characteristics'!$C:$C,0)))</f>
        <v>0.01</v>
      </c>
      <c r="O1272" s="144" t="str">
        <f>IF(ISBLANK(INDEX('Policy Characteristics'!I:I,MATCH($C1272,'Policy Characteristics'!$C:$C,0))),"",INDEX('Policy Characteristics'!I:I,MATCH($C1272,'Policy Characteristics'!$C:$C,0)))</f>
        <v>% of potential achieved</v>
      </c>
      <c r="P1272" s="14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2" s="144" t="str">
        <f>IF(ISBLANK(INDEX('Policy Characteristics'!K:K,MATCH($C1272,'Policy Characteristics'!$C:$C,0))),"",INDEX('Policy Characteristics'!K:K,MATCH($C1272,'Policy Characteristics'!$C:$C,0)))</f>
        <v>industry-ag-main.html#cropland</v>
      </c>
      <c r="R1272" s="144" t="str">
        <f>IF(ISBLANK(INDEX('Policy Characteristics'!L:L,MATCH($C1272,'Policy Characteristics'!$C:$C,0))),"",INDEX('Policy Characteristics'!L:L,MATCH($C1272,'Policy Characteristics'!$C:$C,0)))</f>
        <v>cropland-management.html</v>
      </c>
    </row>
    <row r="1273" spans="1:18" x14ac:dyDescent="0.25">
      <c r="A1273" s="144" t="str">
        <f>IF(ISBLANK(INDEX('Policy Characteristics'!A:A,MATCH($C1273,'Policy Characteristics'!$C:$C,0))),"",INDEX('Policy Characteristics'!A:A,MATCH($C1273,'Policy Characteristics'!$C:$C,0)))</f>
        <v>Agriculture, Land Use, and Forestry</v>
      </c>
      <c r="B1273" s="152" t="str">
        <f>IF(ISBLANK(INDEX('Policy Characteristics'!B:B,MATCH($C1273,'Policy Characteristics'!$C:$C,0))),"",INDEX('Policy Characteristics'!B:B,MATCH($C1273,'Policy Characteristics'!$C:$C,0)))</f>
        <v>Improved Soil Measures</v>
      </c>
      <c r="C1273" t="s">
        <v>2198</v>
      </c>
      <c r="D1273" s="45"/>
      <c r="E1273" s="45"/>
      <c r="F1273" s="45"/>
      <c r="G1273" s="45"/>
      <c r="H1273" s="43">
        <v>1654</v>
      </c>
      <c r="I1273" t="s">
        <v>43</v>
      </c>
      <c r="J1273" s="145" t="str">
        <f>IF(ISBLANK(INDEX('Policy Characteristics'!D:D,MATCH($C1273,'Policy Characteristics'!$C:$C,0))),"",INDEX('Policy Characteristics'!D:D,MATCH($C1273,'Policy Characteristics'!$C:$C,0)))</f>
        <v>Improved Soil Measures</v>
      </c>
      <c r="K1273" s="144" t="str">
        <f>IF(ISBLANK(INDEX('Policy Characteristics'!E:E,MATCH($C1273,'Policy Characteristics'!$C:$C,0))),"",INDEX('Policy Characteristics'!E:E,MATCH($C1273,'Policy Characteristics'!$C:$C,0)))</f>
        <v>indst tillage</v>
      </c>
      <c r="L1273" s="151">
        <f>IF(ISBLANK(INDEX('Policy Characteristics'!F:F,MATCH($C1273,'Policy Characteristics'!$C:$C,0))),"",INDEX('Policy Characteristics'!F:F,MATCH($C1273,'Policy Characteristics'!$C:$C,0)))</f>
        <v>0</v>
      </c>
      <c r="M1273" s="151">
        <f>IF(ISBLANK(INDEX('Policy Characteristics'!G:G,MATCH($C1273,'Policy Characteristics'!$C:$C,0))),"",INDEX('Policy Characteristics'!G:G,MATCH($C1273,'Policy Characteristics'!$C:$C,0)))</f>
        <v>1</v>
      </c>
      <c r="N1273" s="151">
        <f>IF(ISBLANK(INDEX('Policy Characteristics'!H:H,MATCH($C1273,'Policy Characteristics'!$C:$C,0))),"",INDEX('Policy Characteristics'!H:H,MATCH($C1273,'Policy Characteristics'!$C:$C,0)))</f>
        <v>0.01</v>
      </c>
      <c r="O1273" s="144" t="str">
        <f>IF(ISBLANK(INDEX('Policy Characteristics'!I:I,MATCH($C1273,'Policy Characteristics'!$C:$C,0))),"",INDEX('Policy Characteristics'!I:I,MATCH($C1273,'Policy Characteristics'!$C:$C,0)))</f>
        <v>% of potential achieved</v>
      </c>
      <c r="P1273" s="14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144" t="str">
        <f>IF(ISBLANK(INDEX('Policy Characteristics'!K:K,MATCH($C1273,'Policy Characteristics'!$C:$C,0))),"",INDEX('Policy Characteristics'!K:K,MATCH($C1273,'Policy Characteristics'!$C:$C,0)))</f>
        <v/>
      </c>
      <c r="R1273" s="144" t="str">
        <f>IF(ISBLANK(INDEX('Policy Characteristics'!L:L,MATCH($C1273,'Policy Characteristics'!$C:$C,0))),"",INDEX('Policy Characteristics'!L:L,MATCH($C1273,'Policy Characteristics'!$C:$C,0)))</f>
        <v/>
      </c>
    </row>
    <row r="1274" spans="1:18" x14ac:dyDescent="0.25">
      <c r="A1274" s="144" t="str">
        <f>IF(ISBLANK(INDEX('Policy Characteristics'!A:A,MATCH($C1274,'Policy Characteristics'!$C:$C,0))),"",INDEX('Policy Characteristics'!A:A,MATCH($C1274,'Policy Characteristics'!$C:$C,0)))</f>
        <v>Agriculture, Land Use, and Forestry</v>
      </c>
      <c r="B1274" s="152" t="str">
        <f>IF(ISBLANK(INDEX('Policy Characteristics'!B:B,MATCH($C1274,'Policy Characteristics'!$C:$C,0))),"",INDEX('Policy Characteristics'!B:B,MATCH($C1274,'Policy Characteristics'!$C:$C,0)))</f>
        <v>Improved Forest Management</v>
      </c>
      <c r="C1274" t="s">
        <v>428</v>
      </c>
      <c r="D1274" s="45"/>
      <c r="E1274" s="45"/>
      <c r="F1274" s="45"/>
      <c r="G1274" s="45"/>
      <c r="H1274" s="43">
        <v>63</v>
      </c>
      <c r="I1274" t="s">
        <v>43</v>
      </c>
      <c r="J1274" s="145" t="str">
        <f>IF(ISBLANK(INDEX('Policy Characteristics'!D:D,MATCH($C1274,'Policy Characteristics'!$C:$C,0))),"",INDEX('Policy Characteristics'!D:D,MATCH($C1274,'Policy Characteristics'!$C:$C,0)))</f>
        <v>Improved Forest Management</v>
      </c>
      <c r="K1274" s="144" t="str">
        <f>IF(ISBLANK(INDEX('Policy Characteristics'!E:E,MATCH($C1274,'Policy Characteristics'!$C:$C,0))),"",INDEX('Policy Characteristics'!E:E,MATCH($C1274,'Policy Characteristics'!$C:$C,0)))</f>
        <v>land forest management</v>
      </c>
      <c r="L1274" s="151">
        <f>IF(ISBLANK(INDEX('Policy Characteristics'!F:F,MATCH($C1274,'Policy Characteristics'!$C:$C,0))),"",INDEX('Policy Characteristics'!F:F,MATCH($C1274,'Policy Characteristics'!$C:$C,0)))</f>
        <v>0</v>
      </c>
      <c r="M1274" s="151">
        <f>IF(ISBLANK(INDEX('Policy Characteristics'!G:G,MATCH($C1274,'Policy Characteristics'!$C:$C,0))),"",INDEX('Policy Characteristics'!G:G,MATCH($C1274,'Policy Characteristics'!$C:$C,0)))</f>
        <v>1</v>
      </c>
      <c r="N1274" s="151">
        <f>IF(ISBLANK(INDEX('Policy Characteristics'!H:H,MATCH($C1274,'Policy Characteristics'!$C:$C,0))),"",INDEX('Policy Characteristics'!H:H,MATCH($C1274,'Policy Characteristics'!$C:$C,0)))</f>
        <v>0.01</v>
      </c>
      <c r="O1274" s="144" t="str">
        <f>IF(ISBLANK(INDEX('Policy Characteristics'!I:I,MATCH($C1274,'Policy Characteristics'!$C:$C,0))),"",INDEX('Policy Characteristics'!I:I,MATCH($C1274,'Policy Characteristics'!$C:$C,0)))</f>
        <v>% of potential achieved</v>
      </c>
      <c r="P1274" s="14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4" s="144" t="str">
        <f>IF(ISBLANK(INDEX('Policy Characteristics'!K:K,MATCH($C1274,'Policy Characteristics'!$C:$C,0))),"",INDEX('Policy Characteristics'!K:K,MATCH($C1274,'Policy Characteristics'!$C:$C,0)))</f>
        <v>lulucf.html#forest-mgmt</v>
      </c>
      <c r="R1274" s="144" t="str">
        <f>IF(ISBLANK(INDEX('Policy Characteristics'!L:L,MATCH($C1274,'Policy Characteristics'!$C:$C,0))),"",INDEX('Policy Characteristics'!L:L,MATCH($C1274,'Policy Characteristics'!$C:$C,0)))</f>
        <v>improved-forest-management.html</v>
      </c>
    </row>
    <row r="1275" spans="1:18" x14ac:dyDescent="0.25">
      <c r="A1275" s="144" t="str">
        <f>IF(ISBLANK(INDEX('Policy Characteristics'!A:A,MATCH($C1275,'Policy Characteristics'!$C:$C,0))),"",INDEX('Policy Characteristics'!A:A,MATCH($C1275,'Policy Characteristics'!$C:$C,0)))</f>
        <v>Agriculture, Land Use, and Forestry</v>
      </c>
      <c r="B1275" s="152" t="str">
        <f>IF(ISBLANK(INDEX('Policy Characteristics'!B:B,MATCH($C1275,'Policy Characteristics'!$C:$C,0))),"",INDEX('Policy Characteristics'!B:B,MATCH($C1275,'Policy Characteristics'!$C:$C,0)))</f>
        <v>Livestock Measures</v>
      </c>
      <c r="C1275" t="s">
        <v>1696</v>
      </c>
      <c r="D1275" s="45"/>
      <c r="E1275" s="45"/>
      <c r="F1275" s="45"/>
      <c r="G1275" s="45"/>
      <c r="H1275" s="43">
        <v>64</v>
      </c>
      <c r="I1275" t="s">
        <v>43</v>
      </c>
      <c r="J1275" s="145" t="str">
        <f>IF(ISBLANK(INDEX('Policy Characteristics'!D:D,MATCH($C1275,'Policy Characteristics'!$C:$C,0))),"",INDEX('Policy Characteristics'!D:D,MATCH($C1275,'Policy Characteristics'!$C:$C,0)))</f>
        <v>Livestock Measures</v>
      </c>
      <c r="K1275" s="144" t="str">
        <f>IF(ISBLANK(INDEX('Policy Characteristics'!E:E,MATCH($C1275,'Policy Characteristics'!$C:$C,0))),"",INDEX('Policy Characteristics'!E:E,MATCH($C1275,'Policy Characteristics'!$C:$C,0)))</f>
        <v>indst livestock measures</v>
      </c>
      <c r="L1275" s="151">
        <f>IF(ISBLANK(INDEX('Policy Characteristics'!F:F,MATCH($C1275,'Policy Characteristics'!$C:$C,0))),"",INDEX('Policy Characteristics'!F:F,MATCH($C1275,'Policy Characteristics'!$C:$C,0)))</f>
        <v>0</v>
      </c>
      <c r="M1275" s="151">
        <f>IF(ISBLANK(INDEX('Policy Characteristics'!G:G,MATCH($C1275,'Policy Characteristics'!$C:$C,0))),"",INDEX('Policy Characteristics'!G:G,MATCH($C1275,'Policy Characteristics'!$C:$C,0)))</f>
        <v>1</v>
      </c>
      <c r="N1275" s="151">
        <f>IF(ISBLANK(INDEX('Policy Characteristics'!H:H,MATCH($C1275,'Policy Characteristics'!$C:$C,0))),"",INDEX('Policy Characteristics'!H:H,MATCH($C1275,'Policy Characteristics'!$C:$C,0)))</f>
        <v>0.01</v>
      </c>
      <c r="O1275" s="144" t="str">
        <f>IF(ISBLANK(INDEX('Policy Characteristics'!I:I,MATCH($C1275,'Policy Characteristics'!$C:$C,0))),"",INDEX('Policy Characteristics'!I:I,MATCH($C1275,'Policy Characteristics'!$C:$C,0)))</f>
        <v>% of potential achieved</v>
      </c>
      <c r="P1275" s="14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5" s="144" t="str">
        <f>IF(ISBLANK(INDEX('Policy Characteristics'!K:K,MATCH($C1275,'Policy Characteristics'!$C:$C,0))),"",INDEX('Policy Characteristics'!K:K,MATCH($C1275,'Policy Characteristics'!$C:$C,0)))</f>
        <v>industry-ag-main.html#livestock</v>
      </c>
      <c r="R1275" s="144" t="str">
        <f>IF(ISBLANK(INDEX('Policy Characteristics'!L:L,MATCH($C1275,'Policy Characteristics'!$C:$C,0))),"",INDEX('Policy Characteristics'!L:L,MATCH($C1275,'Policy Characteristics'!$C:$C,0)))</f>
        <v>livestock-measures.html</v>
      </c>
    </row>
    <row r="1276" spans="1:18" x14ac:dyDescent="0.25">
      <c r="A1276" s="144" t="str">
        <f>IF(ISBLANK(INDEX('Policy Characteristics'!A:A,MATCH($C1276,'Policy Characteristics'!$C:$C,0))),"",INDEX('Policy Characteristics'!A:A,MATCH($C1276,'Policy Characteristics'!$C:$C,0)))</f>
        <v>Agriculture, Land Use, and Forestry</v>
      </c>
      <c r="B1276" s="152" t="str">
        <f>IF(ISBLANK(INDEX('Policy Characteristics'!B:B,MATCH($C1276,'Policy Characteristics'!$C:$C,0))),"",INDEX('Policy Characteristics'!B:B,MATCH($C1276,'Policy Characteristics'!$C:$C,0)))</f>
        <v>Wetland Restoration</v>
      </c>
      <c r="C1276" t="s">
        <v>429</v>
      </c>
      <c r="D1276" s="45"/>
      <c r="E1276" s="45"/>
      <c r="F1276" s="45"/>
      <c r="G1276" s="45"/>
      <c r="H1276" s="43">
        <v>178</v>
      </c>
      <c r="I1276" t="s">
        <v>43</v>
      </c>
      <c r="J1276" s="145" t="str">
        <f>IF(ISBLANK(INDEX('Policy Characteristics'!D:D,MATCH($C1276,'Policy Characteristics'!$C:$C,0))),"",INDEX('Policy Characteristics'!D:D,MATCH($C1276,'Policy Characteristics'!$C:$C,0)))</f>
        <v>Wetland Restoration</v>
      </c>
      <c r="K1276" s="144" t="str">
        <f>IF(ISBLANK(INDEX('Policy Characteristics'!E:E,MATCH($C1276,'Policy Characteristics'!$C:$C,0))),"",INDEX('Policy Characteristics'!E:E,MATCH($C1276,'Policy Characteristics'!$C:$C,0)))</f>
        <v>land peatland restoration</v>
      </c>
      <c r="L1276" s="151">
        <f>IF(ISBLANK(INDEX('Policy Characteristics'!F:F,MATCH($C1276,'Policy Characteristics'!$C:$C,0))),"",INDEX('Policy Characteristics'!F:F,MATCH($C1276,'Policy Characteristics'!$C:$C,0)))</f>
        <v>0</v>
      </c>
      <c r="M1276" s="151">
        <f>IF(ISBLANK(INDEX('Policy Characteristics'!G:G,MATCH($C1276,'Policy Characteristics'!$C:$C,0))),"",INDEX('Policy Characteristics'!G:G,MATCH($C1276,'Policy Characteristics'!$C:$C,0)))</f>
        <v>1</v>
      </c>
      <c r="N1276" s="151">
        <f>IF(ISBLANK(INDEX('Policy Characteristics'!H:H,MATCH($C1276,'Policy Characteristics'!$C:$C,0))),"",INDEX('Policy Characteristics'!H:H,MATCH($C1276,'Policy Characteristics'!$C:$C,0)))</f>
        <v>0.01</v>
      </c>
      <c r="O1276" s="144" t="str">
        <f>IF(ISBLANK(INDEX('Policy Characteristics'!I:I,MATCH($C1276,'Policy Characteristics'!$C:$C,0))),"",INDEX('Policy Characteristics'!I:I,MATCH($C1276,'Policy Characteristics'!$C:$C,0)))</f>
        <v>% of potential achieved</v>
      </c>
      <c r="P1276" s="14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144" t="str">
        <f>IF(ISBLANK(INDEX('Policy Characteristics'!K:K,MATCH($C1276,'Policy Characteristics'!$C:$C,0))),"",INDEX('Policy Characteristics'!K:K,MATCH($C1276,'Policy Characteristics'!$C:$C,0)))</f>
        <v/>
      </c>
      <c r="R1276" s="144" t="str">
        <f>IF(ISBLANK(INDEX('Policy Characteristics'!L:L,MATCH($C1276,'Policy Characteristics'!$C:$C,0))),"",INDEX('Policy Characteristics'!L:L,MATCH($C1276,'Policy Characteristics'!$C:$C,0)))</f>
        <v>peatland-restoration.html</v>
      </c>
    </row>
    <row r="1277" spans="1:18" x14ac:dyDescent="0.25">
      <c r="A1277" s="144" t="str">
        <f>IF(ISBLANK(INDEX('Policy Characteristics'!A:A,MATCH($C1277,'Policy Characteristics'!$C:$C,0))),"",INDEX('Policy Characteristics'!A:A,MATCH($C1277,'Policy Characteristics'!$C:$C,0)))</f>
        <v>Agriculture, Land Use, and Forestry</v>
      </c>
      <c r="B1277" s="152" t="str">
        <f>IF(ISBLANK(INDEX('Policy Characteristics'!B:B,MATCH($C1277,'Policy Characteristics'!$C:$C,0))),"",INDEX('Policy Characteristics'!B:B,MATCH($C1277,'Policy Characteristics'!$C:$C,0)))</f>
        <v>Shift to Non-Animal Products</v>
      </c>
      <c r="C1277" t="s">
        <v>1334</v>
      </c>
      <c r="D1277" s="45"/>
      <c r="E1277" s="45"/>
      <c r="F1277" s="45"/>
      <c r="G1277" s="45"/>
      <c r="H1277" s="43">
        <v>434</v>
      </c>
      <c r="I1277" t="s">
        <v>43</v>
      </c>
      <c r="J1277" s="145" t="str">
        <f>IF(ISBLANK(INDEX('Policy Characteristics'!D:D,MATCH($C1277,'Policy Characteristics'!$C:$C,0))),"",INDEX('Policy Characteristics'!D:D,MATCH($C1277,'Policy Characteristics'!$C:$C,0)))</f>
        <v>Shift to Non-Animal Products</v>
      </c>
      <c r="K1277" s="144" t="str">
        <f>IF(ISBLANK(INDEX('Policy Characteristics'!E:E,MATCH($C1277,'Policy Characteristics'!$C:$C,0))),"",INDEX('Policy Characteristics'!E:E,MATCH($C1277,'Policy Characteristics'!$C:$C,0)))</f>
        <v>indst shift to nonanimal products</v>
      </c>
      <c r="L1277" s="151">
        <f>IF(ISBLANK(INDEX('Policy Characteristics'!F:F,MATCH($C1277,'Policy Characteristics'!$C:$C,0))),"",INDEX('Policy Characteristics'!F:F,MATCH($C1277,'Policy Characteristics'!$C:$C,0)))</f>
        <v>0</v>
      </c>
      <c r="M1277" s="151">
        <f>IF(ISBLANK(INDEX('Policy Characteristics'!G:G,MATCH($C1277,'Policy Characteristics'!$C:$C,0))),"",INDEX('Policy Characteristics'!G:G,MATCH($C1277,'Policy Characteristics'!$C:$C,0)))</f>
        <v>1</v>
      </c>
      <c r="N1277" s="151">
        <f>IF(ISBLANK(INDEX('Policy Characteristics'!H:H,MATCH($C1277,'Policy Characteristics'!$C:$C,0))),"",INDEX('Policy Characteristics'!H:H,MATCH($C1277,'Policy Characteristics'!$C:$C,0)))</f>
        <v>0.01</v>
      </c>
      <c r="O1277" s="144" t="str">
        <f>IF(ISBLANK(INDEX('Policy Characteristics'!I:I,MATCH($C1277,'Policy Characteristics'!$C:$C,0))),"",INDEX('Policy Characteristics'!I:I,MATCH($C1277,'Policy Characteristics'!$C:$C,0)))</f>
        <v>% reduction in animal products</v>
      </c>
      <c r="P1277" s="14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144" t="str">
        <f>IF(ISBLANK(INDEX('Policy Characteristics'!K:K,MATCH($C1277,'Policy Characteristics'!$C:$C,0))),"",INDEX('Policy Characteristics'!K:K,MATCH($C1277,'Policy Characteristics'!$C:$C,0)))</f>
        <v/>
      </c>
      <c r="R1277" s="144" t="str">
        <f>IF(ISBLANK(INDEX('Policy Characteristics'!L:L,MATCH($C1277,'Policy Characteristics'!$C:$C,0))),"",INDEX('Policy Characteristics'!L:L,MATCH($C1277,'Policy Characteristics'!$C:$C,0)))</f>
        <v>shift-to-non-animal-products.html</v>
      </c>
    </row>
    <row r="1278" spans="1:18" s="2" customFormat="1" x14ac:dyDescent="0.25">
      <c r="A1278" s="144" t="str">
        <f>IF(ISBLANK(INDEX('Policy Characteristics'!A:A,MATCH($C1278,'Policy Characteristics'!$C:$C,0))),"",INDEX('Policy Characteristics'!A:A,MATCH($C1278,'Policy Characteristics'!$C:$C,0)))</f>
        <v>District Heat and Hydrogen</v>
      </c>
      <c r="B1278" s="152" t="str">
        <f>IF(ISBLANK(INDEX('Policy Characteristics'!B:B,MATCH($C1278,'Policy Characteristics'!$C:$C,0))),"",INDEX('Policy Characteristics'!B:B,MATCH($C1278,'Policy Characteristics'!$C:$C,0)))</f>
        <v>Use CHP for District Heat</v>
      </c>
      <c r="C1278" s="159" t="s">
        <v>283</v>
      </c>
      <c r="D1278" s="6"/>
      <c r="E1278" s="6"/>
      <c r="F1278" s="6"/>
      <c r="G1278" s="6"/>
      <c r="H1278" s="43">
        <v>68</v>
      </c>
      <c r="I1278" t="s">
        <v>44</v>
      </c>
      <c r="J1278" s="145" t="str">
        <f>IF(ISBLANK(INDEX('Policy Characteristics'!D:D,MATCH($C1278,'Policy Characteristics'!$C:$C,0))),"",INDEX('Policy Characteristics'!D:D,MATCH($C1278,'Policy Characteristics'!$C:$C,0)))</f>
        <v>District Heat CHP</v>
      </c>
      <c r="K1278" s="144" t="str">
        <f>IF(ISBLANK(INDEX('Policy Characteristics'!E:E,MATCH($C1278,'Policy Characteristics'!$C:$C,0))),"",INDEX('Policy Characteristics'!E:E,MATCH($C1278,'Policy Characteristics'!$C:$C,0)))</f>
        <v>heat convert heat to CHP</v>
      </c>
      <c r="L1278" s="151">
        <f>IF(ISBLANK(INDEX('Policy Characteristics'!F:F,MATCH($C1278,'Policy Characteristics'!$C:$C,0))),"",INDEX('Policy Characteristics'!F:F,MATCH($C1278,'Policy Characteristics'!$C:$C,0)))</f>
        <v>0</v>
      </c>
      <c r="M1278" s="151">
        <f>IF(ISBLANK(INDEX('Policy Characteristics'!G:G,MATCH($C1278,'Policy Characteristics'!$C:$C,0))),"",INDEX('Policy Characteristics'!G:G,MATCH($C1278,'Policy Characteristics'!$C:$C,0)))</f>
        <v>1</v>
      </c>
      <c r="N1278" s="151">
        <f>IF(ISBLANK(INDEX('Policy Characteristics'!H:H,MATCH($C1278,'Policy Characteristics'!$C:$C,0))),"",INDEX('Policy Characteristics'!H:H,MATCH($C1278,'Policy Characteristics'!$C:$C,0)))</f>
        <v>0.01</v>
      </c>
      <c r="O1278" s="144" t="str">
        <f>IF(ISBLANK(INDEX('Policy Characteristics'!I:I,MATCH($C1278,'Policy Characteristics'!$C:$C,0))),"",INDEX('Policy Characteristics'!I:I,MATCH($C1278,'Policy Characteristics'!$C:$C,0)))</f>
        <v>% non-CHP heat converted</v>
      </c>
      <c r="P1278" s="14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144" t="str">
        <f>IF(ISBLANK(INDEX('Policy Characteristics'!K:K,MATCH($C1278,'Policy Characteristics'!$C:$C,0))),"",INDEX('Policy Characteristics'!K:K,MATCH($C1278,'Policy Characteristics'!$C:$C,0)))</f>
        <v>district-heating.html#chp</v>
      </c>
      <c r="R1278" s="144" t="str">
        <f>IF(ISBLANK(INDEX('Policy Characteristics'!L:L,MATCH($C1278,'Policy Characteristics'!$C:$C,0))),"",INDEX('Policy Characteristics'!L:L,MATCH($C1278,'Policy Characteristics'!$C:$C,0)))</f>
        <v>convert-non-chp-heat-production.html</v>
      </c>
    </row>
    <row r="1279" spans="1:18" s="2" customFormat="1" x14ac:dyDescent="0.25">
      <c r="A1279" s="144" t="str">
        <f>IF(ISBLANK(INDEX('Policy Characteristics'!A:A,MATCH($C1279,'Policy Characteristics'!$C:$C,0))),"",INDEX('Policy Characteristics'!A:A,MATCH($C1279,'Policy Characteristics'!$C:$C,0)))</f>
        <v>District Heat and Hydrogen</v>
      </c>
      <c r="B1279" s="152" t="str">
        <f>IF(ISBLANK(INDEX('Policy Characteristics'!B:B,MATCH($C1279,'Policy Characteristics'!$C:$C,0))),"",INDEX('Policy Characteristics'!B:B,MATCH($C1279,'Policy Characteristics'!$C:$C,0)))</f>
        <v>Produce District Heat with Hydrogen</v>
      </c>
      <c r="C1279" s="159" t="s">
        <v>1631</v>
      </c>
      <c r="D1279" s="6"/>
      <c r="E1279" s="6"/>
      <c r="F1279" s="6"/>
      <c r="G1279" s="6"/>
      <c r="H1279" s="43">
        <v>176</v>
      </c>
      <c r="I1279" t="s">
        <v>43</v>
      </c>
      <c r="J1279" s="145" t="str">
        <f>IF(ISBLANK(INDEX('Policy Characteristics'!D:D,MATCH($C1279,'Policy Characteristics'!$C:$C,0))),"",INDEX('Policy Characteristics'!D:D,MATCH($C1279,'Policy Characteristics'!$C:$C,0)))</f>
        <v>District Heat Fuel Switching</v>
      </c>
      <c r="K1279" s="144" t="str">
        <f>IF(ISBLANK(INDEX('Policy Characteristics'!E:E,MATCH($C1279,'Policy Characteristics'!$C:$C,0))),"",INDEX('Policy Characteristics'!E:E,MATCH($C1279,'Policy Characteristics'!$C:$C,0)))</f>
        <v>heat fuel type shifting</v>
      </c>
      <c r="L1279" s="151">
        <f>IF(ISBLANK(INDEX('Policy Characteristics'!F:F,MATCH($C1279,'Policy Characteristics'!$C:$C,0))),"",INDEX('Policy Characteristics'!F:F,MATCH($C1279,'Policy Characteristics'!$C:$C,0)))</f>
        <v>0</v>
      </c>
      <c r="M1279" s="151">
        <f>IF(ISBLANK(INDEX('Policy Characteristics'!G:G,MATCH($C1279,'Policy Characteristics'!$C:$C,0))),"",INDEX('Policy Characteristics'!G:G,MATCH($C1279,'Policy Characteristics'!$C:$C,0)))</f>
        <v>1</v>
      </c>
      <c r="N1279" s="151">
        <f>IF(ISBLANK(INDEX('Policy Characteristics'!H:H,MATCH($C1279,'Policy Characteristics'!$C:$C,0))),"",INDEX('Policy Characteristics'!H:H,MATCH($C1279,'Policy Characteristics'!$C:$C,0)))</f>
        <v>0.01</v>
      </c>
      <c r="O1279" s="144" t="str">
        <f>IF(ISBLANK(INDEX('Policy Characteristics'!I:I,MATCH($C1279,'Policy Characteristics'!$C:$C,0))),"",INDEX('Policy Characteristics'!I:I,MATCH($C1279,'Policy Characteristics'!$C:$C,0)))</f>
        <v>% of fuel use</v>
      </c>
      <c r="P1279" s="144" t="str">
        <f>IF(ISBLANK(INDEX('Policy Characteristics'!J:J,MATCH($C1279,'Policy Characteristics'!$C:$C,0))),"",INDEX('Policy Characteristics'!J:J,MATCH($C1279,'Policy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1279" s="144" t="str">
        <f>IF(ISBLANK(INDEX('Policy Characteristics'!K:K,MATCH($C1279,'Policy Characteristics'!$C:$C,0))),"",INDEX('Policy Characteristics'!K:K,MATCH($C1279,'Policy Characteristics'!$C:$C,0)))</f>
        <v>district-heating.html#convert-coal</v>
      </c>
      <c r="R1279" s="144" t="str">
        <f>IF(ISBLANK(INDEX('Policy Characteristics'!L:L,MATCH($C1279,'Policy Characteristics'!$C:$C,0))),"",INDEX('Policy Characteristics'!L:L,MATCH($C1279,'Policy Characteristics'!$C:$C,0)))</f>
        <v>district-heat-fuel-switching.html</v>
      </c>
    </row>
    <row r="1280" spans="1:18" s="2" customFormat="1" x14ac:dyDescent="0.25">
      <c r="A1280" s="144" t="str">
        <f>IF(ISBLANK(INDEX('Policy Characteristics'!A:A,MATCH($C1280,'Policy Characteristics'!$C:$C,0))),"",INDEX('Policy Characteristics'!A:A,MATCH($C1280,'Policy Characteristics'!$C:$C,0)))</f>
        <v>District Heat and Hydrogen</v>
      </c>
      <c r="B1280" s="152" t="str">
        <f>IF(ISBLANK(INDEX('Policy Characteristics'!B:B,MATCH($C1280,'Policy Characteristics'!$C:$C,0))),"",INDEX('Policy Characteristics'!B:B,MATCH($C1280,'Policy Characteristics'!$C:$C,0)))</f>
        <v>Shift Hydrogen Production to Electrolysis</v>
      </c>
      <c r="C1280" s="159" t="s">
        <v>1371</v>
      </c>
      <c r="D1280" s="6"/>
      <c r="E1280" s="6"/>
      <c r="F1280" s="6"/>
      <c r="G1280" s="6"/>
      <c r="H1280" s="43">
        <v>450</v>
      </c>
      <c r="I1280" t="s">
        <v>43</v>
      </c>
      <c r="J1280" s="145" t="str">
        <f>IF(ISBLANK(INDEX('Policy Characteristics'!D:D,MATCH($C1280,'Policy Characteristics'!$C:$C,0))),"",INDEX('Policy Characteristics'!D:D,MATCH($C1280,'Policy Characteristics'!$C:$C,0)))</f>
        <v>Hydrogen Electrolysis</v>
      </c>
      <c r="K1280" s="144" t="str">
        <f>IF(ISBLANK(INDEX('Policy Characteristics'!E:E,MATCH($C1280,'Policy Characteristics'!$C:$C,0))),"",INDEX('Policy Characteristics'!E:E,MATCH($C1280,'Policy Characteristics'!$C:$C,0)))</f>
        <v>hydgn shift production pathways</v>
      </c>
      <c r="L1280" s="151">
        <f>IF(ISBLANK(INDEX('Policy Characteristics'!F:F,MATCH($C1280,'Policy Characteristics'!$C:$C,0))),"",INDEX('Policy Characteristics'!F:F,MATCH($C1280,'Policy Characteristics'!$C:$C,0)))</f>
        <v>0</v>
      </c>
      <c r="M1280" s="151">
        <f>IF(ISBLANK(INDEX('Policy Characteristics'!G:G,MATCH($C1280,'Policy Characteristics'!$C:$C,0))),"",INDEX('Policy Characteristics'!G:G,MATCH($C1280,'Policy Characteristics'!$C:$C,0)))</f>
        <v>1</v>
      </c>
      <c r="N1280" s="151">
        <f>IF(ISBLANK(INDEX('Policy Characteristics'!H:H,MATCH($C1280,'Policy Characteristics'!$C:$C,0))),"",INDEX('Policy Characteristics'!H:H,MATCH($C1280,'Policy Characteristics'!$C:$C,0)))</f>
        <v>0.01</v>
      </c>
      <c r="O1280" s="144" t="str">
        <f>IF(ISBLANK(INDEX('Policy Characteristics'!I:I,MATCH($C1280,'Policy Characteristics'!$C:$C,0))),"",INDEX('Policy Characteristics'!I:I,MATCH($C1280,'Policy Characteristics'!$C:$C,0)))</f>
        <v>% of hydrogen production</v>
      </c>
      <c r="P1280" s="14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80" s="144" t="str">
        <f>IF(ISBLANK(INDEX('Policy Characteristics'!K:K,MATCH($C1280,'Policy Characteristics'!$C:$C,0))),"",INDEX('Policy Characteristics'!K:K,MATCH($C1280,'Policy Characteristics'!$C:$C,0)))</f>
        <v/>
      </c>
      <c r="R1280" s="144" t="str">
        <f>IF(ISBLANK(INDEX('Policy Characteristics'!L:L,MATCH($C1280,'Policy Characteristics'!$C:$C,0))),"",INDEX('Policy Characteristics'!L:L,MATCH($C1280,'Policy Characteristics'!$C:$C,0)))</f>
        <v>switch-hydrogen-production-pathway.html</v>
      </c>
    </row>
    <row r="1281" spans="1:18" s="4" customFormat="1" x14ac:dyDescent="0.25">
      <c r="A1281" s="144" t="str">
        <f>IF(ISBLANK(INDEX('Policy Characteristics'!A:A,MATCH($C1281,'Policy Characteristics'!$C:$C,0))),"",INDEX('Policy Characteristics'!A:A,MATCH($C1281,'Policy Characteristics'!$C:$C,0)))</f>
        <v>Cross-Sector</v>
      </c>
      <c r="B1281" s="152" t="str">
        <f>IF(ISBLANK(INDEX('Policy Characteristics'!B:B,MATCH($C1281,'Policy Characteristics'!$C:$C,0))),"",INDEX('Policy Characteristics'!B:B,MATCH($C1281,'Policy Characteristics'!$C:$C,0)))</f>
        <v>Carbon Price</v>
      </c>
      <c r="C1281" t="s">
        <v>1305</v>
      </c>
      <c r="D1281" s="45" t="s">
        <v>328</v>
      </c>
      <c r="E1281" s="45"/>
      <c r="F1281" s="45" t="s">
        <v>332</v>
      </c>
      <c r="G1281" s="45"/>
      <c r="H1281" s="43">
        <v>171</v>
      </c>
      <c r="I1281" t="s">
        <v>43</v>
      </c>
      <c r="J1281" s="145" t="str">
        <f>IF(ISBLANK(INDEX('Policy Characteristics'!D:D,MATCH($C1281,'Policy Characteristics'!$C:$C,0))),"",INDEX('Policy Characteristics'!D:D,MATCH($C1281,'Policy Characteristics'!$C:$C,0)))</f>
        <v>Carbon Price</v>
      </c>
      <c r="K1281" s="144" t="str">
        <f>IF(ISBLANK(INDEX('Policy Characteristics'!E:E,MATCH($C1281,'Policy Characteristics'!$C:$C,0))),"",INDEX('Policy Characteristics'!E:E,MATCH($C1281,'Policy Characteristics'!$C:$C,0)))</f>
        <v>cross carbon tax</v>
      </c>
      <c r="L1281" s="144">
        <f>IF(ISBLANK(INDEX('Policy Characteristics'!F:F,MATCH($C1281,'Policy Characteristics'!$C:$C,0))),"",INDEX('Policy Characteristics'!F:F,MATCH($C1281,'Policy Characteristics'!$C:$C,0)))</f>
        <v>0</v>
      </c>
      <c r="M1281" s="144">
        <f>IF(ISBLANK(INDEX('Policy Characteristics'!G:G,MATCH($C1281,'Policy Characteristics'!$C:$C,0))),"",INDEX('Policy Characteristics'!G:G,MATCH($C1281,'Policy Characteristics'!$C:$C,0)))</f>
        <v>300</v>
      </c>
      <c r="N1281" s="144">
        <f>IF(ISBLANK(INDEX('Policy Characteristics'!H:H,MATCH($C1281,'Policy Characteristics'!$C:$C,0))),"",INDEX('Policy Characteristics'!H:H,MATCH($C1281,'Policy Characteristics'!$C:$C,0)))</f>
        <v>5</v>
      </c>
      <c r="O1281" s="144" t="str">
        <f>IF(ISBLANK(INDEX('Policy Characteristics'!I:I,MATCH($C1281,'Policy Characteristics'!$C:$C,0))),"",INDEX('Policy Characteristics'!I:I,MATCH($C1281,'Policy Characteristics'!$C:$C,0)))</f>
        <v>$/metric ton CO2e</v>
      </c>
      <c r="P1281" s="14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1" s="144" t="str">
        <f>IF(ISBLANK(INDEX('Policy Characteristics'!K:K,MATCH($C1281,'Policy Characteristics'!$C:$C,0))),"",INDEX('Policy Characteristics'!K:K,MATCH($C1281,'Policy Characteristics'!$C:$C,0)))</f>
        <v>fuels.html#carbon-tax</v>
      </c>
      <c r="R1281" s="144" t="str">
        <f>IF(ISBLANK(INDEX('Policy Characteristics'!L:L,MATCH($C1281,'Policy Characteristics'!$C:$C,0))),"",INDEX('Policy Characteristics'!L:L,MATCH($C1281,'Policy Characteristics'!$C:$C,0)))</f>
        <v>carbon-tax.html</v>
      </c>
    </row>
    <row r="1282" spans="1:18" s="4" customFormat="1" x14ac:dyDescent="0.25">
      <c r="A1282" s="144" t="str">
        <f>IF(ISBLANK(INDEX('Policy Characteristics'!A:A,MATCH($C1282,'Policy Characteristics'!$C:$C,0))),"",INDEX('Policy Characteristics'!A:A,MATCH($C1282,'Policy Characteristics'!$C:$C,0)))</f>
        <v>Cross-Sector</v>
      </c>
      <c r="B1282" s="152" t="str">
        <f>IF(ISBLANK(INDEX('Policy Characteristics'!B:B,MATCH($C1282,'Policy Characteristics'!$C:$C,0))),"",INDEX('Policy Characteristics'!B:B,MATCH($C1282,'Policy Characteristics'!$C:$C,0)))</f>
        <v>Carbon Price</v>
      </c>
      <c r="C1282" s="144" t="str">
        <f t="shared" ref="C1282" si="51">C$1281</f>
        <v>Additional Carbon Tax Rate</v>
      </c>
      <c r="D1282" s="45" t="s">
        <v>336</v>
      </c>
      <c r="E1282" s="45"/>
      <c r="F1282" s="45" t="s">
        <v>337</v>
      </c>
      <c r="G1282" s="45"/>
      <c r="H1282" s="43">
        <v>172</v>
      </c>
      <c r="I1282" t="s">
        <v>43</v>
      </c>
      <c r="J1282" s="145" t="str">
        <f>IF(ISBLANK(INDEX('Policy Characteristics'!D:D,MATCH($C1282,'Policy Characteristics'!$C:$C,0))),"",INDEX('Policy Characteristics'!D:D,MATCH($C1282,'Policy Characteristics'!$C:$C,0)))</f>
        <v>Carbon Price</v>
      </c>
      <c r="K1282" s="144" t="str">
        <f>IF(ISBLANK(INDEX('Policy Characteristics'!E:E,MATCH($C1282,'Policy Characteristics'!$C:$C,0))),"",INDEX('Policy Characteristics'!E:E,MATCH($C1282,'Policy Characteristics'!$C:$C,0)))</f>
        <v>cross carbon tax</v>
      </c>
      <c r="L1282" s="144">
        <f>IF(ISBLANK(INDEX('Policy Characteristics'!F:F,MATCH($C1282,'Policy Characteristics'!$C:$C,0))),"",INDEX('Policy Characteristics'!F:F,MATCH($C1282,'Policy Characteristics'!$C:$C,0)))</f>
        <v>0</v>
      </c>
      <c r="M1282" s="144">
        <f>IF(ISBLANK(INDEX('Policy Characteristics'!G:G,MATCH($C1282,'Policy Characteristics'!$C:$C,0))),"",INDEX('Policy Characteristics'!G:G,MATCH($C1282,'Policy Characteristics'!$C:$C,0)))</f>
        <v>300</v>
      </c>
      <c r="N1282" s="144">
        <f>IF(ISBLANK(INDEX('Policy Characteristics'!H:H,MATCH($C1282,'Policy Characteristics'!$C:$C,0))),"",INDEX('Policy Characteristics'!H:H,MATCH($C1282,'Policy Characteristics'!$C:$C,0)))</f>
        <v>5</v>
      </c>
      <c r="O1282" s="144" t="str">
        <f>IF(ISBLANK(INDEX('Policy Characteristics'!I:I,MATCH($C1282,'Policy Characteristics'!$C:$C,0))),"",INDEX('Policy Characteristics'!I:I,MATCH($C1282,'Policy Characteristics'!$C:$C,0)))</f>
        <v>$/metric ton CO2e</v>
      </c>
      <c r="P1282" s="14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44" t="str">
        <f>IF(ISBLANK(INDEX('Policy Characteristics'!K:K,MATCH($C1282,'Policy Characteristics'!$C:$C,0))),"",INDEX('Policy Characteristics'!K:K,MATCH($C1282,'Policy Characteristics'!$C:$C,0)))</f>
        <v>fuels.html#carbon-tax</v>
      </c>
      <c r="R1282" s="144" t="str">
        <f>IF(ISBLANK(INDEX('Policy Characteristics'!L:L,MATCH($C1282,'Policy Characteristics'!$C:$C,0))),"",INDEX('Policy Characteristics'!L:L,MATCH($C1282,'Policy Characteristics'!$C:$C,0)))</f>
        <v>carbon-tax.html</v>
      </c>
    </row>
    <row r="1283" spans="1:18" s="4" customFormat="1" x14ac:dyDescent="0.25">
      <c r="A1283" s="144" t="str">
        <f>IF(ISBLANK(INDEX('Policy Characteristics'!A:A,MATCH($C1283,'Policy Characteristics'!$C:$C,0))),"",INDEX('Policy Characteristics'!A:A,MATCH($C1283,'Policy Characteristics'!$C:$C,0)))</f>
        <v>Cross-Sector</v>
      </c>
      <c r="B1283" s="152" t="str">
        <f>IF(ISBLANK(INDEX('Policy Characteristics'!B:B,MATCH($C1283,'Policy Characteristics'!$C:$C,0))),"",INDEX('Policy Characteristics'!B:B,MATCH($C1283,'Policy Characteristics'!$C:$C,0)))</f>
        <v>Carbon Price</v>
      </c>
      <c r="C1283" s="144" t="str">
        <f t="shared" ref="C1283:C1286" si="52">C$1281</f>
        <v>Additional Carbon Tax Rate</v>
      </c>
      <c r="D1283" s="45" t="s">
        <v>330</v>
      </c>
      <c r="E1283" s="45"/>
      <c r="F1283" s="45" t="s">
        <v>334</v>
      </c>
      <c r="G1283" s="45"/>
      <c r="H1283" s="43">
        <v>173</v>
      </c>
      <c r="I1283" t="s">
        <v>43</v>
      </c>
      <c r="J1283" s="145" t="str">
        <f>IF(ISBLANK(INDEX('Policy Characteristics'!D:D,MATCH($C1283,'Policy Characteristics'!$C:$C,0))),"",INDEX('Policy Characteristics'!D:D,MATCH($C1283,'Policy Characteristics'!$C:$C,0)))</f>
        <v>Carbon Price</v>
      </c>
      <c r="K1283" s="144" t="str">
        <f>IF(ISBLANK(INDEX('Policy Characteristics'!E:E,MATCH($C1283,'Policy Characteristics'!$C:$C,0))),"",INDEX('Policy Characteristics'!E:E,MATCH($C1283,'Policy Characteristics'!$C:$C,0)))</f>
        <v>cross carbon tax</v>
      </c>
      <c r="L1283" s="144">
        <f>IF(ISBLANK(INDEX('Policy Characteristics'!F:F,MATCH($C1283,'Policy Characteristics'!$C:$C,0))),"",INDEX('Policy Characteristics'!F:F,MATCH($C1283,'Policy Characteristics'!$C:$C,0)))</f>
        <v>0</v>
      </c>
      <c r="M1283" s="144">
        <f>IF(ISBLANK(INDEX('Policy Characteristics'!G:G,MATCH($C1283,'Policy Characteristics'!$C:$C,0))),"",INDEX('Policy Characteristics'!G:G,MATCH($C1283,'Policy Characteristics'!$C:$C,0)))</f>
        <v>300</v>
      </c>
      <c r="N1283" s="144">
        <f>IF(ISBLANK(INDEX('Policy Characteristics'!H:H,MATCH($C1283,'Policy Characteristics'!$C:$C,0))),"",INDEX('Policy Characteristics'!H:H,MATCH($C1283,'Policy Characteristics'!$C:$C,0)))</f>
        <v>5</v>
      </c>
      <c r="O1283" s="144" t="str">
        <f>IF(ISBLANK(INDEX('Policy Characteristics'!I:I,MATCH($C1283,'Policy Characteristics'!$C:$C,0))),"",INDEX('Policy Characteristics'!I:I,MATCH($C1283,'Policy Characteristics'!$C:$C,0)))</f>
        <v>$/metric ton CO2e</v>
      </c>
      <c r="P1283" s="14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44" t="str">
        <f>IF(ISBLANK(INDEX('Policy Characteristics'!K:K,MATCH($C1283,'Policy Characteristics'!$C:$C,0))),"",INDEX('Policy Characteristics'!K:K,MATCH($C1283,'Policy Characteristics'!$C:$C,0)))</f>
        <v>fuels.html#carbon-tax</v>
      </c>
      <c r="R1283" s="144" t="str">
        <f>IF(ISBLANK(INDEX('Policy Characteristics'!L:L,MATCH($C1283,'Policy Characteristics'!$C:$C,0))),"",INDEX('Policy Characteristics'!L:L,MATCH($C1283,'Policy Characteristics'!$C:$C,0)))</f>
        <v>carbon-tax.html</v>
      </c>
    </row>
    <row r="1284" spans="1:18" s="4" customFormat="1" x14ac:dyDescent="0.25">
      <c r="A1284" s="144" t="str">
        <f>IF(ISBLANK(INDEX('Policy Characteristics'!A:A,MATCH($C1284,'Policy Characteristics'!$C:$C,0))),"",INDEX('Policy Characteristics'!A:A,MATCH($C1284,'Policy Characteristics'!$C:$C,0)))</f>
        <v>Cross-Sector</v>
      </c>
      <c r="B1284" s="152" t="str">
        <f>IF(ISBLANK(INDEX('Policy Characteristics'!B:B,MATCH($C1284,'Policy Characteristics'!$C:$C,0))),"",INDEX('Policy Characteristics'!B:B,MATCH($C1284,'Policy Characteristics'!$C:$C,0)))</f>
        <v>Carbon Price</v>
      </c>
      <c r="C1284" s="144" t="str">
        <f t="shared" si="52"/>
        <v>Additional Carbon Tax Rate</v>
      </c>
      <c r="D1284" s="45" t="s">
        <v>331</v>
      </c>
      <c r="E1284" s="45"/>
      <c r="F1284" s="45" t="s">
        <v>335</v>
      </c>
      <c r="G1284" s="45"/>
      <c r="H1284" s="43">
        <v>174</v>
      </c>
      <c r="I1284" t="s">
        <v>43</v>
      </c>
      <c r="J1284" s="145" t="str">
        <f>IF(ISBLANK(INDEX('Policy Characteristics'!D:D,MATCH($C1284,'Policy Characteristics'!$C:$C,0))),"",INDEX('Policy Characteristics'!D:D,MATCH($C1284,'Policy Characteristics'!$C:$C,0)))</f>
        <v>Carbon Price</v>
      </c>
      <c r="K1284" s="144" t="str">
        <f>IF(ISBLANK(INDEX('Policy Characteristics'!E:E,MATCH($C1284,'Policy Characteristics'!$C:$C,0))),"",INDEX('Policy Characteristics'!E:E,MATCH($C1284,'Policy Characteristics'!$C:$C,0)))</f>
        <v>cross carbon tax</v>
      </c>
      <c r="L1284" s="144">
        <f>IF(ISBLANK(INDEX('Policy Characteristics'!F:F,MATCH($C1284,'Policy Characteristics'!$C:$C,0))),"",INDEX('Policy Characteristics'!F:F,MATCH($C1284,'Policy Characteristics'!$C:$C,0)))</f>
        <v>0</v>
      </c>
      <c r="M1284" s="144">
        <f>IF(ISBLANK(INDEX('Policy Characteristics'!G:G,MATCH($C1284,'Policy Characteristics'!$C:$C,0))),"",INDEX('Policy Characteristics'!G:G,MATCH($C1284,'Policy Characteristics'!$C:$C,0)))</f>
        <v>300</v>
      </c>
      <c r="N1284" s="144">
        <f>IF(ISBLANK(INDEX('Policy Characteristics'!H:H,MATCH($C1284,'Policy Characteristics'!$C:$C,0))),"",INDEX('Policy Characteristics'!H:H,MATCH($C1284,'Policy Characteristics'!$C:$C,0)))</f>
        <v>5</v>
      </c>
      <c r="O1284" s="144" t="str">
        <f>IF(ISBLANK(INDEX('Policy Characteristics'!I:I,MATCH($C1284,'Policy Characteristics'!$C:$C,0))),"",INDEX('Policy Characteristics'!I:I,MATCH($C1284,'Policy Characteristics'!$C:$C,0)))</f>
        <v>$/metric ton CO2e</v>
      </c>
      <c r="P1284" s="14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44" t="str">
        <f>IF(ISBLANK(INDEX('Policy Characteristics'!K:K,MATCH($C1284,'Policy Characteristics'!$C:$C,0))),"",INDEX('Policy Characteristics'!K:K,MATCH($C1284,'Policy Characteristics'!$C:$C,0)))</f>
        <v>fuels.html#carbon-tax</v>
      </c>
      <c r="R1284" s="144" t="str">
        <f>IF(ISBLANK(INDEX('Policy Characteristics'!L:L,MATCH($C1284,'Policy Characteristics'!$C:$C,0))),"",INDEX('Policy Characteristics'!L:L,MATCH($C1284,'Policy Characteristics'!$C:$C,0)))</f>
        <v>carbon-tax.html</v>
      </c>
    </row>
    <row r="1285" spans="1:18" s="4" customFormat="1" x14ac:dyDescent="0.25">
      <c r="A1285" s="144" t="str">
        <f>IF(ISBLANK(INDEX('Policy Characteristics'!A:A,MATCH($C1285,'Policy Characteristics'!$C:$C,0))),"",INDEX('Policy Characteristics'!A:A,MATCH($C1285,'Policy Characteristics'!$C:$C,0)))</f>
        <v>Cross-Sector</v>
      </c>
      <c r="B1285" s="152" t="str">
        <f>IF(ISBLANK(INDEX('Policy Characteristics'!B:B,MATCH($C1285,'Policy Characteristics'!$C:$C,0))),"",INDEX('Policy Characteristics'!B:B,MATCH($C1285,'Policy Characteristics'!$C:$C,0)))</f>
        <v>Carbon Price</v>
      </c>
      <c r="C1285" s="144" t="str">
        <f t="shared" si="52"/>
        <v>Additional Carbon Tax Rate</v>
      </c>
      <c r="D1285" s="45" t="s">
        <v>329</v>
      </c>
      <c r="E1285" s="45"/>
      <c r="F1285" s="45" t="s">
        <v>333</v>
      </c>
      <c r="G1285" s="45"/>
      <c r="H1285" s="43">
        <v>175</v>
      </c>
      <c r="I1285" t="s">
        <v>43</v>
      </c>
      <c r="J1285" s="145" t="str">
        <f>IF(ISBLANK(INDEX('Policy Characteristics'!D:D,MATCH($C1285,'Policy Characteristics'!$C:$C,0))),"",INDEX('Policy Characteristics'!D:D,MATCH($C1285,'Policy Characteristics'!$C:$C,0)))</f>
        <v>Carbon Price</v>
      </c>
      <c r="K1285" s="144" t="str">
        <f>IF(ISBLANK(INDEX('Policy Characteristics'!E:E,MATCH($C1285,'Policy Characteristics'!$C:$C,0))),"",INDEX('Policy Characteristics'!E:E,MATCH($C1285,'Policy Characteristics'!$C:$C,0)))</f>
        <v>cross carbon tax</v>
      </c>
      <c r="L1285" s="144">
        <f>IF(ISBLANK(INDEX('Policy Characteristics'!F:F,MATCH($C1285,'Policy Characteristics'!$C:$C,0))),"",INDEX('Policy Characteristics'!F:F,MATCH($C1285,'Policy Characteristics'!$C:$C,0)))</f>
        <v>0</v>
      </c>
      <c r="M1285" s="144">
        <f>IF(ISBLANK(INDEX('Policy Characteristics'!G:G,MATCH($C1285,'Policy Characteristics'!$C:$C,0))),"",INDEX('Policy Characteristics'!G:G,MATCH($C1285,'Policy Characteristics'!$C:$C,0)))</f>
        <v>300</v>
      </c>
      <c r="N1285" s="144">
        <f>IF(ISBLANK(INDEX('Policy Characteristics'!H:H,MATCH($C1285,'Policy Characteristics'!$C:$C,0))),"",INDEX('Policy Characteristics'!H:H,MATCH($C1285,'Policy Characteristics'!$C:$C,0)))</f>
        <v>5</v>
      </c>
      <c r="O1285" s="144" t="str">
        <f>IF(ISBLANK(INDEX('Policy Characteristics'!I:I,MATCH($C1285,'Policy Characteristics'!$C:$C,0))),"",INDEX('Policy Characteristics'!I:I,MATCH($C1285,'Policy Characteristics'!$C:$C,0)))</f>
        <v>$/metric ton CO2e</v>
      </c>
      <c r="P1285" s="14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44" t="str">
        <f>IF(ISBLANK(INDEX('Policy Characteristics'!K:K,MATCH($C1285,'Policy Characteristics'!$C:$C,0))),"",INDEX('Policy Characteristics'!K:K,MATCH($C1285,'Policy Characteristics'!$C:$C,0)))</f>
        <v>fuels.html#carbon-tax</v>
      </c>
      <c r="R1285" s="144" t="str">
        <f>IF(ISBLANK(INDEX('Policy Characteristics'!L:L,MATCH($C1285,'Policy Characteristics'!$C:$C,0))),"",INDEX('Policy Characteristics'!L:L,MATCH($C1285,'Policy Characteristics'!$C:$C,0)))</f>
        <v>carbon-tax.html</v>
      </c>
    </row>
    <row r="1286" spans="1:18" s="4" customFormat="1" x14ac:dyDescent="0.25">
      <c r="A1286" s="144" t="str">
        <f>IF(ISBLANK(INDEX('Policy Characteristics'!A:A,MATCH($C1286,'Policy Characteristics'!$C:$C,0))),"",INDEX('Policy Characteristics'!A:A,MATCH($C1286,'Policy Characteristics'!$C:$C,0)))</f>
        <v>Cross-Sector</v>
      </c>
      <c r="B1286" s="152" t="str">
        <f>IF(ISBLANK(INDEX('Policy Characteristics'!B:B,MATCH($C1286,'Policy Characteristics'!$C:$C,0))),"",INDEX('Policy Characteristics'!B:B,MATCH($C1286,'Policy Characteristics'!$C:$C,0)))</f>
        <v>Carbon Price</v>
      </c>
      <c r="C1286" s="144" t="str">
        <f t="shared" si="52"/>
        <v>Additional Carbon Tax Rate</v>
      </c>
      <c r="D1286" s="45" t="s">
        <v>1386</v>
      </c>
      <c r="E1286" s="45"/>
      <c r="F1286" s="45" t="s">
        <v>1772</v>
      </c>
      <c r="G1286" s="45"/>
      <c r="H1286" s="43">
        <v>544</v>
      </c>
      <c r="I1286" t="s">
        <v>43</v>
      </c>
      <c r="J1286" s="145" t="str">
        <f>IF(ISBLANK(INDEX('Policy Characteristics'!D:D,MATCH($C1286,'Policy Characteristics'!$C:$C,0))),"",INDEX('Policy Characteristics'!D:D,MATCH($C1286,'Policy Characteristics'!$C:$C,0)))</f>
        <v>Carbon Price</v>
      </c>
      <c r="K1286" s="144" t="str">
        <f>IF(ISBLANK(INDEX('Policy Characteristics'!E:E,MATCH($C1286,'Policy Characteristics'!$C:$C,0))),"",INDEX('Policy Characteristics'!E:E,MATCH($C1286,'Policy Characteristics'!$C:$C,0)))</f>
        <v>cross carbon tax</v>
      </c>
      <c r="L1286" s="144">
        <f>IF(ISBLANK(INDEX('Policy Characteristics'!F:F,MATCH($C1286,'Policy Characteristics'!$C:$C,0))),"",INDEX('Policy Characteristics'!F:F,MATCH($C1286,'Policy Characteristics'!$C:$C,0)))</f>
        <v>0</v>
      </c>
      <c r="M1286" s="144">
        <f>IF(ISBLANK(INDEX('Policy Characteristics'!G:G,MATCH($C1286,'Policy Characteristics'!$C:$C,0))),"",INDEX('Policy Characteristics'!G:G,MATCH($C1286,'Policy Characteristics'!$C:$C,0)))</f>
        <v>300</v>
      </c>
      <c r="N1286" s="144">
        <f>IF(ISBLANK(INDEX('Policy Characteristics'!H:H,MATCH($C1286,'Policy Characteristics'!$C:$C,0))),"",INDEX('Policy Characteristics'!H:H,MATCH($C1286,'Policy Characteristics'!$C:$C,0)))</f>
        <v>5</v>
      </c>
      <c r="O1286" s="144" t="str">
        <f>IF(ISBLANK(INDEX('Policy Characteristics'!I:I,MATCH($C1286,'Policy Characteristics'!$C:$C,0))),"",INDEX('Policy Characteristics'!I:I,MATCH($C1286,'Policy Characteristics'!$C:$C,0)))</f>
        <v>$/metric ton CO2e</v>
      </c>
      <c r="P1286" s="14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44" t="str">
        <f>IF(ISBLANK(INDEX('Policy Characteristics'!K:K,MATCH($C1286,'Policy Characteristics'!$C:$C,0))),"",INDEX('Policy Characteristics'!K:K,MATCH($C1286,'Policy Characteristics'!$C:$C,0)))</f>
        <v>fuels.html#carbon-tax</v>
      </c>
      <c r="R1286" s="144" t="str">
        <f>IF(ISBLANK(INDEX('Policy Characteristics'!L:L,MATCH($C1286,'Policy Characteristics'!$C:$C,0))),"",INDEX('Policy Characteristics'!L:L,MATCH($C1286,'Policy Characteristics'!$C:$C,0)))</f>
        <v>carbon-tax.html</v>
      </c>
    </row>
    <row r="1287" spans="1:18" s="4" customFormat="1" x14ac:dyDescent="0.25">
      <c r="A1287" s="144" t="str">
        <f>IF(ISBLANK(INDEX('Policy Characteristics'!A:A,MATCH($C1287,'Policy Characteristics'!$C:$C,0))),"",INDEX('Policy Characteristics'!A:A,MATCH($C1287,'Policy Characteristics'!$C:$C,0)))</f>
        <v>Cross-Sector</v>
      </c>
      <c r="B1287" s="15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t="s">
        <v>44</v>
      </c>
      <c r="J1287" s="145" t="str">
        <f>IF(ISBLANK(INDEX('Policy Characteristics'!D:D,MATCH($C1287,'Policy Characteristics'!$C:$C,0))),"",INDEX('Policy Characteristics'!D:D,MATCH($C1287,'Policy Characteristics'!$C:$C,0)))</f>
        <v>End Existing Subsidies</v>
      </c>
      <c r="K1287" s="144" t="str">
        <f>IF(ISBLANK(INDEX('Policy Characteristics'!E:E,MATCH($C1287,'Policy Characteristics'!$C:$C,0))),"",INDEX('Policy Characteristics'!E:E,MATCH($C1287,'Policy Characteristics'!$C:$C,0)))</f>
        <v>cross reduce BAU subsidies</v>
      </c>
      <c r="L1287" s="151">
        <f>IF(ISBLANK(INDEX('Policy Characteristics'!F:F,MATCH($C1287,'Policy Characteristics'!$C:$C,0))),"",INDEX('Policy Characteristics'!F:F,MATCH($C1287,'Policy Characteristics'!$C:$C,0)))</f>
        <v>0</v>
      </c>
      <c r="M1287" s="151">
        <f>IF(ISBLANK(INDEX('Policy Characteristics'!G:G,MATCH($C1287,'Policy Characteristics'!$C:$C,0))),"",INDEX('Policy Characteristics'!G:G,MATCH($C1287,'Policy Characteristics'!$C:$C,0)))</f>
        <v>1</v>
      </c>
      <c r="N1287" s="151">
        <f>IF(ISBLANK(INDEX('Policy Characteristics'!H:H,MATCH($C1287,'Policy Characteristics'!$C:$C,0))),"",INDEX('Policy Characteristics'!H:H,MATCH($C1287,'Policy Characteristics'!$C:$C,0)))</f>
        <v>0.01</v>
      </c>
      <c r="O1287" s="144" t="str">
        <f>IF(ISBLANK(INDEX('Policy Characteristics'!I:I,MATCH($C1287,'Policy Characteristics'!$C:$C,0))),"",INDEX('Policy Characteristics'!I:I,MATCH($C1287,'Policy Characteristics'!$C:$C,0)))</f>
        <v>% reduction in BAU subsidies</v>
      </c>
      <c r="P1287" s="14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144" t="str">
        <f>IF(ISBLANK(INDEX('Policy Characteristics'!K:K,MATCH($C1287,'Policy Characteristics'!$C:$C,0))),"",INDEX('Policy Characteristics'!K:K,MATCH($C1287,'Policy Characteristics'!$C:$C,0)))</f>
        <v>fuels.html#end-subsidies</v>
      </c>
      <c r="R1287" s="144" t="str">
        <f>IF(ISBLANK(INDEX('Policy Characteristics'!L:L,MATCH($C1287,'Policy Characteristics'!$C:$C,0))),"",INDEX('Policy Characteristics'!L:L,MATCH($C1287,'Policy Characteristics'!$C:$C,0)))</f>
        <v>end-existing-subsidies.html</v>
      </c>
    </row>
    <row r="1288" spans="1:18" s="4" customFormat="1" x14ac:dyDescent="0.25">
      <c r="A1288" s="144" t="str">
        <f>IF(ISBLANK(INDEX('Policy Characteristics'!A:A,MATCH($C1288,'Policy Characteristics'!$C:$C,0))),"",INDEX('Policy Characteristics'!A:A,MATCH($C1288,'Policy Characteristics'!$C:$C,0)))</f>
        <v>Cross-Sector</v>
      </c>
      <c r="B1288" s="152" t="str">
        <f>IF(ISBLANK(INDEX('Policy Characteristics'!B:B,MATCH($C1288,'Policy Characteristics'!$C:$C,0))),"",INDEX('Policy Characteristics'!B:B,MATCH($C1288,'Policy Characteristics'!$C:$C,0)))</f>
        <v>End Existing Subsidies</v>
      </c>
      <c r="C1288" s="144" t="str">
        <f t="shared" ref="C1288:C1303" si="53">C$1287</f>
        <v>Percent Reduction in BAU Subsidies</v>
      </c>
      <c r="D1288" s="6" t="s">
        <v>445</v>
      </c>
      <c r="E1288" s="45"/>
      <c r="F1288" s="6" t="s">
        <v>442</v>
      </c>
      <c r="G1288" s="45"/>
      <c r="H1288" s="43">
        <v>69</v>
      </c>
      <c r="I1288" t="s">
        <v>43</v>
      </c>
      <c r="J1288" s="145" t="str">
        <f>IF(ISBLANK(INDEX('Policy Characteristics'!D:D,MATCH($C1288,'Policy Characteristics'!$C:$C,0))),"",INDEX('Policy Characteristics'!D:D,MATCH($C1288,'Policy Characteristics'!$C:$C,0)))</f>
        <v>End Existing Subsidies</v>
      </c>
      <c r="K1288" s="144" t="str">
        <f>IF(ISBLANK(INDEX('Policy Characteristics'!E:E,MATCH($C1288,'Policy Characteristics'!$C:$C,0))),"",INDEX('Policy Characteristics'!E:E,MATCH($C1288,'Policy Characteristics'!$C:$C,0)))</f>
        <v>cross reduce BAU subsidies</v>
      </c>
      <c r="L1288" s="151">
        <f>IF(ISBLANK(INDEX('Policy Characteristics'!F:F,MATCH($C1288,'Policy Characteristics'!$C:$C,0))),"",INDEX('Policy Characteristics'!F:F,MATCH($C1288,'Policy Characteristics'!$C:$C,0)))</f>
        <v>0</v>
      </c>
      <c r="M1288" s="151">
        <f>IF(ISBLANK(INDEX('Policy Characteristics'!G:G,MATCH($C1288,'Policy Characteristics'!$C:$C,0))),"",INDEX('Policy Characteristics'!G:G,MATCH($C1288,'Policy Characteristics'!$C:$C,0)))</f>
        <v>1</v>
      </c>
      <c r="N1288" s="151">
        <f>IF(ISBLANK(INDEX('Policy Characteristics'!H:H,MATCH($C1288,'Policy Characteristics'!$C:$C,0))),"",INDEX('Policy Characteristics'!H:H,MATCH($C1288,'Policy Characteristics'!$C:$C,0)))</f>
        <v>0.01</v>
      </c>
      <c r="O1288" s="144" t="str">
        <f>IF(ISBLANK(INDEX('Policy Characteristics'!I:I,MATCH($C1288,'Policy Characteristics'!$C:$C,0))),"",INDEX('Policy Characteristics'!I:I,MATCH($C1288,'Policy Characteristics'!$C:$C,0)))</f>
        <v>% reduction in BAU subsidies</v>
      </c>
      <c r="P1288" s="14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44" t="str">
        <f>IF(ISBLANK(INDEX('Policy Characteristics'!K:K,MATCH($C1288,'Policy Characteristics'!$C:$C,0))),"",INDEX('Policy Characteristics'!K:K,MATCH($C1288,'Policy Characteristics'!$C:$C,0)))</f>
        <v>fuels.html#end-subsidies</v>
      </c>
      <c r="R1288" s="144" t="str">
        <f>IF(ISBLANK(INDEX('Policy Characteristics'!L:L,MATCH($C1288,'Policy Characteristics'!$C:$C,0))),"",INDEX('Policy Characteristics'!L:L,MATCH($C1288,'Policy Characteristics'!$C:$C,0)))</f>
        <v>end-existing-subsidies.html</v>
      </c>
    </row>
    <row r="1289" spans="1:18" s="4" customFormat="1" x14ac:dyDescent="0.25">
      <c r="A1289" s="144" t="str">
        <f>IF(ISBLANK(INDEX('Policy Characteristics'!A:A,MATCH($C1289,'Policy Characteristics'!$C:$C,0))),"",INDEX('Policy Characteristics'!A:A,MATCH($C1289,'Policy Characteristics'!$C:$C,0)))</f>
        <v>Cross-Sector</v>
      </c>
      <c r="B1289" s="152" t="str">
        <f>IF(ISBLANK(INDEX('Policy Characteristics'!B:B,MATCH($C1289,'Policy Characteristics'!$C:$C,0))),"",INDEX('Policy Characteristics'!B:B,MATCH($C1289,'Policy Characteristics'!$C:$C,0)))</f>
        <v>End Existing Subsidies</v>
      </c>
      <c r="C1289" s="144" t="str">
        <f t="shared" si="53"/>
        <v>Percent Reduction in BAU Subsidies</v>
      </c>
      <c r="D1289" s="6" t="s">
        <v>46</v>
      </c>
      <c r="E1289" s="45"/>
      <c r="F1289" s="6" t="s">
        <v>87</v>
      </c>
      <c r="G1289" s="45"/>
      <c r="H1289" s="43">
        <v>70</v>
      </c>
      <c r="I1289" t="s">
        <v>43</v>
      </c>
      <c r="J1289" s="145" t="str">
        <f>IF(ISBLANK(INDEX('Policy Characteristics'!D:D,MATCH($C1289,'Policy Characteristics'!$C:$C,0))),"",INDEX('Policy Characteristics'!D:D,MATCH($C1289,'Policy Characteristics'!$C:$C,0)))</f>
        <v>End Existing Subsidies</v>
      </c>
      <c r="K1289" s="144" t="str">
        <f>IF(ISBLANK(INDEX('Policy Characteristics'!E:E,MATCH($C1289,'Policy Characteristics'!$C:$C,0))),"",INDEX('Policy Characteristics'!E:E,MATCH($C1289,'Policy Characteristics'!$C:$C,0)))</f>
        <v>cross reduce BAU subsidies</v>
      </c>
      <c r="L1289" s="151">
        <f>IF(ISBLANK(INDEX('Policy Characteristics'!F:F,MATCH($C1289,'Policy Characteristics'!$C:$C,0))),"",INDEX('Policy Characteristics'!F:F,MATCH($C1289,'Policy Characteristics'!$C:$C,0)))</f>
        <v>0</v>
      </c>
      <c r="M1289" s="151">
        <f>IF(ISBLANK(INDEX('Policy Characteristics'!G:G,MATCH($C1289,'Policy Characteristics'!$C:$C,0))),"",INDEX('Policy Characteristics'!G:G,MATCH($C1289,'Policy Characteristics'!$C:$C,0)))</f>
        <v>1</v>
      </c>
      <c r="N1289" s="151">
        <f>IF(ISBLANK(INDEX('Policy Characteristics'!H:H,MATCH($C1289,'Policy Characteristics'!$C:$C,0))),"",INDEX('Policy Characteristics'!H:H,MATCH($C1289,'Policy Characteristics'!$C:$C,0)))</f>
        <v>0.01</v>
      </c>
      <c r="O1289" s="144" t="str">
        <f>IF(ISBLANK(INDEX('Policy Characteristics'!I:I,MATCH($C1289,'Policy Characteristics'!$C:$C,0))),"",INDEX('Policy Characteristics'!I:I,MATCH($C1289,'Policy Characteristics'!$C:$C,0)))</f>
        <v>% reduction in BAU subsidies</v>
      </c>
      <c r="P1289" s="14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44" t="str">
        <f>IF(ISBLANK(INDEX('Policy Characteristics'!K:K,MATCH($C1289,'Policy Characteristics'!$C:$C,0))),"",INDEX('Policy Characteristics'!K:K,MATCH($C1289,'Policy Characteristics'!$C:$C,0)))</f>
        <v>fuels.html#end-subsidies</v>
      </c>
      <c r="R1289" s="144" t="str">
        <f>IF(ISBLANK(INDEX('Policy Characteristics'!L:L,MATCH($C1289,'Policy Characteristics'!$C:$C,0))),"",INDEX('Policy Characteristics'!L:L,MATCH($C1289,'Policy Characteristics'!$C:$C,0)))</f>
        <v>end-existing-subsidies.html</v>
      </c>
    </row>
    <row r="1290" spans="1:18" s="4" customFormat="1" x14ac:dyDescent="0.25">
      <c r="A1290" s="144" t="str">
        <f>IF(ISBLANK(INDEX('Policy Characteristics'!A:A,MATCH($C1290,'Policy Characteristics'!$C:$C,0))),"",INDEX('Policy Characteristics'!A:A,MATCH($C1290,'Policy Characteristics'!$C:$C,0)))</f>
        <v>Cross-Sector</v>
      </c>
      <c r="B1290" s="152" t="str">
        <f>IF(ISBLANK(INDEX('Policy Characteristics'!B:B,MATCH($C1290,'Policy Characteristics'!$C:$C,0))),"",INDEX('Policy Characteristics'!B:B,MATCH($C1290,'Policy Characteristics'!$C:$C,0)))</f>
        <v>End Existing Subsidies</v>
      </c>
      <c r="C1290" s="144" t="str">
        <f t="shared" si="53"/>
        <v>Percent Reduction in BAU Subsidies</v>
      </c>
      <c r="D1290" s="6" t="s">
        <v>47</v>
      </c>
      <c r="E1290" s="45"/>
      <c r="F1290" s="6" t="s">
        <v>88</v>
      </c>
      <c r="G1290" s="45"/>
      <c r="H1290" s="43">
        <v>71</v>
      </c>
      <c r="I1290" t="s">
        <v>43</v>
      </c>
      <c r="J1290" s="145" t="str">
        <f>IF(ISBLANK(INDEX('Policy Characteristics'!D:D,MATCH($C1290,'Policy Characteristics'!$C:$C,0))),"",INDEX('Policy Characteristics'!D:D,MATCH($C1290,'Policy Characteristics'!$C:$C,0)))</f>
        <v>End Existing Subsidies</v>
      </c>
      <c r="K1290" s="144" t="str">
        <f>IF(ISBLANK(INDEX('Policy Characteristics'!E:E,MATCH($C1290,'Policy Characteristics'!$C:$C,0))),"",INDEX('Policy Characteristics'!E:E,MATCH($C1290,'Policy Characteristics'!$C:$C,0)))</f>
        <v>cross reduce BAU subsidies</v>
      </c>
      <c r="L1290" s="151">
        <f>IF(ISBLANK(INDEX('Policy Characteristics'!F:F,MATCH($C1290,'Policy Characteristics'!$C:$C,0))),"",INDEX('Policy Characteristics'!F:F,MATCH($C1290,'Policy Characteristics'!$C:$C,0)))</f>
        <v>0</v>
      </c>
      <c r="M1290" s="151">
        <f>IF(ISBLANK(INDEX('Policy Characteristics'!G:G,MATCH($C1290,'Policy Characteristics'!$C:$C,0))),"",INDEX('Policy Characteristics'!G:G,MATCH($C1290,'Policy Characteristics'!$C:$C,0)))</f>
        <v>1</v>
      </c>
      <c r="N1290" s="151">
        <f>IF(ISBLANK(INDEX('Policy Characteristics'!H:H,MATCH($C1290,'Policy Characteristics'!$C:$C,0))),"",INDEX('Policy Characteristics'!H:H,MATCH($C1290,'Policy Characteristics'!$C:$C,0)))</f>
        <v>0.01</v>
      </c>
      <c r="O1290" s="144" t="str">
        <f>IF(ISBLANK(INDEX('Policy Characteristics'!I:I,MATCH($C1290,'Policy Characteristics'!$C:$C,0))),"",INDEX('Policy Characteristics'!I:I,MATCH($C1290,'Policy Characteristics'!$C:$C,0)))</f>
        <v>% reduction in BAU subsidies</v>
      </c>
      <c r="P1290" s="14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44" t="str">
        <f>IF(ISBLANK(INDEX('Policy Characteristics'!K:K,MATCH($C1290,'Policy Characteristics'!$C:$C,0))),"",INDEX('Policy Characteristics'!K:K,MATCH($C1290,'Policy Characteristics'!$C:$C,0)))</f>
        <v>fuels.html#end-subsidies</v>
      </c>
      <c r="R1290" s="144" t="str">
        <f>IF(ISBLANK(INDEX('Policy Characteristics'!L:L,MATCH($C1290,'Policy Characteristics'!$C:$C,0))),"",INDEX('Policy Characteristics'!L:L,MATCH($C1290,'Policy Characteristics'!$C:$C,0)))</f>
        <v>end-existing-subsidies.html</v>
      </c>
    </row>
    <row r="1291" spans="1:18" s="4" customFormat="1" x14ac:dyDescent="0.25">
      <c r="A1291" s="144" t="str">
        <f>IF(ISBLANK(INDEX('Policy Characteristics'!A:A,MATCH($C1291,'Policy Characteristics'!$C:$C,0))),"",INDEX('Policy Characteristics'!A:A,MATCH($C1291,'Policy Characteristics'!$C:$C,0)))</f>
        <v>Cross-Sector</v>
      </c>
      <c r="B1291" s="152" t="str">
        <f>IF(ISBLANK(INDEX('Policy Characteristics'!B:B,MATCH($C1291,'Policy Characteristics'!$C:$C,0))),"",INDEX('Policy Characteristics'!B:B,MATCH($C1291,'Policy Characteristics'!$C:$C,0)))</f>
        <v>End Existing Subsidies</v>
      </c>
      <c r="C1291" s="144" t="str">
        <f t="shared" si="53"/>
        <v>Percent Reduction in BAU Subsidies</v>
      </c>
      <c r="D1291" s="6" t="s">
        <v>48</v>
      </c>
      <c r="E1291" s="45"/>
      <c r="F1291" s="6" t="s">
        <v>89</v>
      </c>
      <c r="G1291" s="45"/>
      <c r="H1291" s="43">
        <v>72</v>
      </c>
      <c r="I1291" t="s">
        <v>44</v>
      </c>
      <c r="J1291" s="145" t="str">
        <f>IF(ISBLANK(INDEX('Policy Characteristics'!D:D,MATCH($C1291,'Policy Characteristics'!$C:$C,0))),"",INDEX('Policy Characteristics'!D:D,MATCH($C1291,'Policy Characteristics'!$C:$C,0)))</f>
        <v>End Existing Subsidies</v>
      </c>
      <c r="K1291" s="144" t="str">
        <f>IF(ISBLANK(INDEX('Policy Characteristics'!E:E,MATCH($C1291,'Policy Characteristics'!$C:$C,0))),"",INDEX('Policy Characteristics'!E:E,MATCH($C1291,'Policy Characteristics'!$C:$C,0)))</f>
        <v>cross reduce BAU subsidies</v>
      </c>
      <c r="L1291" s="151">
        <f>IF(ISBLANK(INDEX('Policy Characteristics'!F:F,MATCH($C1291,'Policy Characteristics'!$C:$C,0))),"",INDEX('Policy Characteristics'!F:F,MATCH($C1291,'Policy Characteristics'!$C:$C,0)))</f>
        <v>0</v>
      </c>
      <c r="M1291" s="151">
        <f>IF(ISBLANK(INDEX('Policy Characteristics'!G:G,MATCH($C1291,'Policy Characteristics'!$C:$C,0))),"",INDEX('Policy Characteristics'!G:G,MATCH($C1291,'Policy Characteristics'!$C:$C,0)))</f>
        <v>1</v>
      </c>
      <c r="N1291" s="151">
        <f>IF(ISBLANK(INDEX('Policy Characteristics'!H:H,MATCH($C1291,'Policy Characteristics'!$C:$C,0))),"",INDEX('Policy Characteristics'!H:H,MATCH($C1291,'Policy Characteristics'!$C:$C,0)))</f>
        <v>0.01</v>
      </c>
      <c r="O1291" s="144" t="str">
        <f>IF(ISBLANK(INDEX('Policy Characteristics'!I:I,MATCH($C1291,'Policy Characteristics'!$C:$C,0))),"",INDEX('Policy Characteristics'!I:I,MATCH($C1291,'Policy Characteristics'!$C:$C,0)))</f>
        <v>% reduction in BAU subsidies</v>
      </c>
      <c r="P1291" s="14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44" t="str">
        <f>IF(ISBLANK(INDEX('Policy Characteristics'!K:K,MATCH($C1291,'Policy Characteristics'!$C:$C,0))),"",INDEX('Policy Characteristics'!K:K,MATCH($C1291,'Policy Characteristics'!$C:$C,0)))</f>
        <v>fuels.html#end-subsidies</v>
      </c>
      <c r="R1291" s="144" t="str">
        <f>IF(ISBLANK(INDEX('Policy Characteristics'!L:L,MATCH($C1291,'Policy Characteristics'!$C:$C,0))),"",INDEX('Policy Characteristics'!L:L,MATCH($C1291,'Policy Characteristics'!$C:$C,0)))</f>
        <v>end-existing-subsidies.html</v>
      </c>
    </row>
    <row r="1292" spans="1:18" s="4" customFormat="1" x14ac:dyDescent="0.25">
      <c r="A1292" s="144" t="str">
        <f>IF(ISBLANK(INDEX('Policy Characteristics'!A:A,MATCH($C1292,'Policy Characteristics'!$C:$C,0))),"",INDEX('Policy Characteristics'!A:A,MATCH($C1292,'Policy Characteristics'!$C:$C,0)))</f>
        <v>Cross-Sector</v>
      </c>
      <c r="B1292" s="152" t="str">
        <f>IF(ISBLANK(INDEX('Policy Characteristics'!B:B,MATCH($C1292,'Policy Characteristics'!$C:$C,0))),"",INDEX('Policy Characteristics'!B:B,MATCH($C1292,'Policy Characteristics'!$C:$C,0)))</f>
        <v>End Existing Subsidies</v>
      </c>
      <c r="C1292" s="144" t="str">
        <f t="shared" si="53"/>
        <v>Percent Reduction in BAU Subsidies</v>
      </c>
      <c r="D1292" s="6" t="s">
        <v>49</v>
      </c>
      <c r="E1292" s="45"/>
      <c r="F1292" s="6" t="s">
        <v>447</v>
      </c>
      <c r="G1292" s="45"/>
      <c r="H1292" s="43">
        <v>73</v>
      </c>
      <c r="I1292" t="s">
        <v>44</v>
      </c>
      <c r="J1292" s="145" t="str">
        <f>IF(ISBLANK(INDEX('Policy Characteristics'!D:D,MATCH($C1292,'Policy Characteristics'!$C:$C,0))),"",INDEX('Policy Characteristics'!D:D,MATCH($C1292,'Policy Characteristics'!$C:$C,0)))</f>
        <v>End Existing Subsidies</v>
      </c>
      <c r="K1292" s="144" t="str">
        <f>IF(ISBLANK(INDEX('Policy Characteristics'!E:E,MATCH($C1292,'Policy Characteristics'!$C:$C,0))),"",INDEX('Policy Characteristics'!E:E,MATCH($C1292,'Policy Characteristics'!$C:$C,0)))</f>
        <v>cross reduce BAU subsidies</v>
      </c>
      <c r="L1292" s="151">
        <f>IF(ISBLANK(INDEX('Policy Characteristics'!F:F,MATCH($C1292,'Policy Characteristics'!$C:$C,0))),"",INDEX('Policy Characteristics'!F:F,MATCH($C1292,'Policy Characteristics'!$C:$C,0)))</f>
        <v>0</v>
      </c>
      <c r="M1292" s="151">
        <f>IF(ISBLANK(INDEX('Policy Characteristics'!G:G,MATCH($C1292,'Policy Characteristics'!$C:$C,0))),"",INDEX('Policy Characteristics'!G:G,MATCH($C1292,'Policy Characteristics'!$C:$C,0)))</f>
        <v>1</v>
      </c>
      <c r="N1292" s="151">
        <f>IF(ISBLANK(INDEX('Policy Characteristics'!H:H,MATCH($C1292,'Policy Characteristics'!$C:$C,0))),"",INDEX('Policy Characteristics'!H:H,MATCH($C1292,'Policy Characteristics'!$C:$C,0)))</f>
        <v>0.01</v>
      </c>
      <c r="O1292" s="144" t="str">
        <f>IF(ISBLANK(INDEX('Policy Characteristics'!I:I,MATCH($C1292,'Policy Characteristics'!$C:$C,0))),"",INDEX('Policy Characteristics'!I:I,MATCH($C1292,'Policy Characteristics'!$C:$C,0)))</f>
        <v>% reduction in BAU subsidies</v>
      </c>
      <c r="P1292" s="14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44" t="str">
        <f>IF(ISBLANK(INDEX('Policy Characteristics'!K:K,MATCH($C1292,'Policy Characteristics'!$C:$C,0))),"",INDEX('Policy Characteristics'!K:K,MATCH($C1292,'Policy Characteristics'!$C:$C,0)))</f>
        <v>fuels.html#end-subsidies</v>
      </c>
      <c r="R1292" s="144" t="str">
        <f>IF(ISBLANK(INDEX('Policy Characteristics'!L:L,MATCH($C1292,'Policy Characteristics'!$C:$C,0))),"",INDEX('Policy Characteristics'!L:L,MATCH($C1292,'Policy Characteristics'!$C:$C,0)))</f>
        <v>end-existing-subsidies.html</v>
      </c>
    </row>
    <row r="1293" spans="1:18" s="4" customFormat="1" x14ac:dyDescent="0.25">
      <c r="A1293" s="144" t="str">
        <f>IF(ISBLANK(INDEX('Policy Characteristics'!A:A,MATCH($C1293,'Policy Characteristics'!$C:$C,0))),"",INDEX('Policy Characteristics'!A:A,MATCH($C1293,'Policy Characteristics'!$C:$C,0)))</f>
        <v>Cross-Sector</v>
      </c>
      <c r="B1293" s="152" t="str">
        <f>IF(ISBLANK(INDEX('Policy Characteristics'!B:B,MATCH($C1293,'Policy Characteristics'!$C:$C,0))),"",INDEX('Policy Characteristics'!B:B,MATCH($C1293,'Policy Characteristics'!$C:$C,0)))</f>
        <v>End Existing Subsidies</v>
      </c>
      <c r="C1293" s="144" t="str">
        <f t="shared" si="53"/>
        <v>Percent Reduction in BAU Subsidies</v>
      </c>
      <c r="D1293" s="6" t="s">
        <v>50</v>
      </c>
      <c r="E1293" s="45"/>
      <c r="F1293" s="6" t="s">
        <v>94</v>
      </c>
      <c r="G1293" s="45"/>
      <c r="H1293" s="43">
        <v>74</v>
      </c>
      <c r="I1293" t="s">
        <v>43</v>
      </c>
      <c r="J1293" s="145" t="str">
        <f>IF(ISBLANK(INDEX('Policy Characteristics'!D:D,MATCH($C1293,'Policy Characteristics'!$C:$C,0))),"",INDEX('Policy Characteristics'!D:D,MATCH($C1293,'Policy Characteristics'!$C:$C,0)))</f>
        <v>End Existing Subsidies</v>
      </c>
      <c r="K1293" s="144" t="str">
        <f>IF(ISBLANK(INDEX('Policy Characteristics'!E:E,MATCH($C1293,'Policy Characteristics'!$C:$C,0))),"",INDEX('Policy Characteristics'!E:E,MATCH($C1293,'Policy Characteristics'!$C:$C,0)))</f>
        <v>cross reduce BAU subsidies</v>
      </c>
      <c r="L1293" s="151">
        <f>IF(ISBLANK(INDEX('Policy Characteristics'!F:F,MATCH($C1293,'Policy Characteristics'!$C:$C,0))),"",INDEX('Policy Characteristics'!F:F,MATCH($C1293,'Policy Characteristics'!$C:$C,0)))</f>
        <v>0</v>
      </c>
      <c r="M1293" s="151">
        <f>IF(ISBLANK(INDEX('Policy Characteristics'!G:G,MATCH($C1293,'Policy Characteristics'!$C:$C,0))),"",INDEX('Policy Characteristics'!G:G,MATCH($C1293,'Policy Characteristics'!$C:$C,0)))</f>
        <v>1</v>
      </c>
      <c r="N1293" s="151">
        <f>IF(ISBLANK(INDEX('Policy Characteristics'!H:H,MATCH($C1293,'Policy Characteristics'!$C:$C,0))),"",INDEX('Policy Characteristics'!H:H,MATCH($C1293,'Policy Characteristics'!$C:$C,0)))</f>
        <v>0.01</v>
      </c>
      <c r="O1293" s="144" t="str">
        <f>IF(ISBLANK(INDEX('Policy Characteristics'!I:I,MATCH($C1293,'Policy Characteristics'!$C:$C,0))),"",INDEX('Policy Characteristics'!I:I,MATCH($C1293,'Policy Characteristics'!$C:$C,0)))</f>
        <v>% reduction in BAU subsidies</v>
      </c>
      <c r="P1293" s="14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44" t="str">
        <f>IF(ISBLANK(INDEX('Policy Characteristics'!K:K,MATCH($C1293,'Policy Characteristics'!$C:$C,0))),"",INDEX('Policy Characteristics'!K:K,MATCH($C1293,'Policy Characteristics'!$C:$C,0)))</f>
        <v>fuels.html#end-subsidies</v>
      </c>
      <c r="R1293" s="144" t="str">
        <f>IF(ISBLANK(INDEX('Policy Characteristics'!L:L,MATCH($C1293,'Policy Characteristics'!$C:$C,0))),"",INDEX('Policy Characteristics'!L:L,MATCH($C1293,'Policy Characteristics'!$C:$C,0)))</f>
        <v>end-existing-subsidies.html</v>
      </c>
    </row>
    <row r="1294" spans="1:18" s="4" customFormat="1" x14ac:dyDescent="0.25">
      <c r="A1294" s="144" t="str">
        <f>IF(ISBLANK(INDEX('Policy Characteristics'!A:A,MATCH($C1294,'Policy Characteristics'!$C:$C,0))),"",INDEX('Policy Characteristics'!A:A,MATCH($C1294,'Policy Characteristics'!$C:$C,0)))</f>
        <v>Cross-Sector</v>
      </c>
      <c r="B1294" s="152" t="str">
        <f>IF(ISBLANK(INDEX('Policy Characteristics'!B:B,MATCH($C1294,'Policy Characteristics'!$C:$C,0))),"",INDEX('Policy Characteristics'!B:B,MATCH($C1294,'Policy Characteristics'!$C:$C,0)))</f>
        <v>End Existing Subsidies</v>
      </c>
      <c r="C1294" s="144" t="str">
        <f t="shared" si="53"/>
        <v>Percent Reduction in BAU Subsidies</v>
      </c>
      <c r="D1294" s="6" t="s">
        <v>51</v>
      </c>
      <c r="E1294" s="45"/>
      <c r="F1294" s="6" t="s">
        <v>92</v>
      </c>
      <c r="G1294" s="45"/>
      <c r="H1294" s="43">
        <v>707</v>
      </c>
      <c r="I1294" t="s">
        <v>43</v>
      </c>
      <c r="J1294" s="145" t="str">
        <f>IF(ISBLANK(INDEX('Policy Characteristics'!D:D,MATCH($C1294,'Policy Characteristics'!$C:$C,0))),"",INDEX('Policy Characteristics'!D:D,MATCH($C1294,'Policy Characteristics'!$C:$C,0)))</f>
        <v>End Existing Subsidies</v>
      </c>
      <c r="K1294" s="144" t="str">
        <f>IF(ISBLANK(INDEX('Policy Characteristics'!E:E,MATCH($C1294,'Policy Characteristics'!$C:$C,0))),"",INDEX('Policy Characteristics'!E:E,MATCH($C1294,'Policy Characteristics'!$C:$C,0)))</f>
        <v>cross reduce BAU subsidies</v>
      </c>
      <c r="L1294" s="151">
        <f>IF(ISBLANK(INDEX('Policy Characteristics'!F:F,MATCH($C1294,'Policy Characteristics'!$C:$C,0))),"",INDEX('Policy Characteristics'!F:F,MATCH($C1294,'Policy Characteristics'!$C:$C,0)))</f>
        <v>0</v>
      </c>
      <c r="M1294" s="151">
        <f>IF(ISBLANK(INDEX('Policy Characteristics'!G:G,MATCH($C1294,'Policy Characteristics'!$C:$C,0))),"",INDEX('Policy Characteristics'!G:G,MATCH($C1294,'Policy Characteristics'!$C:$C,0)))</f>
        <v>1</v>
      </c>
      <c r="N1294" s="151">
        <f>IF(ISBLANK(INDEX('Policy Characteristics'!H:H,MATCH($C1294,'Policy Characteristics'!$C:$C,0))),"",INDEX('Policy Characteristics'!H:H,MATCH($C1294,'Policy Characteristics'!$C:$C,0)))</f>
        <v>0.01</v>
      </c>
      <c r="O1294" s="144" t="str">
        <f>IF(ISBLANK(INDEX('Policy Characteristics'!I:I,MATCH($C1294,'Policy Characteristics'!$C:$C,0))),"",INDEX('Policy Characteristics'!I:I,MATCH($C1294,'Policy Characteristics'!$C:$C,0)))</f>
        <v>% reduction in BAU subsidies</v>
      </c>
      <c r="P1294" s="14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44" t="str">
        <f>IF(ISBLANK(INDEX('Policy Characteristics'!K:K,MATCH($C1294,'Policy Characteristics'!$C:$C,0))),"",INDEX('Policy Characteristics'!K:K,MATCH($C1294,'Policy Characteristics'!$C:$C,0)))</f>
        <v>fuels.html#end-subsidies</v>
      </c>
      <c r="R1294" s="144" t="str">
        <f>IF(ISBLANK(INDEX('Policy Characteristics'!L:L,MATCH($C1294,'Policy Characteristics'!$C:$C,0))),"",INDEX('Policy Characteristics'!L:L,MATCH($C1294,'Policy Characteristics'!$C:$C,0)))</f>
        <v>end-existing-subsidies.html</v>
      </c>
    </row>
    <row r="1295" spans="1:18" s="4" customFormat="1" x14ac:dyDescent="0.25">
      <c r="A1295" s="144" t="str">
        <f>IF(ISBLANK(INDEX('Policy Characteristics'!A:A,MATCH($C1295,'Policy Characteristics'!$C:$C,0))),"",INDEX('Policy Characteristics'!A:A,MATCH($C1295,'Policy Characteristics'!$C:$C,0)))</f>
        <v>Cross-Sector</v>
      </c>
      <c r="B1295" s="152" t="str">
        <f>IF(ISBLANK(INDEX('Policy Characteristics'!B:B,MATCH($C1295,'Policy Characteristics'!$C:$C,0))),"",INDEX('Policy Characteristics'!B:B,MATCH($C1295,'Policy Characteristics'!$C:$C,0)))</f>
        <v>End Existing Subsidies</v>
      </c>
      <c r="C1295" s="144" t="str">
        <f t="shared" si="53"/>
        <v>Percent Reduction in BAU Subsidies</v>
      </c>
      <c r="D1295" s="6" t="s">
        <v>53</v>
      </c>
      <c r="E1295" s="45"/>
      <c r="F1295" s="6" t="s">
        <v>95</v>
      </c>
      <c r="G1295" s="45"/>
      <c r="H1295" s="43">
        <v>75</v>
      </c>
      <c r="I1295" t="s">
        <v>43</v>
      </c>
      <c r="J1295" s="145" t="str">
        <f>IF(ISBLANK(INDEX('Policy Characteristics'!D:D,MATCH($C1295,'Policy Characteristics'!$C:$C,0))),"",INDEX('Policy Characteristics'!D:D,MATCH($C1295,'Policy Characteristics'!$C:$C,0)))</f>
        <v>End Existing Subsidies</v>
      </c>
      <c r="K1295" s="144" t="str">
        <f>IF(ISBLANK(INDEX('Policy Characteristics'!E:E,MATCH($C1295,'Policy Characteristics'!$C:$C,0))),"",INDEX('Policy Characteristics'!E:E,MATCH($C1295,'Policy Characteristics'!$C:$C,0)))</f>
        <v>cross reduce BAU subsidies</v>
      </c>
      <c r="L1295" s="151">
        <f>IF(ISBLANK(INDEX('Policy Characteristics'!F:F,MATCH($C1295,'Policy Characteristics'!$C:$C,0))),"",INDEX('Policy Characteristics'!F:F,MATCH($C1295,'Policy Characteristics'!$C:$C,0)))</f>
        <v>0</v>
      </c>
      <c r="M1295" s="151">
        <f>IF(ISBLANK(INDEX('Policy Characteristics'!G:G,MATCH($C1295,'Policy Characteristics'!$C:$C,0))),"",INDEX('Policy Characteristics'!G:G,MATCH($C1295,'Policy Characteristics'!$C:$C,0)))</f>
        <v>1</v>
      </c>
      <c r="N1295" s="151">
        <f>IF(ISBLANK(INDEX('Policy Characteristics'!H:H,MATCH($C1295,'Policy Characteristics'!$C:$C,0))),"",INDEX('Policy Characteristics'!H:H,MATCH($C1295,'Policy Characteristics'!$C:$C,0)))</f>
        <v>0.01</v>
      </c>
      <c r="O1295" s="144" t="str">
        <f>IF(ISBLANK(INDEX('Policy Characteristics'!I:I,MATCH($C1295,'Policy Characteristics'!$C:$C,0))),"",INDEX('Policy Characteristics'!I:I,MATCH($C1295,'Policy Characteristics'!$C:$C,0)))</f>
        <v>% reduction in BAU subsidies</v>
      </c>
      <c r="P1295" s="14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44" t="str">
        <f>IF(ISBLANK(INDEX('Policy Characteristics'!K:K,MATCH($C1295,'Policy Characteristics'!$C:$C,0))),"",INDEX('Policy Characteristics'!K:K,MATCH($C1295,'Policy Characteristics'!$C:$C,0)))</f>
        <v>fuels.html#end-subsidies</v>
      </c>
      <c r="R1295" s="144" t="str">
        <f>IF(ISBLANK(INDEX('Policy Characteristics'!L:L,MATCH($C1295,'Policy Characteristics'!$C:$C,0))),"",INDEX('Policy Characteristics'!L:L,MATCH($C1295,'Policy Characteristics'!$C:$C,0)))</f>
        <v>end-existing-subsidies.html</v>
      </c>
    </row>
    <row r="1296" spans="1:18" s="4" customFormat="1" x14ac:dyDescent="0.25">
      <c r="A1296" s="144" t="str">
        <f>IF(ISBLANK(INDEX('Policy Characteristics'!A:A,MATCH($C1296,'Policy Characteristics'!$C:$C,0))),"",INDEX('Policy Characteristics'!A:A,MATCH($C1296,'Policy Characteristics'!$C:$C,0)))</f>
        <v>Cross-Sector</v>
      </c>
      <c r="B1296" s="152" t="str">
        <f>IF(ISBLANK(INDEX('Policy Characteristics'!B:B,MATCH($C1296,'Policy Characteristics'!$C:$C,0))),"",INDEX('Policy Characteristics'!B:B,MATCH($C1296,'Policy Characteristics'!$C:$C,0)))</f>
        <v>End Existing Subsidies</v>
      </c>
      <c r="C1296" s="144" t="str">
        <f t="shared" si="53"/>
        <v>Percent Reduction in BAU Subsidies</v>
      </c>
      <c r="D1296" s="6" t="s">
        <v>54</v>
      </c>
      <c r="E1296" s="45"/>
      <c r="F1296" s="6" t="s">
        <v>96</v>
      </c>
      <c r="G1296" s="45"/>
      <c r="H1296" s="43">
        <v>76</v>
      </c>
      <c r="I1296" t="s">
        <v>43</v>
      </c>
      <c r="J1296" s="145" t="str">
        <f>IF(ISBLANK(INDEX('Policy Characteristics'!D:D,MATCH($C1296,'Policy Characteristics'!$C:$C,0))),"",INDEX('Policy Characteristics'!D:D,MATCH($C1296,'Policy Characteristics'!$C:$C,0)))</f>
        <v>End Existing Subsidies</v>
      </c>
      <c r="K1296" s="144" t="str">
        <f>IF(ISBLANK(INDEX('Policy Characteristics'!E:E,MATCH($C1296,'Policy Characteristics'!$C:$C,0))),"",INDEX('Policy Characteristics'!E:E,MATCH($C1296,'Policy Characteristics'!$C:$C,0)))</f>
        <v>cross reduce BAU subsidies</v>
      </c>
      <c r="L1296" s="151">
        <f>IF(ISBLANK(INDEX('Policy Characteristics'!F:F,MATCH($C1296,'Policy Characteristics'!$C:$C,0))),"",INDEX('Policy Characteristics'!F:F,MATCH($C1296,'Policy Characteristics'!$C:$C,0)))</f>
        <v>0</v>
      </c>
      <c r="M1296" s="151">
        <f>IF(ISBLANK(INDEX('Policy Characteristics'!G:G,MATCH($C1296,'Policy Characteristics'!$C:$C,0))),"",INDEX('Policy Characteristics'!G:G,MATCH($C1296,'Policy Characteristics'!$C:$C,0)))</f>
        <v>1</v>
      </c>
      <c r="N1296" s="151">
        <f>IF(ISBLANK(INDEX('Policy Characteristics'!H:H,MATCH($C1296,'Policy Characteristics'!$C:$C,0))),"",INDEX('Policy Characteristics'!H:H,MATCH($C1296,'Policy Characteristics'!$C:$C,0)))</f>
        <v>0.01</v>
      </c>
      <c r="O1296" s="144" t="str">
        <f>IF(ISBLANK(INDEX('Policy Characteristics'!I:I,MATCH($C1296,'Policy Characteristics'!$C:$C,0))),"",INDEX('Policy Characteristics'!I:I,MATCH($C1296,'Policy Characteristics'!$C:$C,0)))</f>
        <v>% reduction in BAU subsidies</v>
      </c>
      <c r="P1296" s="14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44" t="str">
        <f>IF(ISBLANK(INDEX('Policy Characteristics'!K:K,MATCH($C1296,'Policy Characteristics'!$C:$C,0))),"",INDEX('Policy Characteristics'!K:K,MATCH($C1296,'Policy Characteristics'!$C:$C,0)))</f>
        <v>fuels.html#end-subsidies</v>
      </c>
      <c r="R1296" s="144" t="str">
        <f>IF(ISBLANK(INDEX('Policy Characteristics'!L:L,MATCH($C1296,'Policy Characteristics'!$C:$C,0))),"",INDEX('Policy Characteristics'!L:L,MATCH($C1296,'Policy Characteristics'!$C:$C,0)))</f>
        <v>end-existing-subsidies.html</v>
      </c>
    </row>
    <row r="1297" spans="1:18" s="4" customFormat="1" x14ac:dyDescent="0.25">
      <c r="A1297" s="144" t="str">
        <f>IF(ISBLANK(INDEX('Policy Characteristics'!A:A,MATCH($C1297,'Policy Characteristics'!$C:$C,0))),"",INDEX('Policy Characteristics'!A:A,MATCH($C1297,'Policy Characteristics'!$C:$C,0)))</f>
        <v>Cross-Sector</v>
      </c>
      <c r="B1297" s="152" t="str">
        <f>IF(ISBLANK(INDEX('Policy Characteristics'!B:B,MATCH($C1297,'Policy Characteristics'!$C:$C,0))),"",INDEX('Policy Characteristics'!B:B,MATCH($C1297,'Policy Characteristics'!$C:$C,0)))</f>
        <v>End Existing Subsidies</v>
      </c>
      <c r="C1297" s="144" t="str">
        <f t="shared" si="53"/>
        <v>Percent Reduction in BAU Subsidies</v>
      </c>
      <c r="D1297" s="6" t="s">
        <v>55</v>
      </c>
      <c r="E1297" s="45"/>
      <c r="F1297" s="6" t="s">
        <v>97</v>
      </c>
      <c r="G1297" s="45"/>
      <c r="H1297" s="43">
        <v>708</v>
      </c>
      <c r="I1297" t="s">
        <v>44</v>
      </c>
      <c r="J1297" s="145" t="str">
        <f>IF(ISBLANK(INDEX('Policy Characteristics'!D:D,MATCH($C1297,'Policy Characteristics'!$C:$C,0))),"",INDEX('Policy Characteristics'!D:D,MATCH($C1297,'Policy Characteristics'!$C:$C,0)))</f>
        <v>End Existing Subsidies</v>
      </c>
      <c r="K1297" s="144" t="str">
        <f>IF(ISBLANK(INDEX('Policy Characteristics'!E:E,MATCH($C1297,'Policy Characteristics'!$C:$C,0))),"",INDEX('Policy Characteristics'!E:E,MATCH($C1297,'Policy Characteristics'!$C:$C,0)))</f>
        <v>cross reduce BAU subsidies</v>
      </c>
      <c r="L1297" s="151">
        <f>IF(ISBLANK(INDEX('Policy Characteristics'!F:F,MATCH($C1297,'Policy Characteristics'!$C:$C,0))),"",INDEX('Policy Characteristics'!F:F,MATCH($C1297,'Policy Characteristics'!$C:$C,0)))</f>
        <v>0</v>
      </c>
      <c r="M1297" s="151">
        <f>IF(ISBLANK(INDEX('Policy Characteristics'!G:G,MATCH($C1297,'Policy Characteristics'!$C:$C,0))),"",INDEX('Policy Characteristics'!G:G,MATCH($C1297,'Policy Characteristics'!$C:$C,0)))</f>
        <v>1</v>
      </c>
      <c r="N1297" s="151">
        <f>IF(ISBLANK(INDEX('Policy Characteristics'!H:H,MATCH($C1297,'Policy Characteristics'!$C:$C,0))),"",INDEX('Policy Characteristics'!H:H,MATCH($C1297,'Policy Characteristics'!$C:$C,0)))</f>
        <v>0.01</v>
      </c>
      <c r="O1297" s="144" t="str">
        <f>IF(ISBLANK(INDEX('Policy Characteristics'!I:I,MATCH($C1297,'Policy Characteristics'!$C:$C,0))),"",INDEX('Policy Characteristics'!I:I,MATCH($C1297,'Policy Characteristics'!$C:$C,0)))</f>
        <v>% reduction in BAU subsidies</v>
      </c>
      <c r="P1297" s="14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44" t="str">
        <f>IF(ISBLANK(INDEX('Policy Characteristics'!K:K,MATCH($C1297,'Policy Characteristics'!$C:$C,0))),"",INDEX('Policy Characteristics'!K:K,MATCH($C1297,'Policy Characteristics'!$C:$C,0)))</f>
        <v>fuels.html#end-subsidies</v>
      </c>
      <c r="R1297" s="144" t="str">
        <f>IF(ISBLANK(INDEX('Policy Characteristics'!L:L,MATCH($C1297,'Policy Characteristics'!$C:$C,0))),"",INDEX('Policy Characteristics'!L:L,MATCH($C1297,'Policy Characteristics'!$C:$C,0)))</f>
        <v>end-existing-subsidies.html</v>
      </c>
    </row>
    <row r="1298" spans="1:18" s="4" customFormat="1" x14ac:dyDescent="0.25">
      <c r="A1298" s="144" t="str">
        <f>IF(ISBLANK(INDEX('Policy Characteristics'!A:A,MATCH($C1298,'Policy Characteristics'!$C:$C,0))),"",INDEX('Policy Characteristics'!A:A,MATCH($C1298,'Policy Characteristics'!$C:$C,0)))</f>
        <v>Cross-Sector</v>
      </c>
      <c r="B1298" s="152" t="str">
        <f>IF(ISBLANK(INDEX('Policy Characteristics'!B:B,MATCH($C1298,'Policy Characteristics'!$C:$C,0))),"",INDEX('Policy Characteristics'!B:B,MATCH($C1298,'Policy Characteristics'!$C:$C,0)))</f>
        <v>End Existing Subsidies</v>
      </c>
      <c r="C1298" s="144" t="str">
        <f t="shared" si="53"/>
        <v>Percent Reduction in BAU Subsidies</v>
      </c>
      <c r="D1298" s="6" t="s">
        <v>56</v>
      </c>
      <c r="E1298" s="45"/>
      <c r="F1298" s="6" t="s">
        <v>98</v>
      </c>
      <c r="G1298" s="45"/>
      <c r="H1298" s="43">
        <v>709</v>
      </c>
      <c r="I1298" t="s">
        <v>44</v>
      </c>
      <c r="J1298" s="145" t="str">
        <f>IF(ISBLANK(INDEX('Policy Characteristics'!D:D,MATCH($C1298,'Policy Characteristics'!$C:$C,0))),"",INDEX('Policy Characteristics'!D:D,MATCH($C1298,'Policy Characteristics'!$C:$C,0)))</f>
        <v>End Existing Subsidies</v>
      </c>
      <c r="K1298" s="144" t="str">
        <f>IF(ISBLANK(INDEX('Policy Characteristics'!E:E,MATCH($C1298,'Policy Characteristics'!$C:$C,0))),"",INDEX('Policy Characteristics'!E:E,MATCH($C1298,'Policy Characteristics'!$C:$C,0)))</f>
        <v>cross reduce BAU subsidies</v>
      </c>
      <c r="L1298" s="151">
        <f>IF(ISBLANK(INDEX('Policy Characteristics'!F:F,MATCH($C1298,'Policy Characteristics'!$C:$C,0))),"",INDEX('Policy Characteristics'!F:F,MATCH($C1298,'Policy Characteristics'!$C:$C,0)))</f>
        <v>0</v>
      </c>
      <c r="M1298" s="151">
        <f>IF(ISBLANK(INDEX('Policy Characteristics'!G:G,MATCH($C1298,'Policy Characteristics'!$C:$C,0))),"",INDEX('Policy Characteristics'!G:G,MATCH($C1298,'Policy Characteristics'!$C:$C,0)))</f>
        <v>1</v>
      </c>
      <c r="N1298" s="151">
        <f>IF(ISBLANK(INDEX('Policy Characteristics'!H:H,MATCH($C1298,'Policy Characteristics'!$C:$C,0))),"",INDEX('Policy Characteristics'!H:H,MATCH($C1298,'Policy Characteristics'!$C:$C,0)))</f>
        <v>0.01</v>
      </c>
      <c r="O1298" s="144" t="str">
        <f>IF(ISBLANK(INDEX('Policy Characteristics'!I:I,MATCH($C1298,'Policy Characteristics'!$C:$C,0))),"",INDEX('Policy Characteristics'!I:I,MATCH($C1298,'Policy Characteristics'!$C:$C,0)))</f>
        <v>% reduction in BAU subsidies</v>
      </c>
      <c r="P1298" s="14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44" t="str">
        <f>IF(ISBLANK(INDEX('Policy Characteristics'!K:K,MATCH($C1298,'Policy Characteristics'!$C:$C,0))),"",INDEX('Policy Characteristics'!K:K,MATCH($C1298,'Policy Characteristics'!$C:$C,0)))</f>
        <v>fuels.html#end-subsidies</v>
      </c>
      <c r="R1298" s="144" t="str">
        <f>IF(ISBLANK(INDEX('Policy Characteristics'!L:L,MATCH($C1298,'Policy Characteristics'!$C:$C,0))),"",INDEX('Policy Characteristics'!L:L,MATCH($C1298,'Policy Characteristics'!$C:$C,0)))</f>
        <v>end-existing-subsidies.html</v>
      </c>
    </row>
    <row r="1299" spans="1:18" s="4" customFormat="1" x14ac:dyDescent="0.25">
      <c r="A1299" s="144" t="str">
        <f>IF(ISBLANK(INDEX('Policy Characteristics'!A:A,MATCH($C1299,'Policy Characteristics'!$C:$C,0))),"",INDEX('Policy Characteristics'!A:A,MATCH($C1299,'Policy Characteristics'!$C:$C,0)))</f>
        <v>Cross-Sector</v>
      </c>
      <c r="B1299" s="152" t="str">
        <f>IF(ISBLANK(INDEX('Policy Characteristics'!B:B,MATCH($C1299,'Policy Characteristics'!$C:$C,0))),"",INDEX('Policy Characteristics'!B:B,MATCH($C1299,'Policy Characteristics'!$C:$C,0)))</f>
        <v>End Existing Subsidies</v>
      </c>
      <c r="C1299" s="144" t="str">
        <f t="shared" si="53"/>
        <v>Percent Reduction in BAU Subsidies</v>
      </c>
      <c r="D1299" s="6" t="s">
        <v>1365</v>
      </c>
      <c r="E1299" s="45"/>
      <c r="F1299" s="6" t="s">
        <v>1366</v>
      </c>
      <c r="G1299" s="45"/>
      <c r="H1299" s="43">
        <v>710</v>
      </c>
      <c r="I1299" t="s">
        <v>44</v>
      </c>
      <c r="J1299" s="145" t="str">
        <f>IF(ISBLANK(INDEX('Policy Characteristics'!D:D,MATCH($C1299,'Policy Characteristics'!$C:$C,0))),"",INDEX('Policy Characteristics'!D:D,MATCH($C1299,'Policy Characteristics'!$C:$C,0)))</f>
        <v>End Existing Subsidies</v>
      </c>
      <c r="K1299" s="144" t="str">
        <f>IF(ISBLANK(INDEX('Policy Characteristics'!E:E,MATCH($C1299,'Policy Characteristics'!$C:$C,0))),"",INDEX('Policy Characteristics'!E:E,MATCH($C1299,'Policy Characteristics'!$C:$C,0)))</f>
        <v>cross reduce BAU subsidies</v>
      </c>
      <c r="L1299" s="151">
        <f>IF(ISBLANK(INDEX('Policy Characteristics'!F:F,MATCH($C1299,'Policy Characteristics'!$C:$C,0))),"",INDEX('Policy Characteristics'!F:F,MATCH($C1299,'Policy Characteristics'!$C:$C,0)))</f>
        <v>0</v>
      </c>
      <c r="M1299" s="151">
        <f>IF(ISBLANK(INDEX('Policy Characteristics'!G:G,MATCH($C1299,'Policy Characteristics'!$C:$C,0))),"",INDEX('Policy Characteristics'!G:G,MATCH($C1299,'Policy Characteristics'!$C:$C,0)))</f>
        <v>1</v>
      </c>
      <c r="N1299" s="151">
        <f>IF(ISBLANK(INDEX('Policy Characteristics'!H:H,MATCH($C1299,'Policy Characteristics'!$C:$C,0))),"",INDEX('Policy Characteristics'!H:H,MATCH($C1299,'Policy Characteristics'!$C:$C,0)))</f>
        <v>0.01</v>
      </c>
      <c r="O1299" s="144" t="str">
        <f>IF(ISBLANK(INDEX('Policy Characteristics'!I:I,MATCH($C1299,'Policy Characteristics'!$C:$C,0))),"",INDEX('Policy Characteristics'!I:I,MATCH($C1299,'Policy Characteristics'!$C:$C,0)))</f>
        <v>% reduction in BAU subsidies</v>
      </c>
      <c r="P1299" s="14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44" t="str">
        <f>IF(ISBLANK(INDEX('Policy Characteristics'!K:K,MATCH($C1299,'Policy Characteristics'!$C:$C,0))),"",INDEX('Policy Characteristics'!K:K,MATCH($C1299,'Policy Characteristics'!$C:$C,0)))</f>
        <v>fuels.html#end-subsidies</v>
      </c>
      <c r="R1299" s="144" t="str">
        <f>IF(ISBLANK(INDEX('Policy Characteristics'!L:L,MATCH($C1299,'Policy Characteristics'!$C:$C,0))),"",INDEX('Policy Characteristics'!L:L,MATCH($C1299,'Policy Characteristics'!$C:$C,0)))</f>
        <v>end-existing-subsidies.html</v>
      </c>
    </row>
    <row r="1300" spans="1:18" s="4" customFormat="1" x14ac:dyDescent="0.25">
      <c r="A1300" s="144" t="str">
        <f>IF(ISBLANK(INDEX('Policy Characteristics'!A:A,MATCH($C1300,'Policy Characteristics'!$C:$C,0))),"",INDEX('Policy Characteristics'!A:A,MATCH($C1300,'Policy Characteristics'!$C:$C,0)))</f>
        <v>Cross-Sector</v>
      </c>
      <c r="B1300" s="152" t="str">
        <f>IF(ISBLANK(INDEX('Policy Characteristics'!B:B,MATCH($C1300,'Policy Characteristics'!$C:$C,0))),"",INDEX('Policy Characteristics'!B:B,MATCH($C1300,'Policy Characteristics'!$C:$C,0)))</f>
        <v>End Existing Subsidies</v>
      </c>
      <c r="C1300" s="144" t="str">
        <f t="shared" si="53"/>
        <v>Percent Reduction in BAU Subsidies</v>
      </c>
      <c r="D1300" s="6" t="s">
        <v>75</v>
      </c>
      <c r="E1300" s="45"/>
      <c r="F1300" s="6" t="s">
        <v>99</v>
      </c>
      <c r="G1300" s="45"/>
      <c r="H1300" s="43">
        <v>711</v>
      </c>
      <c r="I1300" t="s">
        <v>44</v>
      </c>
      <c r="J1300" s="145" t="str">
        <f>IF(ISBLANK(INDEX('Policy Characteristics'!D:D,MATCH($C1300,'Policy Characteristics'!$C:$C,0))),"",INDEX('Policy Characteristics'!D:D,MATCH($C1300,'Policy Characteristics'!$C:$C,0)))</f>
        <v>End Existing Subsidies</v>
      </c>
      <c r="K1300" s="144" t="str">
        <f>IF(ISBLANK(INDEX('Policy Characteristics'!E:E,MATCH($C1300,'Policy Characteristics'!$C:$C,0))),"",INDEX('Policy Characteristics'!E:E,MATCH($C1300,'Policy Characteristics'!$C:$C,0)))</f>
        <v>cross reduce BAU subsidies</v>
      </c>
      <c r="L1300" s="151">
        <f>IF(ISBLANK(INDEX('Policy Characteristics'!F:F,MATCH($C1300,'Policy Characteristics'!$C:$C,0))),"",INDEX('Policy Characteristics'!F:F,MATCH($C1300,'Policy Characteristics'!$C:$C,0)))</f>
        <v>0</v>
      </c>
      <c r="M1300" s="151">
        <f>IF(ISBLANK(INDEX('Policy Characteristics'!G:G,MATCH($C1300,'Policy Characteristics'!$C:$C,0))),"",INDEX('Policy Characteristics'!G:G,MATCH($C1300,'Policy Characteristics'!$C:$C,0)))</f>
        <v>1</v>
      </c>
      <c r="N1300" s="151">
        <f>IF(ISBLANK(INDEX('Policy Characteristics'!H:H,MATCH($C1300,'Policy Characteristics'!$C:$C,0))),"",INDEX('Policy Characteristics'!H:H,MATCH($C1300,'Policy Characteristics'!$C:$C,0)))</f>
        <v>0.01</v>
      </c>
      <c r="O1300" s="144" t="str">
        <f>IF(ISBLANK(INDEX('Policy Characteristics'!I:I,MATCH($C1300,'Policy Characteristics'!$C:$C,0))),"",INDEX('Policy Characteristics'!I:I,MATCH($C1300,'Policy Characteristics'!$C:$C,0)))</f>
        <v>% reduction in BAU subsidies</v>
      </c>
      <c r="P1300" s="14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44" t="str">
        <f>IF(ISBLANK(INDEX('Policy Characteristics'!K:K,MATCH($C1300,'Policy Characteristics'!$C:$C,0))),"",INDEX('Policy Characteristics'!K:K,MATCH($C1300,'Policy Characteristics'!$C:$C,0)))</f>
        <v>fuels.html#end-subsidies</v>
      </c>
      <c r="R1300" s="144" t="str">
        <f>IF(ISBLANK(INDEX('Policy Characteristics'!L:L,MATCH($C1300,'Policy Characteristics'!$C:$C,0))),"",INDEX('Policy Characteristics'!L:L,MATCH($C1300,'Policy Characteristics'!$C:$C,0)))</f>
        <v>end-existing-subsidies.html</v>
      </c>
    </row>
    <row r="1301" spans="1:18" s="4" customFormat="1" x14ac:dyDescent="0.25">
      <c r="A1301" s="144" t="str">
        <f>IF(ISBLANK(INDEX('Policy Characteristics'!A:A,MATCH($C1301,'Policy Characteristics'!$C:$C,0))),"",INDEX('Policy Characteristics'!A:A,MATCH($C1301,'Policy Characteristics'!$C:$C,0)))</f>
        <v>Cross-Sector</v>
      </c>
      <c r="B1301" s="152" t="str">
        <f>IF(ISBLANK(INDEX('Policy Characteristics'!B:B,MATCH($C1301,'Policy Characteristics'!$C:$C,0))),"",INDEX('Policy Characteristics'!B:B,MATCH($C1301,'Policy Characteristics'!$C:$C,0)))</f>
        <v>End Existing Subsidies</v>
      </c>
      <c r="C1301" s="144" t="str">
        <f t="shared" si="53"/>
        <v>Percent Reduction in BAU Subsidies</v>
      </c>
      <c r="D1301" s="6" t="s">
        <v>431</v>
      </c>
      <c r="E1301" s="45"/>
      <c r="F1301" s="6" t="s">
        <v>432</v>
      </c>
      <c r="G1301" s="45"/>
      <c r="H1301" s="43">
        <v>712</v>
      </c>
      <c r="I1301" t="s">
        <v>44</v>
      </c>
      <c r="J1301" s="145" t="str">
        <f>IF(ISBLANK(INDEX('Policy Characteristics'!D:D,MATCH($C1301,'Policy Characteristics'!$C:$C,0))),"",INDEX('Policy Characteristics'!D:D,MATCH($C1301,'Policy Characteristics'!$C:$C,0)))</f>
        <v>End Existing Subsidies</v>
      </c>
      <c r="K1301" s="144" t="str">
        <f>IF(ISBLANK(INDEX('Policy Characteristics'!E:E,MATCH($C1301,'Policy Characteristics'!$C:$C,0))),"",INDEX('Policy Characteristics'!E:E,MATCH($C1301,'Policy Characteristics'!$C:$C,0)))</f>
        <v>cross reduce BAU subsidies</v>
      </c>
      <c r="L1301" s="151">
        <f>IF(ISBLANK(INDEX('Policy Characteristics'!F:F,MATCH($C1301,'Policy Characteristics'!$C:$C,0))),"",INDEX('Policy Characteristics'!F:F,MATCH($C1301,'Policy Characteristics'!$C:$C,0)))</f>
        <v>0</v>
      </c>
      <c r="M1301" s="151">
        <f>IF(ISBLANK(INDEX('Policy Characteristics'!G:G,MATCH($C1301,'Policy Characteristics'!$C:$C,0))),"",INDEX('Policy Characteristics'!G:G,MATCH($C1301,'Policy Characteristics'!$C:$C,0)))</f>
        <v>1</v>
      </c>
      <c r="N1301" s="151">
        <f>IF(ISBLANK(INDEX('Policy Characteristics'!H:H,MATCH($C1301,'Policy Characteristics'!$C:$C,0))),"",INDEX('Policy Characteristics'!H:H,MATCH($C1301,'Policy Characteristics'!$C:$C,0)))</f>
        <v>0.01</v>
      </c>
      <c r="O1301" s="144" t="str">
        <f>IF(ISBLANK(INDEX('Policy Characteristics'!I:I,MATCH($C1301,'Policy Characteristics'!$C:$C,0))),"",INDEX('Policy Characteristics'!I:I,MATCH($C1301,'Policy Characteristics'!$C:$C,0)))</f>
        <v>% reduction in BAU subsidies</v>
      </c>
      <c r="P1301" s="14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44" t="str">
        <f>IF(ISBLANK(INDEX('Policy Characteristics'!K:K,MATCH($C1301,'Policy Characteristics'!$C:$C,0))),"",INDEX('Policy Characteristics'!K:K,MATCH($C1301,'Policy Characteristics'!$C:$C,0)))</f>
        <v>fuels.html#end-subsidies</v>
      </c>
      <c r="R1301" s="144" t="str">
        <f>IF(ISBLANK(INDEX('Policy Characteristics'!L:L,MATCH($C1301,'Policy Characteristics'!$C:$C,0))),"",INDEX('Policy Characteristics'!L:L,MATCH($C1301,'Policy Characteristics'!$C:$C,0)))</f>
        <v>end-existing-subsidies.html</v>
      </c>
    </row>
    <row r="1302" spans="1:18" s="4" customFormat="1" x14ac:dyDescent="0.25">
      <c r="A1302" s="144" t="str">
        <f>IF(ISBLANK(INDEX('Policy Characteristics'!A:A,MATCH($C1302,'Policy Characteristics'!$C:$C,0))),"",INDEX('Policy Characteristics'!A:A,MATCH($C1302,'Policy Characteristics'!$C:$C,0)))</f>
        <v>Cross-Sector</v>
      </c>
      <c r="B1302" s="152" t="str">
        <f>IF(ISBLANK(INDEX('Policy Characteristics'!B:B,MATCH($C1302,'Policy Characteristics'!$C:$C,0))),"",INDEX('Policy Characteristics'!B:B,MATCH($C1302,'Policy Characteristics'!$C:$C,0)))</f>
        <v>End Existing Subsidies</v>
      </c>
      <c r="C1302" s="144" t="str">
        <f t="shared" si="53"/>
        <v>Percent Reduction in BAU Subsidies</v>
      </c>
      <c r="D1302" s="6" t="s">
        <v>438</v>
      </c>
      <c r="E1302" s="45"/>
      <c r="F1302" s="6" t="s">
        <v>439</v>
      </c>
      <c r="G1302" s="45"/>
      <c r="H1302" s="43">
        <v>713</v>
      </c>
      <c r="I1302" t="s">
        <v>44</v>
      </c>
      <c r="J1302" s="145" t="str">
        <f>IF(ISBLANK(INDEX('Policy Characteristics'!D:D,MATCH($C1302,'Policy Characteristics'!$C:$C,0))),"",INDEX('Policy Characteristics'!D:D,MATCH($C1302,'Policy Characteristics'!$C:$C,0)))</f>
        <v>End Existing Subsidies</v>
      </c>
      <c r="K1302" s="144" t="str">
        <f>IF(ISBLANK(INDEX('Policy Characteristics'!E:E,MATCH($C1302,'Policy Characteristics'!$C:$C,0))),"",INDEX('Policy Characteristics'!E:E,MATCH($C1302,'Policy Characteristics'!$C:$C,0)))</f>
        <v>cross reduce BAU subsidies</v>
      </c>
      <c r="L1302" s="151">
        <f>IF(ISBLANK(INDEX('Policy Characteristics'!F:F,MATCH($C1302,'Policy Characteristics'!$C:$C,0))),"",INDEX('Policy Characteristics'!F:F,MATCH($C1302,'Policy Characteristics'!$C:$C,0)))</f>
        <v>0</v>
      </c>
      <c r="M1302" s="151">
        <f>IF(ISBLANK(INDEX('Policy Characteristics'!G:G,MATCH($C1302,'Policy Characteristics'!$C:$C,0))),"",INDEX('Policy Characteristics'!G:G,MATCH($C1302,'Policy Characteristics'!$C:$C,0)))</f>
        <v>1</v>
      </c>
      <c r="N1302" s="151">
        <f>IF(ISBLANK(INDEX('Policy Characteristics'!H:H,MATCH($C1302,'Policy Characteristics'!$C:$C,0))),"",INDEX('Policy Characteristics'!H:H,MATCH($C1302,'Policy Characteristics'!$C:$C,0)))</f>
        <v>0.01</v>
      </c>
      <c r="O1302" s="144" t="str">
        <f>IF(ISBLANK(INDEX('Policy Characteristics'!I:I,MATCH($C1302,'Policy Characteristics'!$C:$C,0))),"",INDEX('Policy Characteristics'!I:I,MATCH($C1302,'Policy Characteristics'!$C:$C,0)))</f>
        <v>% reduction in BAU subsidies</v>
      </c>
      <c r="P1302" s="14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44" t="str">
        <f>IF(ISBLANK(INDEX('Policy Characteristics'!K:K,MATCH($C1302,'Policy Characteristics'!$C:$C,0))),"",INDEX('Policy Characteristics'!K:K,MATCH($C1302,'Policy Characteristics'!$C:$C,0)))</f>
        <v>fuels.html#end-subsidies</v>
      </c>
      <c r="R1302" s="144" t="str">
        <f>IF(ISBLANK(INDEX('Policy Characteristics'!L:L,MATCH($C1302,'Policy Characteristics'!$C:$C,0))),"",INDEX('Policy Characteristics'!L:L,MATCH($C1302,'Policy Characteristics'!$C:$C,0)))</f>
        <v>end-existing-subsidies.html</v>
      </c>
    </row>
    <row r="1303" spans="1:18" s="4" customFormat="1" x14ac:dyDescent="0.25">
      <c r="A1303" s="144" t="str">
        <f>IF(ISBLANK(INDEX('Policy Characteristics'!A:A,MATCH($C1303,'Policy Characteristics'!$C:$C,0))),"",INDEX('Policy Characteristics'!A:A,MATCH($C1303,'Policy Characteristics'!$C:$C,0)))</f>
        <v>Cross-Sector</v>
      </c>
      <c r="B1303" s="152" t="str">
        <f>IF(ISBLANK(INDEX('Policy Characteristics'!B:B,MATCH($C1303,'Policy Characteristics'!$C:$C,0))),"",INDEX('Policy Characteristics'!B:B,MATCH($C1303,'Policy Characteristics'!$C:$C,0)))</f>
        <v>End Existing Subsidies</v>
      </c>
      <c r="C1303" s="144" t="str">
        <f t="shared" si="53"/>
        <v>Percent Reduction in BAU Subsidies</v>
      </c>
      <c r="D1303" s="6" t="s">
        <v>1357</v>
      </c>
      <c r="E1303" s="45"/>
      <c r="F1303" s="6" t="s">
        <v>1361</v>
      </c>
      <c r="G1303" s="45"/>
      <c r="H1303" s="43">
        <v>714</v>
      </c>
      <c r="I1303" t="s">
        <v>44</v>
      </c>
      <c r="J1303" s="145" t="str">
        <f>IF(ISBLANK(INDEX('Policy Characteristics'!D:D,MATCH($C1303,'Policy Characteristics'!$C:$C,0))),"",INDEX('Policy Characteristics'!D:D,MATCH($C1303,'Policy Characteristics'!$C:$C,0)))</f>
        <v>End Existing Subsidies</v>
      </c>
      <c r="K1303" s="144" t="str">
        <f>IF(ISBLANK(INDEX('Policy Characteristics'!E:E,MATCH($C1303,'Policy Characteristics'!$C:$C,0))),"",INDEX('Policy Characteristics'!E:E,MATCH($C1303,'Policy Characteristics'!$C:$C,0)))</f>
        <v>cross reduce BAU subsidies</v>
      </c>
      <c r="L1303" s="151">
        <f>IF(ISBLANK(INDEX('Policy Characteristics'!F:F,MATCH($C1303,'Policy Characteristics'!$C:$C,0))),"",INDEX('Policy Characteristics'!F:F,MATCH($C1303,'Policy Characteristics'!$C:$C,0)))</f>
        <v>0</v>
      </c>
      <c r="M1303" s="151">
        <f>IF(ISBLANK(INDEX('Policy Characteristics'!G:G,MATCH($C1303,'Policy Characteristics'!$C:$C,0))),"",INDEX('Policy Characteristics'!G:G,MATCH($C1303,'Policy Characteristics'!$C:$C,0)))</f>
        <v>1</v>
      </c>
      <c r="N1303" s="151">
        <f>IF(ISBLANK(INDEX('Policy Characteristics'!H:H,MATCH($C1303,'Policy Characteristics'!$C:$C,0))),"",INDEX('Policy Characteristics'!H:H,MATCH($C1303,'Policy Characteristics'!$C:$C,0)))</f>
        <v>0.01</v>
      </c>
      <c r="O1303" s="144" t="str">
        <f>IF(ISBLANK(INDEX('Policy Characteristics'!I:I,MATCH($C1303,'Policy Characteristics'!$C:$C,0))),"",INDEX('Policy Characteristics'!I:I,MATCH($C1303,'Policy Characteristics'!$C:$C,0)))</f>
        <v>% reduction in BAU subsidies</v>
      </c>
      <c r="P1303" s="14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44" t="str">
        <f>IF(ISBLANK(INDEX('Policy Characteristics'!K:K,MATCH($C1303,'Policy Characteristics'!$C:$C,0))),"",INDEX('Policy Characteristics'!K:K,MATCH($C1303,'Policy Characteristics'!$C:$C,0)))</f>
        <v>fuels.html#end-subsidies</v>
      </c>
      <c r="R1303" s="144" t="str">
        <f>IF(ISBLANK(INDEX('Policy Characteristics'!L:L,MATCH($C1303,'Policy Characteristics'!$C:$C,0))),"",INDEX('Policy Characteristics'!L:L,MATCH($C1303,'Policy Characteristics'!$C:$C,0)))</f>
        <v>end-existing-subsidies.html</v>
      </c>
    </row>
    <row r="1304" spans="1:18" s="4" customFormat="1" x14ac:dyDescent="0.25">
      <c r="A1304" s="144" t="str">
        <f>IF(ISBLANK(INDEX('Policy Characteristics'!A:A,MATCH($C1304,'Policy Characteristics'!$C:$C,0))),"",INDEX('Policy Characteristics'!A:A,MATCH($C1304,'Policy Characteristics'!$C:$C,0)))</f>
        <v>Cross-Sector</v>
      </c>
      <c r="B1304" s="152" t="str">
        <f>IF(ISBLANK(INDEX('Policy Characteristics'!B:B,MATCH($C1304,'Policy Characteristics'!$C:$C,0))),"",INDEX('Policy Characteristics'!B:B,MATCH($C1304,'Policy Characteristics'!$C:$C,0)))</f>
        <v>End Existing Subsidies</v>
      </c>
      <c r="C1304" s="144" t="str">
        <f t="shared" ref="C1304" si="54">C$1287</f>
        <v>Percent Reduction in BAU Subsidies</v>
      </c>
      <c r="D1304" s="6" t="s">
        <v>1367</v>
      </c>
      <c r="E1304" s="45"/>
      <c r="F1304" s="6" t="s">
        <v>1368</v>
      </c>
      <c r="G1304" s="45"/>
      <c r="H1304" s="43">
        <v>715</v>
      </c>
      <c r="I1304" t="s">
        <v>44</v>
      </c>
      <c r="J1304" s="145" t="str">
        <f>IF(ISBLANK(INDEX('Policy Characteristics'!D:D,MATCH($C1304,'Policy Characteristics'!$C:$C,0))),"",INDEX('Policy Characteristics'!D:D,MATCH($C1304,'Policy Characteristics'!$C:$C,0)))</f>
        <v>End Existing Subsidies</v>
      </c>
      <c r="K1304" s="144" t="str">
        <f>IF(ISBLANK(INDEX('Policy Characteristics'!E:E,MATCH($C1304,'Policy Characteristics'!$C:$C,0))),"",INDEX('Policy Characteristics'!E:E,MATCH($C1304,'Policy Characteristics'!$C:$C,0)))</f>
        <v>cross reduce BAU subsidies</v>
      </c>
      <c r="L1304" s="151">
        <f>IF(ISBLANK(INDEX('Policy Characteristics'!F:F,MATCH($C1304,'Policy Characteristics'!$C:$C,0))),"",INDEX('Policy Characteristics'!F:F,MATCH($C1304,'Policy Characteristics'!$C:$C,0)))</f>
        <v>0</v>
      </c>
      <c r="M1304" s="151">
        <f>IF(ISBLANK(INDEX('Policy Characteristics'!G:G,MATCH($C1304,'Policy Characteristics'!$C:$C,0))),"",INDEX('Policy Characteristics'!G:G,MATCH($C1304,'Policy Characteristics'!$C:$C,0)))</f>
        <v>1</v>
      </c>
      <c r="N1304" s="151">
        <f>IF(ISBLANK(INDEX('Policy Characteristics'!H:H,MATCH($C1304,'Policy Characteristics'!$C:$C,0))),"",INDEX('Policy Characteristics'!H:H,MATCH($C1304,'Policy Characteristics'!$C:$C,0)))</f>
        <v>0.01</v>
      </c>
      <c r="O1304" s="144" t="str">
        <f>IF(ISBLANK(INDEX('Policy Characteristics'!I:I,MATCH($C1304,'Policy Characteristics'!$C:$C,0))),"",INDEX('Policy Characteristics'!I:I,MATCH($C1304,'Policy Characteristics'!$C:$C,0)))</f>
        <v>% reduction in BAU subsidies</v>
      </c>
      <c r="P1304" s="14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44" t="str">
        <f>IF(ISBLANK(INDEX('Policy Characteristics'!K:K,MATCH($C1304,'Policy Characteristics'!$C:$C,0))),"",INDEX('Policy Characteristics'!K:K,MATCH($C1304,'Policy Characteristics'!$C:$C,0)))</f>
        <v>fuels.html#end-subsidies</v>
      </c>
      <c r="R1304" s="144" t="str">
        <f>IF(ISBLANK(INDEX('Policy Characteristics'!L:L,MATCH($C1304,'Policy Characteristics'!$C:$C,0))),"",INDEX('Policy Characteristics'!L:L,MATCH($C1304,'Policy Characteristics'!$C:$C,0)))</f>
        <v>end-existing-subsidies.html</v>
      </c>
    </row>
    <row r="1305" spans="1:18" s="4" customFormat="1" x14ac:dyDescent="0.25">
      <c r="A1305" s="144" t="str">
        <f>IF(ISBLANK(INDEX('Policy Characteristics'!A:A,MATCH($C1305,'Policy Characteristics'!$C:$C,0))),"",INDEX('Policy Characteristics'!A:A,MATCH($C1305,'Policy Characteristics'!$C:$C,0)))</f>
        <v>Cross-Sector</v>
      </c>
      <c r="B1305" s="152" t="str">
        <f>IF(ISBLANK(INDEX('Policy Characteristics'!B:B,MATCH($C1305,'Policy Characteristics'!$C:$C,0))),"",INDEX('Policy Characteristics'!B:B,MATCH($C1305,'Policy Characteristics'!$C:$C,0)))</f>
        <v>End Existing Subsidies</v>
      </c>
      <c r="C1305" s="144" t="str">
        <f t="shared" ref="C1305:C1307" si="55">C$1287</f>
        <v>Percent Reduction in BAU Subsidies</v>
      </c>
      <c r="D1305" s="6" t="s">
        <v>1358</v>
      </c>
      <c r="E1305" s="45"/>
      <c r="F1305" s="6" t="s">
        <v>1362</v>
      </c>
      <c r="G1305" s="45"/>
      <c r="H1305" s="43">
        <v>716</v>
      </c>
      <c r="I1305" t="s">
        <v>44</v>
      </c>
      <c r="J1305" s="145" t="str">
        <f>IF(ISBLANK(INDEX('Policy Characteristics'!D:D,MATCH($C1305,'Policy Characteristics'!$C:$C,0))),"",INDEX('Policy Characteristics'!D:D,MATCH($C1305,'Policy Characteristics'!$C:$C,0)))</f>
        <v>End Existing Subsidies</v>
      </c>
      <c r="K1305" s="144" t="str">
        <f>IF(ISBLANK(INDEX('Policy Characteristics'!E:E,MATCH($C1305,'Policy Characteristics'!$C:$C,0))),"",INDEX('Policy Characteristics'!E:E,MATCH($C1305,'Policy Characteristics'!$C:$C,0)))</f>
        <v>cross reduce BAU subsidies</v>
      </c>
      <c r="L1305" s="151">
        <f>IF(ISBLANK(INDEX('Policy Characteristics'!F:F,MATCH($C1305,'Policy Characteristics'!$C:$C,0))),"",INDEX('Policy Characteristics'!F:F,MATCH($C1305,'Policy Characteristics'!$C:$C,0)))</f>
        <v>0</v>
      </c>
      <c r="M1305" s="151">
        <f>IF(ISBLANK(INDEX('Policy Characteristics'!G:G,MATCH($C1305,'Policy Characteristics'!$C:$C,0))),"",INDEX('Policy Characteristics'!G:G,MATCH($C1305,'Policy Characteristics'!$C:$C,0)))</f>
        <v>1</v>
      </c>
      <c r="N1305" s="151">
        <f>IF(ISBLANK(INDEX('Policy Characteristics'!H:H,MATCH($C1305,'Policy Characteristics'!$C:$C,0))),"",INDEX('Policy Characteristics'!H:H,MATCH($C1305,'Policy Characteristics'!$C:$C,0)))</f>
        <v>0.01</v>
      </c>
      <c r="O1305" s="144" t="str">
        <f>IF(ISBLANK(INDEX('Policy Characteristics'!I:I,MATCH($C1305,'Policy Characteristics'!$C:$C,0))),"",INDEX('Policy Characteristics'!I:I,MATCH($C1305,'Policy Characteristics'!$C:$C,0)))</f>
        <v>% reduction in BAU subsidies</v>
      </c>
      <c r="P1305" s="14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44" t="str">
        <f>IF(ISBLANK(INDEX('Policy Characteristics'!K:K,MATCH($C1305,'Policy Characteristics'!$C:$C,0))),"",INDEX('Policy Characteristics'!K:K,MATCH($C1305,'Policy Characteristics'!$C:$C,0)))</f>
        <v>fuels.html#end-subsidies</v>
      </c>
      <c r="R1305" s="144" t="str">
        <f>IF(ISBLANK(INDEX('Policy Characteristics'!L:L,MATCH($C1305,'Policy Characteristics'!$C:$C,0))),"",INDEX('Policy Characteristics'!L:L,MATCH($C1305,'Policy Characteristics'!$C:$C,0)))</f>
        <v>end-existing-subsidies.html</v>
      </c>
    </row>
    <row r="1306" spans="1:18" s="4" customFormat="1" x14ac:dyDescent="0.25">
      <c r="A1306" s="144" t="str">
        <f>IF(ISBLANK(INDEX('Policy Characteristics'!A:A,MATCH($C1306,'Policy Characteristics'!$C:$C,0))),"",INDEX('Policy Characteristics'!A:A,MATCH($C1306,'Policy Characteristics'!$C:$C,0)))</f>
        <v>Cross-Sector</v>
      </c>
      <c r="B1306" s="152" t="str">
        <f>IF(ISBLANK(INDEX('Policy Characteristics'!B:B,MATCH($C1306,'Policy Characteristics'!$C:$C,0))),"",INDEX('Policy Characteristics'!B:B,MATCH($C1306,'Policy Characteristics'!$C:$C,0)))</f>
        <v>End Existing Subsidies</v>
      </c>
      <c r="C1306" s="144" t="str">
        <f t="shared" si="55"/>
        <v>Percent Reduction in BAU Subsidies</v>
      </c>
      <c r="D1306" s="6" t="s">
        <v>1359</v>
      </c>
      <c r="E1306" s="45"/>
      <c r="F1306" s="6" t="s">
        <v>1363</v>
      </c>
      <c r="G1306" s="45"/>
      <c r="H1306" s="43">
        <v>717</v>
      </c>
      <c r="I1306" t="s">
        <v>44</v>
      </c>
      <c r="J1306" s="145" t="str">
        <f>IF(ISBLANK(INDEX('Policy Characteristics'!D:D,MATCH($C1306,'Policy Characteristics'!$C:$C,0))),"",INDEX('Policy Characteristics'!D:D,MATCH($C1306,'Policy Characteristics'!$C:$C,0)))</f>
        <v>End Existing Subsidies</v>
      </c>
      <c r="K1306" s="144" t="str">
        <f>IF(ISBLANK(INDEX('Policy Characteristics'!E:E,MATCH($C1306,'Policy Characteristics'!$C:$C,0))),"",INDEX('Policy Characteristics'!E:E,MATCH($C1306,'Policy Characteristics'!$C:$C,0)))</f>
        <v>cross reduce BAU subsidies</v>
      </c>
      <c r="L1306" s="151">
        <f>IF(ISBLANK(INDEX('Policy Characteristics'!F:F,MATCH($C1306,'Policy Characteristics'!$C:$C,0))),"",INDEX('Policy Characteristics'!F:F,MATCH($C1306,'Policy Characteristics'!$C:$C,0)))</f>
        <v>0</v>
      </c>
      <c r="M1306" s="151">
        <f>IF(ISBLANK(INDEX('Policy Characteristics'!G:G,MATCH($C1306,'Policy Characteristics'!$C:$C,0))),"",INDEX('Policy Characteristics'!G:G,MATCH($C1306,'Policy Characteristics'!$C:$C,0)))</f>
        <v>1</v>
      </c>
      <c r="N1306" s="151">
        <f>IF(ISBLANK(INDEX('Policy Characteristics'!H:H,MATCH($C1306,'Policy Characteristics'!$C:$C,0))),"",INDEX('Policy Characteristics'!H:H,MATCH($C1306,'Policy Characteristics'!$C:$C,0)))</f>
        <v>0.01</v>
      </c>
      <c r="O1306" s="144" t="str">
        <f>IF(ISBLANK(INDEX('Policy Characteristics'!I:I,MATCH($C1306,'Policy Characteristics'!$C:$C,0))),"",INDEX('Policy Characteristics'!I:I,MATCH($C1306,'Policy Characteristics'!$C:$C,0)))</f>
        <v>% reduction in BAU subsidies</v>
      </c>
      <c r="P1306" s="14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44" t="str">
        <f>IF(ISBLANK(INDEX('Policy Characteristics'!K:K,MATCH($C1306,'Policy Characteristics'!$C:$C,0))),"",INDEX('Policy Characteristics'!K:K,MATCH($C1306,'Policy Characteristics'!$C:$C,0)))</f>
        <v>fuels.html#end-subsidies</v>
      </c>
      <c r="R1306" s="144" t="str">
        <f>IF(ISBLANK(INDEX('Policy Characteristics'!L:L,MATCH($C1306,'Policy Characteristics'!$C:$C,0))),"",INDEX('Policy Characteristics'!L:L,MATCH($C1306,'Policy Characteristics'!$C:$C,0)))</f>
        <v>end-existing-subsidies.html</v>
      </c>
    </row>
    <row r="1307" spans="1:18" s="4" customFormat="1" x14ac:dyDescent="0.25">
      <c r="A1307" s="144" t="str">
        <f>IF(ISBLANK(INDEX('Policy Characteristics'!A:A,MATCH($C1307,'Policy Characteristics'!$C:$C,0))),"",INDEX('Policy Characteristics'!A:A,MATCH($C1307,'Policy Characteristics'!$C:$C,0)))</f>
        <v>Cross-Sector</v>
      </c>
      <c r="B1307" s="152" t="str">
        <f>IF(ISBLANK(INDEX('Policy Characteristics'!B:B,MATCH($C1307,'Policy Characteristics'!$C:$C,0))),"",INDEX('Policy Characteristics'!B:B,MATCH($C1307,'Policy Characteristics'!$C:$C,0)))</f>
        <v>End Existing Subsidies</v>
      </c>
      <c r="C1307" s="144" t="str">
        <f t="shared" si="55"/>
        <v>Percent Reduction in BAU Subsidies</v>
      </c>
      <c r="D1307" s="6" t="s">
        <v>1360</v>
      </c>
      <c r="E1307" s="45"/>
      <c r="F1307" s="6" t="s">
        <v>1364</v>
      </c>
      <c r="G1307" s="45"/>
      <c r="H1307" s="43">
        <v>718</v>
      </c>
      <c r="I1307" t="s">
        <v>44</v>
      </c>
      <c r="J1307" s="145" t="str">
        <f>IF(ISBLANK(INDEX('Policy Characteristics'!D:D,MATCH($C1307,'Policy Characteristics'!$C:$C,0))),"",INDEX('Policy Characteristics'!D:D,MATCH($C1307,'Policy Characteristics'!$C:$C,0)))</f>
        <v>End Existing Subsidies</v>
      </c>
      <c r="K1307" s="144" t="str">
        <f>IF(ISBLANK(INDEX('Policy Characteristics'!E:E,MATCH($C1307,'Policy Characteristics'!$C:$C,0))),"",INDEX('Policy Characteristics'!E:E,MATCH($C1307,'Policy Characteristics'!$C:$C,0)))</f>
        <v>cross reduce BAU subsidies</v>
      </c>
      <c r="L1307" s="151">
        <f>IF(ISBLANK(INDEX('Policy Characteristics'!F:F,MATCH($C1307,'Policy Characteristics'!$C:$C,0))),"",INDEX('Policy Characteristics'!F:F,MATCH($C1307,'Policy Characteristics'!$C:$C,0)))</f>
        <v>0</v>
      </c>
      <c r="M1307" s="151">
        <f>IF(ISBLANK(INDEX('Policy Characteristics'!G:G,MATCH($C1307,'Policy Characteristics'!$C:$C,0))),"",INDEX('Policy Characteristics'!G:G,MATCH($C1307,'Policy Characteristics'!$C:$C,0)))</f>
        <v>1</v>
      </c>
      <c r="N1307" s="151">
        <f>IF(ISBLANK(INDEX('Policy Characteristics'!H:H,MATCH($C1307,'Policy Characteristics'!$C:$C,0))),"",INDEX('Policy Characteristics'!H:H,MATCH($C1307,'Policy Characteristics'!$C:$C,0)))</f>
        <v>0.01</v>
      </c>
      <c r="O1307" s="144" t="str">
        <f>IF(ISBLANK(INDEX('Policy Characteristics'!I:I,MATCH($C1307,'Policy Characteristics'!$C:$C,0))),"",INDEX('Policy Characteristics'!I:I,MATCH($C1307,'Policy Characteristics'!$C:$C,0)))</f>
        <v>% reduction in BAU subsidies</v>
      </c>
      <c r="P1307" s="14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44" t="str">
        <f>IF(ISBLANK(INDEX('Policy Characteristics'!K:K,MATCH($C1307,'Policy Characteristics'!$C:$C,0))),"",INDEX('Policy Characteristics'!K:K,MATCH($C1307,'Policy Characteristics'!$C:$C,0)))</f>
        <v>fuels.html#end-subsidies</v>
      </c>
      <c r="R1307" s="144" t="str">
        <f>IF(ISBLANK(INDEX('Policy Characteristics'!L:L,MATCH($C1307,'Policy Characteristics'!$C:$C,0))),"",INDEX('Policy Characteristics'!L:L,MATCH($C1307,'Policy Characteristics'!$C:$C,0)))</f>
        <v>end-existing-subsidies.html</v>
      </c>
    </row>
    <row r="1308" spans="1:18" s="2" customFormat="1" x14ac:dyDescent="0.25">
      <c r="A1308" s="144" t="str">
        <f>IF(ISBLANK(INDEX('Policy Characteristics'!A:A,MATCH($C1308,'Policy Characteristics'!$C:$C,0))),"",INDEX('Policy Characteristics'!A:A,MATCH($C1308,'Policy Characteristics'!$C:$C,0)))</f>
        <v>Cross-Sector</v>
      </c>
      <c r="B1308" s="152" t="str">
        <f>IF(ISBLANK(INDEX('Policy Characteristics'!B:B,MATCH($C1308,'Policy Characteristics'!$C:$C,0))),"",INDEX('Policy Characteristics'!B:B,MATCH($C1308,'Policy Characteristics'!$C:$C,0)))</f>
        <v>Exempt Non-CO2 Emissions from C Tax</v>
      </c>
      <c r="C1308" s="159" t="s">
        <v>1339</v>
      </c>
      <c r="D1308" s="6"/>
      <c r="E1308" s="6"/>
      <c r="F1308" s="6"/>
      <c r="G1308" s="6"/>
      <c r="H1308" s="43">
        <v>719</v>
      </c>
      <c r="I1308" t="s">
        <v>44</v>
      </c>
      <c r="J1308" s="145" t="str">
        <f>IF(ISBLANK(INDEX('Policy Characteristics'!D:D,MATCH($C1308,'Policy Characteristics'!$C:$C,0))),"",INDEX('Policy Characteristics'!D:D,MATCH($C1308,'Policy Characteristics'!$C:$C,0)))</f>
        <v/>
      </c>
      <c r="K1308" s="144" t="str">
        <f>IF(ISBLANK(INDEX('Policy Characteristics'!E:E,MATCH($C1308,'Policy Characteristics'!$C:$C,0))),"",INDEX('Policy Characteristics'!E:E,MATCH($C1308,'Policy Characteristics'!$C:$C,0)))</f>
        <v>cross toggle whether carbon tax affects non CO2 emissions</v>
      </c>
      <c r="L1308" s="144">
        <f>IF(ISBLANK(INDEX('Policy Characteristics'!F:F,MATCH($C1308,'Policy Characteristics'!$C:$C,0))),"",INDEX('Policy Characteristics'!F:F,MATCH($C1308,'Policy Characteristics'!$C:$C,0)))</f>
        <v>0</v>
      </c>
      <c r="M1308" s="144">
        <f>IF(ISBLANK(INDEX('Policy Characteristics'!G:G,MATCH($C1308,'Policy Characteristics'!$C:$C,0))),"",INDEX('Policy Characteristics'!G:G,MATCH($C1308,'Policy Characteristics'!$C:$C,0)))</f>
        <v>1</v>
      </c>
      <c r="N1308" s="144">
        <f>IF(ISBLANK(INDEX('Policy Characteristics'!H:H,MATCH($C1308,'Policy Characteristics'!$C:$C,0))),"",INDEX('Policy Characteristics'!H:H,MATCH($C1308,'Policy Characteristics'!$C:$C,0)))</f>
        <v>1</v>
      </c>
      <c r="O1308" s="144" t="str">
        <f>IF(ISBLANK(INDEX('Policy Characteristics'!I:I,MATCH($C1308,'Policy Characteristics'!$C:$C,0))),"",INDEX('Policy Characteristics'!I:I,MATCH($C1308,'Policy Characteristics'!$C:$C,0)))</f>
        <v>on/off</v>
      </c>
      <c r="P1308" s="14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144" t="str">
        <f>IF(ISBLANK(INDEX('Policy Characteristics'!K:K,MATCH($C1308,'Policy Characteristics'!$C:$C,0))),"",INDEX('Policy Characteristics'!K:K,MATCH($C1308,'Policy Characteristics'!$C:$C,0)))</f>
        <v>fuels.html#carbon-tax</v>
      </c>
      <c r="R1308" s="144" t="str">
        <f>IF(ISBLANK(INDEX('Policy Characteristics'!L:L,MATCH($C1308,'Policy Characteristics'!$C:$C,0))),"",INDEX('Policy Characteristics'!L:L,MATCH($C1308,'Policy Characteristics'!$C:$C,0)))</f>
        <v>carbon-tax.html</v>
      </c>
    </row>
    <row r="1309" spans="1:18" s="2" customFormat="1" x14ac:dyDescent="0.25">
      <c r="A1309" s="144" t="str">
        <f>IF(ISBLANK(INDEX('Policy Characteristics'!A:A,MATCH($C1309,'Policy Characteristics'!$C:$C,0))),"",INDEX('Policy Characteristics'!A:A,MATCH($C1309,'Policy Characteristics'!$C:$C,0)))</f>
        <v>Cross-Sector</v>
      </c>
      <c r="B1309" s="152" t="str">
        <f>IF(ISBLANK(INDEX('Policy Characteristics'!B:B,MATCH($C1309,'Policy Characteristics'!$C:$C,0))),"",INDEX('Policy Characteristics'!B:B,MATCH($C1309,'Policy Characteristics'!$C:$C,0)))</f>
        <v>Exempt Process Emissions from C Tax</v>
      </c>
      <c r="C1309" s="1" t="s">
        <v>2224</v>
      </c>
      <c r="D1309" s="45" t="s">
        <v>1956</v>
      </c>
      <c r="E1309" s="6"/>
      <c r="F1309" t="s">
        <v>1981</v>
      </c>
      <c r="G1309" s="6"/>
      <c r="H1309" s="47">
        <v>1628</v>
      </c>
      <c r="I1309" t="s">
        <v>43</v>
      </c>
      <c r="J1309" s="145" t="str">
        <f>IF(ISBLANK(INDEX('Policy Characteristics'!D:D,MATCH($C1309,'Policy Characteristics'!$C:$C,0))),"",INDEX('Policy Characteristics'!D:D,MATCH($C1309,'Policy Characteristics'!$C:$C,0)))</f>
        <v/>
      </c>
      <c r="K1309" s="144" t="str">
        <f>IF(ISBLANK(INDEX('Policy Characteristics'!E:E,MATCH($C1309,'Policy Characteristics'!$C:$C,0))),"",INDEX('Policy Characteristics'!E:E,MATCH($C1309,'Policy Characteristics'!$C:$C,0)))</f>
        <v>cross toggle whether carbon tax affects process emissions</v>
      </c>
      <c r="L1309" s="144">
        <f>IF(ISBLANK(INDEX('Policy Characteristics'!F:F,MATCH($C1309,'Policy Characteristics'!$C:$C,0))),"",INDEX('Policy Characteristics'!F:F,MATCH($C1309,'Policy Characteristics'!$C:$C,0)))</f>
        <v>0</v>
      </c>
      <c r="M1309" s="144">
        <f>IF(ISBLANK(INDEX('Policy Characteristics'!G:G,MATCH($C1309,'Policy Characteristics'!$C:$C,0))),"",INDEX('Policy Characteristics'!G:G,MATCH($C1309,'Policy Characteristics'!$C:$C,0)))</f>
        <v>1</v>
      </c>
      <c r="N1309" s="144">
        <f>IF(ISBLANK(INDEX('Policy Characteristics'!H:H,MATCH($C1309,'Policy Characteristics'!$C:$C,0))),"",INDEX('Policy Characteristics'!H:H,MATCH($C1309,'Policy Characteristics'!$C:$C,0)))</f>
        <v>1</v>
      </c>
      <c r="O1309" s="144" t="str">
        <f>IF(ISBLANK(INDEX('Policy Characteristics'!I:I,MATCH($C1309,'Policy Characteristics'!$C:$C,0))),"",INDEX('Policy Characteristics'!I:I,MATCH($C1309,'Policy Characteristics'!$C:$C,0)))</f>
        <v>on/off</v>
      </c>
      <c r="P1309" s="144" t="str">
        <f>IF(ISBLANK(INDEX('Policy Characteristics'!J:J,MATCH($C1309,'Policy Characteristics'!$C:$C,0))),"",INDEX('Policy Characteristics'!J:J,MATCH($C1309,'Policy Characteristics'!$C:$C,0)))</f>
        <v xml:space="preserve">**Description:** This policy prevents the carbon tax from being levied on process emissions (non-energy greenhouse gas emissions from industrial and agricultural operations). </v>
      </c>
      <c r="Q1309" s="144" t="str">
        <f>IF(ISBLANK(INDEX('Policy Characteristics'!K:K,MATCH($C1309,'Policy Characteristics'!$C:$C,0))),"",INDEX('Policy Characteristics'!K:K,MATCH($C1309,'Policy Characteristics'!$C:$C,0)))</f>
        <v>fuels.html#carbon-tax</v>
      </c>
      <c r="R1309" s="144" t="str">
        <f>IF(ISBLANK(INDEX('Policy Characteristics'!L:L,MATCH($C1309,'Policy Characteristics'!$C:$C,0))),"",INDEX('Policy Characteristics'!L:L,MATCH($C1309,'Policy Characteristics'!$C:$C,0)))</f>
        <v>carbon-tax.html</v>
      </c>
    </row>
    <row r="1310" spans="1:18" s="2" customFormat="1" x14ac:dyDescent="0.25">
      <c r="A1310" s="144" t="str">
        <f>IF(ISBLANK(INDEX('Policy Characteristics'!A:A,MATCH($C1310,'Policy Characteristics'!$C:$C,0))),"",INDEX('Policy Characteristics'!A:A,MATCH($C1310,'Policy Characteristics'!$C:$C,0)))</f>
        <v>Cross-Sector</v>
      </c>
      <c r="B1310" s="152" t="str">
        <f>IF(ISBLANK(INDEX('Policy Characteristics'!B:B,MATCH($C1310,'Policy Characteristics'!$C:$C,0))),"",INDEX('Policy Characteristics'!B:B,MATCH($C1310,'Policy Characteristics'!$C:$C,0)))</f>
        <v>Exempt Process Emissions from C Tax</v>
      </c>
      <c r="C1310" s="144" t="str">
        <f>C$1309</f>
        <v>BEPEfCT Boolean Exempt Process Emissions from Carbon Tax</v>
      </c>
      <c r="D1310" s="6" t="s">
        <v>1957</v>
      </c>
      <c r="E1310" s="6"/>
      <c r="F1310" t="s">
        <v>1652</v>
      </c>
      <c r="G1310" s="6"/>
      <c r="H1310" s="47">
        <v>1629</v>
      </c>
      <c r="I1310" t="s">
        <v>43</v>
      </c>
      <c r="J1310" s="145" t="str">
        <f>IF(ISBLANK(INDEX('Policy Characteristics'!D:D,MATCH($C1310,'Policy Characteristics'!$C:$C,0))),"",INDEX('Policy Characteristics'!D:D,MATCH($C1310,'Policy Characteristics'!$C:$C,0)))</f>
        <v/>
      </c>
      <c r="K1310" s="144" t="str">
        <f>IF(ISBLANK(INDEX('Policy Characteristics'!E:E,MATCH($C1310,'Policy Characteristics'!$C:$C,0))),"",INDEX('Policy Characteristics'!E:E,MATCH($C1310,'Policy Characteristics'!$C:$C,0)))</f>
        <v>cross toggle whether carbon tax affects process emissions</v>
      </c>
      <c r="L1310" s="144">
        <f>IF(ISBLANK(INDEX('Policy Characteristics'!F:F,MATCH($C1310,'Policy Characteristics'!$C:$C,0))),"",INDEX('Policy Characteristics'!F:F,MATCH($C1310,'Policy Characteristics'!$C:$C,0)))</f>
        <v>0</v>
      </c>
      <c r="M1310" s="144">
        <f>IF(ISBLANK(INDEX('Policy Characteristics'!G:G,MATCH($C1310,'Policy Characteristics'!$C:$C,0))),"",INDEX('Policy Characteristics'!G:G,MATCH($C1310,'Policy Characteristics'!$C:$C,0)))</f>
        <v>1</v>
      </c>
      <c r="N1310" s="144">
        <f>IF(ISBLANK(INDEX('Policy Characteristics'!H:H,MATCH($C1310,'Policy Characteristics'!$C:$C,0))),"",INDEX('Policy Characteristics'!H:H,MATCH($C1310,'Policy Characteristics'!$C:$C,0)))</f>
        <v>1</v>
      </c>
      <c r="O1310" s="144" t="str">
        <f>IF(ISBLANK(INDEX('Policy Characteristics'!I:I,MATCH($C1310,'Policy Characteristics'!$C:$C,0))),"",INDEX('Policy Characteristics'!I:I,MATCH($C1310,'Policy Characteristics'!$C:$C,0)))</f>
        <v>on/off</v>
      </c>
      <c r="P1310" s="144"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44" t="str">
        <f>IF(ISBLANK(INDEX('Policy Characteristics'!K:K,MATCH($C1310,'Policy Characteristics'!$C:$C,0))),"",INDEX('Policy Characteristics'!K:K,MATCH($C1310,'Policy Characteristics'!$C:$C,0)))</f>
        <v>fuels.html#carbon-tax</v>
      </c>
      <c r="R1310" s="144" t="str">
        <f>IF(ISBLANK(INDEX('Policy Characteristics'!L:L,MATCH($C1310,'Policy Characteristics'!$C:$C,0))),"",INDEX('Policy Characteristics'!L:L,MATCH($C1310,'Policy Characteristics'!$C:$C,0)))</f>
        <v>carbon-tax.html</v>
      </c>
    </row>
    <row r="1311" spans="1:18" s="2" customFormat="1" x14ac:dyDescent="0.25">
      <c r="A1311" s="144" t="str">
        <f>IF(ISBLANK(INDEX('Policy Characteristics'!A:A,MATCH($C1311,'Policy Characteristics'!$C:$C,0))),"",INDEX('Policy Characteristics'!A:A,MATCH($C1311,'Policy Characteristics'!$C:$C,0)))</f>
        <v>Cross-Sector</v>
      </c>
      <c r="B1311" s="152" t="str">
        <f>IF(ISBLANK(INDEX('Policy Characteristics'!B:B,MATCH($C1311,'Policy Characteristics'!$C:$C,0))),"",INDEX('Policy Characteristics'!B:B,MATCH($C1311,'Policy Characteristics'!$C:$C,0)))</f>
        <v>Exempt Process Emissions from C Tax</v>
      </c>
      <c r="C1311" s="144" t="str">
        <f t="shared" ref="C1311:C1333" si="56">C$1309</f>
        <v>BEPEfCT Boolean Exempt Process Emissions from Carbon Tax</v>
      </c>
      <c r="D1311" s="6" t="s">
        <v>1958</v>
      </c>
      <c r="E1311" s="6"/>
      <c r="F1311" t="s">
        <v>1922</v>
      </c>
      <c r="G1311" s="6"/>
      <c r="H1311" s="47">
        <v>1630</v>
      </c>
      <c r="I1311" t="s">
        <v>43</v>
      </c>
      <c r="J1311" s="145" t="str">
        <f>IF(ISBLANK(INDEX('Policy Characteristics'!D:D,MATCH($C1311,'Policy Characteristics'!$C:$C,0))),"",INDEX('Policy Characteristics'!D:D,MATCH($C1311,'Policy Characteristics'!$C:$C,0)))</f>
        <v/>
      </c>
      <c r="K1311" s="144" t="str">
        <f>IF(ISBLANK(INDEX('Policy Characteristics'!E:E,MATCH($C1311,'Policy Characteristics'!$C:$C,0))),"",INDEX('Policy Characteristics'!E:E,MATCH($C1311,'Policy Characteristics'!$C:$C,0)))</f>
        <v>cross toggle whether carbon tax affects process emissions</v>
      </c>
      <c r="L1311" s="144">
        <f>IF(ISBLANK(INDEX('Policy Characteristics'!F:F,MATCH($C1311,'Policy Characteristics'!$C:$C,0))),"",INDEX('Policy Characteristics'!F:F,MATCH($C1311,'Policy Characteristics'!$C:$C,0)))</f>
        <v>0</v>
      </c>
      <c r="M1311" s="144">
        <f>IF(ISBLANK(INDEX('Policy Characteristics'!G:G,MATCH($C1311,'Policy Characteristics'!$C:$C,0))),"",INDEX('Policy Characteristics'!G:G,MATCH($C1311,'Policy Characteristics'!$C:$C,0)))</f>
        <v>1</v>
      </c>
      <c r="N1311" s="144">
        <f>IF(ISBLANK(INDEX('Policy Characteristics'!H:H,MATCH($C1311,'Policy Characteristics'!$C:$C,0))),"",INDEX('Policy Characteristics'!H:H,MATCH($C1311,'Policy Characteristics'!$C:$C,0)))</f>
        <v>1</v>
      </c>
      <c r="O1311" s="144" t="str">
        <f>IF(ISBLANK(INDEX('Policy Characteristics'!I:I,MATCH($C1311,'Policy Characteristics'!$C:$C,0))),"",INDEX('Policy Characteristics'!I:I,MATCH($C1311,'Policy Characteristics'!$C:$C,0)))</f>
        <v>on/off</v>
      </c>
      <c r="P1311" s="144"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44" t="str">
        <f>IF(ISBLANK(INDEX('Policy Characteristics'!K:K,MATCH($C1311,'Policy Characteristics'!$C:$C,0))),"",INDEX('Policy Characteristics'!K:K,MATCH($C1311,'Policy Characteristics'!$C:$C,0)))</f>
        <v>fuels.html#carbon-tax</v>
      </c>
      <c r="R1311" s="144" t="str">
        <f>IF(ISBLANK(INDEX('Policy Characteristics'!L:L,MATCH($C1311,'Policy Characteristics'!$C:$C,0))),"",INDEX('Policy Characteristics'!L:L,MATCH($C1311,'Policy Characteristics'!$C:$C,0)))</f>
        <v>carbon-tax.html</v>
      </c>
    </row>
    <row r="1312" spans="1:18" s="2" customFormat="1" x14ac:dyDescent="0.25">
      <c r="A1312" s="144" t="str">
        <f>IF(ISBLANK(INDEX('Policy Characteristics'!A:A,MATCH($C1312,'Policy Characteristics'!$C:$C,0))),"",INDEX('Policy Characteristics'!A:A,MATCH($C1312,'Policy Characteristics'!$C:$C,0)))</f>
        <v>Cross-Sector</v>
      </c>
      <c r="B1312" s="152" t="str">
        <f>IF(ISBLANK(INDEX('Policy Characteristics'!B:B,MATCH($C1312,'Policy Characteristics'!$C:$C,0))),"",INDEX('Policy Characteristics'!B:B,MATCH($C1312,'Policy Characteristics'!$C:$C,0)))</f>
        <v>Exempt Process Emissions from C Tax</v>
      </c>
      <c r="C1312" s="144" t="str">
        <f t="shared" si="56"/>
        <v>BEPEfCT Boolean Exempt Process Emissions from Carbon Tax</v>
      </c>
      <c r="D1312" s="6" t="s">
        <v>1959</v>
      </c>
      <c r="E1312" s="6"/>
      <c r="F1312" t="s">
        <v>1923</v>
      </c>
      <c r="G1312" s="6"/>
      <c r="H1312" s="47">
        <v>1631</v>
      </c>
      <c r="I1312" t="s">
        <v>44</v>
      </c>
      <c r="J1312" s="145" t="str">
        <f>IF(ISBLANK(INDEX('Policy Characteristics'!D:D,MATCH($C1312,'Policy Characteristics'!$C:$C,0))),"",INDEX('Policy Characteristics'!D:D,MATCH($C1312,'Policy Characteristics'!$C:$C,0)))</f>
        <v/>
      </c>
      <c r="K1312" s="144" t="str">
        <f>IF(ISBLANK(INDEX('Policy Characteristics'!E:E,MATCH($C1312,'Policy Characteristics'!$C:$C,0))),"",INDEX('Policy Characteristics'!E:E,MATCH($C1312,'Policy Characteristics'!$C:$C,0)))</f>
        <v>cross toggle whether carbon tax affects process emissions</v>
      </c>
      <c r="L1312" s="144">
        <f>IF(ISBLANK(INDEX('Policy Characteristics'!F:F,MATCH($C1312,'Policy Characteristics'!$C:$C,0))),"",INDEX('Policy Characteristics'!F:F,MATCH($C1312,'Policy Characteristics'!$C:$C,0)))</f>
        <v>0</v>
      </c>
      <c r="M1312" s="144">
        <f>IF(ISBLANK(INDEX('Policy Characteristics'!G:G,MATCH($C1312,'Policy Characteristics'!$C:$C,0))),"",INDEX('Policy Characteristics'!G:G,MATCH($C1312,'Policy Characteristics'!$C:$C,0)))</f>
        <v>1</v>
      </c>
      <c r="N1312" s="144">
        <f>IF(ISBLANK(INDEX('Policy Characteristics'!H:H,MATCH($C1312,'Policy Characteristics'!$C:$C,0))),"",INDEX('Policy Characteristics'!H:H,MATCH($C1312,'Policy Characteristics'!$C:$C,0)))</f>
        <v>1</v>
      </c>
      <c r="O1312" s="144" t="str">
        <f>IF(ISBLANK(INDEX('Policy Characteristics'!I:I,MATCH($C1312,'Policy Characteristics'!$C:$C,0))),"",INDEX('Policy Characteristics'!I:I,MATCH($C1312,'Policy Characteristics'!$C:$C,0)))</f>
        <v>on/off</v>
      </c>
      <c r="P1312" s="144"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44" t="str">
        <f>IF(ISBLANK(INDEX('Policy Characteristics'!K:K,MATCH($C1312,'Policy Characteristics'!$C:$C,0))),"",INDEX('Policy Characteristics'!K:K,MATCH($C1312,'Policy Characteristics'!$C:$C,0)))</f>
        <v>fuels.html#carbon-tax</v>
      </c>
      <c r="R1312" s="144" t="str">
        <f>IF(ISBLANK(INDEX('Policy Characteristics'!L:L,MATCH($C1312,'Policy Characteristics'!$C:$C,0))),"",INDEX('Policy Characteristics'!L:L,MATCH($C1312,'Policy Characteristics'!$C:$C,0)))</f>
        <v>carbon-tax.html</v>
      </c>
    </row>
    <row r="1313" spans="1:18" s="2" customFormat="1" x14ac:dyDescent="0.25">
      <c r="A1313" s="144" t="str">
        <f>IF(ISBLANK(INDEX('Policy Characteristics'!A:A,MATCH($C1313,'Policy Characteristics'!$C:$C,0))),"",INDEX('Policy Characteristics'!A:A,MATCH($C1313,'Policy Characteristics'!$C:$C,0)))</f>
        <v>Cross-Sector</v>
      </c>
      <c r="B1313" s="152" t="str">
        <f>IF(ISBLANK(INDEX('Policy Characteristics'!B:B,MATCH($C1313,'Policy Characteristics'!$C:$C,0))),"",INDEX('Policy Characteristics'!B:B,MATCH($C1313,'Policy Characteristics'!$C:$C,0)))</f>
        <v>Exempt Process Emissions from C Tax</v>
      </c>
      <c r="C1313" s="144" t="str">
        <f t="shared" si="56"/>
        <v>BEPEfCT Boolean Exempt Process Emissions from Carbon Tax</v>
      </c>
      <c r="D1313" s="6" t="s">
        <v>1960</v>
      </c>
      <c r="E1313" s="6"/>
      <c r="F1313" t="s">
        <v>1924</v>
      </c>
      <c r="G1313" s="6"/>
      <c r="H1313" s="47">
        <v>1632</v>
      </c>
      <c r="I1313" t="s">
        <v>44</v>
      </c>
      <c r="J1313" s="145" t="str">
        <f>IF(ISBLANK(INDEX('Policy Characteristics'!D:D,MATCH($C1313,'Policy Characteristics'!$C:$C,0))),"",INDEX('Policy Characteristics'!D:D,MATCH($C1313,'Policy Characteristics'!$C:$C,0)))</f>
        <v/>
      </c>
      <c r="K1313" s="144" t="str">
        <f>IF(ISBLANK(INDEX('Policy Characteristics'!E:E,MATCH($C1313,'Policy Characteristics'!$C:$C,0))),"",INDEX('Policy Characteristics'!E:E,MATCH($C1313,'Policy Characteristics'!$C:$C,0)))</f>
        <v>cross toggle whether carbon tax affects process emissions</v>
      </c>
      <c r="L1313" s="144">
        <f>IF(ISBLANK(INDEX('Policy Characteristics'!F:F,MATCH($C1313,'Policy Characteristics'!$C:$C,0))),"",INDEX('Policy Characteristics'!F:F,MATCH($C1313,'Policy Characteristics'!$C:$C,0)))</f>
        <v>0</v>
      </c>
      <c r="M1313" s="144">
        <f>IF(ISBLANK(INDEX('Policy Characteristics'!G:G,MATCH($C1313,'Policy Characteristics'!$C:$C,0))),"",INDEX('Policy Characteristics'!G:G,MATCH($C1313,'Policy Characteristics'!$C:$C,0)))</f>
        <v>1</v>
      </c>
      <c r="N1313" s="144">
        <f>IF(ISBLANK(INDEX('Policy Characteristics'!H:H,MATCH($C1313,'Policy Characteristics'!$C:$C,0))),"",INDEX('Policy Characteristics'!H:H,MATCH($C1313,'Policy Characteristics'!$C:$C,0)))</f>
        <v>1</v>
      </c>
      <c r="O1313" s="144" t="str">
        <f>IF(ISBLANK(INDEX('Policy Characteristics'!I:I,MATCH($C1313,'Policy Characteristics'!$C:$C,0))),"",INDEX('Policy Characteristics'!I:I,MATCH($C1313,'Policy Characteristics'!$C:$C,0)))</f>
        <v>on/off</v>
      </c>
      <c r="P1313" s="144"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44" t="str">
        <f>IF(ISBLANK(INDEX('Policy Characteristics'!K:K,MATCH($C1313,'Policy Characteristics'!$C:$C,0))),"",INDEX('Policy Characteristics'!K:K,MATCH($C1313,'Policy Characteristics'!$C:$C,0)))</f>
        <v>fuels.html#carbon-tax</v>
      </c>
      <c r="R1313" s="144" t="str">
        <f>IF(ISBLANK(INDEX('Policy Characteristics'!L:L,MATCH($C1313,'Policy Characteristics'!$C:$C,0))),"",INDEX('Policy Characteristics'!L:L,MATCH($C1313,'Policy Characteristics'!$C:$C,0)))</f>
        <v>carbon-tax.html</v>
      </c>
    </row>
    <row r="1314" spans="1:18" s="2" customFormat="1" x14ac:dyDescent="0.25">
      <c r="A1314" s="144" t="str">
        <f>IF(ISBLANK(INDEX('Policy Characteristics'!A:A,MATCH($C1314,'Policy Characteristics'!$C:$C,0))),"",INDEX('Policy Characteristics'!A:A,MATCH($C1314,'Policy Characteristics'!$C:$C,0)))</f>
        <v>Cross-Sector</v>
      </c>
      <c r="B1314" s="152" t="str">
        <f>IF(ISBLANK(INDEX('Policy Characteristics'!B:B,MATCH($C1314,'Policy Characteristics'!$C:$C,0))),"",INDEX('Policy Characteristics'!B:B,MATCH($C1314,'Policy Characteristics'!$C:$C,0)))</f>
        <v>Exempt Process Emissions from C Tax</v>
      </c>
      <c r="C1314" s="144" t="str">
        <f t="shared" si="56"/>
        <v>BEPEfCT Boolean Exempt Process Emissions from Carbon Tax</v>
      </c>
      <c r="D1314" s="6" t="s">
        <v>1961</v>
      </c>
      <c r="E1314" s="6"/>
      <c r="F1314" t="s">
        <v>1925</v>
      </c>
      <c r="G1314" s="6"/>
      <c r="H1314" s="47">
        <v>1633</v>
      </c>
      <c r="I1314" t="s">
        <v>44</v>
      </c>
      <c r="J1314" s="145" t="str">
        <f>IF(ISBLANK(INDEX('Policy Characteristics'!D:D,MATCH($C1314,'Policy Characteristics'!$C:$C,0))),"",INDEX('Policy Characteristics'!D:D,MATCH($C1314,'Policy Characteristics'!$C:$C,0)))</f>
        <v/>
      </c>
      <c r="K1314" s="144" t="str">
        <f>IF(ISBLANK(INDEX('Policy Characteristics'!E:E,MATCH($C1314,'Policy Characteristics'!$C:$C,0))),"",INDEX('Policy Characteristics'!E:E,MATCH($C1314,'Policy Characteristics'!$C:$C,0)))</f>
        <v>cross toggle whether carbon tax affects process emissions</v>
      </c>
      <c r="L1314" s="144">
        <f>IF(ISBLANK(INDEX('Policy Characteristics'!F:F,MATCH($C1314,'Policy Characteristics'!$C:$C,0))),"",INDEX('Policy Characteristics'!F:F,MATCH($C1314,'Policy Characteristics'!$C:$C,0)))</f>
        <v>0</v>
      </c>
      <c r="M1314" s="144">
        <f>IF(ISBLANK(INDEX('Policy Characteristics'!G:G,MATCH($C1314,'Policy Characteristics'!$C:$C,0))),"",INDEX('Policy Characteristics'!G:G,MATCH($C1314,'Policy Characteristics'!$C:$C,0)))</f>
        <v>1</v>
      </c>
      <c r="N1314" s="144">
        <f>IF(ISBLANK(INDEX('Policy Characteristics'!H:H,MATCH($C1314,'Policy Characteristics'!$C:$C,0))),"",INDEX('Policy Characteristics'!H:H,MATCH($C1314,'Policy Characteristics'!$C:$C,0)))</f>
        <v>1</v>
      </c>
      <c r="O1314" s="144" t="str">
        <f>IF(ISBLANK(INDEX('Policy Characteristics'!I:I,MATCH($C1314,'Policy Characteristics'!$C:$C,0))),"",INDEX('Policy Characteristics'!I:I,MATCH($C1314,'Policy Characteristics'!$C:$C,0)))</f>
        <v>on/off</v>
      </c>
      <c r="P1314" s="144"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44" t="str">
        <f>IF(ISBLANK(INDEX('Policy Characteristics'!K:K,MATCH($C1314,'Policy Characteristics'!$C:$C,0))),"",INDEX('Policy Characteristics'!K:K,MATCH($C1314,'Policy Characteristics'!$C:$C,0)))</f>
        <v>fuels.html#carbon-tax</v>
      </c>
      <c r="R1314" s="144" t="str">
        <f>IF(ISBLANK(INDEX('Policy Characteristics'!L:L,MATCH($C1314,'Policy Characteristics'!$C:$C,0))),"",INDEX('Policy Characteristics'!L:L,MATCH($C1314,'Policy Characteristics'!$C:$C,0)))</f>
        <v>carbon-tax.html</v>
      </c>
    </row>
    <row r="1315" spans="1:18" s="2" customFormat="1" x14ac:dyDescent="0.25">
      <c r="A1315" s="144" t="str">
        <f>IF(ISBLANK(INDEX('Policy Characteristics'!A:A,MATCH($C1315,'Policy Characteristics'!$C:$C,0))),"",INDEX('Policy Characteristics'!A:A,MATCH($C1315,'Policy Characteristics'!$C:$C,0)))</f>
        <v>Cross-Sector</v>
      </c>
      <c r="B1315" s="152" t="str">
        <f>IF(ISBLANK(INDEX('Policy Characteristics'!B:B,MATCH($C1315,'Policy Characteristics'!$C:$C,0))),"",INDEX('Policy Characteristics'!B:B,MATCH($C1315,'Policy Characteristics'!$C:$C,0)))</f>
        <v>Exempt Process Emissions from C Tax</v>
      </c>
      <c r="C1315" s="144" t="str">
        <f t="shared" si="56"/>
        <v>BEPEfCT Boolean Exempt Process Emissions from Carbon Tax</v>
      </c>
      <c r="D1315" s="6" t="s">
        <v>1962</v>
      </c>
      <c r="E1315" s="6"/>
      <c r="F1315" t="s">
        <v>1926</v>
      </c>
      <c r="G1315" s="6"/>
      <c r="H1315" s="47">
        <v>1634</v>
      </c>
      <c r="I1315" t="s">
        <v>44</v>
      </c>
      <c r="J1315" s="145" t="str">
        <f>IF(ISBLANK(INDEX('Policy Characteristics'!D:D,MATCH($C1315,'Policy Characteristics'!$C:$C,0))),"",INDEX('Policy Characteristics'!D:D,MATCH($C1315,'Policy Characteristics'!$C:$C,0)))</f>
        <v/>
      </c>
      <c r="K1315" s="144" t="str">
        <f>IF(ISBLANK(INDEX('Policy Characteristics'!E:E,MATCH($C1315,'Policy Characteristics'!$C:$C,0))),"",INDEX('Policy Characteristics'!E:E,MATCH($C1315,'Policy Characteristics'!$C:$C,0)))</f>
        <v>cross toggle whether carbon tax affects process emissions</v>
      </c>
      <c r="L1315" s="144">
        <f>IF(ISBLANK(INDEX('Policy Characteristics'!F:F,MATCH($C1315,'Policy Characteristics'!$C:$C,0))),"",INDEX('Policy Characteristics'!F:F,MATCH($C1315,'Policy Characteristics'!$C:$C,0)))</f>
        <v>0</v>
      </c>
      <c r="M1315" s="144">
        <f>IF(ISBLANK(INDEX('Policy Characteristics'!G:G,MATCH($C1315,'Policy Characteristics'!$C:$C,0))),"",INDEX('Policy Characteristics'!G:G,MATCH($C1315,'Policy Characteristics'!$C:$C,0)))</f>
        <v>1</v>
      </c>
      <c r="N1315" s="144">
        <f>IF(ISBLANK(INDEX('Policy Characteristics'!H:H,MATCH($C1315,'Policy Characteristics'!$C:$C,0))),"",INDEX('Policy Characteristics'!H:H,MATCH($C1315,'Policy Characteristics'!$C:$C,0)))</f>
        <v>1</v>
      </c>
      <c r="O1315" s="144" t="str">
        <f>IF(ISBLANK(INDEX('Policy Characteristics'!I:I,MATCH($C1315,'Policy Characteristics'!$C:$C,0))),"",INDEX('Policy Characteristics'!I:I,MATCH($C1315,'Policy Characteristics'!$C:$C,0)))</f>
        <v>on/off</v>
      </c>
      <c r="P1315" s="144"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44" t="str">
        <f>IF(ISBLANK(INDEX('Policy Characteristics'!K:K,MATCH($C1315,'Policy Characteristics'!$C:$C,0))),"",INDEX('Policy Characteristics'!K:K,MATCH($C1315,'Policy Characteristics'!$C:$C,0)))</f>
        <v>fuels.html#carbon-tax</v>
      </c>
      <c r="R1315" s="144" t="str">
        <f>IF(ISBLANK(INDEX('Policy Characteristics'!L:L,MATCH($C1315,'Policy Characteristics'!$C:$C,0))),"",INDEX('Policy Characteristics'!L:L,MATCH($C1315,'Policy Characteristics'!$C:$C,0)))</f>
        <v>carbon-tax.html</v>
      </c>
    </row>
    <row r="1316" spans="1:18" s="2" customFormat="1" x14ac:dyDescent="0.25">
      <c r="A1316" s="144" t="str">
        <f>IF(ISBLANK(INDEX('Policy Characteristics'!A:A,MATCH($C1316,'Policy Characteristics'!$C:$C,0))),"",INDEX('Policy Characteristics'!A:A,MATCH($C1316,'Policy Characteristics'!$C:$C,0)))</f>
        <v>Cross-Sector</v>
      </c>
      <c r="B1316" s="152" t="str">
        <f>IF(ISBLANK(INDEX('Policy Characteristics'!B:B,MATCH($C1316,'Policy Characteristics'!$C:$C,0))),"",INDEX('Policy Characteristics'!B:B,MATCH($C1316,'Policy Characteristics'!$C:$C,0)))</f>
        <v>Exempt Process Emissions from C Tax</v>
      </c>
      <c r="C1316" s="144" t="str">
        <f t="shared" si="56"/>
        <v>BEPEfCT Boolean Exempt Process Emissions from Carbon Tax</v>
      </c>
      <c r="D1316" s="6" t="s">
        <v>1963</v>
      </c>
      <c r="E1316" s="6"/>
      <c r="F1316" t="s">
        <v>1927</v>
      </c>
      <c r="G1316" s="6"/>
      <c r="H1316" s="47">
        <v>1635</v>
      </c>
      <c r="I1316" t="s">
        <v>44</v>
      </c>
      <c r="J1316" s="145" t="str">
        <f>IF(ISBLANK(INDEX('Policy Characteristics'!D:D,MATCH($C1316,'Policy Characteristics'!$C:$C,0))),"",INDEX('Policy Characteristics'!D:D,MATCH($C1316,'Policy Characteristics'!$C:$C,0)))</f>
        <v/>
      </c>
      <c r="K1316" s="144" t="str">
        <f>IF(ISBLANK(INDEX('Policy Characteristics'!E:E,MATCH($C1316,'Policy Characteristics'!$C:$C,0))),"",INDEX('Policy Characteristics'!E:E,MATCH($C1316,'Policy Characteristics'!$C:$C,0)))</f>
        <v>cross toggle whether carbon tax affects process emissions</v>
      </c>
      <c r="L1316" s="144">
        <f>IF(ISBLANK(INDEX('Policy Characteristics'!F:F,MATCH($C1316,'Policy Characteristics'!$C:$C,0))),"",INDEX('Policy Characteristics'!F:F,MATCH($C1316,'Policy Characteristics'!$C:$C,0)))</f>
        <v>0</v>
      </c>
      <c r="M1316" s="144">
        <f>IF(ISBLANK(INDEX('Policy Characteristics'!G:G,MATCH($C1316,'Policy Characteristics'!$C:$C,0))),"",INDEX('Policy Characteristics'!G:G,MATCH($C1316,'Policy Characteristics'!$C:$C,0)))</f>
        <v>1</v>
      </c>
      <c r="N1316" s="144">
        <f>IF(ISBLANK(INDEX('Policy Characteristics'!H:H,MATCH($C1316,'Policy Characteristics'!$C:$C,0))),"",INDEX('Policy Characteristics'!H:H,MATCH($C1316,'Policy Characteristics'!$C:$C,0)))</f>
        <v>1</v>
      </c>
      <c r="O1316" s="144" t="str">
        <f>IF(ISBLANK(INDEX('Policy Characteristics'!I:I,MATCH($C1316,'Policy Characteristics'!$C:$C,0))),"",INDEX('Policy Characteristics'!I:I,MATCH($C1316,'Policy Characteristics'!$C:$C,0)))</f>
        <v>on/off</v>
      </c>
      <c r="P1316" s="144"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44" t="str">
        <f>IF(ISBLANK(INDEX('Policy Characteristics'!K:K,MATCH($C1316,'Policy Characteristics'!$C:$C,0))),"",INDEX('Policy Characteristics'!K:K,MATCH($C1316,'Policy Characteristics'!$C:$C,0)))</f>
        <v>fuels.html#carbon-tax</v>
      </c>
      <c r="R1316" s="144" t="str">
        <f>IF(ISBLANK(INDEX('Policy Characteristics'!L:L,MATCH($C1316,'Policy Characteristics'!$C:$C,0))),"",INDEX('Policy Characteristics'!L:L,MATCH($C1316,'Policy Characteristics'!$C:$C,0)))</f>
        <v>carbon-tax.html</v>
      </c>
    </row>
    <row r="1317" spans="1:18" s="2" customFormat="1" x14ac:dyDescent="0.25">
      <c r="A1317" s="144" t="str">
        <f>IF(ISBLANK(INDEX('Policy Characteristics'!A:A,MATCH($C1317,'Policy Characteristics'!$C:$C,0))),"",INDEX('Policy Characteristics'!A:A,MATCH($C1317,'Policy Characteristics'!$C:$C,0)))</f>
        <v>Cross-Sector</v>
      </c>
      <c r="B1317" s="152" t="str">
        <f>IF(ISBLANK(INDEX('Policy Characteristics'!B:B,MATCH($C1317,'Policy Characteristics'!$C:$C,0))),"",INDEX('Policy Characteristics'!B:B,MATCH($C1317,'Policy Characteristics'!$C:$C,0)))</f>
        <v>Exempt Process Emissions from C Tax</v>
      </c>
      <c r="C1317" s="144" t="str">
        <f t="shared" si="56"/>
        <v>BEPEfCT Boolean Exempt Process Emissions from Carbon Tax</v>
      </c>
      <c r="D1317" s="6" t="s">
        <v>1964</v>
      </c>
      <c r="E1317" s="6"/>
      <c r="F1317" t="s">
        <v>1928</v>
      </c>
      <c r="G1317" s="6"/>
      <c r="H1317" s="47">
        <v>1636</v>
      </c>
      <c r="I1317" t="s">
        <v>44</v>
      </c>
      <c r="J1317" s="145" t="str">
        <f>IF(ISBLANK(INDEX('Policy Characteristics'!D:D,MATCH($C1317,'Policy Characteristics'!$C:$C,0))),"",INDEX('Policy Characteristics'!D:D,MATCH($C1317,'Policy Characteristics'!$C:$C,0)))</f>
        <v/>
      </c>
      <c r="K1317" s="144" t="str">
        <f>IF(ISBLANK(INDEX('Policy Characteristics'!E:E,MATCH($C1317,'Policy Characteristics'!$C:$C,0))),"",INDEX('Policy Characteristics'!E:E,MATCH($C1317,'Policy Characteristics'!$C:$C,0)))</f>
        <v>cross toggle whether carbon tax affects process emissions</v>
      </c>
      <c r="L1317" s="144">
        <f>IF(ISBLANK(INDEX('Policy Characteristics'!F:F,MATCH($C1317,'Policy Characteristics'!$C:$C,0))),"",INDEX('Policy Characteristics'!F:F,MATCH($C1317,'Policy Characteristics'!$C:$C,0)))</f>
        <v>0</v>
      </c>
      <c r="M1317" s="144">
        <f>IF(ISBLANK(INDEX('Policy Characteristics'!G:G,MATCH($C1317,'Policy Characteristics'!$C:$C,0))),"",INDEX('Policy Characteristics'!G:G,MATCH($C1317,'Policy Characteristics'!$C:$C,0)))</f>
        <v>1</v>
      </c>
      <c r="N1317" s="144">
        <f>IF(ISBLANK(INDEX('Policy Characteristics'!H:H,MATCH($C1317,'Policy Characteristics'!$C:$C,0))),"",INDEX('Policy Characteristics'!H:H,MATCH($C1317,'Policy Characteristics'!$C:$C,0)))</f>
        <v>1</v>
      </c>
      <c r="O1317" s="144" t="str">
        <f>IF(ISBLANK(INDEX('Policy Characteristics'!I:I,MATCH($C1317,'Policy Characteristics'!$C:$C,0))),"",INDEX('Policy Characteristics'!I:I,MATCH($C1317,'Policy Characteristics'!$C:$C,0)))</f>
        <v>on/off</v>
      </c>
      <c r="P1317" s="144"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44" t="str">
        <f>IF(ISBLANK(INDEX('Policy Characteristics'!K:K,MATCH($C1317,'Policy Characteristics'!$C:$C,0))),"",INDEX('Policy Characteristics'!K:K,MATCH($C1317,'Policy Characteristics'!$C:$C,0)))</f>
        <v>fuels.html#carbon-tax</v>
      </c>
      <c r="R1317" s="144" t="str">
        <f>IF(ISBLANK(INDEX('Policy Characteristics'!L:L,MATCH($C1317,'Policy Characteristics'!$C:$C,0))),"",INDEX('Policy Characteristics'!L:L,MATCH($C1317,'Policy Characteristics'!$C:$C,0)))</f>
        <v>carbon-tax.html</v>
      </c>
    </row>
    <row r="1318" spans="1:18" s="2" customFormat="1" x14ac:dyDescent="0.25">
      <c r="A1318" s="144" t="str">
        <f>IF(ISBLANK(INDEX('Policy Characteristics'!A:A,MATCH($C1318,'Policy Characteristics'!$C:$C,0))),"",INDEX('Policy Characteristics'!A:A,MATCH($C1318,'Policy Characteristics'!$C:$C,0)))</f>
        <v>Cross-Sector</v>
      </c>
      <c r="B1318" s="152" t="str">
        <f>IF(ISBLANK(INDEX('Policy Characteristics'!B:B,MATCH($C1318,'Policy Characteristics'!$C:$C,0))),"",INDEX('Policy Characteristics'!B:B,MATCH($C1318,'Policy Characteristics'!$C:$C,0)))</f>
        <v>Exempt Process Emissions from C Tax</v>
      </c>
      <c r="C1318" s="144" t="str">
        <f t="shared" si="56"/>
        <v>BEPEfCT Boolean Exempt Process Emissions from Carbon Tax</v>
      </c>
      <c r="D1318" s="6" t="s">
        <v>1965</v>
      </c>
      <c r="E1318" s="6"/>
      <c r="F1318" t="s">
        <v>1471</v>
      </c>
      <c r="G1318" s="6"/>
      <c r="H1318" s="47">
        <v>1637</v>
      </c>
      <c r="I1318" t="s">
        <v>43</v>
      </c>
      <c r="J1318" s="145" t="str">
        <f>IF(ISBLANK(INDEX('Policy Characteristics'!D:D,MATCH($C1318,'Policy Characteristics'!$C:$C,0))),"",INDEX('Policy Characteristics'!D:D,MATCH($C1318,'Policy Characteristics'!$C:$C,0)))</f>
        <v/>
      </c>
      <c r="K1318" s="144" t="str">
        <f>IF(ISBLANK(INDEX('Policy Characteristics'!E:E,MATCH($C1318,'Policy Characteristics'!$C:$C,0))),"",INDEX('Policy Characteristics'!E:E,MATCH($C1318,'Policy Characteristics'!$C:$C,0)))</f>
        <v>cross toggle whether carbon tax affects process emissions</v>
      </c>
      <c r="L1318" s="144">
        <f>IF(ISBLANK(INDEX('Policy Characteristics'!F:F,MATCH($C1318,'Policy Characteristics'!$C:$C,0))),"",INDEX('Policy Characteristics'!F:F,MATCH($C1318,'Policy Characteristics'!$C:$C,0)))</f>
        <v>0</v>
      </c>
      <c r="M1318" s="144">
        <f>IF(ISBLANK(INDEX('Policy Characteristics'!G:G,MATCH($C1318,'Policy Characteristics'!$C:$C,0))),"",INDEX('Policy Characteristics'!G:G,MATCH($C1318,'Policy Characteristics'!$C:$C,0)))</f>
        <v>1</v>
      </c>
      <c r="N1318" s="144">
        <f>IF(ISBLANK(INDEX('Policy Characteristics'!H:H,MATCH($C1318,'Policy Characteristics'!$C:$C,0))),"",INDEX('Policy Characteristics'!H:H,MATCH($C1318,'Policy Characteristics'!$C:$C,0)))</f>
        <v>1</v>
      </c>
      <c r="O1318" s="144" t="str">
        <f>IF(ISBLANK(INDEX('Policy Characteristics'!I:I,MATCH($C1318,'Policy Characteristics'!$C:$C,0))),"",INDEX('Policy Characteristics'!I:I,MATCH($C1318,'Policy Characteristics'!$C:$C,0)))</f>
        <v>on/off</v>
      </c>
      <c r="P1318" s="144"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44" t="str">
        <f>IF(ISBLANK(INDEX('Policy Characteristics'!K:K,MATCH($C1318,'Policy Characteristics'!$C:$C,0))),"",INDEX('Policy Characteristics'!K:K,MATCH($C1318,'Policy Characteristics'!$C:$C,0)))</f>
        <v>fuels.html#carbon-tax</v>
      </c>
      <c r="R1318" s="144" t="str">
        <f>IF(ISBLANK(INDEX('Policy Characteristics'!L:L,MATCH($C1318,'Policy Characteristics'!$C:$C,0))),"",INDEX('Policy Characteristics'!L:L,MATCH($C1318,'Policy Characteristics'!$C:$C,0)))</f>
        <v>carbon-tax.html</v>
      </c>
    </row>
    <row r="1319" spans="1:18" s="2" customFormat="1" x14ac:dyDescent="0.25">
      <c r="A1319" s="144" t="str">
        <f>IF(ISBLANK(INDEX('Policy Characteristics'!A:A,MATCH($C1319,'Policy Characteristics'!$C:$C,0))),"",INDEX('Policy Characteristics'!A:A,MATCH($C1319,'Policy Characteristics'!$C:$C,0)))</f>
        <v>Cross-Sector</v>
      </c>
      <c r="B1319" s="152" t="str">
        <f>IF(ISBLANK(INDEX('Policy Characteristics'!B:B,MATCH($C1319,'Policy Characteristics'!$C:$C,0))),"",INDEX('Policy Characteristics'!B:B,MATCH($C1319,'Policy Characteristics'!$C:$C,0)))</f>
        <v>Exempt Process Emissions from C Tax</v>
      </c>
      <c r="C1319" s="144" t="str">
        <f t="shared" si="56"/>
        <v>BEPEfCT Boolean Exempt Process Emissions from Carbon Tax</v>
      </c>
      <c r="D1319" s="6" t="s">
        <v>1966</v>
      </c>
      <c r="E1319" s="6"/>
      <c r="F1319" t="s">
        <v>1929</v>
      </c>
      <c r="G1319" s="6"/>
      <c r="H1319" s="47">
        <v>1638</v>
      </c>
      <c r="I1319" t="s">
        <v>44</v>
      </c>
      <c r="J1319" s="145" t="str">
        <f>IF(ISBLANK(INDEX('Policy Characteristics'!D:D,MATCH($C1319,'Policy Characteristics'!$C:$C,0))),"",INDEX('Policy Characteristics'!D:D,MATCH($C1319,'Policy Characteristics'!$C:$C,0)))</f>
        <v/>
      </c>
      <c r="K1319" s="144" t="str">
        <f>IF(ISBLANK(INDEX('Policy Characteristics'!E:E,MATCH($C1319,'Policy Characteristics'!$C:$C,0))),"",INDEX('Policy Characteristics'!E:E,MATCH($C1319,'Policy Characteristics'!$C:$C,0)))</f>
        <v>cross toggle whether carbon tax affects process emissions</v>
      </c>
      <c r="L1319" s="144">
        <f>IF(ISBLANK(INDEX('Policy Characteristics'!F:F,MATCH($C1319,'Policy Characteristics'!$C:$C,0))),"",INDEX('Policy Characteristics'!F:F,MATCH($C1319,'Policy Characteristics'!$C:$C,0)))</f>
        <v>0</v>
      </c>
      <c r="M1319" s="144">
        <f>IF(ISBLANK(INDEX('Policy Characteristics'!G:G,MATCH($C1319,'Policy Characteristics'!$C:$C,0))),"",INDEX('Policy Characteristics'!G:G,MATCH($C1319,'Policy Characteristics'!$C:$C,0)))</f>
        <v>1</v>
      </c>
      <c r="N1319" s="144">
        <f>IF(ISBLANK(INDEX('Policy Characteristics'!H:H,MATCH($C1319,'Policy Characteristics'!$C:$C,0))),"",INDEX('Policy Characteristics'!H:H,MATCH($C1319,'Policy Characteristics'!$C:$C,0)))</f>
        <v>1</v>
      </c>
      <c r="O1319" s="144" t="str">
        <f>IF(ISBLANK(INDEX('Policy Characteristics'!I:I,MATCH($C1319,'Policy Characteristics'!$C:$C,0))),"",INDEX('Policy Characteristics'!I:I,MATCH($C1319,'Policy Characteristics'!$C:$C,0)))</f>
        <v>on/off</v>
      </c>
      <c r="P1319" s="144"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44" t="str">
        <f>IF(ISBLANK(INDEX('Policy Characteristics'!K:K,MATCH($C1319,'Policy Characteristics'!$C:$C,0))),"",INDEX('Policy Characteristics'!K:K,MATCH($C1319,'Policy Characteristics'!$C:$C,0)))</f>
        <v>fuels.html#carbon-tax</v>
      </c>
      <c r="R1319" s="144" t="str">
        <f>IF(ISBLANK(INDEX('Policy Characteristics'!L:L,MATCH($C1319,'Policy Characteristics'!$C:$C,0))),"",INDEX('Policy Characteristics'!L:L,MATCH($C1319,'Policy Characteristics'!$C:$C,0)))</f>
        <v>carbon-tax.html</v>
      </c>
    </row>
    <row r="1320" spans="1:18" s="2" customFormat="1" x14ac:dyDescent="0.25">
      <c r="A1320" s="144" t="str">
        <f>IF(ISBLANK(INDEX('Policy Characteristics'!A:A,MATCH($C1320,'Policy Characteristics'!$C:$C,0))),"",INDEX('Policy Characteristics'!A:A,MATCH($C1320,'Policy Characteristics'!$C:$C,0)))</f>
        <v>Cross-Sector</v>
      </c>
      <c r="B1320" s="152" t="str">
        <f>IF(ISBLANK(INDEX('Policy Characteristics'!B:B,MATCH($C1320,'Policy Characteristics'!$C:$C,0))),"",INDEX('Policy Characteristics'!B:B,MATCH($C1320,'Policy Characteristics'!$C:$C,0)))</f>
        <v>Exempt Process Emissions from C Tax</v>
      </c>
      <c r="C1320" s="144" t="str">
        <f t="shared" si="56"/>
        <v>BEPEfCT Boolean Exempt Process Emissions from Carbon Tax</v>
      </c>
      <c r="D1320" s="6" t="s">
        <v>1967</v>
      </c>
      <c r="E1320" s="6"/>
      <c r="F1320" t="s">
        <v>1930</v>
      </c>
      <c r="G1320" s="6"/>
      <c r="H1320" s="47">
        <v>1639</v>
      </c>
      <c r="I1320" t="s">
        <v>44</v>
      </c>
      <c r="J1320" s="145" t="str">
        <f>IF(ISBLANK(INDEX('Policy Characteristics'!D:D,MATCH($C1320,'Policy Characteristics'!$C:$C,0))),"",INDEX('Policy Characteristics'!D:D,MATCH($C1320,'Policy Characteristics'!$C:$C,0)))</f>
        <v/>
      </c>
      <c r="K1320" s="144" t="str">
        <f>IF(ISBLANK(INDEX('Policy Characteristics'!E:E,MATCH($C1320,'Policy Characteristics'!$C:$C,0))),"",INDEX('Policy Characteristics'!E:E,MATCH($C1320,'Policy Characteristics'!$C:$C,0)))</f>
        <v>cross toggle whether carbon tax affects process emissions</v>
      </c>
      <c r="L1320" s="144">
        <f>IF(ISBLANK(INDEX('Policy Characteristics'!F:F,MATCH($C1320,'Policy Characteristics'!$C:$C,0))),"",INDEX('Policy Characteristics'!F:F,MATCH($C1320,'Policy Characteristics'!$C:$C,0)))</f>
        <v>0</v>
      </c>
      <c r="M1320" s="144">
        <f>IF(ISBLANK(INDEX('Policy Characteristics'!G:G,MATCH($C1320,'Policy Characteristics'!$C:$C,0))),"",INDEX('Policy Characteristics'!G:G,MATCH($C1320,'Policy Characteristics'!$C:$C,0)))</f>
        <v>1</v>
      </c>
      <c r="N1320" s="144">
        <f>IF(ISBLANK(INDEX('Policy Characteristics'!H:H,MATCH($C1320,'Policy Characteristics'!$C:$C,0))),"",INDEX('Policy Characteristics'!H:H,MATCH($C1320,'Policy Characteristics'!$C:$C,0)))</f>
        <v>1</v>
      </c>
      <c r="O1320" s="144" t="str">
        <f>IF(ISBLANK(INDEX('Policy Characteristics'!I:I,MATCH($C1320,'Policy Characteristics'!$C:$C,0))),"",INDEX('Policy Characteristics'!I:I,MATCH($C1320,'Policy Characteristics'!$C:$C,0)))</f>
        <v>on/off</v>
      </c>
      <c r="P1320" s="144"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44" t="str">
        <f>IF(ISBLANK(INDEX('Policy Characteristics'!K:K,MATCH($C1320,'Policy Characteristics'!$C:$C,0))),"",INDEX('Policy Characteristics'!K:K,MATCH($C1320,'Policy Characteristics'!$C:$C,0)))</f>
        <v>fuels.html#carbon-tax</v>
      </c>
      <c r="R1320" s="144" t="str">
        <f>IF(ISBLANK(INDEX('Policy Characteristics'!L:L,MATCH($C1320,'Policy Characteristics'!$C:$C,0))),"",INDEX('Policy Characteristics'!L:L,MATCH($C1320,'Policy Characteristics'!$C:$C,0)))</f>
        <v>carbon-tax.html</v>
      </c>
    </row>
    <row r="1321" spans="1:18" s="2" customFormat="1" x14ac:dyDescent="0.25">
      <c r="A1321" s="144" t="str">
        <f>IF(ISBLANK(INDEX('Policy Characteristics'!A:A,MATCH($C1321,'Policy Characteristics'!$C:$C,0))),"",INDEX('Policy Characteristics'!A:A,MATCH($C1321,'Policy Characteristics'!$C:$C,0)))</f>
        <v>Cross-Sector</v>
      </c>
      <c r="B1321" s="152" t="str">
        <f>IF(ISBLANK(INDEX('Policy Characteristics'!B:B,MATCH($C1321,'Policy Characteristics'!$C:$C,0))),"",INDEX('Policy Characteristics'!B:B,MATCH($C1321,'Policy Characteristics'!$C:$C,0)))</f>
        <v>Exempt Process Emissions from C Tax</v>
      </c>
      <c r="C1321" s="144" t="str">
        <f t="shared" si="56"/>
        <v>BEPEfCT Boolean Exempt Process Emissions from Carbon Tax</v>
      </c>
      <c r="D1321" s="6" t="s">
        <v>1968</v>
      </c>
      <c r="E1321" s="6"/>
      <c r="F1321" t="s">
        <v>1931</v>
      </c>
      <c r="G1321" s="6"/>
      <c r="H1321" s="47">
        <v>1640</v>
      </c>
      <c r="I1321" t="s">
        <v>44</v>
      </c>
      <c r="J1321" s="145" t="str">
        <f>IF(ISBLANK(INDEX('Policy Characteristics'!D:D,MATCH($C1321,'Policy Characteristics'!$C:$C,0))),"",INDEX('Policy Characteristics'!D:D,MATCH($C1321,'Policy Characteristics'!$C:$C,0)))</f>
        <v/>
      </c>
      <c r="K1321" s="144" t="str">
        <f>IF(ISBLANK(INDEX('Policy Characteristics'!E:E,MATCH($C1321,'Policy Characteristics'!$C:$C,0))),"",INDEX('Policy Characteristics'!E:E,MATCH($C1321,'Policy Characteristics'!$C:$C,0)))</f>
        <v>cross toggle whether carbon tax affects process emissions</v>
      </c>
      <c r="L1321" s="144">
        <f>IF(ISBLANK(INDEX('Policy Characteristics'!F:F,MATCH($C1321,'Policy Characteristics'!$C:$C,0))),"",INDEX('Policy Characteristics'!F:F,MATCH($C1321,'Policy Characteristics'!$C:$C,0)))</f>
        <v>0</v>
      </c>
      <c r="M1321" s="144">
        <f>IF(ISBLANK(INDEX('Policy Characteristics'!G:G,MATCH($C1321,'Policy Characteristics'!$C:$C,0))),"",INDEX('Policy Characteristics'!G:G,MATCH($C1321,'Policy Characteristics'!$C:$C,0)))</f>
        <v>1</v>
      </c>
      <c r="N1321" s="144">
        <f>IF(ISBLANK(INDEX('Policy Characteristics'!H:H,MATCH($C1321,'Policy Characteristics'!$C:$C,0))),"",INDEX('Policy Characteristics'!H:H,MATCH($C1321,'Policy Characteristics'!$C:$C,0)))</f>
        <v>1</v>
      </c>
      <c r="O1321" s="144" t="str">
        <f>IF(ISBLANK(INDEX('Policy Characteristics'!I:I,MATCH($C1321,'Policy Characteristics'!$C:$C,0))),"",INDEX('Policy Characteristics'!I:I,MATCH($C1321,'Policy Characteristics'!$C:$C,0)))</f>
        <v>on/off</v>
      </c>
      <c r="P1321" s="144"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44" t="str">
        <f>IF(ISBLANK(INDEX('Policy Characteristics'!K:K,MATCH($C1321,'Policy Characteristics'!$C:$C,0))),"",INDEX('Policy Characteristics'!K:K,MATCH($C1321,'Policy Characteristics'!$C:$C,0)))</f>
        <v>fuels.html#carbon-tax</v>
      </c>
      <c r="R1321" s="144" t="str">
        <f>IF(ISBLANK(INDEX('Policy Characteristics'!L:L,MATCH($C1321,'Policy Characteristics'!$C:$C,0))),"",INDEX('Policy Characteristics'!L:L,MATCH($C1321,'Policy Characteristics'!$C:$C,0)))</f>
        <v>carbon-tax.html</v>
      </c>
    </row>
    <row r="1322" spans="1:18" s="2" customFormat="1" x14ac:dyDescent="0.25">
      <c r="A1322" s="144" t="str">
        <f>IF(ISBLANK(INDEX('Policy Characteristics'!A:A,MATCH($C1322,'Policy Characteristics'!$C:$C,0))),"",INDEX('Policy Characteristics'!A:A,MATCH($C1322,'Policy Characteristics'!$C:$C,0)))</f>
        <v>Cross-Sector</v>
      </c>
      <c r="B1322" s="152" t="str">
        <f>IF(ISBLANK(INDEX('Policy Characteristics'!B:B,MATCH($C1322,'Policy Characteristics'!$C:$C,0))),"",INDEX('Policy Characteristics'!B:B,MATCH($C1322,'Policy Characteristics'!$C:$C,0)))</f>
        <v>Exempt Process Emissions from C Tax</v>
      </c>
      <c r="C1322" s="144" t="str">
        <f t="shared" si="56"/>
        <v>BEPEfCT Boolean Exempt Process Emissions from Carbon Tax</v>
      </c>
      <c r="D1322" s="6" t="s">
        <v>1969</v>
      </c>
      <c r="E1322" s="6"/>
      <c r="F1322" t="s">
        <v>1472</v>
      </c>
      <c r="G1322" s="6"/>
      <c r="H1322" s="47">
        <v>1641</v>
      </c>
      <c r="I1322" t="s">
        <v>44</v>
      </c>
      <c r="J1322" s="145" t="str">
        <f>IF(ISBLANK(INDEX('Policy Characteristics'!D:D,MATCH($C1322,'Policy Characteristics'!$C:$C,0))),"",INDEX('Policy Characteristics'!D:D,MATCH($C1322,'Policy Characteristics'!$C:$C,0)))</f>
        <v/>
      </c>
      <c r="K1322" s="144" t="str">
        <f>IF(ISBLANK(INDEX('Policy Characteristics'!E:E,MATCH($C1322,'Policy Characteristics'!$C:$C,0))),"",INDEX('Policy Characteristics'!E:E,MATCH($C1322,'Policy Characteristics'!$C:$C,0)))</f>
        <v>cross toggle whether carbon tax affects process emissions</v>
      </c>
      <c r="L1322" s="144">
        <f>IF(ISBLANK(INDEX('Policy Characteristics'!F:F,MATCH($C1322,'Policy Characteristics'!$C:$C,0))),"",INDEX('Policy Characteristics'!F:F,MATCH($C1322,'Policy Characteristics'!$C:$C,0)))</f>
        <v>0</v>
      </c>
      <c r="M1322" s="144">
        <f>IF(ISBLANK(INDEX('Policy Characteristics'!G:G,MATCH($C1322,'Policy Characteristics'!$C:$C,0))),"",INDEX('Policy Characteristics'!G:G,MATCH($C1322,'Policy Characteristics'!$C:$C,0)))</f>
        <v>1</v>
      </c>
      <c r="N1322" s="144">
        <f>IF(ISBLANK(INDEX('Policy Characteristics'!H:H,MATCH($C1322,'Policy Characteristics'!$C:$C,0))),"",INDEX('Policy Characteristics'!H:H,MATCH($C1322,'Policy Characteristics'!$C:$C,0)))</f>
        <v>1</v>
      </c>
      <c r="O1322" s="144" t="str">
        <f>IF(ISBLANK(INDEX('Policy Characteristics'!I:I,MATCH($C1322,'Policy Characteristics'!$C:$C,0))),"",INDEX('Policy Characteristics'!I:I,MATCH($C1322,'Policy Characteristics'!$C:$C,0)))</f>
        <v>on/off</v>
      </c>
      <c r="P1322" s="144"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44" t="str">
        <f>IF(ISBLANK(INDEX('Policy Characteristics'!K:K,MATCH($C1322,'Policy Characteristics'!$C:$C,0))),"",INDEX('Policy Characteristics'!K:K,MATCH($C1322,'Policy Characteristics'!$C:$C,0)))</f>
        <v>fuels.html#carbon-tax</v>
      </c>
      <c r="R1322" s="144" t="str">
        <f>IF(ISBLANK(INDEX('Policy Characteristics'!L:L,MATCH($C1322,'Policy Characteristics'!$C:$C,0))),"",INDEX('Policy Characteristics'!L:L,MATCH($C1322,'Policy Characteristics'!$C:$C,0)))</f>
        <v>carbon-tax.html</v>
      </c>
    </row>
    <row r="1323" spans="1:18" s="2" customFormat="1" x14ac:dyDescent="0.25">
      <c r="A1323" s="144" t="str">
        <f>IF(ISBLANK(INDEX('Policy Characteristics'!A:A,MATCH($C1323,'Policy Characteristics'!$C:$C,0))),"",INDEX('Policy Characteristics'!A:A,MATCH($C1323,'Policy Characteristics'!$C:$C,0)))</f>
        <v>Cross-Sector</v>
      </c>
      <c r="B1323" s="152" t="str">
        <f>IF(ISBLANK(INDEX('Policy Characteristics'!B:B,MATCH($C1323,'Policy Characteristics'!$C:$C,0))),"",INDEX('Policy Characteristics'!B:B,MATCH($C1323,'Policy Characteristics'!$C:$C,0)))</f>
        <v>Exempt Process Emissions from C Tax</v>
      </c>
      <c r="C1323" s="144" t="str">
        <f t="shared" si="56"/>
        <v>BEPEfCT Boolean Exempt Process Emissions from Carbon Tax</v>
      </c>
      <c r="D1323" s="6" t="s">
        <v>1970</v>
      </c>
      <c r="E1323" s="6"/>
      <c r="F1323" t="s">
        <v>1932</v>
      </c>
      <c r="G1323" s="6"/>
      <c r="H1323" s="47">
        <v>1642</v>
      </c>
      <c r="I1323" t="s">
        <v>44</v>
      </c>
      <c r="J1323" s="145" t="str">
        <f>IF(ISBLANK(INDEX('Policy Characteristics'!D:D,MATCH($C1323,'Policy Characteristics'!$C:$C,0))),"",INDEX('Policy Characteristics'!D:D,MATCH($C1323,'Policy Characteristics'!$C:$C,0)))</f>
        <v/>
      </c>
      <c r="K1323" s="144" t="str">
        <f>IF(ISBLANK(INDEX('Policy Characteristics'!E:E,MATCH($C1323,'Policy Characteristics'!$C:$C,0))),"",INDEX('Policy Characteristics'!E:E,MATCH($C1323,'Policy Characteristics'!$C:$C,0)))</f>
        <v>cross toggle whether carbon tax affects process emissions</v>
      </c>
      <c r="L1323" s="144">
        <f>IF(ISBLANK(INDEX('Policy Characteristics'!F:F,MATCH($C1323,'Policy Characteristics'!$C:$C,0))),"",INDEX('Policy Characteristics'!F:F,MATCH($C1323,'Policy Characteristics'!$C:$C,0)))</f>
        <v>0</v>
      </c>
      <c r="M1323" s="144">
        <f>IF(ISBLANK(INDEX('Policy Characteristics'!G:G,MATCH($C1323,'Policy Characteristics'!$C:$C,0))),"",INDEX('Policy Characteristics'!G:G,MATCH($C1323,'Policy Characteristics'!$C:$C,0)))</f>
        <v>1</v>
      </c>
      <c r="N1323" s="144">
        <f>IF(ISBLANK(INDEX('Policy Characteristics'!H:H,MATCH($C1323,'Policy Characteristics'!$C:$C,0))),"",INDEX('Policy Characteristics'!H:H,MATCH($C1323,'Policy Characteristics'!$C:$C,0)))</f>
        <v>1</v>
      </c>
      <c r="O1323" s="144" t="str">
        <f>IF(ISBLANK(INDEX('Policy Characteristics'!I:I,MATCH($C1323,'Policy Characteristics'!$C:$C,0))),"",INDEX('Policy Characteristics'!I:I,MATCH($C1323,'Policy Characteristics'!$C:$C,0)))</f>
        <v>on/off</v>
      </c>
      <c r="P1323" s="144"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44" t="str">
        <f>IF(ISBLANK(INDEX('Policy Characteristics'!K:K,MATCH($C1323,'Policy Characteristics'!$C:$C,0))),"",INDEX('Policy Characteristics'!K:K,MATCH($C1323,'Policy Characteristics'!$C:$C,0)))</f>
        <v>fuels.html#carbon-tax</v>
      </c>
      <c r="R1323" s="144" t="str">
        <f>IF(ISBLANK(INDEX('Policy Characteristics'!L:L,MATCH($C1323,'Policy Characteristics'!$C:$C,0))),"",INDEX('Policy Characteristics'!L:L,MATCH($C1323,'Policy Characteristics'!$C:$C,0)))</f>
        <v>carbon-tax.html</v>
      </c>
    </row>
    <row r="1324" spans="1:18" s="2" customFormat="1" x14ac:dyDescent="0.25">
      <c r="A1324" s="144" t="str">
        <f>IF(ISBLANK(INDEX('Policy Characteristics'!A:A,MATCH($C1324,'Policy Characteristics'!$C:$C,0))),"",INDEX('Policy Characteristics'!A:A,MATCH($C1324,'Policy Characteristics'!$C:$C,0)))</f>
        <v>Cross-Sector</v>
      </c>
      <c r="B1324" s="152" t="str">
        <f>IF(ISBLANK(INDEX('Policy Characteristics'!B:B,MATCH($C1324,'Policy Characteristics'!$C:$C,0))),"",INDEX('Policy Characteristics'!B:B,MATCH($C1324,'Policy Characteristics'!$C:$C,0)))</f>
        <v>Exempt Process Emissions from C Tax</v>
      </c>
      <c r="C1324" s="144" t="str">
        <f t="shared" si="56"/>
        <v>BEPEfCT Boolean Exempt Process Emissions from Carbon Tax</v>
      </c>
      <c r="D1324" s="6" t="s">
        <v>1971</v>
      </c>
      <c r="E1324" s="6"/>
      <c r="F1324" t="s">
        <v>1933</v>
      </c>
      <c r="G1324" s="6"/>
      <c r="H1324" s="47">
        <v>1643</v>
      </c>
      <c r="I1324" t="s">
        <v>44</v>
      </c>
      <c r="J1324" s="145" t="str">
        <f>IF(ISBLANK(INDEX('Policy Characteristics'!D:D,MATCH($C1324,'Policy Characteristics'!$C:$C,0))),"",INDEX('Policy Characteristics'!D:D,MATCH($C1324,'Policy Characteristics'!$C:$C,0)))</f>
        <v/>
      </c>
      <c r="K1324" s="144" t="str">
        <f>IF(ISBLANK(INDEX('Policy Characteristics'!E:E,MATCH($C1324,'Policy Characteristics'!$C:$C,0))),"",INDEX('Policy Characteristics'!E:E,MATCH($C1324,'Policy Characteristics'!$C:$C,0)))</f>
        <v>cross toggle whether carbon tax affects process emissions</v>
      </c>
      <c r="L1324" s="144">
        <f>IF(ISBLANK(INDEX('Policy Characteristics'!F:F,MATCH($C1324,'Policy Characteristics'!$C:$C,0))),"",INDEX('Policy Characteristics'!F:F,MATCH($C1324,'Policy Characteristics'!$C:$C,0)))</f>
        <v>0</v>
      </c>
      <c r="M1324" s="144">
        <f>IF(ISBLANK(INDEX('Policy Characteristics'!G:G,MATCH($C1324,'Policy Characteristics'!$C:$C,0))),"",INDEX('Policy Characteristics'!G:G,MATCH($C1324,'Policy Characteristics'!$C:$C,0)))</f>
        <v>1</v>
      </c>
      <c r="N1324" s="144">
        <f>IF(ISBLANK(INDEX('Policy Characteristics'!H:H,MATCH($C1324,'Policy Characteristics'!$C:$C,0))),"",INDEX('Policy Characteristics'!H:H,MATCH($C1324,'Policy Characteristics'!$C:$C,0)))</f>
        <v>1</v>
      </c>
      <c r="O1324" s="144" t="str">
        <f>IF(ISBLANK(INDEX('Policy Characteristics'!I:I,MATCH($C1324,'Policy Characteristics'!$C:$C,0))),"",INDEX('Policy Characteristics'!I:I,MATCH($C1324,'Policy Characteristics'!$C:$C,0)))</f>
        <v>on/off</v>
      </c>
      <c r="P1324" s="144"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44" t="str">
        <f>IF(ISBLANK(INDEX('Policy Characteristics'!K:K,MATCH($C1324,'Policy Characteristics'!$C:$C,0))),"",INDEX('Policy Characteristics'!K:K,MATCH($C1324,'Policy Characteristics'!$C:$C,0)))</f>
        <v>fuels.html#carbon-tax</v>
      </c>
      <c r="R1324" s="144" t="str">
        <f>IF(ISBLANK(INDEX('Policy Characteristics'!L:L,MATCH($C1324,'Policy Characteristics'!$C:$C,0))),"",INDEX('Policy Characteristics'!L:L,MATCH($C1324,'Policy Characteristics'!$C:$C,0)))</f>
        <v>carbon-tax.html</v>
      </c>
    </row>
    <row r="1325" spans="1:18" s="2" customFormat="1" x14ac:dyDescent="0.25">
      <c r="A1325" s="144" t="str">
        <f>IF(ISBLANK(INDEX('Policy Characteristics'!A:A,MATCH($C1325,'Policy Characteristics'!$C:$C,0))),"",INDEX('Policy Characteristics'!A:A,MATCH($C1325,'Policy Characteristics'!$C:$C,0)))</f>
        <v>Cross-Sector</v>
      </c>
      <c r="B1325" s="152" t="str">
        <f>IF(ISBLANK(INDEX('Policy Characteristics'!B:B,MATCH($C1325,'Policy Characteristics'!$C:$C,0))),"",INDEX('Policy Characteristics'!B:B,MATCH($C1325,'Policy Characteristics'!$C:$C,0)))</f>
        <v>Exempt Process Emissions from C Tax</v>
      </c>
      <c r="C1325" s="144" t="str">
        <f t="shared" si="56"/>
        <v>BEPEfCT Boolean Exempt Process Emissions from Carbon Tax</v>
      </c>
      <c r="D1325" s="6" t="s">
        <v>1972</v>
      </c>
      <c r="E1325" s="6"/>
      <c r="F1325" t="s">
        <v>1934</v>
      </c>
      <c r="G1325" s="6"/>
      <c r="H1325" s="47">
        <v>1644</v>
      </c>
      <c r="I1325" t="s">
        <v>44</v>
      </c>
      <c r="J1325" s="145" t="str">
        <f>IF(ISBLANK(INDEX('Policy Characteristics'!D:D,MATCH($C1325,'Policy Characteristics'!$C:$C,0))),"",INDEX('Policy Characteristics'!D:D,MATCH($C1325,'Policy Characteristics'!$C:$C,0)))</f>
        <v/>
      </c>
      <c r="K1325" s="144" t="str">
        <f>IF(ISBLANK(INDEX('Policy Characteristics'!E:E,MATCH($C1325,'Policy Characteristics'!$C:$C,0))),"",INDEX('Policy Characteristics'!E:E,MATCH($C1325,'Policy Characteristics'!$C:$C,0)))</f>
        <v>cross toggle whether carbon tax affects process emissions</v>
      </c>
      <c r="L1325" s="144">
        <f>IF(ISBLANK(INDEX('Policy Characteristics'!F:F,MATCH($C1325,'Policy Characteristics'!$C:$C,0))),"",INDEX('Policy Characteristics'!F:F,MATCH($C1325,'Policy Characteristics'!$C:$C,0)))</f>
        <v>0</v>
      </c>
      <c r="M1325" s="144">
        <f>IF(ISBLANK(INDEX('Policy Characteristics'!G:G,MATCH($C1325,'Policy Characteristics'!$C:$C,0))),"",INDEX('Policy Characteristics'!G:G,MATCH($C1325,'Policy Characteristics'!$C:$C,0)))</f>
        <v>1</v>
      </c>
      <c r="N1325" s="144">
        <f>IF(ISBLANK(INDEX('Policy Characteristics'!H:H,MATCH($C1325,'Policy Characteristics'!$C:$C,0))),"",INDEX('Policy Characteristics'!H:H,MATCH($C1325,'Policy Characteristics'!$C:$C,0)))</f>
        <v>1</v>
      </c>
      <c r="O1325" s="144" t="str">
        <f>IF(ISBLANK(INDEX('Policy Characteristics'!I:I,MATCH($C1325,'Policy Characteristics'!$C:$C,0))),"",INDEX('Policy Characteristics'!I:I,MATCH($C1325,'Policy Characteristics'!$C:$C,0)))</f>
        <v>on/off</v>
      </c>
      <c r="P1325" s="144"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44" t="str">
        <f>IF(ISBLANK(INDEX('Policy Characteristics'!K:K,MATCH($C1325,'Policy Characteristics'!$C:$C,0))),"",INDEX('Policy Characteristics'!K:K,MATCH($C1325,'Policy Characteristics'!$C:$C,0)))</f>
        <v>fuels.html#carbon-tax</v>
      </c>
      <c r="R1325" s="144" t="str">
        <f>IF(ISBLANK(INDEX('Policy Characteristics'!L:L,MATCH($C1325,'Policy Characteristics'!$C:$C,0))),"",INDEX('Policy Characteristics'!L:L,MATCH($C1325,'Policy Characteristics'!$C:$C,0)))</f>
        <v>carbon-tax.html</v>
      </c>
    </row>
    <row r="1326" spans="1:18" s="2" customFormat="1" x14ac:dyDescent="0.25">
      <c r="A1326" s="144" t="str">
        <f>IF(ISBLANK(INDEX('Policy Characteristics'!A:A,MATCH($C1326,'Policy Characteristics'!$C:$C,0))),"",INDEX('Policy Characteristics'!A:A,MATCH($C1326,'Policy Characteristics'!$C:$C,0)))</f>
        <v>Cross-Sector</v>
      </c>
      <c r="B1326" s="152" t="str">
        <f>IF(ISBLANK(INDEX('Policy Characteristics'!B:B,MATCH($C1326,'Policy Characteristics'!$C:$C,0))),"",INDEX('Policy Characteristics'!B:B,MATCH($C1326,'Policy Characteristics'!$C:$C,0)))</f>
        <v>Exempt Process Emissions from C Tax</v>
      </c>
      <c r="C1326" s="144" t="str">
        <f t="shared" si="56"/>
        <v>BEPEfCT Boolean Exempt Process Emissions from Carbon Tax</v>
      </c>
      <c r="D1326" s="6" t="s">
        <v>1973</v>
      </c>
      <c r="E1326" s="6"/>
      <c r="F1326" t="s">
        <v>1935</v>
      </c>
      <c r="G1326" s="6"/>
      <c r="H1326" s="47">
        <v>1645</v>
      </c>
      <c r="I1326" t="s">
        <v>44</v>
      </c>
      <c r="J1326" s="145" t="str">
        <f>IF(ISBLANK(INDEX('Policy Characteristics'!D:D,MATCH($C1326,'Policy Characteristics'!$C:$C,0))),"",INDEX('Policy Characteristics'!D:D,MATCH($C1326,'Policy Characteristics'!$C:$C,0)))</f>
        <v/>
      </c>
      <c r="K1326" s="144" t="str">
        <f>IF(ISBLANK(INDEX('Policy Characteristics'!E:E,MATCH($C1326,'Policy Characteristics'!$C:$C,0))),"",INDEX('Policy Characteristics'!E:E,MATCH($C1326,'Policy Characteristics'!$C:$C,0)))</f>
        <v>cross toggle whether carbon tax affects process emissions</v>
      </c>
      <c r="L1326" s="144">
        <f>IF(ISBLANK(INDEX('Policy Characteristics'!F:F,MATCH($C1326,'Policy Characteristics'!$C:$C,0))),"",INDEX('Policy Characteristics'!F:F,MATCH($C1326,'Policy Characteristics'!$C:$C,0)))</f>
        <v>0</v>
      </c>
      <c r="M1326" s="144">
        <f>IF(ISBLANK(INDEX('Policy Characteristics'!G:G,MATCH($C1326,'Policy Characteristics'!$C:$C,0))),"",INDEX('Policy Characteristics'!G:G,MATCH($C1326,'Policy Characteristics'!$C:$C,0)))</f>
        <v>1</v>
      </c>
      <c r="N1326" s="144">
        <f>IF(ISBLANK(INDEX('Policy Characteristics'!H:H,MATCH($C1326,'Policy Characteristics'!$C:$C,0))),"",INDEX('Policy Characteristics'!H:H,MATCH($C1326,'Policy Characteristics'!$C:$C,0)))</f>
        <v>1</v>
      </c>
      <c r="O1326" s="144" t="str">
        <f>IF(ISBLANK(INDEX('Policy Characteristics'!I:I,MATCH($C1326,'Policy Characteristics'!$C:$C,0))),"",INDEX('Policy Characteristics'!I:I,MATCH($C1326,'Policy Characteristics'!$C:$C,0)))</f>
        <v>on/off</v>
      </c>
      <c r="P1326" s="144"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44" t="str">
        <f>IF(ISBLANK(INDEX('Policy Characteristics'!K:K,MATCH($C1326,'Policy Characteristics'!$C:$C,0))),"",INDEX('Policy Characteristics'!K:K,MATCH($C1326,'Policy Characteristics'!$C:$C,0)))</f>
        <v>fuels.html#carbon-tax</v>
      </c>
      <c r="R1326" s="144" t="str">
        <f>IF(ISBLANK(INDEX('Policy Characteristics'!L:L,MATCH($C1326,'Policy Characteristics'!$C:$C,0))),"",INDEX('Policy Characteristics'!L:L,MATCH($C1326,'Policy Characteristics'!$C:$C,0)))</f>
        <v>carbon-tax.html</v>
      </c>
    </row>
    <row r="1327" spans="1:18" s="2" customFormat="1" x14ac:dyDescent="0.25">
      <c r="A1327" s="144" t="str">
        <f>IF(ISBLANK(INDEX('Policy Characteristics'!A:A,MATCH($C1327,'Policy Characteristics'!$C:$C,0))),"",INDEX('Policy Characteristics'!A:A,MATCH($C1327,'Policy Characteristics'!$C:$C,0)))</f>
        <v>Cross-Sector</v>
      </c>
      <c r="B1327" s="152" t="str">
        <f>IF(ISBLANK(INDEX('Policy Characteristics'!B:B,MATCH($C1327,'Policy Characteristics'!$C:$C,0))),"",INDEX('Policy Characteristics'!B:B,MATCH($C1327,'Policy Characteristics'!$C:$C,0)))</f>
        <v>Exempt Process Emissions from C Tax</v>
      </c>
      <c r="C1327" s="144" t="str">
        <f t="shared" si="56"/>
        <v>BEPEfCT Boolean Exempt Process Emissions from Carbon Tax</v>
      </c>
      <c r="D1327" s="6" t="s">
        <v>1974</v>
      </c>
      <c r="E1327" s="6"/>
      <c r="F1327" t="s">
        <v>1936</v>
      </c>
      <c r="G1327" s="6"/>
      <c r="H1327" s="47">
        <v>1646</v>
      </c>
      <c r="I1327" t="s">
        <v>44</v>
      </c>
      <c r="J1327" s="145" t="str">
        <f>IF(ISBLANK(INDEX('Policy Characteristics'!D:D,MATCH($C1327,'Policy Characteristics'!$C:$C,0))),"",INDEX('Policy Characteristics'!D:D,MATCH($C1327,'Policy Characteristics'!$C:$C,0)))</f>
        <v/>
      </c>
      <c r="K1327" s="144" t="str">
        <f>IF(ISBLANK(INDEX('Policy Characteristics'!E:E,MATCH($C1327,'Policy Characteristics'!$C:$C,0))),"",INDEX('Policy Characteristics'!E:E,MATCH($C1327,'Policy Characteristics'!$C:$C,0)))</f>
        <v>cross toggle whether carbon tax affects process emissions</v>
      </c>
      <c r="L1327" s="144">
        <f>IF(ISBLANK(INDEX('Policy Characteristics'!F:F,MATCH($C1327,'Policy Characteristics'!$C:$C,0))),"",INDEX('Policy Characteristics'!F:F,MATCH($C1327,'Policy Characteristics'!$C:$C,0)))</f>
        <v>0</v>
      </c>
      <c r="M1327" s="144">
        <f>IF(ISBLANK(INDEX('Policy Characteristics'!G:G,MATCH($C1327,'Policy Characteristics'!$C:$C,0))),"",INDEX('Policy Characteristics'!G:G,MATCH($C1327,'Policy Characteristics'!$C:$C,0)))</f>
        <v>1</v>
      </c>
      <c r="N1327" s="144">
        <f>IF(ISBLANK(INDEX('Policy Characteristics'!H:H,MATCH($C1327,'Policy Characteristics'!$C:$C,0))),"",INDEX('Policy Characteristics'!H:H,MATCH($C1327,'Policy Characteristics'!$C:$C,0)))</f>
        <v>1</v>
      </c>
      <c r="O1327" s="144" t="str">
        <f>IF(ISBLANK(INDEX('Policy Characteristics'!I:I,MATCH($C1327,'Policy Characteristics'!$C:$C,0))),"",INDEX('Policy Characteristics'!I:I,MATCH($C1327,'Policy Characteristics'!$C:$C,0)))</f>
        <v>on/off</v>
      </c>
      <c r="P1327" s="144"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44" t="str">
        <f>IF(ISBLANK(INDEX('Policy Characteristics'!K:K,MATCH($C1327,'Policy Characteristics'!$C:$C,0))),"",INDEX('Policy Characteristics'!K:K,MATCH($C1327,'Policy Characteristics'!$C:$C,0)))</f>
        <v>fuels.html#carbon-tax</v>
      </c>
      <c r="R1327" s="144" t="str">
        <f>IF(ISBLANK(INDEX('Policy Characteristics'!L:L,MATCH($C1327,'Policy Characteristics'!$C:$C,0))),"",INDEX('Policy Characteristics'!L:L,MATCH($C1327,'Policy Characteristics'!$C:$C,0)))</f>
        <v>carbon-tax.html</v>
      </c>
    </row>
    <row r="1328" spans="1:18" s="2" customFormat="1" x14ac:dyDescent="0.25">
      <c r="A1328" s="144" t="str">
        <f>IF(ISBLANK(INDEX('Policy Characteristics'!A:A,MATCH($C1328,'Policy Characteristics'!$C:$C,0))),"",INDEX('Policy Characteristics'!A:A,MATCH($C1328,'Policy Characteristics'!$C:$C,0)))</f>
        <v>Cross-Sector</v>
      </c>
      <c r="B1328" s="152" t="str">
        <f>IF(ISBLANK(INDEX('Policy Characteristics'!B:B,MATCH($C1328,'Policy Characteristics'!$C:$C,0))),"",INDEX('Policy Characteristics'!B:B,MATCH($C1328,'Policy Characteristics'!$C:$C,0)))</f>
        <v>Exempt Process Emissions from C Tax</v>
      </c>
      <c r="C1328" s="144" t="str">
        <f t="shared" si="56"/>
        <v>BEPEfCT Boolean Exempt Process Emissions from Carbon Tax</v>
      </c>
      <c r="D1328" s="6" t="s">
        <v>1975</v>
      </c>
      <c r="E1328" s="6"/>
      <c r="F1328" t="s">
        <v>1937</v>
      </c>
      <c r="G1328" s="6"/>
      <c r="H1328" s="47">
        <v>1647</v>
      </c>
      <c r="I1328" t="s">
        <v>44</v>
      </c>
      <c r="J1328" s="145" t="str">
        <f>IF(ISBLANK(INDEX('Policy Characteristics'!D:D,MATCH($C1328,'Policy Characteristics'!$C:$C,0))),"",INDEX('Policy Characteristics'!D:D,MATCH($C1328,'Policy Characteristics'!$C:$C,0)))</f>
        <v/>
      </c>
      <c r="K1328" s="144" t="str">
        <f>IF(ISBLANK(INDEX('Policy Characteristics'!E:E,MATCH($C1328,'Policy Characteristics'!$C:$C,0))),"",INDEX('Policy Characteristics'!E:E,MATCH($C1328,'Policy Characteristics'!$C:$C,0)))</f>
        <v>cross toggle whether carbon tax affects process emissions</v>
      </c>
      <c r="L1328" s="144">
        <f>IF(ISBLANK(INDEX('Policy Characteristics'!F:F,MATCH($C1328,'Policy Characteristics'!$C:$C,0))),"",INDEX('Policy Characteristics'!F:F,MATCH($C1328,'Policy Characteristics'!$C:$C,0)))</f>
        <v>0</v>
      </c>
      <c r="M1328" s="144">
        <f>IF(ISBLANK(INDEX('Policy Characteristics'!G:G,MATCH($C1328,'Policy Characteristics'!$C:$C,0))),"",INDEX('Policy Characteristics'!G:G,MATCH($C1328,'Policy Characteristics'!$C:$C,0)))</f>
        <v>1</v>
      </c>
      <c r="N1328" s="144">
        <f>IF(ISBLANK(INDEX('Policy Characteristics'!H:H,MATCH($C1328,'Policy Characteristics'!$C:$C,0))),"",INDEX('Policy Characteristics'!H:H,MATCH($C1328,'Policy Characteristics'!$C:$C,0)))</f>
        <v>1</v>
      </c>
      <c r="O1328" s="144" t="str">
        <f>IF(ISBLANK(INDEX('Policy Characteristics'!I:I,MATCH($C1328,'Policy Characteristics'!$C:$C,0))),"",INDEX('Policy Characteristics'!I:I,MATCH($C1328,'Policy Characteristics'!$C:$C,0)))</f>
        <v>on/off</v>
      </c>
      <c r="P1328" s="144"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44" t="str">
        <f>IF(ISBLANK(INDEX('Policy Characteristics'!K:K,MATCH($C1328,'Policy Characteristics'!$C:$C,0))),"",INDEX('Policy Characteristics'!K:K,MATCH($C1328,'Policy Characteristics'!$C:$C,0)))</f>
        <v>fuels.html#carbon-tax</v>
      </c>
      <c r="R1328" s="144" t="str">
        <f>IF(ISBLANK(INDEX('Policy Characteristics'!L:L,MATCH($C1328,'Policy Characteristics'!$C:$C,0))),"",INDEX('Policy Characteristics'!L:L,MATCH($C1328,'Policy Characteristics'!$C:$C,0)))</f>
        <v>carbon-tax.html</v>
      </c>
    </row>
    <row r="1329" spans="1:18" s="2" customFormat="1" x14ac:dyDescent="0.25">
      <c r="A1329" s="144" t="str">
        <f>IF(ISBLANK(INDEX('Policy Characteristics'!A:A,MATCH($C1329,'Policy Characteristics'!$C:$C,0))),"",INDEX('Policy Characteristics'!A:A,MATCH($C1329,'Policy Characteristics'!$C:$C,0)))</f>
        <v>Cross-Sector</v>
      </c>
      <c r="B1329" s="152" t="str">
        <f>IF(ISBLANK(INDEX('Policy Characteristics'!B:B,MATCH($C1329,'Policy Characteristics'!$C:$C,0))),"",INDEX('Policy Characteristics'!B:B,MATCH($C1329,'Policy Characteristics'!$C:$C,0)))</f>
        <v>Exempt Process Emissions from C Tax</v>
      </c>
      <c r="C1329" s="144" t="str">
        <f t="shared" si="56"/>
        <v>BEPEfCT Boolean Exempt Process Emissions from Carbon Tax</v>
      </c>
      <c r="D1329" s="6" t="s">
        <v>1976</v>
      </c>
      <c r="E1329" s="6"/>
      <c r="F1329" t="s">
        <v>1938</v>
      </c>
      <c r="G1329" s="6"/>
      <c r="H1329" s="47">
        <v>1648</v>
      </c>
      <c r="I1329" t="s">
        <v>44</v>
      </c>
      <c r="J1329" s="145" t="str">
        <f>IF(ISBLANK(INDEX('Policy Characteristics'!D:D,MATCH($C1329,'Policy Characteristics'!$C:$C,0))),"",INDEX('Policy Characteristics'!D:D,MATCH($C1329,'Policy Characteristics'!$C:$C,0)))</f>
        <v/>
      </c>
      <c r="K1329" s="144" t="str">
        <f>IF(ISBLANK(INDEX('Policy Characteristics'!E:E,MATCH($C1329,'Policy Characteristics'!$C:$C,0))),"",INDEX('Policy Characteristics'!E:E,MATCH($C1329,'Policy Characteristics'!$C:$C,0)))</f>
        <v>cross toggle whether carbon tax affects process emissions</v>
      </c>
      <c r="L1329" s="144">
        <f>IF(ISBLANK(INDEX('Policy Characteristics'!F:F,MATCH($C1329,'Policy Characteristics'!$C:$C,0))),"",INDEX('Policy Characteristics'!F:F,MATCH($C1329,'Policy Characteristics'!$C:$C,0)))</f>
        <v>0</v>
      </c>
      <c r="M1329" s="144">
        <f>IF(ISBLANK(INDEX('Policy Characteristics'!G:G,MATCH($C1329,'Policy Characteristics'!$C:$C,0))),"",INDEX('Policy Characteristics'!G:G,MATCH($C1329,'Policy Characteristics'!$C:$C,0)))</f>
        <v>1</v>
      </c>
      <c r="N1329" s="144">
        <f>IF(ISBLANK(INDEX('Policy Characteristics'!H:H,MATCH($C1329,'Policy Characteristics'!$C:$C,0))),"",INDEX('Policy Characteristics'!H:H,MATCH($C1329,'Policy Characteristics'!$C:$C,0)))</f>
        <v>1</v>
      </c>
      <c r="O1329" s="144" t="str">
        <f>IF(ISBLANK(INDEX('Policy Characteristics'!I:I,MATCH($C1329,'Policy Characteristics'!$C:$C,0))),"",INDEX('Policy Characteristics'!I:I,MATCH($C1329,'Policy Characteristics'!$C:$C,0)))</f>
        <v>on/off</v>
      </c>
      <c r="P1329" s="144"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44" t="str">
        <f>IF(ISBLANK(INDEX('Policy Characteristics'!K:K,MATCH($C1329,'Policy Characteristics'!$C:$C,0))),"",INDEX('Policy Characteristics'!K:K,MATCH($C1329,'Policy Characteristics'!$C:$C,0)))</f>
        <v>fuels.html#carbon-tax</v>
      </c>
      <c r="R1329" s="144" t="str">
        <f>IF(ISBLANK(INDEX('Policy Characteristics'!L:L,MATCH($C1329,'Policy Characteristics'!$C:$C,0))),"",INDEX('Policy Characteristics'!L:L,MATCH($C1329,'Policy Characteristics'!$C:$C,0)))</f>
        <v>carbon-tax.html</v>
      </c>
    </row>
    <row r="1330" spans="1:18" s="2" customFormat="1" x14ac:dyDescent="0.25">
      <c r="A1330" s="144" t="str">
        <f>IF(ISBLANK(INDEX('Policy Characteristics'!A:A,MATCH($C1330,'Policy Characteristics'!$C:$C,0))),"",INDEX('Policy Characteristics'!A:A,MATCH($C1330,'Policy Characteristics'!$C:$C,0)))</f>
        <v>Cross-Sector</v>
      </c>
      <c r="B1330" s="152" t="str">
        <f>IF(ISBLANK(INDEX('Policy Characteristics'!B:B,MATCH($C1330,'Policy Characteristics'!$C:$C,0))),"",INDEX('Policy Characteristics'!B:B,MATCH($C1330,'Policy Characteristics'!$C:$C,0)))</f>
        <v>Exempt Process Emissions from C Tax</v>
      </c>
      <c r="C1330" s="144" t="str">
        <f t="shared" si="56"/>
        <v>BEPEfCT Boolean Exempt Process Emissions from Carbon Tax</v>
      </c>
      <c r="D1330" s="6" t="s">
        <v>1977</v>
      </c>
      <c r="E1330" s="6"/>
      <c r="F1330" t="s">
        <v>1939</v>
      </c>
      <c r="G1330" s="6"/>
      <c r="H1330" s="47">
        <v>1649</v>
      </c>
      <c r="I1330" t="s">
        <v>44</v>
      </c>
      <c r="J1330" s="145" t="str">
        <f>IF(ISBLANK(INDEX('Policy Characteristics'!D:D,MATCH($C1330,'Policy Characteristics'!$C:$C,0))),"",INDEX('Policy Characteristics'!D:D,MATCH($C1330,'Policy Characteristics'!$C:$C,0)))</f>
        <v/>
      </c>
      <c r="K1330" s="144" t="str">
        <f>IF(ISBLANK(INDEX('Policy Characteristics'!E:E,MATCH($C1330,'Policy Characteristics'!$C:$C,0))),"",INDEX('Policy Characteristics'!E:E,MATCH($C1330,'Policy Characteristics'!$C:$C,0)))</f>
        <v>cross toggle whether carbon tax affects process emissions</v>
      </c>
      <c r="L1330" s="144">
        <f>IF(ISBLANK(INDEX('Policy Characteristics'!F:F,MATCH($C1330,'Policy Characteristics'!$C:$C,0))),"",INDEX('Policy Characteristics'!F:F,MATCH($C1330,'Policy Characteristics'!$C:$C,0)))</f>
        <v>0</v>
      </c>
      <c r="M1330" s="144">
        <f>IF(ISBLANK(INDEX('Policy Characteristics'!G:G,MATCH($C1330,'Policy Characteristics'!$C:$C,0))),"",INDEX('Policy Characteristics'!G:G,MATCH($C1330,'Policy Characteristics'!$C:$C,0)))</f>
        <v>1</v>
      </c>
      <c r="N1330" s="144">
        <f>IF(ISBLANK(INDEX('Policy Characteristics'!H:H,MATCH($C1330,'Policy Characteristics'!$C:$C,0))),"",INDEX('Policy Characteristics'!H:H,MATCH($C1330,'Policy Characteristics'!$C:$C,0)))</f>
        <v>1</v>
      </c>
      <c r="O1330" s="144" t="str">
        <f>IF(ISBLANK(INDEX('Policy Characteristics'!I:I,MATCH($C1330,'Policy Characteristics'!$C:$C,0))),"",INDEX('Policy Characteristics'!I:I,MATCH($C1330,'Policy Characteristics'!$C:$C,0)))</f>
        <v>on/off</v>
      </c>
      <c r="P1330" s="144"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44" t="str">
        <f>IF(ISBLANK(INDEX('Policy Characteristics'!K:K,MATCH($C1330,'Policy Characteristics'!$C:$C,0))),"",INDEX('Policy Characteristics'!K:K,MATCH($C1330,'Policy Characteristics'!$C:$C,0)))</f>
        <v>fuels.html#carbon-tax</v>
      </c>
      <c r="R1330" s="144" t="str">
        <f>IF(ISBLANK(INDEX('Policy Characteristics'!L:L,MATCH($C1330,'Policy Characteristics'!$C:$C,0))),"",INDEX('Policy Characteristics'!L:L,MATCH($C1330,'Policy Characteristics'!$C:$C,0)))</f>
        <v>carbon-tax.html</v>
      </c>
    </row>
    <row r="1331" spans="1:18" s="2" customFormat="1" x14ac:dyDescent="0.25">
      <c r="A1331" s="144" t="str">
        <f>IF(ISBLANK(INDEX('Policy Characteristics'!A:A,MATCH($C1331,'Policy Characteristics'!$C:$C,0))),"",INDEX('Policy Characteristics'!A:A,MATCH($C1331,'Policy Characteristics'!$C:$C,0)))</f>
        <v>Cross-Sector</v>
      </c>
      <c r="B1331" s="152" t="str">
        <f>IF(ISBLANK(INDEX('Policy Characteristics'!B:B,MATCH($C1331,'Policy Characteristics'!$C:$C,0))),"",INDEX('Policy Characteristics'!B:B,MATCH($C1331,'Policy Characteristics'!$C:$C,0)))</f>
        <v>Exempt Process Emissions from C Tax</v>
      </c>
      <c r="C1331" s="144" t="str">
        <f t="shared" si="56"/>
        <v>BEPEfCT Boolean Exempt Process Emissions from Carbon Tax</v>
      </c>
      <c r="D1331" s="6" t="s">
        <v>1978</v>
      </c>
      <c r="E1331" s="6"/>
      <c r="F1331" t="s">
        <v>1940</v>
      </c>
      <c r="G1331" s="6"/>
      <c r="H1331" s="47">
        <v>1650</v>
      </c>
      <c r="I1331" t="s">
        <v>43</v>
      </c>
      <c r="J1331" s="145" t="str">
        <f>IF(ISBLANK(INDEX('Policy Characteristics'!D:D,MATCH($C1331,'Policy Characteristics'!$C:$C,0))),"",INDEX('Policy Characteristics'!D:D,MATCH($C1331,'Policy Characteristics'!$C:$C,0)))</f>
        <v/>
      </c>
      <c r="K1331" s="144" t="str">
        <f>IF(ISBLANK(INDEX('Policy Characteristics'!E:E,MATCH($C1331,'Policy Characteristics'!$C:$C,0))),"",INDEX('Policy Characteristics'!E:E,MATCH($C1331,'Policy Characteristics'!$C:$C,0)))</f>
        <v>cross toggle whether carbon tax affects process emissions</v>
      </c>
      <c r="L1331" s="144">
        <f>IF(ISBLANK(INDEX('Policy Characteristics'!F:F,MATCH($C1331,'Policy Characteristics'!$C:$C,0))),"",INDEX('Policy Characteristics'!F:F,MATCH($C1331,'Policy Characteristics'!$C:$C,0)))</f>
        <v>0</v>
      </c>
      <c r="M1331" s="144">
        <f>IF(ISBLANK(INDEX('Policy Characteristics'!G:G,MATCH($C1331,'Policy Characteristics'!$C:$C,0))),"",INDEX('Policy Characteristics'!G:G,MATCH($C1331,'Policy Characteristics'!$C:$C,0)))</f>
        <v>1</v>
      </c>
      <c r="N1331" s="144">
        <f>IF(ISBLANK(INDEX('Policy Characteristics'!H:H,MATCH($C1331,'Policy Characteristics'!$C:$C,0))),"",INDEX('Policy Characteristics'!H:H,MATCH($C1331,'Policy Characteristics'!$C:$C,0)))</f>
        <v>1</v>
      </c>
      <c r="O1331" s="144" t="str">
        <f>IF(ISBLANK(INDEX('Policy Characteristics'!I:I,MATCH($C1331,'Policy Characteristics'!$C:$C,0))),"",INDEX('Policy Characteristics'!I:I,MATCH($C1331,'Policy Characteristics'!$C:$C,0)))</f>
        <v>on/off</v>
      </c>
      <c r="P1331" s="144"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44" t="str">
        <f>IF(ISBLANK(INDEX('Policy Characteristics'!K:K,MATCH($C1331,'Policy Characteristics'!$C:$C,0))),"",INDEX('Policy Characteristics'!K:K,MATCH($C1331,'Policy Characteristics'!$C:$C,0)))</f>
        <v>fuels.html#carbon-tax</v>
      </c>
      <c r="R1331" s="144" t="str">
        <f>IF(ISBLANK(INDEX('Policy Characteristics'!L:L,MATCH($C1331,'Policy Characteristics'!$C:$C,0))),"",INDEX('Policy Characteristics'!L:L,MATCH($C1331,'Policy Characteristics'!$C:$C,0)))</f>
        <v>carbon-tax.html</v>
      </c>
    </row>
    <row r="1332" spans="1:18" s="2" customFormat="1" x14ac:dyDescent="0.25">
      <c r="A1332" s="144" t="str">
        <f>IF(ISBLANK(INDEX('Policy Characteristics'!A:A,MATCH($C1332,'Policy Characteristics'!$C:$C,0))),"",INDEX('Policy Characteristics'!A:A,MATCH($C1332,'Policy Characteristics'!$C:$C,0)))</f>
        <v>Cross-Sector</v>
      </c>
      <c r="B1332" s="152" t="str">
        <f>IF(ISBLANK(INDEX('Policy Characteristics'!B:B,MATCH($C1332,'Policy Characteristics'!$C:$C,0))),"",INDEX('Policy Characteristics'!B:B,MATCH($C1332,'Policy Characteristics'!$C:$C,0)))</f>
        <v>Exempt Process Emissions from C Tax</v>
      </c>
      <c r="C1332" s="144" t="str">
        <f t="shared" si="56"/>
        <v>BEPEfCT Boolean Exempt Process Emissions from Carbon Tax</v>
      </c>
      <c r="D1332" s="6" t="s">
        <v>1979</v>
      </c>
      <c r="E1332" s="6"/>
      <c r="F1332" t="s">
        <v>1982</v>
      </c>
      <c r="G1332" s="6"/>
      <c r="H1332" s="47">
        <v>1651</v>
      </c>
      <c r="I1332" t="s">
        <v>43</v>
      </c>
      <c r="J1332" s="145" t="str">
        <f>IF(ISBLANK(INDEX('Policy Characteristics'!D:D,MATCH($C1332,'Policy Characteristics'!$C:$C,0))),"",INDEX('Policy Characteristics'!D:D,MATCH($C1332,'Policy Characteristics'!$C:$C,0)))</f>
        <v/>
      </c>
      <c r="K1332" s="144" t="str">
        <f>IF(ISBLANK(INDEX('Policy Characteristics'!E:E,MATCH($C1332,'Policy Characteristics'!$C:$C,0))),"",INDEX('Policy Characteristics'!E:E,MATCH($C1332,'Policy Characteristics'!$C:$C,0)))</f>
        <v>cross toggle whether carbon tax affects process emissions</v>
      </c>
      <c r="L1332" s="144">
        <f>IF(ISBLANK(INDEX('Policy Characteristics'!F:F,MATCH($C1332,'Policy Characteristics'!$C:$C,0))),"",INDEX('Policy Characteristics'!F:F,MATCH($C1332,'Policy Characteristics'!$C:$C,0)))</f>
        <v>0</v>
      </c>
      <c r="M1332" s="144">
        <f>IF(ISBLANK(INDEX('Policy Characteristics'!G:G,MATCH($C1332,'Policy Characteristics'!$C:$C,0))),"",INDEX('Policy Characteristics'!G:G,MATCH($C1332,'Policy Characteristics'!$C:$C,0)))</f>
        <v>1</v>
      </c>
      <c r="N1332" s="144">
        <f>IF(ISBLANK(INDEX('Policy Characteristics'!H:H,MATCH($C1332,'Policy Characteristics'!$C:$C,0))),"",INDEX('Policy Characteristics'!H:H,MATCH($C1332,'Policy Characteristics'!$C:$C,0)))</f>
        <v>1</v>
      </c>
      <c r="O1332" s="144" t="str">
        <f>IF(ISBLANK(INDEX('Policy Characteristics'!I:I,MATCH($C1332,'Policy Characteristics'!$C:$C,0))),"",INDEX('Policy Characteristics'!I:I,MATCH($C1332,'Policy Characteristics'!$C:$C,0)))</f>
        <v>on/off</v>
      </c>
      <c r="P1332" s="144"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44" t="str">
        <f>IF(ISBLANK(INDEX('Policy Characteristics'!K:K,MATCH($C1332,'Policy Characteristics'!$C:$C,0))),"",INDEX('Policy Characteristics'!K:K,MATCH($C1332,'Policy Characteristics'!$C:$C,0)))</f>
        <v>fuels.html#carbon-tax</v>
      </c>
      <c r="R1332" s="144" t="str">
        <f>IF(ISBLANK(INDEX('Policy Characteristics'!L:L,MATCH($C1332,'Policy Characteristics'!$C:$C,0))),"",INDEX('Policy Characteristics'!L:L,MATCH($C1332,'Policy Characteristics'!$C:$C,0)))</f>
        <v>carbon-tax.html</v>
      </c>
    </row>
    <row r="1333" spans="1:18" s="2" customFormat="1" x14ac:dyDescent="0.25">
      <c r="A1333" s="144" t="str">
        <f>IF(ISBLANK(INDEX('Policy Characteristics'!A:A,MATCH($C1333,'Policy Characteristics'!$C:$C,0))),"",INDEX('Policy Characteristics'!A:A,MATCH($C1333,'Policy Characteristics'!$C:$C,0)))</f>
        <v>Cross-Sector</v>
      </c>
      <c r="B1333" s="152" t="str">
        <f>IF(ISBLANK(INDEX('Policy Characteristics'!B:B,MATCH($C1333,'Policy Characteristics'!$C:$C,0))),"",INDEX('Policy Characteristics'!B:B,MATCH($C1333,'Policy Characteristics'!$C:$C,0)))</f>
        <v>Exempt Process Emissions from C Tax</v>
      </c>
      <c r="C1333" s="144" t="str">
        <f t="shared" si="56"/>
        <v>BEPEfCT Boolean Exempt Process Emissions from Carbon Tax</v>
      </c>
      <c r="D1333" s="6" t="s">
        <v>1980</v>
      </c>
      <c r="E1333" s="6"/>
      <c r="F1333" t="s">
        <v>1941</v>
      </c>
      <c r="G1333" s="6"/>
      <c r="H1333" s="47">
        <v>1652</v>
      </c>
      <c r="I1333" t="s">
        <v>44</v>
      </c>
      <c r="J1333" s="145" t="str">
        <f>IF(ISBLANK(INDEX('Policy Characteristics'!D:D,MATCH($C1333,'Policy Characteristics'!$C:$C,0))),"",INDEX('Policy Characteristics'!D:D,MATCH($C1333,'Policy Characteristics'!$C:$C,0)))</f>
        <v/>
      </c>
      <c r="K1333" s="144" t="str">
        <f>IF(ISBLANK(INDEX('Policy Characteristics'!E:E,MATCH($C1333,'Policy Characteristics'!$C:$C,0))),"",INDEX('Policy Characteristics'!E:E,MATCH($C1333,'Policy Characteristics'!$C:$C,0)))</f>
        <v>cross toggle whether carbon tax affects process emissions</v>
      </c>
      <c r="L1333" s="144">
        <f>IF(ISBLANK(INDEX('Policy Characteristics'!F:F,MATCH($C1333,'Policy Characteristics'!$C:$C,0))),"",INDEX('Policy Characteristics'!F:F,MATCH($C1333,'Policy Characteristics'!$C:$C,0)))</f>
        <v>0</v>
      </c>
      <c r="M1333" s="144">
        <f>IF(ISBLANK(INDEX('Policy Characteristics'!G:G,MATCH($C1333,'Policy Characteristics'!$C:$C,0))),"",INDEX('Policy Characteristics'!G:G,MATCH($C1333,'Policy Characteristics'!$C:$C,0)))</f>
        <v>1</v>
      </c>
      <c r="N1333" s="144">
        <f>IF(ISBLANK(INDEX('Policy Characteristics'!H:H,MATCH($C1333,'Policy Characteristics'!$C:$C,0))),"",INDEX('Policy Characteristics'!H:H,MATCH($C1333,'Policy Characteristics'!$C:$C,0)))</f>
        <v>1</v>
      </c>
      <c r="O1333" s="144" t="str">
        <f>IF(ISBLANK(INDEX('Policy Characteristics'!I:I,MATCH($C1333,'Policy Characteristics'!$C:$C,0))),"",INDEX('Policy Characteristics'!I:I,MATCH($C1333,'Policy Characteristics'!$C:$C,0)))</f>
        <v>on/off</v>
      </c>
      <c r="P1333" s="144"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44" t="str">
        <f>IF(ISBLANK(INDEX('Policy Characteristics'!K:K,MATCH($C1333,'Policy Characteristics'!$C:$C,0))),"",INDEX('Policy Characteristics'!K:K,MATCH($C1333,'Policy Characteristics'!$C:$C,0)))</f>
        <v>fuels.html#carbon-tax</v>
      </c>
      <c r="R1333" s="144" t="str">
        <f>IF(ISBLANK(INDEX('Policy Characteristics'!L:L,MATCH($C1333,'Policy Characteristics'!$C:$C,0))),"",INDEX('Policy Characteristics'!L:L,MATCH($C1333,'Policy Characteristics'!$C:$C,0)))</f>
        <v>carbon-tax.html</v>
      </c>
    </row>
    <row r="1334" spans="1:18" s="2" customFormat="1" x14ac:dyDescent="0.25">
      <c r="A1334" s="144" t="str">
        <f>IF(ISBLANK(INDEX('Policy Characteristics'!A:A,MATCH($C1334,'Policy Characteristics'!$C:$C,0))),"",INDEX('Policy Characteristics'!A:A,MATCH($C1334,'Policy Characteristics'!$C:$C,0)))</f>
        <v>Cross-Sector</v>
      </c>
      <c r="B1334" s="152" t="str">
        <f>IF(ISBLANK(INDEX('Policy Characteristics'!B:B,MATCH($C1334,'Policy Characteristics'!$C:$C,0))),"",INDEX('Policy Characteristics'!B:B,MATCH($C1334,'Policy Characteristics'!$C:$C,0)))</f>
        <v>Toggle Carbon Tax Border Adjustment</v>
      </c>
      <c r="C1334" s="1" t="s">
        <v>2225</v>
      </c>
      <c r="D1334" s="6"/>
      <c r="E1334" s="6"/>
      <c r="F1334" s="6"/>
      <c r="G1334" s="6"/>
      <c r="H1334" s="47">
        <v>1627</v>
      </c>
      <c r="I1334" t="s">
        <v>43</v>
      </c>
      <c r="J1334" s="145" t="str">
        <f>IF(ISBLANK(INDEX('Policy Characteristics'!D:D,MATCH($C1334,'Policy Characteristics'!$C:$C,0))),"",INDEX('Policy Characteristics'!D:D,MATCH($C1334,'Policy Characteristics'!$C:$C,0)))</f>
        <v/>
      </c>
      <c r="K1334" s="144" t="str">
        <f>IF(ISBLANK(INDEX('Policy Characteristics'!E:E,MATCH($C1334,'Policy Characteristics'!$C:$C,0))),"",INDEX('Policy Characteristics'!E:E,MATCH($C1334,'Policy Characteristics'!$C:$C,0)))</f>
        <v/>
      </c>
      <c r="L1334" s="144">
        <f>IF(ISBLANK(INDEX('Policy Characteristics'!F:F,MATCH($C1334,'Policy Characteristics'!$C:$C,0))),"",INDEX('Policy Characteristics'!F:F,MATCH($C1334,'Policy Characteristics'!$C:$C,0)))</f>
        <v>0</v>
      </c>
      <c r="M1334" s="144">
        <f>IF(ISBLANK(INDEX('Policy Characteristics'!G:G,MATCH($C1334,'Policy Characteristics'!$C:$C,0))),"",INDEX('Policy Characteristics'!G:G,MATCH($C1334,'Policy Characteristics'!$C:$C,0)))</f>
        <v>1</v>
      </c>
      <c r="N1334" s="144">
        <f>IF(ISBLANK(INDEX('Policy Characteristics'!H:H,MATCH($C1334,'Policy Characteristics'!$C:$C,0))),"",INDEX('Policy Characteristics'!H:H,MATCH($C1334,'Policy Characteristics'!$C:$C,0)))</f>
        <v>1</v>
      </c>
      <c r="O1334" s="144" t="str">
        <f>IF(ISBLANK(INDEX('Policy Characteristics'!I:I,MATCH($C1334,'Policy Characteristics'!$C:$C,0))),"",INDEX('Policy Characteristics'!I:I,MATCH($C1334,'Policy Characteristics'!$C:$C,0)))</f>
        <v>on/off</v>
      </c>
      <c r="P1334" s="14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144" t="str">
        <f>IF(ISBLANK(INDEX('Policy Characteristics'!K:K,MATCH($C1334,'Policy Characteristics'!$C:$C,0))),"",INDEX('Policy Characteristics'!K:K,MATCH($C1334,'Policy Characteristics'!$C:$C,0)))</f>
        <v>fuels.html#carbon-tax</v>
      </c>
      <c r="R1334" s="144" t="str">
        <f>IF(ISBLANK(INDEX('Policy Characteristics'!L:L,MATCH($C1334,'Policy Characteristics'!$C:$C,0))),"",INDEX('Policy Characteristics'!L:L,MATCH($C1334,'Policy Characteristics'!$C:$C,0)))</f>
        <v>carbon-tax.html</v>
      </c>
    </row>
    <row r="1335" spans="1:18" s="2" customFormat="1" x14ac:dyDescent="0.25">
      <c r="A1335" s="144" t="str">
        <f>IF(ISBLANK(INDEX('Policy Characteristics'!A:A,MATCH($C1335,'Policy Characteristics'!$C:$C,0))),"",INDEX('Policy Characteristics'!A:A,MATCH($C1335,'Policy Characteristics'!$C:$C,0)))</f>
        <v>Cross-Sector</v>
      </c>
      <c r="B1335" s="152" t="str">
        <f>IF(ISBLANK(INDEX('Policy Characteristics'!B:B,MATCH($C1335,'Policy Characteristics'!$C:$C,0))),"",INDEX('Policy Characteristics'!B:B,MATCH($C1335,'Policy Characteristics'!$C:$C,0)))</f>
        <v>Fixed Energy Prices</v>
      </c>
      <c r="C1335" s="159" t="s">
        <v>1605</v>
      </c>
      <c r="D1335" s="6" t="s">
        <v>52</v>
      </c>
      <c r="E1335" s="6"/>
      <c r="F1335" s="6" t="s">
        <v>93</v>
      </c>
      <c r="G1335" s="6"/>
      <c r="H1335" s="43">
        <v>720</v>
      </c>
      <c r="I1335" t="s">
        <v>44</v>
      </c>
      <c r="J1335" s="145" t="str">
        <f>IF(ISBLANK(INDEX('Policy Characteristics'!D:D,MATCH($C1335,'Policy Characteristics'!$C:$C,0))),"",INDEX('Policy Characteristics'!D:D,MATCH($C1335,'Policy Characteristics'!$C:$C,0)))</f>
        <v>Fixed Energy Prices</v>
      </c>
      <c r="K1335" s="144" t="str">
        <f>IF(ISBLANK(INDEX('Policy Characteristics'!E:E,MATCH($C1335,'Policy Characteristics'!$C:$C,0))),"",INDEX('Policy Characteristics'!E:E,MATCH($C1335,'Policy Characteristics'!$C:$C,0)))</f>
        <v>cross toggle whether policies affect energy prices</v>
      </c>
      <c r="L1335" s="144">
        <f>IF(ISBLANK(INDEX('Policy Characteristics'!F:F,MATCH($C1335,'Policy Characteristics'!$C:$C,0))),"",INDEX('Policy Characteristics'!F:F,MATCH($C1335,'Policy Characteristics'!$C:$C,0)))</f>
        <v>0</v>
      </c>
      <c r="M1335" s="144">
        <f>IF(ISBLANK(INDEX('Policy Characteristics'!G:G,MATCH($C1335,'Policy Characteristics'!$C:$C,0))),"",INDEX('Policy Characteristics'!G:G,MATCH($C1335,'Policy Characteristics'!$C:$C,0)))</f>
        <v>1</v>
      </c>
      <c r="N1335" s="144">
        <f>IF(ISBLANK(INDEX('Policy Characteristics'!H:H,MATCH($C1335,'Policy Characteristics'!$C:$C,0))),"",INDEX('Policy Characteristics'!H:H,MATCH($C1335,'Policy Characteristics'!$C:$C,0)))</f>
        <v>1</v>
      </c>
      <c r="O1335" s="144" t="str">
        <f>IF(ISBLANK(INDEX('Policy Characteristics'!I:I,MATCH($C1335,'Policy Characteristics'!$C:$C,0))),"",INDEX('Policy Characteristics'!I:I,MATCH($C1335,'Policy Characteristics'!$C:$C,0)))</f>
        <v>on/off</v>
      </c>
      <c r="P1335" s="144" t="str">
        <f>IF(ISBLANK(INDEX('Policy Characteristics'!J:J,MATCH($C1335,'Policy Characteristics'!$C:$C,0))),"",INDEX('Policy Characteristics'!J:J,MATCH($C1335,'Policy Characteristics'!$C:$C,0)))</f>
        <v/>
      </c>
      <c r="Q1335" s="144" t="str">
        <f>IF(ISBLANK(INDEX('Policy Characteristics'!K:K,MATCH($C1335,'Policy Characteristics'!$C:$C,0))),"",INDEX('Policy Characteristics'!K:K,MATCH($C1335,'Policy Characteristics'!$C:$C,0)))</f>
        <v/>
      </c>
      <c r="R1335" s="144" t="str">
        <f>IF(ISBLANK(INDEX('Policy Characteristics'!L:L,MATCH($C1335,'Policy Characteristics'!$C:$C,0))),"",INDEX('Policy Characteristics'!L:L,MATCH($C1335,'Policy Characteristics'!$C:$C,0)))</f>
        <v/>
      </c>
    </row>
    <row r="1336" spans="1:18" s="2" customFormat="1" x14ac:dyDescent="0.25">
      <c r="A1336" s="144" t="str">
        <f>IF(ISBLANK(INDEX('Policy Characteristics'!A:A,MATCH($C1336,'Policy Characteristics'!$C:$C,0))),"",INDEX('Policy Characteristics'!A:A,MATCH($C1336,'Policy Characteristics'!$C:$C,0)))</f>
        <v>Cross-Sector</v>
      </c>
      <c r="B1336" s="152" t="str">
        <f>IF(ISBLANK(INDEX('Policy Characteristics'!B:B,MATCH($C1336,'Policy Characteristics'!$C:$C,0))),"",INDEX('Policy Characteristics'!B:B,MATCH($C1336,'Policy Characteristics'!$C:$C,0)))</f>
        <v>Fixed Energy Prices</v>
      </c>
      <c r="C1336" s="144" t="str">
        <f t="shared" ref="C1336:C1337" si="57">C$1335</f>
        <v>Toggle Whether Policies Affect Energy Prices</v>
      </c>
      <c r="D1336" s="6" t="s">
        <v>75</v>
      </c>
      <c r="E1336" s="6"/>
      <c r="F1336" s="6" t="s">
        <v>99</v>
      </c>
      <c r="G1336" s="6"/>
      <c r="H1336" s="43">
        <v>721</v>
      </c>
      <c r="I1336" t="s">
        <v>44</v>
      </c>
      <c r="J1336" s="145" t="str">
        <f>IF(ISBLANK(INDEX('Policy Characteristics'!D:D,MATCH($C1336,'Policy Characteristics'!$C:$C,0))),"",INDEX('Policy Characteristics'!D:D,MATCH($C1336,'Policy Characteristics'!$C:$C,0)))</f>
        <v>Fixed Energy Prices</v>
      </c>
      <c r="K1336" s="144" t="str">
        <f>IF(ISBLANK(INDEX('Policy Characteristics'!E:E,MATCH($C1336,'Policy Characteristics'!$C:$C,0))),"",INDEX('Policy Characteristics'!E:E,MATCH($C1336,'Policy Characteristics'!$C:$C,0)))</f>
        <v>cross toggle whether policies affect energy prices</v>
      </c>
      <c r="L1336" s="144">
        <f>IF(ISBLANK(INDEX('Policy Characteristics'!F:F,MATCH($C1336,'Policy Characteristics'!$C:$C,0))),"",INDEX('Policy Characteristics'!F:F,MATCH($C1336,'Policy Characteristics'!$C:$C,0)))</f>
        <v>0</v>
      </c>
      <c r="M1336" s="144">
        <f>IF(ISBLANK(INDEX('Policy Characteristics'!G:G,MATCH($C1336,'Policy Characteristics'!$C:$C,0))),"",INDEX('Policy Characteristics'!G:G,MATCH($C1336,'Policy Characteristics'!$C:$C,0)))</f>
        <v>1</v>
      </c>
      <c r="N1336" s="144">
        <f>IF(ISBLANK(INDEX('Policy Characteristics'!H:H,MATCH($C1336,'Policy Characteristics'!$C:$C,0))),"",INDEX('Policy Characteristics'!H:H,MATCH($C1336,'Policy Characteristics'!$C:$C,0)))</f>
        <v>1</v>
      </c>
      <c r="O1336" s="144" t="str">
        <f>IF(ISBLANK(INDEX('Policy Characteristics'!I:I,MATCH($C1336,'Policy Characteristics'!$C:$C,0))),"",INDEX('Policy Characteristics'!I:I,MATCH($C1336,'Policy Characteristics'!$C:$C,0)))</f>
        <v>on/off</v>
      </c>
      <c r="P1336" s="144" t="str">
        <f>IF(ISBLANK(INDEX('Policy Characteristics'!J:J,MATCH($C1336,'Policy Characteristics'!$C:$C,0))),"",INDEX('Policy Characteristics'!J:J,MATCH($C1336,'Policy Characteristics'!$C:$C,0)))</f>
        <v/>
      </c>
      <c r="Q1336" s="144" t="str">
        <f>IF(ISBLANK(INDEX('Policy Characteristics'!K:K,MATCH($C1336,'Policy Characteristics'!$C:$C,0))),"",INDEX('Policy Characteristics'!K:K,MATCH($C1336,'Policy Characteristics'!$C:$C,0)))</f>
        <v/>
      </c>
      <c r="R1336" s="144" t="str">
        <f>IF(ISBLANK(INDEX('Policy Characteristics'!L:L,MATCH($C1336,'Policy Characteristics'!$C:$C,0))),"",INDEX('Policy Characteristics'!L:L,MATCH($C1336,'Policy Characteristics'!$C:$C,0)))</f>
        <v/>
      </c>
    </row>
    <row r="1337" spans="1:18" s="2" customFormat="1" x14ac:dyDescent="0.25">
      <c r="A1337" s="144" t="str">
        <f>IF(ISBLANK(INDEX('Policy Characteristics'!A:A,MATCH($C1337,'Policy Characteristics'!$C:$C,0))),"",INDEX('Policy Characteristics'!A:A,MATCH($C1337,'Policy Characteristics'!$C:$C,0)))</f>
        <v>Cross-Sector</v>
      </c>
      <c r="B1337" s="152" t="str">
        <f>IF(ISBLANK(INDEX('Policy Characteristics'!B:B,MATCH($C1337,'Policy Characteristics'!$C:$C,0))),"",INDEX('Policy Characteristics'!B:B,MATCH($C1337,'Policy Characteristics'!$C:$C,0)))</f>
        <v>Fixed Energy Prices</v>
      </c>
      <c r="C1337" s="144" t="str">
        <f t="shared" si="57"/>
        <v>Toggle Whether Policies Affect Energy Prices</v>
      </c>
      <c r="D1337" s="6" t="s">
        <v>1360</v>
      </c>
      <c r="E1337" s="6"/>
      <c r="F1337" s="6" t="s">
        <v>1364</v>
      </c>
      <c r="G1337" s="6"/>
      <c r="H1337" s="43">
        <v>722</v>
      </c>
      <c r="I1337" t="s">
        <v>44</v>
      </c>
      <c r="J1337" s="145" t="str">
        <f>IF(ISBLANK(INDEX('Policy Characteristics'!D:D,MATCH($C1337,'Policy Characteristics'!$C:$C,0))),"",INDEX('Policy Characteristics'!D:D,MATCH($C1337,'Policy Characteristics'!$C:$C,0)))</f>
        <v>Fixed Energy Prices</v>
      </c>
      <c r="K1337" s="144" t="str">
        <f>IF(ISBLANK(INDEX('Policy Characteristics'!E:E,MATCH($C1337,'Policy Characteristics'!$C:$C,0))),"",INDEX('Policy Characteristics'!E:E,MATCH($C1337,'Policy Characteristics'!$C:$C,0)))</f>
        <v>cross toggle whether policies affect energy prices</v>
      </c>
      <c r="L1337" s="144">
        <f>IF(ISBLANK(INDEX('Policy Characteristics'!F:F,MATCH($C1337,'Policy Characteristics'!$C:$C,0))),"",INDEX('Policy Characteristics'!F:F,MATCH($C1337,'Policy Characteristics'!$C:$C,0)))</f>
        <v>0</v>
      </c>
      <c r="M1337" s="144">
        <f>IF(ISBLANK(INDEX('Policy Characteristics'!G:G,MATCH($C1337,'Policy Characteristics'!$C:$C,0))),"",INDEX('Policy Characteristics'!G:G,MATCH($C1337,'Policy Characteristics'!$C:$C,0)))</f>
        <v>1</v>
      </c>
      <c r="N1337" s="144">
        <f>IF(ISBLANK(INDEX('Policy Characteristics'!H:H,MATCH($C1337,'Policy Characteristics'!$C:$C,0))),"",INDEX('Policy Characteristics'!H:H,MATCH($C1337,'Policy Characteristics'!$C:$C,0)))</f>
        <v>1</v>
      </c>
      <c r="O1337" s="144" t="str">
        <f>IF(ISBLANK(INDEX('Policy Characteristics'!I:I,MATCH($C1337,'Policy Characteristics'!$C:$C,0))),"",INDEX('Policy Characteristics'!I:I,MATCH($C1337,'Policy Characteristics'!$C:$C,0)))</f>
        <v>on/off</v>
      </c>
      <c r="P1337" s="144" t="str">
        <f>IF(ISBLANK(INDEX('Policy Characteristics'!J:J,MATCH($C1337,'Policy Characteristics'!$C:$C,0))),"",INDEX('Policy Characteristics'!J:J,MATCH($C1337,'Policy Characteristics'!$C:$C,0)))</f>
        <v/>
      </c>
      <c r="Q1337" s="144" t="str">
        <f>IF(ISBLANK(INDEX('Policy Characteristics'!K:K,MATCH($C1337,'Policy Characteristics'!$C:$C,0))),"",INDEX('Policy Characteristics'!K:K,MATCH($C1337,'Policy Characteristics'!$C:$C,0)))</f>
        <v/>
      </c>
      <c r="R1337" s="144" t="str">
        <f>IF(ISBLANK(INDEX('Policy Characteristics'!L:L,MATCH($C1337,'Policy Characteristics'!$C:$C,0))),"",INDEX('Policy Characteristics'!L:L,MATCH($C1337,'Policy Characteristics'!$C:$C,0)))</f>
        <v/>
      </c>
    </row>
    <row r="1338" spans="1:18" s="2" customFormat="1" x14ac:dyDescent="0.25">
      <c r="A1338" s="144" t="str">
        <f>IF(ISBLANK(INDEX('Policy Characteristics'!A:A,MATCH($C1338,'Policy Characteristics'!$C:$C,0))),"",INDEX('Policy Characteristics'!A:A,MATCH($C1338,'Policy Characteristics'!$C:$C,0)))</f>
        <v>Cross-Sector</v>
      </c>
      <c r="B1338" s="152" t="str">
        <f>IF(ISBLANK(INDEX('Policy Characteristics'!B:B,MATCH($C1338,'Policy Characteristics'!$C:$C,0))),"",INDEX('Policy Characteristics'!B:B,MATCH($C1338,'Policy Characteristics'!$C:$C,0)))</f>
        <v>Fixed Energy Prices</v>
      </c>
      <c r="C1338" s="159" t="s">
        <v>1605</v>
      </c>
      <c r="D1338" s="6" t="s">
        <v>445</v>
      </c>
      <c r="E1338" s="45"/>
      <c r="F1338" s="6" t="s">
        <v>442</v>
      </c>
      <c r="G1338" s="6"/>
      <c r="H1338" s="47">
        <v>836</v>
      </c>
      <c r="I1338" t="s">
        <v>44</v>
      </c>
      <c r="J1338" s="145" t="str">
        <f>IF(ISBLANK(INDEX('Policy Characteristics'!D:D,MATCH($C1338,'Policy Characteristics'!$C:$C,0))),"",INDEX('Policy Characteristics'!D:D,MATCH($C1338,'Policy Characteristics'!$C:$C,0)))</f>
        <v>Fixed Energy Prices</v>
      </c>
      <c r="K1338" s="144" t="str">
        <f>IF(ISBLANK(INDEX('Policy Characteristics'!E:E,MATCH($C1338,'Policy Characteristics'!$C:$C,0))),"",INDEX('Policy Characteristics'!E:E,MATCH($C1338,'Policy Characteristics'!$C:$C,0)))</f>
        <v>cross toggle whether policies affect energy prices</v>
      </c>
      <c r="L1338" s="144">
        <f>IF(ISBLANK(INDEX('Policy Characteristics'!F:F,MATCH($C1338,'Policy Characteristics'!$C:$C,0))),"",INDEX('Policy Characteristics'!F:F,MATCH($C1338,'Policy Characteristics'!$C:$C,0)))</f>
        <v>0</v>
      </c>
      <c r="M1338" s="144">
        <f>IF(ISBLANK(INDEX('Policy Characteristics'!G:G,MATCH($C1338,'Policy Characteristics'!$C:$C,0))),"",INDEX('Policy Characteristics'!G:G,MATCH($C1338,'Policy Characteristics'!$C:$C,0)))</f>
        <v>1</v>
      </c>
      <c r="N1338" s="144">
        <f>IF(ISBLANK(INDEX('Policy Characteristics'!H:H,MATCH($C1338,'Policy Characteristics'!$C:$C,0))),"",INDEX('Policy Characteristics'!H:H,MATCH($C1338,'Policy Characteristics'!$C:$C,0)))</f>
        <v>1</v>
      </c>
      <c r="O1338" s="144" t="str">
        <f>IF(ISBLANK(INDEX('Policy Characteristics'!I:I,MATCH($C1338,'Policy Characteristics'!$C:$C,0))),"",INDEX('Policy Characteristics'!I:I,MATCH($C1338,'Policy Characteristics'!$C:$C,0)))</f>
        <v>on/off</v>
      </c>
      <c r="P1338" s="144" t="str">
        <f>IF(ISBLANK(INDEX('Policy Characteristics'!J:J,MATCH($C1338,'Policy Characteristics'!$C:$C,0))),"",INDEX('Policy Characteristics'!J:J,MATCH($C1338,'Policy Characteristics'!$C:$C,0)))</f>
        <v/>
      </c>
      <c r="Q1338" s="144" t="str">
        <f>IF(ISBLANK(INDEX('Policy Characteristics'!K:K,MATCH($C1338,'Policy Characteristics'!$C:$C,0))),"",INDEX('Policy Characteristics'!K:K,MATCH($C1338,'Policy Characteristics'!$C:$C,0)))</f>
        <v/>
      </c>
      <c r="R1338" s="144" t="str">
        <f>IF(ISBLANK(INDEX('Policy Characteristics'!L:L,MATCH($C1338,'Policy Characteristics'!$C:$C,0))),"",INDEX('Policy Characteristics'!L:L,MATCH($C1338,'Policy Characteristics'!$C:$C,0)))</f>
        <v/>
      </c>
    </row>
    <row r="1339" spans="1:18" s="2" customFormat="1" x14ac:dyDescent="0.25">
      <c r="A1339" s="144" t="str">
        <f>IF(ISBLANK(INDEX('Policy Characteristics'!A:A,MATCH($C1339,'Policy Characteristics'!$C:$C,0))),"",INDEX('Policy Characteristics'!A:A,MATCH($C1339,'Policy Characteristics'!$C:$C,0)))</f>
        <v>Cross-Sector</v>
      </c>
      <c r="B1339" s="152" t="str">
        <f>IF(ISBLANK(INDEX('Policy Characteristics'!B:B,MATCH($C1339,'Policy Characteristics'!$C:$C,0))),"",INDEX('Policy Characteristics'!B:B,MATCH($C1339,'Policy Characteristics'!$C:$C,0)))</f>
        <v>Fixed Energy Prices</v>
      </c>
      <c r="C1339" s="144" t="str">
        <f t="shared" ref="C1339:C1349" si="58">C$1338</f>
        <v>Toggle Whether Policies Affect Energy Prices</v>
      </c>
      <c r="D1339" s="6" t="s">
        <v>46</v>
      </c>
      <c r="E1339" s="45"/>
      <c r="F1339" s="6" t="s">
        <v>87</v>
      </c>
      <c r="G1339" s="6"/>
      <c r="H1339" s="43">
        <v>837</v>
      </c>
      <c r="I1339" t="s">
        <v>44</v>
      </c>
      <c r="J1339" s="145" t="str">
        <f>IF(ISBLANK(INDEX('Policy Characteristics'!D:D,MATCH($C1339,'Policy Characteristics'!$C:$C,0))),"",INDEX('Policy Characteristics'!D:D,MATCH($C1339,'Policy Characteristics'!$C:$C,0)))</f>
        <v>Fixed Energy Prices</v>
      </c>
      <c r="K1339" s="144" t="str">
        <f>IF(ISBLANK(INDEX('Policy Characteristics'!E:E,MATCH($C1339,'Policy Characteristics'!$C:$C,0))),"",INDEX('Policy Characteristics'!E:E,MATCH($C1339,'Policy Characteristics'!$C:$C,0)))</f>
        <v>cross toggle whether policies affect energy prices</v>
      </c>
      <c r="L1339" s="144">
        <f>IF(ISBLANK(INDEX('Policy Characteristics'!F:F,MATCH($C1339,'Policy Characteristics'!$C:$C,0))),"",INDEX('Policy Characteristics'!F:F,MATCH($C1339,'Policy Characteristics'!$C:$C,0)))</f>
        <v>0</v>
      </c>
      <c r="M1339" s="144">
        <f>IF(ISBLANK(INDEX('Policy Characteristics'!G:G,MATCH($C1339,'Policy Characteristics'!$C:$C,0))),"",INDEX('Policy Characteristics'!G:G,MATCH($C1339,'Policy Characteristics'!$C:$C,0)))</f>
        <v>1</v>
      </c>
      <c r="N1339" s="144">
        <f>IF(ISBLANK(INDEX('Policy Characteristics'!H:H,MATCH($C1339,'Policy Characteristics'!$C:$C,0))),"",INDEX('Policy Characteristics'!H:H,MATCH($C1339,'Policy Characteristics'!$C:$C,0)))</f>
        <v>1</v>
      </c>
      <c r="O1339" s="144" t="str">
        <f>IF(ISBLANK(INDEX('Policy Characteristics'!I:I,MATCH($C1339,'Policy Characteristics'!$C:$C,0))),"",INDEX('Policy Characteristics'!I:I,MATCH($C1339,'Policy Characteristics'!$C:$C,0)))</f>
        <v>on/off</v>
      </c>
      <c r="P1339" s="144" t="str">
        <f>IF(ISBLANK(INDEX('Policy Characteristics'!J:J,MATCH($C1339,'Policy Characteristics'!$C:$C,0))),"",INDEX('Policy Characteristics'!J:J,MATCH($C1339,'Policy Characteristics'!$C:$C,0)))</f>
        <v/>
      </c>
      <c r="Q1339" s="144" t="str">
        <f>IF(ISBLANK(INDEX('Policy Characteristics'!K:K,MATCH($C1339,'Policy Characteristics'!$C:$C,0))),"",INDEX('Policy Characteristics'!K:K,MATCH($C1339,'Policy Characteristics'!$C:$C,0)))</f>
        <v/>
      </c>
      <c r="R1339" s="144" t="str">
        <f>IF(ISBLANK(INDEX('Policy Characteristics'!L:L,MATCH($C1339,'Policy Characteristics'!$C:$C,0))),"",INDEX('Policy Characteristics'!L:L,MATCH($C1339,'Policy Characteristics'!$C:$C,0)))</f>
        <v/>
      </c>
    </row>
    <row r="1340" spans="1:18" s="2" customFormat="1" x14ac:dyDescent="0.25">
      <c r="A1340" s="144" t="str">
        <f>IF(ISBLANK(INDEX('Policy Characteristics'!A:A,MATCH($C1340,'Policy Characteristics'!$C:$C,0))),"",INDEX('Policy Characteristics'!A:A,MATCH($C1340,'Policy Characteristics'!$C:$C,0)))</f>
        <v>Cross-Sector</v>
      </c>
      <c r="B1340" s="152" t="str">
        <f>IF(ISBLANK(INDEX('Policy Characteristics'!B:B,MATCH($C1340,'Policy Characteristics'!$C:$C,0))),"",INDEX('Policy Characteristics'!B:B,MATCH($C1340,'Policy Characteristics'!$C:$C,0)))</f>
        <v>Fixed Energy Prices</v>
      </c>
      <c r="C1340" s="144" t="str">
        <f t="shared" si="58"/>
        <v>Toggle Whether Policies Affect Energy Prices</v>
      </c>
      <c r="D1340" s="6" t="s">
        <v>51</v>
      </c>
      <c r="E1340" s="45"/>
      <c r="F1340" s="6" t="s">
        <v>92</v>
      </c>
      <c r="G1340" s="6"/>
      <c r="H1340" s="47">
        <v>838</v>
      </c>
      <c r="I1340" t="s">
        <v>44</v>
      </c>
      <c r="J1340" s="145" t="str">
        <f>IF(ISBLANK(INDEX('Policy Characteristics'!D:D,MATCH($C1340,'Policy Characteristics'!$C:$C,0))),"",INDEX('Policy Characteristics'!D:D,MATCH($C1340,'Policy Characteristics'!$C:$C,0)))</f>
        <v>Fixed Energy Prices</v>
      </c>
      <c r="K1340" s="144" t="str">
        <f>IF(ISBLANK(INDEX('Policy Characteristics'!E:E,MATCH($C1340,'Policy Characteristics'!$C:$C,0))),"",INDEX('Policy Characteristics'!E:E,MATCH($C1340,'Policy Characteristics'!$C:$C,0)))</f>
        <v>cross toggle whether policies affect energy prices</v>
      </c>
      <c r="L1340" s="144">
        <f>IF(ISBLANK(INDEX('Policy Characteristics'!F:F,MATCH($C1340,'Policy Characteristics'!$C:$C,0))),"",INDEX('Policy Characteristics'!F:F,MATCH($C1340,'Policy Characteristics'!$C:$C,0)))</f>
        <v>0</v>
      </c>
      <c r="M1340" s="144">
        <f>IF(ISBLANK(INDEX('Policy Characteristics'!G:G,MATCH($C1340,'Policy Characteristics'!$C:$C,0))),"",INDEX('Policy Characteristics'!G:G,MATCH($C1340,'Policy Characteristics'!$C:$C,0)))</f>
        <v>1</v>
      </c>
      <c r="N1340" s="144">
        <f>IF(ISBLANK(INDEX('Policy Characteristics'!H:H,MATCH($C1340,'Policy Characteristics'!$C:$C,0))),"",INDEX('Policy Characteristics'!H:H,MATCH($C1340,'Policy Characteristics'!$C:$C,0)))</f>
        <v>1</v>
      </c>
      <c r="O1340" s="144" t="str">
        <f>IF(ISBLANK(INDEX('Policy Characteristics'!I:I,MATCH($C1340,'Policy Characteristics'!$C:$C,0))),"",INDEX('Policy Characteristics'!I:I,MATCH($C1340,'Policy Characteristics'!$C:$C,0)))</f>
        <v>on/off</v>
      </c>
      <c r="P1340" s="144" t="str">
        <f>IF(ISBLANK(INDEX('Policy Characteristics'!J:J,MATCH($C1340,'Policy Characteristics'!$C:$C,0))),"",INDEX('Policy Characteristics'!J:J,MATCH($C1340,'Policy Characteristics'!$C:$C,0)))</f>
        <v/>
      </c>
      <c r="Q1340" s="144" t="str">
        <f>IF(ISBLANK(INDEX('Policy Characteristics'!K:K,MATCH($C1340,'Policy Characteristics'!$C:$C,0))),"",INDEX('Policy Characteristics'!K:K,MATCH($C1340,'Policy Characteristics'!$C:$C,0)))</f>
        <v/>
      </c>
      <c r="R1340" s="144" t="str">
        <f>IF(ISBLANK(INDEX('Policy Characteristics'!L:L,MATCH($C1340,'Policy Characteristics'!$C:$C,0))),"",INDEX('Policy Characteristics'!L:L,MATCH($C1340,'Policy Characteristics'!$C:$C,0)))</f>
        <v/>
      </c>
    </row>
    <row r="1341" spans="1:18" s="2" customFormat="1" x14ac:dyDescent="0.25">
      <c r="A1341" s="144" t="str">
        <f>IF(ISBLANK(INDEX('Policy Characteristics'!A:A,MATCH($C1341,'Policy Characteristics'!$C:$C,0))),"",INDEX('Policy Characteristics'!A:A,MATCH($C1341,'Policy Characteristics'!$C:$C,0)))</f>
        <v>Cross-Sector</v>
      </c>
      <c r="B1341" s="152" t="str">
        <f>IF(ISBLANK(INDEX('Policy Characteristics'!B:B,MATCH($C1341,'Policy Characteristics'!$C:$C,0))),"",INDEX('Policy Characteristics'!B:B,MATCH($C1341,'Policy Characteristics'!$C:$C,0)))</f>
        <v>Fixed Energy Prices</v>
      </c>
      <c r="C1341" s="144" t="str">
        <f t="shared" si="58"/>
        <v>Toggle Whether Policies Affect Energy Prices</v>
      </c>
      <c r="D1341" s="6" t="s">
        <v>53</v>
      </c>
      <c r="E1341" s="45"/>
      <c r="F1341" s="6" t="s">
        <v>95</v>
      </c>
      <c r="G1341" s="6"/>
      <c r="H1341" s="43">
        <v>839</v>
      </c>
      <c r="I1341" t="s">
        <v>44</v>
      </c>
      <c r="J1341" s="145" t="str">
        <f>IF(ISBLANK(INDEX('Policy Characteristics'!D:D,MATCH($C1341,'Policy Characteristics'!$C:$C,0))),"",INDEX('Policy Characteristics'!D:D,MATCH($C1341,'Policy Characteristics'!$C:$C,0)))</f>
        <v>Fixed Energy Prices</v>
      </c>
      <c r="K1341" s="144" t="str">
        <f>IF(ISBLANK(INDEX('Policy Characteristics'!E:E,MATCH($C1341,'Policy Characteristics'!$C:$C,0))),"",INDEX('Policy Characteristics'!E:E,MATCH($C1341,'Policy Characteristics'!$C:$C,0)))</f>
        <v>cross toggle whether policies affect energy prices</v>
      </c>
      <c r="L1341" s="144">
        <f>IF(ISBLANK(INDEX('Policy Characteristics'!F:F,MATCH($C1341,'Policy Characteristics'!$C:$C,0))),"",INDEX('Policy Characteristics'!F:F,MATCH($C1341,'Policy Characteristics'!$C:$C,0)))</f>
        <v>0</v>
      </c>
      <c r="M1341" s="144">
        <f>IF(ISBLANK(INDEX('Policy Characteristics'!G:G,MATCH($C1341,'Policy Characteristics'!$C:$C,0))),"",INDEX('Policy Characteristics'!G:G,MATCH($C1341,'Policy Characteristics'!$C:$C,0)))</f>
        <v>1</v>
      </c>
      <c r="N1341" s="144">
        <f>IF(ISBLANK(INDEX('Policy Characteristics'!H:H,MATCH($C1341,'Policy Characteristics'!$C:$C,0))),"",INDEX('Policy Characteristics'!H:H,MATCH($C1341,'Policy Characteristics'!$C:$C,0)))</f>
        <v>1</v>
      </c>
      <c r="O1341" s="144" t="str">
        <f>IF(ISBLANK(INDEX('Policy Characteristics'!I:I,MATCH($C1341,'Policy Characteristics'!$C:$C,0))),"",INDEX('Policy Characteristics'!I:I,MATCH($C1341,'Policy Characteristics'!$C:$C,0)))</f>
        <v>on/off</v>
      </c>
      <c r="P1341" s="144" t="str">
        <f>IF(ISBLANK(INDEX('Policy Characteristics'!J:J,MATCH($C1341,'Policy Characteristics'!$C:$C,0))),"",INDEX('Policy Characteristics'!J:J,MATCH($C1341,'Policy Characteristics'!$C:$C,0)))</f>
        <v/>
      </c>
      <c r="Q1341" s="144" t="str">
        <f>IF(ISBLANK(INDEX('Policy Characteristics'!K:K,MATCH($C1341,'Policy Characteristics'!$C:$C,0))),"",INDEX('Policy Characteristics'!K:K,MATCH($C1341,'Policy Characteristics'!$C:$C,0)))</f>
        <v/>
      </c>
      <c r="R1341" s="144" t="str">
        <f>IF(ISBLANK(INDEX('Policy Characteristics'!L:L,MATCH($C1341,'Policy Characteristics'!$C:$C,0))),"",INDEX('Policy Characteristics'!L:L,MATCH($C1341,'Policy Characteristics'!$C:$C,0)))</f>
        <v/>
      </c>
    </row>
    <row r="1342" spans="1:18" s="2" customFormat="1" x14ac:dyDescent="0.25">
      <c r="A1342" s="144" t="str">
        <f>IF(ISBLANK(INDEX('Policy Characteristics'!A:A,MATCH($C1342,'Policy Characteristics'!$C:$C,0))),"",INDEX('Policy Characteristics'!A:A,MATCH($C1342,'Policy Characteristics'!$C:$C,0)))</f>
        <v>Cross-Sector</v>
      </c>
      <c r="B1342" s="152" t="str">
        <f>IF(ISBLANK(INDEX('Policy Characteristics'!B:B,MATCH($C1342,'Policy Characteristics'!$C:$C,0))),"",INDEX('Policy Characteristics'!B:B,MATCH($C1342,'Policy Characteristics'!$C:$C,0)))</f>
        <v>Fixed Energy Prices</v>
      </c>
      <c r="C1342" s="144" t="str">
        <f t="shared" si="58"/>
        <v>Toggle Whether Policies Affect Energy Prices</v>
      </c>
      <c r="D1342" s="6" t="s">
        <v>54</v>
      </c>
      <c r="E1342" s="45"/>
      <c r="F1342" s="6" t="s">
        <v>96</v>
      </c>
      <c r="G1342" s="6"/>
      <c r="H1342" s="47">
        <v>840</v>
      </c>
      <c r="I1342" t="s">
        <v>44</v>
      </c>
      <c r="J1342" s="145" t="str">
        <f>IF(ISBLANK(INDEX('Policy Characteristics'!D:D,MATCH($C1342,'Policy Characteristics'!$C:$C,0))),"",INDEX('Policy Characteristics'!D:D,MATCH($C1342,'Policy Characteristics'!$C:$C,0)))</f>
        <v>Fixed Energy Prices</v>
      </c>
      <c r="K1342" s="144" t="str">
        <f>IF(ISBLANK(INDEX('Policy Characteristics'!E:E,MATCH($C1342,'Policy Characteristics'!$C:$C,0))),"",INDEX('Policy Characteristics'!E:E,MATCH($C1342,'Policy Characteristics'!$C:$C,0)))</f>
        <v>cross toggle whether policies affect energy prices</v>
      </c>
      <c r="L1342" s="144">
        <f>IF(ISBLANK(INDEX('Policy Characteristics'!F:F,MATCH($C1342,'Policy Characteristics'!$C:$C,0))),"",INDEX('Policy Characteristics'!F:F,MATCH($C1342,'Policy Characteristics'!$C:$C,0)))</f>
        <v>0</v>
      </c>
      <c r="M1342" s="144">
        <f>IF(ISBLANK(INDEX('Policy Characteristics'!G:G,MATCH($C1342,'Policy Characteristics'!$C:$C,0))),"",INDEX('Policy Characteristics'!G:G,MATCH($C1342,'Policy Characteristics'!$C:$C,0)))</f>
        <v>1</v>
      </c>
      <c r="N1342" s="144">
        <f>IF(ISBLANK(INDEX('Policy Characteristics'!H:H,MATCH($C1342,'Policy Characteristics'!$C:$C,0))),"",INDEX('Policy Characteristics'!H:H,MATCH($C1342,'Policy Characteristics'!$C:$C,0)))</f>
        <v>1</v>
      </c>
      <c r="O1342" s="144" t="str">
        <f>IF(ISBLANK(INDEX('Policy Characteristics'!I:I,MATCH($C1342,'Policy Characteristics'!$C:$C,0))),"",INDEX('Policy Characteristics'!I:I,MATCH($C1342,'Policy Characteristics'!$C:$C,0)))</f>
        <v>on/off</v>
      </c>
      <c r="P1342" s="144" t="str">
        <f>IF(ISBLANK(INDEX('Policy Characteristics'!J:J,MATCH($C1342,'Policy Characteristics'!$C:$C,0))),"",INDEX('Policy Characteristics'!J:J,MATCH($C1342,'Policy Characteristics'!$C:$C,0)))</f>
        <v/>
      </c>
      <c r="Q1342" s="144" t="str">
        <f>IF(ISBLANK(INDEX('Policy Characteristics'!K:K,MATCH($C1342,'Policy Characteristics'!$C:$C,0))),"",INDEX('Policy Characteristics'!K:K,MATCH($C1342,'Policy Characteristics'!$C:$C,0)))</f>
        <v/>
      </c>
      <c r="R1342" s="144" t="str">
        <f>IF(ISBLANK(INDEX('Policy Characteristics'!L:L,MATCH($C1342,'Policy Characteristics'!$C:$C,0))),"",INDEX('Policy Characteristics'!L:L,MATCH($C1342,'Policy Characteristics'!$C:$C,0)))</f>
        <v/>
      </c>
    </row>
    <row r="1343" spans="1:18" s="2" customFormat="1" x14ac:dyDescent="0.25">
      <c r="A1343" s="144" t="str">
        <f>IF(ISBLANK(INDEX('Policy Characteristics'!A:A,MATCH($C1343,'Policy Characteristics'!$C:$C,0))),"",INDEX('Policy Characteristics'!A:A,MATCH($C1343,'Policy Characteristics'!$C:$C,0)))</f>
        <v>Cross-Sector</v>
      </c>
      <c r="B1343" s="152" t="str">
        <f>IF(ISBLANK(INDEX('Policy Characteristics'!B:B,MATCH($C1343,'Policy Characteristics'!$C:$C,0))),"",INDEX('Policy Characteristics'!B:B,MATCH($C1343,'Policy Characteristics'!$C:$C,0)))</f>
        <v>Fixed Energy Prices</v>
      </c>
      <c r="C1343" s="144" t="str">
        <f t="shared" si="58"/>
        <v>Toggle Whether Policies Affect Energy Prices</v>
      </c>
      <c r="D1343" s="6" t="s">
        <v>55</v>
      </c>
      <c r="E1343" s="45"/>
      <c r="F1343" s="6" t="s">
        <v>97</v>
      </c>
      <c r="G1343" s="6"/>
      <c r="H1343" s="43">
        <v>841</v>
      </c>
      <c r="I1343" t="s">
        <v>44</v>
      </c>
      <c r="J1343" s="145" t="str">
        <f>IF(ISBLANK(INDEX('Policy Characteristics'!D:D,MATCH($C1343,'Policy Characteristics'!$C:$C,0))),"",INDEX('Policy Characteristics'!D:D,MATCH($C1343,'Policy Characteristics'!$C:$C,0)))</f>
        <v>Fixed Energy Prices</v>
      </c>
      <c r="K1343" s="144" t="str">
        <f>IF(ISBLANK(INDEX('Policy Characteristics'!E:E,MATCH($C1343,'Policy Characteristics'!$C:$C,0))),"",INDEX('Policy Characteristics'!E:E,MATCH($C1343,'Policy Characteristics'!$C:$C,0)))</f>
        <v>cross toggle whether policies affect energy prices</v>
      </c>
      <c r="L1343" s="144">
        <f>IF(ISBLANK(INDEX('Policy Characteristics'!F:F,MATCH($C1343,'Policy Characteristics'!$C:$C,0))),"",INDEX('Policy Characteristics'!F:F,MATCH($C1343,'Policy Characteristics'!$C:$C,0)))</f>
        <v>0</v>
      </c>
      <c r="M1343" s="144">
        <f>IF(ISBLANK(INDEX('Policy Characteristics'!G:G,MATCH($C1343,'Policy Characteristics'!$C:$C,0))),"",INDEX('Policy Characteristics'!G:G,MATCH($C1343,'Policy Characteristics'!$C:$C,0)))</f>
        <v>1</v>
      </c>
      <c r="N1343" s="144">
        <f>IF(ISBLANK(INDEX('Policy Characteristics'!H:H,MATCH($C1343,'Policy Characteristics'!$C:$C,0))),"",INDEX('Policy Characteristics'!H:H,MATCH($C1343,'Policy Characteristics'!$C:$C,0)))</f>
        <v>1</v>
      </c>
      <c r="O1343" s="144" t="str">
        <f>IF(ISBLANK(INDEX('Policy Characteristics'!I:I,MATCH($C1343,'Policy Characteristics'!$C:$C,0))),"",INDEX('Policy Characteristics'!I:I,MATCH($C1343,'Policy Characteristics'!$C:$C,0)))</f>
        <v>on/off</v>
      </c>
      <c r="P1343" s="144" t="str">
        <f>IF(ISBLANK(INDEX('Policy Characteristics'!J:J,MATCH($C1343,'Policy Characteristics'!$C:$C,0))),"",INDEX('Policy Characteristics'!J:J,MATCH($C1343,'Policy Characteristics'!$C:$C,0)))</f>
        <v/>
      </c>
      <c r="Q1343" s="144" t="str">
        <f>IF(ISBLANK(INDEX('Policy Characteristics'!K:K,MATCH($C1343,'Policy Characteristics'!$C:$C,0))),"",INDEX('Policy Characteristics'!K:K,MATCH($C1343,'Policy Characteristics'!$C:$C,0)))</f>
        <v/>
      </c>
      <c r="R1343" s="144" t="str">
        <f>IF(ISBLANK(INDEX('Policy Characteristics'!L:L,MATCH($C1343,'Policy Characteristics'!$C:$C,0))),"",INDEX('Policy Characteristics'!L:L,MATCH($C1343,'Policy Characteristics'!$C:$C,0)))</f>
        <v/>
      </c>
    </row>
    <row r="1344" spans="1:18" s="2" customFormat="1" x14ac:dyDescent="0.25">
      <c r="A1344" s="144" t="str">
        <f>IF(ISBLANK(INDEX('Policy Characteristics'!A:A,MATCH($C1344,'Policy Characteristics'!$C:$C,0))),"",INDEX('Policy Characteristics'!A:A,MATCH($C1344,'Policy Characteristics'!$C:$C,0)))</f>
        <v>Cross-Sector</v>
      </c>
      <c r="B1344" s="152" t="str">
        <f>IF(ISBLANK(INDEX('Policy Characteristics'!B:B,MATCH($C1344,'Policy Characteristics'!$C:$C,0))),"",INDEX('Policy Characteristics'!B:B,MATCH($C1344,'Policy Characteristics'!$C:$C,0)))</f>
        <v>Fixed Energy Prices</v>
      </c>
      <c r="C1344" s="144" t="str">
        <f t="shared" si="58"/>
        <v>Toggle Whether Policies Affect Energy Prices</v>
      </c>
      <c r="D1344" s="6" t="s">
        <v>56</v>
      </c>
      <c r="E1344" s="45"/>
      <c r="F1344" s="6" t="s">
        <v>98</v>
      </c>
      <c r="G1344" s="6"/>
      <c r="H1344" s="47">
        <v>842</v>
      </c>
      <c r="I1344" t="s">
        <v>44</v>
      </c>
      <c r="J1344" s="145" t="str">
        <f>IF(ISBLANK(INDEX('Policy Characteristics'!D:D,MATCH($C1344,'Policy Characteristics'!$C:$C,0))),"",INDEX('Policy Characteristics'!D:D,MATCH($C1344,'Policy Characteristics'!$C:$C,0)))</f>
        <v>Fixed Energy Prices</v>
      </c>
      <c r="K1344" s="144" t="str">
        <f>IF(ISBLANK(INDEX('Policy Characteristics'!E:E,MATCH($C1344,'Policy Characteristics'!$C:$C,0))),"",INDEX('Policy Characteristics'!E:E,MATCH($C1344,'Policy Characteristics'!$C:$C,0)))</f>
        <v>cross toggle whether policies affect energy prices</v>
      </c>
      <c r="L1344" s="144">
        <f>IF(ISBLANK(INDEX('Policy Characteristics'!F:F,MATCH($C1344,'Policy Characteristics'!$C:$C,0))),"",INDEX('Policy Characteristics'!F:F,MATCH($C1344,'Policy Characteristics'!$C:$C,0)))</f>
        <v>0</v>
      </c>
      <c r="M1344" s="144">
        <f>IF(ISBLANK(INDEX('Policy Characteristics'!G:G,MATCH($C1344,'Policy Characteristics'!$C:$C,0))),"",INDEX('Policy Characteristics'!G:G,MATCH($C1344,'Policy Characteristics'!$C:$C,0)))</f>
        <v>1</v>
      </c>
      <c r="N1344" s="144">
        <f>IF(ISBLANK(INDEX('Policy Characteristics'!H:H,MATCH($C1344,'Policy Characteristics'!$C:$C,0))),"",INDEX('Policy Characteristics'!H:H,MATCH($C1344,'Policy Characteristics'!$C:$C,0)))</f>
        <v>1</v>
      </c>
      <c r="O1344" s="144" t="str">
        <f>IF(ISBLANK(INDEX('Policy Characteristics'!I:I,MATCH($C1344,'Policy Characteristics'!$C:$C,0))),"",INDEX('Policy Characteristics'!I:I,MATCH($C1344,'Policy Characteristics'!$C:$C,0)))</f>
        <v>on/off</v>
      </c>
      <c r="P1344" s="144" t="str">
        <f>IF(ISBLANK(INDEX('Policy Characteristics'!J:J,MATCH($C1344,'Policy Characteristics'!$C:$C,0))),"",INDEX('Policy Characteristics'!J:J,MATCH($C1344,'Policy Characteristics'!$C:$C,0)))</f>
        <v/>
      </c>
      <c r="Q1344" s="144" t="str">
        <f>IF(ISBLANK(INDEX('Policy Characteristics'!K:K,MATCH($C1344,'Policy Characteristics'!$C:$C,0))),"",INDEX('Policy Characteristics'!K:K,MATCH($C1344,'Policy Characteristics'!$C:$C,0)))</f>
        <v/>
      </c>
      <c r="R1344" s="144" t="str">
        <f>IF(ISBLANK(INDEX('Policy Characteristics'!L:L,MATCH($C1344,'Policy Characteristics'!$C:$C,0))),"",INDEX('Policy Characteristics'!L:L,MATCH($C1344,'Policy Characteristics'!$C:$C,0)))</f>
        <v/>
      </c>
    </row>
    <row r="1345" spans="1:18" s="2" customFormat="1" x14ac:dyDescent="0.25">
      <c r="A1345" s="144" t="str">
        <f>IF(ISBLANK(INDEX('Policy Characteristics'!A:A,MATCH($C1345,'Policy Characteristics'!$C:$C,0))),"",INDEX('Policy Characteristics'!A:A,MATCH($C1345,'Policy Characteristics'!$C:$C,0)))</f>
        <v>Cross-Sector</v>
      </c>
      <c r="B1345" s="152" t="str">
        <f>IF(ISBLANK(INDEX('Policy Characteristics'!B:B,MATCH($C1345,'Policy Characteristics'!$C:$C,0))),"",INDEX('Policy Characteristics'!B:B,MATCH($C1345,'Policy Characteristics'!$C:$C,0)))</f>
        <v>Fixed Energy Prices</v>
      </c>
      <c r="C1345" s="144" t="str">
        <f t="shared" si="58"/>
        <v>Toggle Whether Policies Affect Energy Prices</v>
      </c>
      <c r="D1345" s="6" t="s">
        <v>1365</v>
      </c>
      <c r="E1345" s="45"/>
      <c r="F1345" s="6" t="s">
        <v>1366</v>
      </c>
      <c r="G1345" s="6"/>
      <c r="H1345" s="43">
        <v>843</v>
      </c>
      <c r="I1345" t="s">
        <v>44</v>
      </c>
      <c r="J1345" s="145" t="str">
        <f>IF(ISBLANK(INDEX('Policy Characteristics'!D:D,MATCH($C1345,'Policy Characteristics'!$C:$C,0))),"",INDEX('Policy Characteristics'!D:D,MATCH($C1345,'Policy Characteristics'!$C:$C,0)))</f>
        <v>Fixed Energy Prices</v>
      </c>
      <c r="K1345" s="144" t="str">
        <f>IF(ISBLANK(INDEX('Policy Characteristics'!E:E,MATCH($C1345,'Policy Characteristics'!$C:$C,0))),"",INDEX('Policy Characteristics'!E:E,MATCH($C1345,'Policy Characteristics'!$C:$C,0)))</f>
        <v>cross toggle whether policies affect energy prices</v>
      </c>
      <c r="L1345" s="144">
        <f>IF(ISBLANK(INDEX('Policy Characteristics'!F:F,MATCH($C1345,'Policy Characteristics'!$C:$C,0))),"",INDEX('Policy Characteristics'!F:F,MATCH($C1345,'Policy Characteristics'!$C:$C,0)))</f>
        <v>0</v>
      </c>
      <c r="M1345" s="144">
        <f>IF(ISBLANK(INDEX('Policy Characteristics'!G:G,MATCH($C1345,'Policy Characteristics'!$C:$C,0))),"",INDEX('Policy Characteristics'!G:G,MATCH($C1345,'Policy Characteristics'!$C:$C,0)))</f>
        <v>1</v>
      </c>
      <c r="N1345" s="144">
        <f>IF(ISBLANK(INDEX('Policy Characteristics'!H:H,MATCH($C1345,'Policy Characteristics'!$C:$C,0))),"",INDEX('Policy Characteristics'!H:H,MATCH($C1345,'Policy Characteristics'!$C:$C,0)))</f>
        <v>1</v>
      </c>
      <c r="O1345" s="144" t="str">
        <f>IF(ISBLANK(INDEX('Policy Characteristics'!I:I,MATCH($C1345,'Policy Characteristics'!$C:$C,0))),"",INDEX('Policy Characteristics'!I:I,MATCH($C1345,'Policy Characteristics'!$C:$C,0)))</f>
        <v>on/off</v>
      </c>
      <c r="P1345" s="144" t="str">
        <f>IF(ISBLANK(INDEX('Policy Characteristics'!J:J,MATCH($C1345,'Policy Characteristics'!$C:$C,0))),"",INDEX('Policy Characteristics'!J:J,MATCH($C1345,'Policy Characteristics'!$C:$C,0)))</f>
        <v/>
      </c>
      <c r="Q1345" s="144" t="str">
        <f>IF(ISBLANK(INDEX('Policy Characteristics'!K:K,MATCH($C1345,'Policy Characteristics'!$C:$C,0))),"",INDEX('Policy Characteristics'!K:K,MATCH($C1345,'Policy Characteristics'!$C:$C,0)))</f>
        <v/>
      </c>
      <c r="R1345" s="144" t="str">
        <f>IF(ISBLANK(INDEX('Policy Characteristics'!L:L,MATCH($C1345,'Policy Characteristics'!$C:$C,0))),"",INDEX('Policy Characteristics'!L:L,MATCH($C1345,'Policy Characteristics'!$C:$C,0)))</f>
        <v/>
      </c>
    </row>
    <row r="1346" spans="1:18" s="2" customFormat="1" x14ac:dyDescent="0.25">
      <c r="A1346" s="144" t="str">
        <f>IF(ISBLANK(INDEX('Policy Characteristics'!A:A,MATCH($C1346,'Policy Characteristics'!$C:$C,0))),"",INDEX('Policy Characteristics'!A:A,MATCH($C1346,'Policy Characteristics'!$C:$C,0)))</f>
        <v>Cross-Sector</v>
      </c>
      <c r="B1346" s="152" t="str">
        <f>IF(ISBLANK(INDEX('Policy Characteristics'!B:B,MATCH($C1346,'Policy Characteristics'!$C:$C,0))),"",INDEX('Policy Characteristics'!B:B,MATCH($C1346,'Policy Characteristics'!$C:$C,0)))</f>
        <v>Fixed Energy Prices</v>
      </c>
      <c r="C1346" s="144" t="str">
        <f t="shared" si="58"/>
        <v>Toggle Whether Policies Affect Energy Prices</v>
      </c>
      <c r="D1346" s="6" t="s">
        <v>438</v>
      </c>
      <c r="E1346" s="45"/>
      <c r="F1346" s="6" t="s">
        <v>439</v>
      </c>
      <c r="G1346" s="6"/>
      <c r="H1346" s="47">
        <v>844</v>
      </c>
      <c r="I1346" t="s">
        <v>44</v>
      </c>
      <c r="J1346" s="145" t="str">
        <f>IF(ISBLANK(INDEX('Policy Characteristics'!D:D,MATCH($C1346,'Policy Characteristics'!$C:$C,0))),"",INDEX('Policy Characteristics'!D:D,MATCH($C1346,'Policy Characteristics'!$C:$C,0)))</f>
        <v>Fixed Energy Prices</v>
      </c>
      <c r="K1346" s="144" t="str">
        <f>IF(ISBLANK(INDEX('Policy Characteristics'!E:E,MATCH($C1346,'Policy Characteristics'!$C:$C,0))),"",INDEX('Policy Characteristics'!E:E,MATCH($C1346,'Policy Characteristics'!$C:$C,0)))</f>
        <v>cross toggle whether policies affect energy prices</v>
      </c>
      <c r="L1346" s="144">
        <f>IF(ISBLANK(INDEX('Policy Characteristics'!F:F,MATCH($C1346,'Policy Characteristics'!$C:$C,0))),"",INDEX('Policy Characteristics'!F:F,MATCH($C1346,'Policy Characteristics'!$C:$C,0)))</f>
        <v>0</v>
      </c>
      <c r="M1346" s="144">
        <f>IF(ISBLANK(INDEX('Policy Characteristics'!G:G,MATCH($C1346,'Policy Characteristics'!$C:$C,0))),"",INDEX('Policy Characteristics'!G:G,MATCH($C1346,'Policy Characteristics'!$C:$C,0)))</f>
        <v>1</v>
      </c>
      <c r="N1346" s="144">
        <f>IF(ISBLANK(INDEX('Policy Characteristics'!H:H,MATCH($C1346,'Policy Characteristics'!$C:$C,0))),"",INDEX('Policy Characteristics'!H:H,MATCH($C1346,'Policy Characteristics'!$C:$C,0)))</f>
        <v>1</v>
      </c>
      <c r="O1346" s="144" t="str">
        <f>IF(ISBLANK(INDEX('Policy Characteristics'!I:I,MATCH($C1346,'Policy Characteristics'!$C:$C,0))),"",INDEX('Policy Characteristics'!I:I,MATCH($C1346,'Policy Characteristics'!$C:$C,0)))</f>
        <v>on/off</v>
      </c>
      <c r="P1346" s="144" t="str">
        <f>IF(ISBLANK(INDEX('Policy Characteristics'!J:J,MATCH($C1346,'Policy Characteristics'!$C:$C,0))),"",INDEX('Policy Characteristics'!J:J,MATCH($C1346,'Policy Characteristics'!$C:$C,0)))</f>
        <v/>
      </c>
      <c r="Q1346" s="144" t="str">
        <f>IF(ISBLANK(INDEX('Policy Characteristics'!K:K,MATCH($C1346,'Policy Characteristics'!$C:$C,0))),"",INDEX('Policy Characteristics'!K:K,MATCH($C1346,'Policy Characteristics'!$C:$C,0)))</f>
        <v/>
      </c>
      <c r="R1346" s="144" t="str">
        <f>IF(ISBLANK(INDEX('Policy Characteristics'!L:L,MATCH($C1346,'Policy Characteristics'!$C:$C,0))),"",INDEX('Policy Characteristics'!L:L,MATCH($C1346,'Policy Characteristics'!$C:$C,0)))</f>
        <v/>
      </c>
    </row>
    <row r="1347" spans="1:18" s="2" customFormat="1" x14ac:dyDescent="0.25">
      <c r="A1347" s="144" t="str">
        <f>IF(ISBLANK(INDEX('Policy Characteristics'!A:A,MATCH($C1347,'Policy Characteristics'!$C:$C,0))),"",INDEX('Policy Characteristics'!A:A,MATCH($C1347,'Policy Characteristics'!$C:$C,0)))</f>
        <v>Cross-Sector</v>
      </c>
      <c r="B1347" s="152" t="str">
        <f>IF(ISBLANK(INDEX('Policy Characteristics'!B:B,MATCH($C1347,'Policy Characteristics'!$C:$C,0))),"",INDEX('Policy Characteristics'!B:B,MATCH($C1347,'Policy Characteristics'!$C:$C,0)))</f>
        <v>Fixed Energy Prices</v>
      </c>
      <c r="C1347" s="144" t="str">
        <f t="shared" si="58"/>
        <v>Toggle Whether Policies Affect Energy Prices</v>
      </c>
      <c r="D1347" s="6" t="s">
        <v>1357</v>
      </c>
      <c r="E1347" s="45"/>
      <c r="F1347" s="6" t="s">
        <v>1361</v>
      </c>
      <c r="G1347" s="6"/>
      <c r="H1347" s="43">
        <v>845</v>
      </c>
      <c r="I1347" t="s">
        <v>44</v>
      </c>
      <c r="J1347" s="145" t="str">
        <f>IF(ISBLANK(INDEX('Policy Characteristics'!D:D,MATCH($C1347,'Policy Characteristics'!$C:$C,0))),"",INDEX('Policy Characteristics'!D:D,MATCH($C1347,'Policy Characteristics'!$C:$C,0)))</f>
        <v>Fixed Energy Prices</v>
      </c>
      <c r="K1347" s="144" t="str">
        <f>IF(ISBLANK(INDEX('Policy Characteristics'!E:E,MATCH($C1347,'Policy Characteristics'!$C:$C,0))),"",INDEX('Policy Characteristics'!E:E,MATCH($C1347,'Policy Characteristics'!$C:$C,0)))</f>
        <v>cross toggle whether policies affect energy prices</v>
      </c>
      <c r="L1347" s="144">
        <f>IF(ISBLANK(INDEX('Policy Characteristics'!F:F,MATCH($C1347,'Policy Characteristics'!$C:$C,0))),"",INDEX('Policy Characteristics'!F:F,MATCH($C1347,'Policy Characteristics'!$C:$C,0)))</f>
        <v>0</v>
      </c>
      <c r="M1347" s="144">
        <f>IF(ISBLANK(INDEX('Policy Characteristics'!G:G,MATCH($C1347,'Policy Characteristics'!$C:$C,0))),"",INDEX('Policy Characteristics'!G:G,MATCH($C1347,'Policy Characteristics'!$C:$C,0)))</f>
        <v>1</v>
      </c>
      <c r="N1347" s="144">
        <f>IF(ISBLANK(INDEX('Policy Characteristics'!H:H,MATCH($C1347,'Policy Characteristics'!$C:$C,0))),"",INDEX('Policy Characteristics'!H:H,MATCH($C1347,'Policy Characteristics'!$C:$C,0)))</f>
        <v>1</v>
      </c>
      <c r="O1347" s="144" t="str">
        <f>IF(ISBLANK(INDEX('Policy Characteristics'!I:I,MATCH($C1347,'Policy Characteristics'!$C:$C,0))),"",INDEX('Policy Characteristics'!I:I,MATCH($C1347,'Policy Characteristics'!$C:$C,0)))</f>
        <v>on/off</v>
      </c>
      <c r="P1347" s="144" t="str">
        <f>IF(ISBLANK(INDEX('Policy Characteristics'!J:J,MATCH($C1347,'Policy Characteristics'!$C:$C,0))),"",INDEX('Policy Characteristics'!J:J,MATCH($C1347,'Policy Characteristics'!$C:$C,0)))</f>
        <v/>
      </c>
      <c r="Q1347" s="144" t="str">
        <f>IF(ISBLANK(INDEX('Policy Characteristics'!K:K,MATCH($C1347,'Policy Characteristics'!$C:$C,0))),"",INDEX('Policy Characteristics'!K:K,MATCH($C1347,'Policy Characteristics'!$C:$C,0)))</f>
        <v/>
      </c>
      <c r="R1347" s="144" t="str">
        <f>IF(ISBLANK(INDEX('Policy Characteristics'!L:L,MATCH($C1347,'Policy Characteristics'!$C:$C,0))),"",INDEX('Policy Characteristics'!L:L,MATCH($C1347,'Policy Characteristics'!$C:$C,0)))</f>
        <v/>
      </c>
    </row>
    <row r="1348" spans="1:18" s="2" customFormat="1" x14ac:dyDescent="0.25">
      <c r="A1348" s="144" t="str">
        <f>IF(ISBLANK(INDEX('Policy Characteristics'!A:A,MATCH($C1348,'Policy Characteristics'!$C:$C,0))),"",INDEX('Policy Characteristics'!A:A,MATCH($C1348,'Policy Characteristics'!$C:$C,0)))</f>
        <v>Cross-Sector</v>
      </c>
      <c r="B1348" s="152" t="str">
        <f>IF(ISBLANK(INDEX('Policy Characteristics'!B:B,MATCH($C1348,'Policy Characteristics'!$C:$C,0))),"",INDEX('Policy Characteristics'!B:B,MATCH($C1348,'Policy Characteristics'!$C:$C,0)))</f>
        <v>Fixed Energy Prices</v>
      </c>
      <c r="C1348" s="144" t="str">
        <f t="shared" si="58"/>
        <v>Toggle Whether Policies Affect Energy Prices</v>
      </c>
      <c r="D1348" s="6" t="s">
        <v>1367</v>
      </c>
      <c r="E1348" s="45"/>
      <c r="F1348" s="6" t="s">
        <v>1368</v>
      </c>
      <c r="G1348" s="6"/>
      <c r="H1348" s="47">
        <v>846</v>
      </c>
      <c r="I1348" t="s">
        <v>44</v>
      </c>
      <c r="J1348" s="145" t="str">
        <f>IF(ISBLANK(INDEX('Policy Characteristics'!D:D,MATCH($C1348,'Policy Characteristics'!$C:$C,0))),"",INDEX('Policy Characteristics'!D:D,MATCH($C1348,'Policy Characteristics'!$C:$C,0)))</f>
        <v>Fixed Energy Prices</v>
      </c>
      <c r="K1348" s="144" t="str">
        <f>IF(ISBLANK(INDEX('Policy Characteristics'!E:E,MATCH($C1348,'Policy Characteristics'!$C:$C,0))),"",INDEX('Policy Characteristics'!E:E,MATCH($C1348,'Policy Characteristics'!$C:$C,0)))</f>
        <v>cross toggle whether policies affect energy prices</v>
      </c>
      <c r="L1348" s="144">
        <f>IF(ISBLANK(INDEX('Policy Characteristics'!F:F,MATCH($C1348,'Policy Characteristics'!$C:$C,0))),"",INDEX('Policy Characteristics'!F:F,MATCH($C1348,'Policy Characteristics'!$C:$C,0)))</f>
        <v>0</v>
      </c>
      <c r="M1348" s="144">
        <f>IF(ISBLANK(INDEX('Policy Characteristics'!G:G,MATCH($C1348,'Policy Characteristics'!$C:$C,0))),"",INDEX('Policy Characteristics'!G:G,MATCH($C1348,'Policy Characteristics'!$C:$C,0)))</f>
        <v>1</v>
      </c>
      <c r="N1348" s="144">
        <f>IF(ISBLANK(INDEX('Policy Characteristics'!H:H,MATCH($C1348,'Policy Characteristics'!$C:$C,0))),"",INDEX('Policy Characteristics'!H:H,MATCH($C1348,'Policy Characteristics'!$C:$C,0)))</f>
        <v>1</v>
      </c>
      <c r="O1348" s="144" t="str">
        <f>IF(ISBLANK(INDEX('Policy Characteristics'!I:I,MATCH($C1348,'Policy Characteristics'!$C:$C,0))),"",INDEX('Policy Characteristics'!I:I,MATCH($C1348,'Policy Characteristics'!$C:$C,0)))</f>
        <v>on/off</v>
      </c>
      <c r="P1348" s="144" t="str">
        <f>IF(ISBLANK(INDEX('Policy Characteristics'!J:J,MATCH($C1348,'Policy Characteristics'!$C:$C,0))),"",INDEX('Policy Characteristics'!J:J,MATCH($C1348,'Policy Characteristics'!$C:$C,0)))</f>
        <v/>
      </c>
      <c r="Q1348" s="144" t="str">
        <f>IF(ISBLANK(INDEX('Policy Characteristics'!K:K,MATCH($C1348,'Policy Characteristics'!$C:$C,0))),"",INDEX('Policy Characteristics'!K:K,MATCH($C1348,'Policy Characteristics'!$C:$C,0)))</f>
        <v/>
      </c>
      <c r="R1348" s="144" t="str">
        <f>IF(ISBLANK(INDEX('Policy Characteristics'!L:L,MATCH($C1348,'Policy Characteristics'!$C:$C,0))),"",INDEX('Policy Characteristics'!L:L,MATCH($C1348,'Policy Characteristics'!$C:$C,0)))</f>
        <v/>
      </c>
    </row>
    <row r="1349" spans="1:18" s="2" customFormat="1" x14ac:dyDescent="0.25">
      <c r="A1349" s="144" t="str">
        <f>IF(ISBLANK(INDEX('Policy Characteristics'!A:A,MATCH($C1349,'Policy Characteristics'!$C:$C,0))),"",INDEX('Policy Characteristics'!A:A,MATCH($C1349,'Policy Characteristics'!$C:$C,0)))</f>
        <v>Cross-Sector</v>
      </c>
      <c r="B1349" s="152" t="str">
        <f>IF(ISBLANK(INDEX('Policy Characteristics'!B:B,MATCH($C1349,'Policy Characteristics'!$C:$C,0))),"",INDEX('Policy Characteristics'!B:B,MATCH($C1349,'Policy Characteristics'!$C:$C,0)))</f>
        <v>Fixed Energy Prices</v>
      </c>
      <c r="C1349" s="144" t="str">
        <f t="shared" si="58"/>
        <v>Toggle Whether Policies Affect Energy Prices</v>
      </c>
      <c r="D1349" s="6" t="s">
        <v>1358</v>
      </c>
      <c r="E1349" s="45"/>
      <c r="F1349" s="6" t="s">
        <v>1362</v>
      </c>
      <c r="G1349" s="6"/>
      <c r="H1349" s="43">
        <v>847</v>
      </c>
      <c r="I1349" t="s">
        <v>44</v>
      </c>
      <c r="J1349" s="145" t="str">
        <f>IF(ISBLANK(INDEX('Policy Characteristics'!D:D,MATCH($C1349,'Policy Characteristics'!$C:$C,0))),"",INDEX('Policy Characteristics'!D:D,MATCH($C1349,'Policy Characteristics'!$C:$C,0)))</f>
        <v>Fixed Energy Prices</v>
      </c>
      <c r="K1349" s="144" t="str">
        <f>IF(ISBLANK(INDEX('Policy Characteristics'!E:E,MATCH($C1349,'Policy Characteristics'!$C:$C,0))),"",INDEX('Policy Characteristics'!E:E,MATCH($C1349,'Policy Characteristics'!$C:$C,0)))</f>
        <v>cross toggle whether policies affect energy prices</v>
      </c>
      <c r="L1349" s="144">
        <f>IF(ISBLANK(INDEX('Policy Characteristics'!F:F,MATCH($C1349,'Policy Characteristics'!$C:$C,0))),"",INDEX('Policy Characteristics'!F:F,MATCH($C1349,'Policy Characteristics'!$C:$C,0)))</f>
        <v>0</v>
      </c>
      <c r="M1349" s="144">
        <f>IF(ISBLANK(INDEX('Policy Characteristics'!G:G,MATCH($C1349,'Policy Characteristics'!$C:$C,0))),"",INDEX('Policy Characteristics'!G:G,MATCH($C1349,'Policy Characteristics'!$C:$C,0)))</f>
        <v>1</v>
      </c>
      <c r="N1349" s="144">
        <f>IF(ISBLANK(INDEX('Policy Characteristics'!H:H,MATCH($C1349,'Policy Characteristics'!$C:$C,0))),"",INDEX('Policy Characteristics'!H:H,MATCH($C1349,'Policy Characteristics'!$C:$C,0)))</f>
        <v>1</v>
      </c>
      <c r="O1349" s="144" t="str">
        <f>IF(ISBLANK(INDEX('Policy Characteristics'!I:I,MATCH($C1349,'Policy Characteristics'!$C:$C,0))),"",INDEX('Policy Characteristics'!I:I,MATCH($C1349,'Policy Characteristics'!$C:$C,0)))</f>
        <v>on/off</v>
      </c>
      <c r="P1349" s="144" t="str">
        <f>IF(ISBLANK(INDEX('Policy Characteristics'!J:J,MATCH($C1349,'Policy Characteristics'!$C:$C,0))),"",INDEX('Policy Characteristics'!J:J,MATCH($C1349,'Policy Characteristics'!$C:$C,0)))</f>
        <v/>
      </c>
      <c r="Q1349" s="144" t="str">
        <f>IF(ISBLANK(INDEX('Policy Characteristics'!K:K,MATCH($C1349,'Policy Characteristics'!$C:$C,0))),"",INDEX('Policy Characteristics'!K:K,MATCH($C1349,'Policy Characteristics'!$C:$C,0)))</f>
        <v/>
      </c>
      <c r="R1349" s="144" t="str">
        <f>IF(ISBLANK(INDEX('Policy Characteristics'!L:L,MATCH($C1349,'Policy Characteristics'!$C:$C,0))),"",INDEX('Policy Characteristics'!L:L,MATCH($C1349,'Policy Characteristics'!$C:$C,0)))</f>
        <v/>
      </c>
    </row>
    <row r="1350" spans="1:18" s="2" customFormat="1" x14ac:dyDescent="0.25">
      <c r="A1350" s="144" t="str">
        <f>IF(ISBLANK(INDEX('Policy Characteristics'!A:A,MATCH($C1350,'Policy Characteristics'!$C:$C,0))),"",INDEX('Policy Characteristics'!A:A,MATCH($C1350,'Policy Characteristics'!$C:$C,0)))</f>
        <v>Cross-Sector</v>
      </c>
      <c r="B1350" s="152" t="str">
        <f>IF(ISBLANK(INDEX('Policy Characteristics'!B:B,MATCH($C1350,'Policy Characteristics'!$C:$C,0))),"",INDEX('Policy Characteristics'!B:B,MATCH($C1350,'Policy Characteristics'!$C:$C,0)))</f>
        <v>Fuel Price Deregulation</v>
      </c>
      <c r="C1350" s="159" t="s">
        <v>1649</v>
      </c>
      <c r="D1350" s="6" t="s">
        <v>445</v>
      </c>
      <c r="E1350" s="45"/>
      <c r="F1350" s="6" t="s">
        <v>442</v>
      </c>
      <c r="G1350" s="6"/>
      <c r="H1350" s="43">
        <v>723</v>
      </c>
      <c r="I1350" t="s">
        <v>44</v>
      </c>
      <c r="J1350" s="145" t="str">
        <f>IF(ISBLANK(INDEX('Policy Characteristics'!D:D,MATCH($C1350,'Policy Characteristics'!$C:$C,0))),"",INDEX('Policy Characteristics'!D:D,MATCH($C1350,'Policy Characteristics'!$C:$C,0)))</f>
        <v>Fuel Price Deregulation</v>
      </c>
      <c r="K1350" s="144" t="str">
        <f>IF(ISBLANK(INDEX('Policy Characteristics'!E:E,MATCH($C1350,'Policy Characteristics'!$C:$C,0))),"",INDEX('Policy Characteristics'!E:E,MATCH($C1350,'Policy Characteristics'!$C:$C,0)))</f>
        <v>cross fuel price deregulation</v>
      </c>
      <c r="L1350" s="151">
        <f>IF(ISBLANK(INDEX('Policy Characteristics'!F:F,MATCH($C1350,'Policy Characteristics'!$C:$C,0))),"",INDEX('Policy Characteristics'!F:F,MATCH($C1350,'Policy Characteristics'!$C:$C,0)))</f>
        <v>0</v>
      </c>
      <c r="M1350" s="151">
        <f>IF(ISBLANK(INDEX('Policy Characteristics'!G:G,MATCH($C1350,'Policy Characteristics'!$C:$C,0))),"",INDEX('Policy Characteristics'!G:G,MATCH($C1350,'Policy Characteristics'!$C:$C,0)))</f>
        <v>1</v>
      </c>
      <c r="N1350" s="151">
        <f>IF(ISBLANK(INDEX('Policy Characteristics'!H:H,MATCH($C1350,'Policy Characteristics'!$C:$C,0))),"",INDEX('Policy Characteristics'!H:H,MATCH($C1350,'Policy Characteristics'!$C:$C,0)))</f>
        <v>0.01</v>
      </c>
      <c r="O1350" s="144" t="str">
        <f>IF(ISBLANK(INDEX('Policy Characteristics'!I:I,MATCH($C1350,'Policy Characteristics'!$C:$C,0))),"",INDEX('Policy Characteristics'!I:I,MATCH($C1350,'Policy Characteristics'!$C:$C,0)))</f>
        <v>% of price deregulated</v>
      </c>
      <c r="P1350" s="14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144" t="str">
        <f>IF(ISBLANK(INDEX('Policy Characteristics'!K:K,MATCH($C1350,'Policy Characteristics'!$C:$C,0))),"",INDEX('Policy Characteristics'!K:K,MATCH($C1350,'Policy Characteristics'!$C:$C,0)))</f>
        <v>fuels.html#fuel-price-deregulation</v>
      </c>
      <c r="R1350" s="144" t="str">
        <f>IF(ISBLANK(INDEX('Policy Characteristics'!L:L,MATCH($C1350,'Policy Characteristics'!$C:$C,0))),"",INDEX('Policy Characteristics'!L:L,MATCH($C1350,'Policy Characteristics'!$C:$C,0)))</f>
        <v/>
      </c>
    </row>
    <row r="1351" spans="1:18" s="2" customFormat="1" x14ac:dyDescent="0.25">
      <c r="A1351" s="144" t="str">
        <f>IF(ISBLANK(INDEX('Policy Characteristics'!A:A,MATCH($C1351,'Policy Characteristics'!$C:$C,0))),"",INDEX('Policy Characteristics'!A:A,MATCH($C1351,'Policy Characteristics'!$C:$C,0)))</f>
        <v>Cross-Sector</v>
      </c>
      <c r="B1351" s="152" t="str">
        <f>IF(ISBLANK(INDEX('Policy Characteristics'!B:B,MATCH($C1351,'Policy Characteristics'!$C:$C,0))),"",INDEX('Policy Characteristics'!B:B,MATCH($C1351,'Policy Characteristics'!$C:$C,0)))</f>
        <v>Fuel Price Deregulation</v>
      </c>
      <c r="C1351" s="144" t="str">
        <f t="shared" ref="C1351:C1364" si="59">C$1350</f>
        <v>Fuel Price Deregulation</v>
      </c>
      <c r="D1351" s="6" t="s">
        <v>46</v>
      </c>
      <c r="E1351" s="45"/>
      <c r="F1351" s="6" t="s">
        <v>87</v>
      </c>
      <c r="G1351" s="6"/>
      <c r="H1351" s="43">
        <v>724</v>
      </c>
      <c r="I1351" t="s">
        <v>44</v>
      </c>
      <c r="J1351" s="145" t="str">
        <f>IF(ISBLANK(INDEX('Policy Characteristics'!D:D,MATCH($C1351,'Policy Characteristics'!$C:$C,0))),"",INDEX('Policy Characteristics'!D:D,MATCH($C1351,'Policy Characteristics'!$C:$C,0)))</f>
        <v>Fuel Price Deregulation</v>
      </c>
      <c r="K1351" s="144" t="str">
        <f>IF(ISBLANK(INDEX('Policy Characteristics'!E:E,MATCH($C1351,'Policy Characteristics'!$C:$C,0))),"",INDEX('Policy Characteristics'!E:E,MATCH($C1351,'Policy Characteristics'!$C:$C,0)))</f>
        <v>cross fuel price deregulation</v>
      </c>
      <c r="L1351" s="151">
        <f>IF(ISBLANK(INDEX('Policy Characteristics'!F:F,MATCH($C1351,'Policy Characteristics'!$C:$C,0))),"",INDEX('Policy Characteristics'!F:F,MATCH($C1351,'Policy Characteristics'!$C:$C,0)))</f>
        <v>0</v>
      </c>
      <c r="M1351" s="151">
        <f>IF(ISBLANK(INDEX('Policy Characteristics'!G:G,MATCH($C1351,'Policy Characteristics'!$C:$C,0))),"",INDEX('Policy Characteristics'!G:G,MATCH($C1351,'Policy Characteristics'!$C:$C,0)))</f>
        <v>1</v>
      </c>
      <c r="N1351" s="151">
        <f>IF(ISBLANK(INDEX('Policy Characteristics'!H:H,MATCH($C1351,'Policy Characteristics'!$C:$C,0))),"",INDEX('Policy Characteristics'!H:H,MATCH($C1351,'Policy Characteristics'!$C:$C,0)))</f>
        <v>0.01</v>
      </c>
      <c r="O1351" s="144" t="str">
        <f>IF(ISBLANK(INDEX('Policy Characteristics'!I:I,MATCH($C1351,'Policy Characteristics'!$C:$C,0))),"",INDEX('Policy Characteristics'!I:I,MATCH($C1351,'Policy Characteristics'!$C:$C,0)))</f>
        <v>% of price deregulated</v>
      </c>
      <c r="P1351" s="14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44" t="str">
        <f>IF(ISBLANK(INDEX('Policy Characteristics'!K:K,MATCH($C1351,'Policy Characteristics'!$C:$C,0))),"",INDEX('Policy Characteristics'!K:K,MATCH($C1351,'Policy Characteristics'!$C:$C,0)))</f>
        <v>fuels.html#fuel-price-deregulation</v>
      </c>
      <c r="R1351" s="144" t="str">
        <f>IF(ISBLANK(INDEX('Policy Characteristics'!L:L,MATCH($C1351,'Policy Characteristics'!$C:$C,0))),"",INDEX('Policy Characteristics'!L:L,MATCH($C1351,'Policy Characteristics'!$C:$C,0)))</f>
        <v/>
      </c>
    </row>
    <row r="1352" spans="1:18" s="2" customFormat="1" x14ac:dyDescent="0.25">
      <c r="A1352" s="144" t="str">
        <f>IF(ISBLANK(INDEX('Policy Characteristics'!A:A,MATCH($C1352,'Policy Characteristics'!$C:$C,0))),"",INDEX('Policy Characteristics'!A:A,MATCH($C1352,'Policy Characteristics'!$C:$C,0)))</f>
        <v>Cross-Sector</v>
      </c>
      <c r="B1352" s="152" t="str">
        <f>IF(ISBLANK(INDEX('Policy Characteristics'!B:B,MATCH($C1352,'Policy Characteristics'!$C:$C,0))),"",INDEX('Policy Characteristics'!B:B,MATCH($C1352,'Policy Characteristics'!$C:$C,0)))</f>
        <v>Fuel Price Deregulation</v>
      </c>
      <c r="C1352" s="144" t="str">
        <f t="shared" si="59"/>
        <v>Fuel Price Deregulation</v>
      </c>
      <c r="D1352" s="6" t="s">
        <v>47</v>
      </c>
      <c r="E1352" s="45"/>
      <c r="F1352" s="6" t="s">
        <v>88</v>
      </c>
      <c r="G1352" s="6"/>
      <c r="H1352" s="43">
        <v>725</v>
      </c>
      <c r="I1352" t="s">
        <v>44</v>
      </c>
      <c r="J1352" s="145" t="str">
        <f>IF(ISBLANK(INDEX('Policy Characteristics'!D:D,MATCH($C1352,'Policy Characteristics'!$C:$C,0))),"",INDEX('Policy Characteristics'!D:D,MATCH($C1352,'Policy Characteristics'!$C:$C,0)))</f>
        <v>Fuel Price Deregulation</v>
      </c>
      <c r="K1352" s="144" t="str">
        <f>IF(ISBLANK(INDEX('Policy Characteristics'!E:E,MATCH($C1352,'Policy Characteristics'!$C:$C,0))),"",INDEX('Policy Characteristics'!E:E,MATCH($C1352,'Policy Characteristics'!$C:$C,0)))</f>
        <v>cross fuel price deregulation</v>
      </c>
      <c r="L1352" s="151">
        <f>IF(ISBLANK(INDEX('Policy Characteristics'!F:F,MATCH($C1352,'Policy Characteristics'!$C:$C,0))),"",INDEX('Policy Characteristics'!F:F,MATCH($C1352,'Policy Characteristics'!$C:$C,0)))</f>
        <v>0</v>
      </c>
      <c r="M1352" s="151">
        <f>IF(ISBLANK(INDEX('Policy Characteristics'!G:G,MATCH($C1352,'Policy Characteristics'!$C:$C,0))),"",INDEX('Policy Characteristics'!G:G,MATCH($C1352,'Policy Characteristics'!$C:$C,0)))</f>
        <v>1</v>
      </c>
      <c r="N1352" s="151">
        <f>IF(ISBLANK(INDEX('Policy Characteristics'!H:H,MATCH($C1352,'Policy Characteristics'!$C:$C,0))),"",INDEX('Policy Characteristics'!H:H,MATCH($C1352,'Policy Characteristics'!$C:$C,0)))</f>
        <v>0.01</v>
      </c>
      <c r="O1352" s="144" t="str">
        <f>IF(ISBLANK(INDEX('Policy Characteristics'!I:I,MATCH($C1352,'Policy Characteristics'!$C:$C,0))),"",INDEX('Policy Characteristics'!I:I,MATCH($C1352,'Policy Characteristics'!$C:$C,0)))</f>
        <v>% of price deregulated</v>
      </c>
      <c r="P1352" s="14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44" t="str">
        <f>IF(ISBLANK(INDEX('Policy Characteristics'!K:K,MATCH($C1352,'Policy Characteristics'!$C:$C,0))),"",INDEX('Policy Characteristics'!K:K,MATCH($C1352,'Policy Characteristics'!$C:$C,0)))</f>
        <v>fuels.html#fuel-price-deregulation</v>
      </c>
      <c r="R1352" s="144" t="str">
        <f>IF(ISBLANK(INDEX('Policy Characteristics'!L:L,MATCH($C1352,'Policy Characteristics'!$C:$C,0))),"",INDEX('Policy Characteristics'!L:L,MATCH($C1352,'Policy Characteristics'!$C:$C,0)))</f>
        <v/>
      </c>
    </row>
    <row r="1353" spans="1:18" s="2" customFormat="1" x14ac:dyDescent="0.25">
      <c r="A1353" s="144" t="str">
        <f>IF(ISBLANK(INDEX('Policy Characteristics'!A:A,MATCH($C1353,'Policy Characteristics'!$C:$C,0))),"",INDEX('Policy Characteristics'!A:A,MATCH($C1353,'Policy Characteristics'!$C:$C,0)))</f>
        <v>Cross-Sector</v>
      </c>
      <c r="B1353" s="152" t="str">
        <f>IF(ISBLANK(INDEX('Policy Characteristics'!B:B,MATCH($C1353,'Policy Characteristics'!$C:$C,0))),"",INDEX('Policy Characteristics'!B:B,MATCH($C1353,'Policy Characteristics'!$C:$C,0)))</f>
        <v>Fuel Price Deregulation</v>
      </c>
      <c r="C1353" s="144" t="str">
        <f t="shared" si="59"/>
        <v>Fuel Price Deregulation</v>
      </c>
      <c r="D1353" s="6" t="s">
        <v>51</v>
      </c>
      <c r="E1353" s="45"/>
      <c r="F1353" s="6" t="s">
        <v>92</v>
      </c>
      <c r="G1353" s="6"/>
      <c r="H1353" s="43">
        <v>726</v>
      </c>
      <c r="I1353" t="s">
        <v>44</v>
      </c>
      <c r="J1353" s="145" t="str">
        <f>IF(ISBLANK(INDEX('Policy Characteristics'!D:D,MATCH($C1353,'Policy Characteristics'!$C:$C,0))),"",INDEX('Policy Characteristics'!D:D,MATCH($C1353,'Policy Characteristics'!$C:$C,0)))</f>
        <v>Fuel Price Deregulation</v>
      </c>
      <c r="K1353" s="144" t="str">
        <f>IF(ISBLANK(INDEX('Policy Characteristics'!E:E,MATCH($C1353,'Policy Characteristics'!$C:$C,0))),"",INDEX('Policy Characteristics'!E:E,MATCH($C1353,'Policy Characteristics'!$C:$C,0)))</f>
        <v>cross fuel price deregulation</v>
      </c>
      <c r="L1353" s="151">
        <f>IF(ISBLANK(INDEX('Policy Characteristics'!F:F,MATCH($C1353,'Policy Characteristics'!$C:$C,0))),"",INDEX('Policy Characteristics'!F:F,MATCH($C1353,'Policy Characteristics'!$C:$C,0)))</f>
        <v>0</v>
      </c>
      <c r="M1353" s="151">
        <f>IF(ISBLANK(INDEX('Policy Characteristics'!G:G,MATCH($C1353,'Policy Characteristics'!$C:$C,0))),"",INDEX('Policy Characteristics'!G:G,MATCH($C1353,'Policy Characteristics'!$C:$C,0)))</f>
        <v>1</v>
      </c>
      <c r="N1353" s="151">
        <f>IF(ISBLANK(INDEX('Policy Characteristics'!H:H,MATCH($C1353,'Policy Characteristics'!$C:$C,0))),"",INDEX('Policy Characteristics'!H:H,MATCH($C1353,'Policy Characteristics'!$C:$C,0)))</f>
        <v>0.01</v>
      </c>
      <c r="O1353" s="144" t="str">
        <f>IF(ISBLANK(INDEX('Policy Characteristics'!I:I,MATCH($C1353,'Policy Characteristics'!$C:$C,0))),"",INDEX('Policy Characteristics'!I:I,MATCH($C1353,'Policy Characteristics'!$C:$C,0)))</f>
        <v>% of price deregulated</v>
      </c>
      <c r="P1353" s="14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44" t="str">
        <f>IF(ISBLANK(INDEX('Policy Characteristics'!K:K,MATCH($C1353,'Policy Characteristics'!$C:$C,0))),"",INDEX('Policy Characteristics'!K:K,MATCH($C1353,'Policy Characteristics'!$C:$C,0)))</f>
        <v>fuels.html#fuel-price-deregulation</v>
      </c>
      <c r="R1353" s="144" t="str">
        <f>IF(ISBLANK(INDEX('Policy Characteristics'!L:L,MATCH($C1353,'Policy Characteristics'!$C:$C,0))),"",INDEX('Policy Characteristics'!L:L,MATCH($C1353,'Policy Characteristics'!$C:$C,0)))</f>
        <v/>
      </c>
    </row>
    <row r="1354" spans="1:18" s="2" customFormat="1" x14ac:dyDescent="0.25">
      <c r="A1354" s="144" t="str">
        <f>IF(ISBLANK(INDEX('Policy Characteristics'!A:A,MATCH($C1354,'Policy Characteristics'!$C:$C,0))),"",INDEX('Policy Characteristics'!A:A,MATCH($C1354,'Policy Characteristics'!$C:$C,0)))</f>
        <v>Cross-Sector</v>
      </c>
      <c r="B1354" s="152" t="str">
        <f>IF(ISBLANK(INDEX('Policy Characteristics'!B:B,MATCH($C1354,'Policy Characteristics'!$C:$C,0))),"",INDEX('Policy Characteristics'!B:B,MATCH($C1354,'Policy Characteristics'!$C:$C,0)))</f>
        <v>Fuel Price Deregulation</v>
      </c>
      <c r="C1354" s="144" t="str">
        <f t="shared" si="59"/>
        <v>Fuel Price Deregulation</v>
      </c>
      <c r="D1354" s="6" t="s">
        <v>53</v>
      </c>
      <c r="E1354" s="45"/>
      <c r="F1354" s="6" t="s">
        <v>95</v>
      </c>
      <c r="G1354" s="6"/>
      <c r="H1354" s="43">
        <v>727</v>
      </c>
      <c r="I1354" t="s">
        <v>44</v>
      </c>
      <c r="J1354" s="145" t="str">
        <f>IF(ISBLANK(INDEX('Policy Characteristics'!D:D,MATCH($C1354,'Policy Characteristics'!$C:$C,0))),"",INDEX('Policy Characteristics'!D:D,MATCH($C1354,'Policy Characteristics'!$C:$C,0)))</f>
        <v>Fuel Price Deregulation</v>
      </c>
      <c r="K1354" s="144" t="str">
        <f>IF(ISBLANK(INDEX('Policy Characteristics'!E:E,MATCH($C1354,'Policy Characteristics'!$C:$C,0))),"",INDEX('Policy Characteristics'!E:E,MATCH($C1354,'Policy Characteristics'!$C:$C,0)))</f>
        <v>cross fuel price deregulation</v>
      </c>
      <c r="L1354" s="151">
        <f>IF(ISBLANK(INDEX('Policy Characteristics'!F:F,MATCH($C1354,'Policy Characteristics'!$C:$C,0))),"",INDEX('Policy Characteristics'!F:F,MATCH($C1354,'Policy Characteristics'!$C:$C,0)))</f>
        <v>0</v>
      </c>
      <c r="M1354" s="151">
        <f>IF(ISBLANK(INDEX('Policy Characteristics'!G:G,MATCH($C1354,'Policy Characteristics'!$C:$C,0))),"",INDEX('Policy Characteristics'!G:G,MATCH($C1354,'Policy Characteristics'!$C:$C,0)))</f>
        <v>1</v>
      </c>
      <c r="N1354" s="151">
        <f>IF(ISBLANK(INDEX('Policy Characteristics'!H:H,MATCH($C1354,'Policy Characteristics'!$C:$C,0))),"",INDEX('Policy Characteristics'!H:H,MATCH($C1354,'Policy Characteristics'!$C:$C,0)))</f>
        <v>0.01</v>
      </c>
      <c r="O1354" s="144" t="str">
        <f>IF(ISBLANK(INDEX('Policy Characteristics'!I:I,MATCH($C1354,'Policy Characteristics'!$C:$C,0))),"",INDEX('Policy Characteristics'!I:I,MATCH($C1354,'Policy Characteristics'!$C:$C,0)))</f>
        <v>% of price deregulated</v>
      </c>
      <c r="P1354" s="14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44" t="str">
        <f>IF(ISBLANK(INDEX('Policy Characteristics'!K:K,MATCH($C1354,'Policy Characteristics'!$C:$C,0))),"",INDEX('Policy Characteristics'!K:K,MATCH($C1354,'Policy Characteristics'!$C:$C,0)))</f>
        <v>fuels.html#fuel-price-deregulation</v>
      </c>
      <c r="R1354" s="144" t="str">
        <f>IF(ISBLANK(INDEX('Policy Characteristics'!L:L,MATCH($C1354,'Policy Characteristics'!$C:$C,0))),"",INDEX('Policy Characteristics'!L:L,MATCH($C1354,'Policy Characteristics'!$C:$C,0)))</f>
        <v/>
      </c>
    </row>
    <row r="1355" spans="1:18" s="2" customFormat="1" x14ac:dyDescent="0.25">
      <c r="A1355" s="144" t="str">
        <f>IF(ISBLANK(INDEX('Policy Characteristics'!A:A,MATCH($C1355,'Policy Characteristics'!$C:$C,0))),"",INDEX('Policy Characteristics'!A:A,MATCH($C1355,'Policy Characteristics'!$C:$C,0)))</f>
        <v>Cross-Sector</v>
      </c>
      <c r="B1355" s="152" t="str">
        <f>IF(ISBLANK(INDEX('Policy Characteristics'!B:B,MATCH($C1355,'Policy Characteristics'!$C:$C,0))),"",INDEX('Policy Characteristics'!B:B,MATCH($C1355,'Policy Characteristics'!$C:$C,0)))</f>
        <v>Fuel Price Deregulation</v>
      </c>
      <c r="C1355" s="144" t="str">
        <f t="shared" si="59"/>
        <v>Fuel Price Deregulation</v>
      </c>
      <c r="D1355" s="6" t="s">
        <v>54</v>
      </c>
      <c r="E1355" s="45"/>
      <c r="F1355" s="6" t="s">
        <v>96</v>
      </c>
      <c r="G1355" s="6"/>
      <c r="H1355" s="43">
        <v>728</v>
      </c>
      <c r="I1355" t="s">
        <v>44</v>
      </c>
      <c r="J1355" s="145" t="str">
        <f>IF(ISBLANK(INDEX('Policy Characteristics'!D:D,MATCH($C1355,'Policy Characteristics'!$C:$C,0))),"",INDEX('Policy Characteristics'!D:D,MATCH($C1355,'Policy Characteristics'!$C:$C,0)))</f>
        <v>Fuel Price Deregulation</v>
      </c>
      <c r="K1355" s="144" t="str">
        <f>IF(ISBLANK(INDEX('Policy Characteristics'!E:E,MATCH($C1355,'Policy Characteristics'!$C:$C,0))),"",INDEX('Policy Characteristics'!E:E,MATCH($C1355,'Policy Characteristics'!$C:$C,0)))</f>
        <v>cross fuel price deregulation</v>
      </c>
      <c r="L1355" s="151">
        <f>IF(ISBLANK(INDEX('Policy Characteristics'!F:F,MATCH($C1355,'Policy Characteristics'!$C:$C,0))),"",INDEX('Policy Characteristics'!F:F,MATCH($C1355,'Policy Characteristics'!$C:$C,0)))</f>
        <v>0</v>
      </c>
      <c r="M1355" s="151">
        <f>IF(ISBLANK(INDEX('Policy Characteristics'!G:G,MATCH($C1355,'Policy Characteristics'!$C:$C,0))),"",INDEX('Policy Characteristics'!G:G,MATCH($C1355,'Policy Characteristics'!$C:$C,0)))</f>
        <v>1</v>
      </c>
      <c r="N1355" s="151">
        <f>IF(ISBLANK(INDEX('Policy Characteristics'!H:H,MATCH($C1355,'Policy Characteristics'!$C:$C,0))),"",INDEX('Policy Characteristics'!H:H,MATCH($C1355,'Policy Characteristics'!$C:$C,0)))</f>
        <v>0.01</v>
      </c>
      <c r="O1355" s="144" t="str">
        <f>IF(ISBLANK(INDEX('Policy Characteristics'!I:I,MATCH($C1355,'Policy Characteristics'!$C:$C,0))),"",INDEX('Policy Characteristics'!I:I,MATCH($C1355,'Policy Characteristics'!$C:$C,0)))</f>
        <v>% of price deregulated</v>
      </c>
      <c r="P1355" s="14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44" t="str">
        <f>IF(ISBLANK(INDEX('Policy Characteristics'!K:K,MATCH($C1355,'Policy Characteristics'!$C:$C,0))),"",INDEX('Policy Characteristics'!K:K,MATCH($C1355,'Policy Characteristics'!$C:$C,0)))</f>
        <v>fuels.html#fuel-price-deregulation</v>
      </c>
      <c r="R1355" s="144" t="str">
        <f>IF(ISBLANK(INDEX('Policy Characteristics'!L:L,MATCH($C1355,'Policy Characteristics'!$C:$C,0))),"",INDEX('Policy Characteristics'!L:L,MATCH($C1355,'Policy Characteristics'!$C:$C,0)))</f>
        <v/>
      </c>
    </row>
    <row r="1356" spans="1:18" s="2" customFormat="1" x14ac:dyDescent="0.25">
      <c r="A1356" s="144" t="str">
        <f>IF(ISBLANK(INDEX('Policy Characteristics'!A:A,MATCH($C1356,'Policy Characteristics'!$C:$C,0))),"",INDEX('Policy Characteristics'!A:A,MATCH($C1356,'Policy Characteristics'!$C:$C,0)))</f>
        <v>Cross-Sector</v>
      </c>
      <c r="B1356" s="152" t="str">
        <f>IF(ISBLANK(INDEX('Policy Characteristics'!B:B,MATCH($C1356,'Policy Characteristics'!$C:$C,0))),"",INDEX('Policy Characteristics'!B:B,MATCH($C1356,'Policy Characteristics'!$C:$C,0)))</f>
        <v>Fuel Price Deregulation</v>
      </c>
      <c r="C1356" s="144" t="str">
        <f t="shared" si="59"/>
        <v>Fuel Price Deregulation</v>
      </c>
      <c r="D1356" s="6" t="s">
        <v>55</v>
      </c>
      <c r="E1356" s="45"/>
      <c r="F1356" s="6" t="s">
        <v>97</v>
      </c>
      <c r="G1356" s="6"/>
      <c r="H1356" s="43">
        <v>729</v>
      </c>
      <c r="I1356" t="s">
        <v>44</v>
      </c>
      <c r="J1356" s="145" t="str">
        <f>IF(ISBLANK(INDEX('Policy Characteristics'!D:D,MATCH($C1356,'Policy Characteristics'!$C:$C,0))),"",INDEX('Policy Characteristics'!D:D,MATCH($C1356,'Policy Characteristics'!$C:$C,0)))</f>
        <v>Fuel Price Deregulation</v>
      </c>
      <c r="K1356" s="144" t="str">
        <f>IF(ISBLANK(INDEX('Policy Characteristics'!E:E,MATCH($C1356,'Policy Characteristics'!$C:$C,0))),"",INDEX('Policy Characteristics'!E:E,MATCH($C1356,'Policy Characteristics'!$C:$C,0)))</f>
        <v>cross fuel price deregulation</v>
      </c>
      <c r="L1356" s="151">
        <f>IF(ISBLANK(INDEX('Policy Characteristics'!F:F,MATCH($C1356,'Policy Characteristics'!$C:$C,0))),"",INDEX('Policy Characteristics'!F:F,MATCH($C1356,'Policy Characteristics'!$C:$C,0)))</f>
        <v>0</v>
      </c>
      <c r="M1356" s="151">
        <f>IF(ISBLANK(INDEX('Policy Characteristics'!G:G,MATCH($C1356,'Policy Characteristics'!$C:$C,0))),"",INDEX('Policy Characteristics'!G:G,MATCH($C1356,'Policy Characteristics'!$C:$C,0)))</f>
        <v>1</v>
      </c>
      <c r="N1356" s="151">
        <f>IF(ISBLANK(INDEX('Policy Characteristics'!H:H,MATCH($C1356,'Policy Characteristics'!$C:$C,0))),"",INDEX('Policy Characteristics'!H:H,MATCH($C1356,'Policy Characteristics'!$C:$C,0)))</f>
        <v>0.01</v>
      </c>
      <c r="O1356" s="144" t="str">
        <f>IF(ISBLANK(INDEX('Policy Characteristics'!I:I,MATCH($C1356,'Policy Characteristics'!$C:$C,0))),"",INDEX('Policy Characteristics'!I:I,MATCH($C1356,'Policy Characteristics'!$C:$C,0)))</f>
        <v>% of price deregulated</v>
      </c>
      <c r="P1356" s="14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44" t="str">
        <f>IF(ISBLANK(INDEX('Policy Characteristics'!K:K,MATCH($C1356,'Policy Characteristics'!$C:$C,0))),"",INDEX('Policy Characteristics'!K:K,MATCH($C1356,'Policy Characteristics'!$C:$C,0)))</f>
        <v>fuels.html#fuel-price-deregulation</v>
      </c>
      <c r="R1356" s="144" t="str">
        <f>IF(ISBLANK(INDEX('Policy Characteristics'!L:L,MATCH($C1356,'Policy Characteristics'!$C:$C,0))),"",INDEX('Policy Characteristics'!L:L,MATCH($C1356,'Policy Characteristics'!$C:$C,0)))</f>
        <v/>
      </c>
    </row>
    <row r="1357" spans="1:18" s="2" customFormat="1" x14ac:dyDescent="0.25">
      <c r="A1357" s="144" t="str">
        <f>IF(ISBLANK(INDEX('Policy Characteristics'!A:A,MATCH($C1357,'Policy Characteristics'!$C:$C,0))),"",INDEX('Policy Characteristics'!A:A,MATCH($C1357,'Policy Characteristics'!$C:$C,0)))</f>
        <v>Cross-Sector</v>
      </c>
      <c r="B1357" s="152" t="str">
        <f>IF(ISBLANK(INDEX('Policy Characteristics'!B:B,MATCH($C1357,'Policy Characteristics'!$C:$C,0))),"",INDEX('Policy Characteristics'!B:B,MATCH($C1357,'Policy Characteristics'!$C:$C,0)))</f>
        <v>Fuel Price Deregulation</v>
      </c>
      <c r="C1357" s="144" t="str">
        <f t="shared" si="59"/>
        <v>Fuel Price Deregulation</v>
      </c>
      <c r="D1357" s="6" t="s">
        <v>56</v>
      </c>
      <c r="E1357" s="45"/>
      <c r="F1357" s="6" t="s">
        <v>98</v>
      </c>
      <c r="G1357" s="6"/>
      <c r="H1357" s="43">
        <v>730</v>
      </c>
      <c r="I1357" t="s">
        <v>44</v>
      </c>
      <c r="J1357" s="145" t="str">
        <f>IF(ISBLANK(INDEX('Policy Characteristics'!D:D,MATCH($C1357,'Policy Characteristics'!$C:$C,0))),"",INDEX('Policy Characteristics'!D:D,MATCH($C1357,'Policy Characteristics'!$C:$C,0)))</f>
        <v>Fuel Price Deregulation</v>
      </c>
      <c r="K1357" s="144" t="str">
        <f>IF(ISBLANK(INDEX('Policy Characteristics'!E:E,MATCH($C1357,'Policy Characteristics'!$C:$C,0))),"",INDEX('Policy Characteristics'!E:E,MATCH($C1357,'Policy Characteristics'!$C:$C,0)))</f>
        <v>cross fuel price deregulation</v>
      </c>
      <c r="L1357" s="151">
        <f>IF(ISBLANK(INDEX('Policy Characteristics'!F:F,MATCH($C1357,'Policy Characteristics'!$C:$C,0))),"",INDEX('Policy Characteristics'!F:F,MATCH($C1357,'Policy Characteristics'!$C:$C,0)))</f>
        <v>0</v>
      </c>
      <c r="M1357" s="151">
        <f>IF(ISBLANK(INDEX('Policy Characteristics'!G:G,MATCH($C1357,'Policy Characteristics'!$C:$C,0))),"",INDEX('Policy Characteristics'!G:G,MATCH($C1357,'Policy Characteristics'!$C:$C,0)))</f>
        <v>1</v>
      </c>
      <c r="N1357" s="151">
        <f>IF(ISBLANK(INDEX('Policy Characteristics'!H:H,MATCH($C1357,'Policy Characteristics'!$C:$C,0))),"",INDEX('Policy Characteristics'!H:H,MATCH($C1357,'Policy Characteristics'!$C:$C,0)))</f>
        <v>0.01</v>
      </c>
      <c r="O1357" s="144" t="str">
        <f>IF(ISBLANK(INDEX('Policy Characteristics'!I:I,MATCH($C1357,'Policy Characteristics'!$C:$C,0))),"",INDEX('Policy Characteristics'!I:I,MATCH($C1357,'Policy Characteristics'!$C:$C,0)))</f>
        <v>% of price deregulated</v>
      </c>
      <c r="P1357" s="14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44" t="str">
        <f>IF(ISBLANK(INDEX('Policy Characteristics'!K:K,MATCH($C1357,'Policy Characteristics'!$C:$C,0))),"",INDEX('Policy Characteristics'!K:K,MATCH($C1357,'Policy Characteristics'!$C:$C,0)))</f>
        <v>fuels.html#fuel-price-deregulation</v>
      </c>
      <c r="R1357" s="144" t="str">
        <f>IF(ISBLANK(INDEX('Policy Characteristics'!L:L,MATCH($C1357,'Policy Characteristics'!$C:$C,0))),"",INDEX('Policy Characteristics'!L:L,MATCH($C1357,'Policy Characteristics'!$C:$C,0)))</f>
        <v/>
      </c>
    </row>
    <row r="1358" spans="1:18" s="2" customFormat="1" x14ac:dyDescent="0.25">
      <c r="A1358" s="144" t="str">
        <f>IF(ISBLANK(INDEX('Policy Characteristics'!A:A,MATCH($C1358,'Policy Characteristics'!$C:$C,0))),"",INDEX('Policy Characteristics'!A:A,MATCH($C1358,'Policy Characteristics'!$C:$C,0)))</f>
        <v>Cross-Sector</v>
      </c>
      <c r="B1358" s="152" t="str">
        <f>IF(ISBLANK(INDEX('Policy Characteristics'!B:B,MATCH($C1358,'Policy Characteristics'!$C:$C,0))),"",INDEX('Policy Characteristics'!B:B,MATCH($C1358,'Policy Characteristics'!$C:$C,0)))</f>
        <v>Fuel Price Deregulation</v>
      </c>
      <c r="C1358" s="144" t="str">
        <f t="shared" si="59"/>
        <v>Fuel Price Deregulation</v>
      </c>
      <c r="D1358" s="6" t="s">
        <v>1365</v>
      </c>
      <c r="E1358" s="45"/>
      <c r="F1358" s="6" t="s">
        <v>1366</v>
      </c>
      <c r="G1358" s="6"/>
      <c r="H1358" s="43">
        <v>731</v>
      </c>
      <c r="I1358" t="s">
        <v>44</v>
      </c>
      <c r="J1358" s="145" t="str">
        <f>IF(ISBLANK(INDEX('Policy Characteristics'!D:D,MATCH($C1358,'Policy Characteristics'!$C:$C,0))),"",INDEX('Policy Characteristics'!D:D,MATCH($C1358,'Policy Characteristics'!$C:$C,0)))</f>
        <v>Fuel Price Deregulation</v>
      </c>
      <c r="K1358" s="144" t="str">
        <f>IF(ISBLANK(INDEX('Policy Characteristics'!E:E,MATCH($C1358,'Policy Characteristics'!$C:$C,0))),"",INDEX('Policy Characteristics'!E:E,MATCH($C1358,'Policy Characteristics'!$C:$C,0)))</f>
        <v>cross fuel price deregulation</v>
      </c>
      <c r="L1358" s="151">
        <f>IF(ISBLANK(INDEX('Policy Characteristics'!F:F,MATCH($C1358,'Policy Characteristics'!$C:$C,0))),"",INDEX('Policy Characteristics'!F:F,MATCH($C1358,'Policy Characteristics'!$C:$C,0)))</f>
        <v>0</v>
      </c>
      <c r="M1358" s="151">
        <f>IF(ISBLANK(INDEX('Policy Characteristics'!G:G,MATCH($C1358,'Policy Characteristics'!$C:$C,0))),"",INDEX('Policy Characteristics'!G:G,MATCH($C1358,'Policy Characteristics'!$C:$C,0)))</f>
        <v>1</v>
      </c>
      <c r="N1358" s="151">
        <f>IF(ISBLANK(INDEX('Policy Characteristics'!H:H,MATCH($C1358,'Policy Characteristics'!$C:$C,0))),"",INDEX('Policy Characteristics'!H:H,MATCH($C1358,'Policy Characteristics'!$C:$C,0)))</f>
        <v>0.01</v>
      </c>
      <c r="O1358" s="144" t="str">
        <f>IF(ISBLANK(INDEX('Policy Characteristics'!I:I,MATCH($C1358,'Policy Characteristics'!$C:$C,0))),"",INDEX('Policy Characteristics'!I:I,MATCH($C1358,'Policy Characteristics'!$C:$C,0)))</f>
        <v>% of price deregulated</v>
      </c>
      <c r="P1358" s="14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44" t="str">
        <f>IF(ISBLANK(INDEX('Policy Characteristics'!K:K,MATCH($C1358,'Policy Characteristics'!$C:$C,0))),"",INDEX('Policy Characteristics'!K:K,MATCH($C1358,'Policy Characteristics'!$C:$C,0)))</f>
        <v>fuels.html#fuel-price-deregulation</v>
      </c>
      <c r="R1358" s="144" t="str">
        <f>IF(ISBLANK(INDEX('Policy Characteristics'!L:L,MATCH($C1358,'Policy Characteristics'!$C:$C,0))),"",INDEX('Policy Characteristics'!L:L,MATCH($C1358,'Policy Characteristics'!$C:$C,0)))</f>
        <v/>
      </c>
    </row>
    <row r="1359" spans="1:18" s="2" customFormat="1" x14ac:dyDescent="0.25">
      <c r="A1359" s="144" t="str">
        <f>IF(ISBLANK(INDEX('Policy Characteristics'!A:A,MATCH($C1359,'Policy Characteristics'!$C:$C,0))),"",INDEX('Policy Characteristics'!A:A,MATCH($C1359,'Policy Characteristics'!$C:$C,0)))</f>
        <v>Cross-Sector</v>
      </c>
      <c r="B1359" s="152" t="str">
        <f>IF(ISBLANK(INDEX('Policy Characteristics'!B:B,MATCH($C1359,'Policy Characteristics'!$C:$C,0))),"",INDEX('Policy Characteristics'!B:B,MATCH($C1359,'Policy Characteristics'!$C:$C,0)))</f>
        <v>Fuel Price Deregulation</v>
      </c>
      <c r="C1359" s="144" t="str">
        <f t="shared" si="59"/>
        <v>Fuel Price Deregulation</v>
      </c>
      <c r="D1359" s="6" t="s">
        <v>438</v>
      </c>
      <c r="E1359" s="45"/>
      <c r="F1359" s="6" t="s">
        <v>439</v>
      </c>
      <c r="G1359" s="6"/>
      <c r="H1359" s="43">
        <v>732</v>
      </c>
      <c r="I1359" t="s">
        <v>44</v>
      </c>
      <c r="J1359" s="145" t="str">
        <f>IF(ISBLANK(INDEX('Policy Characteristics'!D:D,MATCH($C1359,'Policy Characteristics'!$C:$C,0))),"",INDEX('Policy Characteristics'!D:D,MATCH($C1359,'Policy Characteristics'!$C:$C,0)))</f>
        <v>Fuel Price Deregulation</v>
      </c>
      <c r="K1359" s="144" t="str">
        <f>IF(ISBLANK(INDEX('Policy Characteristics'!E:E,MATCH($C1359,'Policy Characteristics'!$C:$C,0))),"",INDEX('Policy Characteristics'!E:E,MATCH($C1359,'Policy Characteristics'!$C:$C,0)))</f>
        <v>cross fuel price deregulation</v>
      </c>
      <c r="L1359" s="151">
        <f>IF(ISBLANK(INDEX('Policy Characteristics'!F:F,MATCH($C1359,'Policy Characteristics'!$C:$C,0))),"",INDEX('Policy Characteristics'!F:F,MATCH($C1359,'Policy Characteristics'!$C:$C,0)))</f>
        <v>0</v>
      </c>
      <c r="M1359" s="151">
        <f>IF(ISBLANK(INDEX('Policy Characteristics'!G:G,MATCH($C1359,'Policy Characteristics'!$C:$C,0))),"",INDEX('Policy Characteristics'!G:G,MATCH($C1359,'Policy Characteristics'!$C:$C,0)))</f>
        <v>1</v>
      </c>
      <c r="N1359" s="151">
        <f>IF(ISBLANK(INDEX('Policy Characteristics'!H:H,MATCH($C1359,'Policy Characteristics'!$C:$C,0))),"",INDEX('Policy Characteristics'!H:H,MATCH($C1359,'Policy Characteristics'!$C:$C,0)))</f>
        <v>0.01</v>
      </c>
      <c r="O1359" s="144" t="str">
        <f>IF(ISBLANK(INDEX('Policy Characteristics'!I:I,MATCH($C1359,'Policy Characteristics'!$C:$C,0))),"",INDEX('Policy Characteristics'!I:I,MATCH($C1359,'Policy Characteristics'!$C:$C,0)))</f>
        <v>% of price deregulated</v>
      </c>
      <c r="P1359" s="14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44" t="str">
        <f>IF(ISBLANK(INDEX('Policy Characteristics'!K:K,MATCH($C1359,'Policy Characteristics'!$C:$C,0))),"",INDEX('Policy Characteristics'!K:K,MATCH($C1359,'Policy Characteristics'!$C:$C,0)))</f>
        <v>fuels.html#fuel-price-deregulation</v>
      </c>
      <c r="R1359" s="144" t="str">
        <f>IF(ISBLANK(INDEX('Policy Characteristics'!L:L,MATCH($C1359,'Policy Characteristics'!$C:$C,0))),"",INDEX('Policy Characteristics'!L:L,MATCH($C1359,'Policy Characteristics'!$C:$C,0)))</f>
        <v/>
      </c>
    </row>
    <row r="1360" spans="1:18" s="2" customFormat="1" x14ac:dyDescent="0.25">
      <c r="A1360" s="144" t="str">
        <f>IF(ISBLANK(INDEX('Policy Characteristics'!A:A,MATCH($C1360,'Policy Characteristics'!$C:$C,0))),"",INDEX('Policy Characteristics'!A:A,MATCH($C1360,'Policy Characteristics'!$C:$C,0)))</f>
        <v>Cross-Sector</v>
      </c>
      <c r="B1360" s="152" t="str">
        <f>IF(ISBLANK(INDEX('Policy Characteristics'!B:B,MATCH($C1360,'Policy Characteristics'!$C:$C,0))),"",INDEX('Policy Characteristics'!B:B,MATCH($C1360,'Policy Characteristics'!$C:$C,0)))</f>
        <v>Fuel Price Deregulation</v>
      </c>
      <c r="C1360" s="144" t="str">
        <f t="shared" si="59"/>
        <v>Fuel Price Deregulation</v>
      </c>
      <c r="D1360" s="6" t="s">
        <v>1357</v>
      </c>
      <c r="E1360" s="45"/>
      <c r="F1360" s="6" t="s">
        <v>1361</v>
      </c>
      <c r="G1360" s="6"/>
      <c r="H1360" s="43">
        <v>733</v>
      </c>
      <c r="I1360" t="s">
        <v>44</v>
      </c>
      <c r="J1360" s="145" t="str">
        <f>IF(ISBLANK(INDEX('Policy Characteristics'!D:D,MATCH($C1360,'Policy Characteristics'!$C:$C,0))),"",INDEX('Policy Characteristics'!D:D,MATCH($C1360,'Policy Characteristics'!$C:$C,0)))</f>
        <v>Fuel Price Deregulation</v>
      </c>
      <c r="K1360" s="144" t="str">
        <f>IF(ISBLANK(INDEX('Policy Characteristics'!E:E,MATCH($C1360,'Policy Characteristics'!$C:$C,0))),"",INDEX('Policy Characteristics'!E:E,MATCH($C1360,'Policy Characteristics'!$C:$C,0)))</f>
        <v>cross fuel price deregulation</v>
      </c>
      <c r="L1360" s="151">
        <f>IF(ISBLANK(INDEX('Policy Characteristics'!F:F,MATCH($C1360,'Policy Characteristics'!$C:$C,0))),"",INDEX('Policy Characteristics'!F:F,MATCH($C1360,'Policy Characteristics'!$C:$C,0)))</f>
        <v>0</v>
      </c>
      <c r="M1360" s="151">
        <f>IF(ISBLANK(INDEX('Policy Characteristics'!G:G,MATCH($C1360,'Policy Characteristics'!$C:$C,0))),"",INDEX('Policy Characteristics'!G:G,MATCH($C1360,'Policy Characteristics'!$C:$C,0)))</f>
        <v>1</v>
      </c>
      <c r="N1360" s="151">
        <f>IF(ISBLANK(INDEX('Policy Characteristics'!H:H,MATCH($C1360,'Policy Characteristics'!$C:$C,0))),"",INDEX('Policy Characteristics'!H:H,MATCH($C1360,'Policy Characteristics'!$C:$C,0)))</f>
        <v>0.01</v>
      </c>
      <c r="O1360" s="144" t="str">
        <f>IF(ISBLANK(INDEX('Policy Characteristics'!I:I,MATCH($C1360,'Policy Characteristics'!$C:$C,0))),"",INDEX('Policy Characteristics'!I:I,MATCH($C1360,'Policy Characteristics'!$C:$C,0)))</f>
        <v>% of price deregulated</v>
      </c>
      <c r="P1360" s="14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44" t="str">
        <f>IF(ISBLANK(INDEX('Policy Characteristics'!K:K,MATCH($C1360,'Policy Characteristics'!$C:$C,0))),"",INDEX('Policy Characteristics'!K:K,MATCH($C1360,'Policy Characteristics'!$C:$C,0)))</f>
        <v>fuels.html#fuel-price-deregulation</v>
      </c>
      <c r="R1360" s="144" t="str">
        <f>IF(ISBLANK(INDEX('Policy Characteristics'!L:L,MATCH($C1360,'Policy Characteristics'!$C:$C,0))),"",INDEX('Policy Characteristics'!L:L,MATCH($C1360,'Policy Characteristics'!$C:$C,0)))</f>
        <v/>
      </c>
    </row>
    <row r="1361" spans="1:18" s="2" customFormat="1" x14ac:dyDescent="0.25">
      <c r="A1361" s="144" t="str">
        <f>IF(ISBLANK(INDEX('Policy Characteristics'!A:A,MATCH($C1361,'Policy Characteristics'!$C:$C,0))),"",INDEX('Policy Characteristics'!A:A,MATCH($C1361,'Policy Characteristics'!$C:$C,0)))</f>
        <v>Cross-Sector</v>
      </c>
      <c r="B1361" s="152" t="str">
        <f>IF(ISBLANK(INDEX('Policy Characteristics'!B:B,MATCH($C1361,'Policy Characteristics'!$C:$C,0))),"",INDEX('Policy Characteristics'!B:B,MATCH($C1361,'Policy Characteristics'!$C:$C,0)))</f>
        <v>Fuel Price Deregulation</v>
      </c>
      <c r="C1361" s="144" t="str">
        <f t="shared" si="59"/>
        <v>Fuel Price Deregulation</v>
      </c>
      <c r="D1361" s="6" t="s">
        <v>1367</v>
      </c>
      <c r="E1361" s="45"/>
      <c r="F1361" s="6" t="s">
        <v>1368</v>
      </c>
      <c r="G1361" s="6"/>
      <c r="H1361" s="43">
        <v>734</v>
      </c>
      <c r="I1361" t="s">
        <v>44</v>
      </c>
      <c r="J1361" s="145" t="str">
        <f>IF(ISBLANK(INDEX('Policy Characteristics'!D:D,MATCH($C1361,'Policy Characteristics'!$C:$C,0))),"",INDEX('Policy Characteristics'!D:D,MATCH($C1361,'Policy Characteristics'!$C:$C,0)))</f>
        <v>Fuel Price Deregulation</v>
      </c>
      <c r="K1361" s="144" t="str">
        <f>IF(ISBLANK(INDEX('Policy Characteristics'!E:E,MATCH($C1361,'Policy Characteristics'!$C:$C,0))),"",INDEX('Policy Characteristics'!E:E,MATCH($C1361,'Policy Characteristics'!$C:$C,0)))</f>
        <v>cross fuel price deregulation</v>
      </c>
      <c r="L1361" s="151">
        <f>IF(ISBLANK(INDEX('Policy Characteristics'!F:F,MATCH($C1361,'Policy Characteristics'!$C:$C,0))),"",INDEX('Policy Characteristics'!F:F,MATCH($C1361,'Policy Characteristics'!$C:$C,0)))</f>
        <v>0</v>
      </c>
      <c r="M1361" s="151">
        <f>IF(ISBLANK(INDEX('Policy Characteristics'!G:G,MATCH($C1361,'Policy Characteristics'!$C:$C,0))),"",INDEX('Policy Characteristics'!G:G,MATCH($C1361,'Policy Characteristics'!$C:$C,0)))</f>
        <v>1</v>
      </c>
      <c r="N1361" s="151">
        <f>IF(ISBLANK(INDEX('Policy Characteristics'!H:H,MATCH($C1361,'Policy Characteristics'!$C:$C,0))),"",INDEX('Policy Characteristics'!H:H,MATCH($C1361,'Policy Characteristics'!$C:$C,0)))</f>
        <v>0.01</v>
      </c>
      <c r="O1361" s="144" t="str">
        <f>IF(ISBLANK(INDEX('Policy Characteristics'!I:I,MATCH($C1361,'Policy Characteristics'!$C:$C,0))),"",INDEX('Policy Characteristics'!I:I,MATCH($C1361,'Policy Characteristics'!$C:$C,0)))</f>
        <v>% of price deregulated</v>
      </c>
      <c r="P1361" s="14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44" t="str">
        <f>IF(ISBLANK(INDEX('Policy Characteristics'!K:K,MATCH($C1361,'Policy Characteristics'!$C:$C,0))),"",INDEX('Policy Characteristics'!K:K,MATCH($C1361,'Policy Characteristics'!$C:$C,0)))</f>
        <v>fuels.html#fuel-price-deregulation</v>
      </c>
      <c r="R1361" s="144" t="str">
        <f>IF(ISBLANK(INDEX('Policy Characteristics'!L:L,MATCH($C1361,'Policy Characteristics'!$C:$C,0))),"",INDEX('Policy Characteristics'!L:L,MATCH($C1361,'Policy Characteristics'!$C:$C,0)))</f>
        <v/>
      </c>
    </row>
    <row r="1362" spans="1:18" s="2" customFormat="1" x14ac:dyDescent="0.25">
      <c r="A1362" s="144" t="str">
        <f>IF(ISBLANK(INDEX('Policy Characteristics'!A:A,MATCH($C1362,'Policy Characteristics'!$C:$C,0))),"",INDEX('Policy Characteristics'!A:A,MATCH($C1362,'Policy Characteristics'!$C:$C,0)))</f>
        <v>Cross-Sector</v>
      </c>
      <c r="B1362" s="152" t="str">
        <f>IF(ISBLANK(INDEX('Policy Characteristics'!B:B,MATCH($C1362,'Policy Characteristics'!$C:$C,0))),"",INDEX('Policy Characteristics'!B:B,MATCH($C1362,'Policy Characteristics'!$C:$C,0)))</f>
        <v>Fuel Price Deregulation</v>
      </c>
      <c r="C1362" s="144" t="str">
        <f t="shared" si="59"/>
        <v>Fuel Price Deregulation</v>
      </c>
      <c r="D1362" s="6" t="s">
        <v>1358</v>
      </c>
      <c r="E1362" s="45"/>
      <c r="F1362" s="6" t="s">
        <v>1362</v>
      </c>
      <c r="G1362" s="6"/>
      <c r="H1362" s="43">
        <v>735</v>
      </c>
      <c r="I1362" t="s">
        <v>44</v>
      </c>
      <c r="J1362" s="145" t="str">
        <f>IF(ISBLANK(INDEX('Policy Characteristics'!D:D,MATCH($C1362,'Policy Characteristics'!$C:$C,0))),"",INDEX('Policy Characteristics'!D:D,MATCH($C1362,'Policy Characteristics'!$C:$C,0)))</f>
        <v>Fuel Price Deregulation</v>
      </c>
      <c r="K1362" s="144" t="str">
        <f>IF(ISBLANK(INDEX('Policy Characteristics'!E:E,MATCH($C1362,'Policy Characteristics'!$C:$C,0))),"",INDEX('Policy Characteristics'!E:E,MATCH($C1362,'Policy Characteristics'!$C:$C,0)))</f>
        <v>cross fuel price deregulation</v>
      </c>
      <c r="L1362" s="151">
        <f>IF(ISBLANK(INDEX('Policy Characteristics'!F:F,MATCH($C1362,'Policy Characteristics'!$C:$C,0))),"",INDEX('Policy Characteristics'!F:F,MATCH($C1362,'Policy Characteristics'!$C:$C,0)))</f>
        <v>0</v>
      </c>
      <c r="M1362" s="151">
        <f>IF(ISBLANK(INDEX('Policy Characteristics'!G:G,MATCH($C1362,'Policy Characteristics'!$C:$C,0))),"",INDEX('Policy Characteristics'!G:G,MATCH($C1362,'Policy Characteristics'!$C:$C,0)))</f>
        <v>1</v>
      </c>
      <c r="N1362" s="151">
        <f>IF(ISBLANK(INDEX('Policy Characteristics'!H:H,MATCH($C1362,'Policy Characteristics'!$C:$C,0))),"",INDEX('Policy Characteristics'!H:H,MATCH($C1362,'Policy Characteristics'!$C:$C,0)))</f>
        <v>0.01</v>
      </c>
      <c r="O1362" s="144" t="str">
        <f>IF(ISBLANK(INDEX('Policy Characteristics'!I:I,MATCH($C1362,'Policy Characteristics'!$C:$C,0))),"",INDEX('Policy Characteristics'!I:I,MATCH($C1362,'Policy Characteristics'!$C:$C,0)))</f>
        <v>% of price deregulated</v>
      </c>
      <c r="P1362" s="14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44" t="str">
        <f>IF(ISBLANK(INDEX('Policy Characteristics'!K:K,MATCH($C1362,'Policy Characteristics'!$C:$C,0))),"",INDEX('Policy Characteristics'!K:K,MATCH($C1362,'Policy Characteristics'!$C:$C,0)))</f>
        <v>fuels.html#fuel-price-deregulation</v>
      </c>
      <c r="R1362" s="144" t="str">
        <f>IF(ISBLANK(INDEX('Policy Characteristics'!L:L,MATCH($C1362,'Policy Characteristics'!$C:$C,0))),"",INDEX('Policy Characteristics'!L:L,MATCH($C1362,'Policy Characteristics'!$C:$C,0)))</f>
        <v/>
      </c>
    </row>
    <row r="1363" spans="1:18" s="2" customFormat="1" x14ac:dyDescent="0.25">
      <c r="A1363" s="144" t="str">
        <f>IF(ISBLANK(INDEX('Policy Characteristics'!A:A,MATCH($C1363,'Policy Characteristics'!$C:$C,0))),"",INDEX('Policy Characteristics'!A:A,MATCH($C1363,'Policy Characteristics'!$C:$C,0)))</f>
        <v>Cross-Sector</v>
      </c>
      <c r="B1363" s="152" t="str">
        <f>IF(ISBLANK(INDEX('Policy Characteristics'!B:B,MATCH($C1363,'Policy Characteristics'!$C:$C,0))),"",INDEX('Policy Characteristics'!B:B,MATCH($C1363,'Policy Characteristics'!$C:$C,0)))</f>
        <v>Fuel Price Deregulation</v>
      </c>
      <c r="C1363" s="144" t="str">
        <f t="shared" si="59"/>
        <v>Fuel Price Deregulation</v>
      </c>
      <c r="D1363" s="6" t="s">
        <v>1359</v>
      </c>
      <c r="E1363" s="45"/>
      <c r="F1363" s="6" t="s">
        <v>1363</v>
      </c>
      <c r="G1363" s="6"/>
      <c r="H1363" s="43">
        <v>736</v>
      </c>
      <c r="I1363" t="s">
        <v>44</v>
      </c>
      <c r="J1363" s="145" t="str">
        <f>IF(ISBLANK(INDEX('Policy Characteristics'!D:D,MATCH($C1363,'Policy Characteristics'!$C:$C,0))),"",INDEX('Policy Characteristics'!D:D,MATCH($C1363,'Policy Characteristics'!$C:$C,0)))</f>
        <v>Fuel Price Deregulation</v>
      </c>
      <c r="K1363" s="144" t="str">
        <f>IF(ISBLANK(INDEX('Policy Characteristics'!E:E,MATCH($C1363,'Policy Characteristics'!$C:$C,0))),"",INDEX('Policy Characteristics'!E:E,MATCH($C1363,'Policy Characteristics'!$C:$C,0)))</f>
        <v>cross fuel price deregulation</v>
      </c>
      <c r="L1363" s="151">
        <f>IF(ISBLANK(INDEX('Policy Characteristics'!F:F,MATCH($C1363,'Policy Characteristics'!$C:$C,0))),"",INDEX('Policy Characteristics'!F:F,MATCH($C1363,'Policy Characteristics'!$C:$C,0)))</f>
        <v>0</v>
      </c>
      <c r="M1363" s="151">
        <f>IF(ISBLANK(INDEX('Policy Characteristics'!G:G,MATCH($C1363,'Policy Characteristics'!$C:$C,0))),"",INDEX('Policy Characteristics'!G:G,MATCH($C1363,'Policy Characteristics'!$C:$C,0)))</f>
        <v>1</v>
      </c>
      <c r="N1363" s="151">
        <f>IF(ISBLANK(INDEX('Policy Characteristics'!H:H,MATCH($C1363,'Policy Characteristics'!$C:$C,0))),"",INDEX('Policy Characteristics'!H:H,MATCH($C1363,'Policy Characteristics'!$C:$C,0)))</f>
        <v>0.01</v>
      </c>
      <c r="O1363" s="144" t="str">
        <f>IF(ISBLANK(INDEX('Policy Characteristics'!I:I,MATCH($C1363,'Policy Characteristics'!$C:$C,0))),"",INDEX('Policy Characteristics'!I:I,MATCH($C1363,'Policy Characteristics'!$C:$C,0)))</f>
        <v>% of price deregulated</v>
      </c>
      <c r="P1363" s="14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44" t="str">
        <f>IF(ISBLANK(INDEX('Policy Characteristics'!K:K,MATCH($C1363,'Policy Characteristics'!$C:$C,0))),"",INDEX('Policy Characteristics'!K:K,MATCH($C1363,'Policy Characteristics'!$C:$C,0)))</f>
        <v>fuels.html#fuel-price-deregulation</v>
      </c>
      <c r="R1363" s="144" t="str">
        <f>IF(ISBLANK(INDEX('Policy Characteristics'!L:L,MATCH($C1363,'Policy Characteristics'!$C:$C,0))),"",INDEX('Policy Characteristics'!L:L,MATCH($C1363,'Policy Characteristics'!$C:$C,0)))</f>
        <v/>
      </c>
    </row>
    <row r="1364" spans="1:18" s="2" customFormat="1" x14ac:dyDescent="0.25">
      <c r="A1364" s="144" t="str">
        <f>IF(ISBLANK(INDEX('Policy Characteristics'!A:A,MATCH($C1364,'Policy Characteristics'!$C:$C,0))),"",INDEX('Policy Characteristics'!A:A,MATCH($C1364,'Policy Characteristics'!$C:$C,0)))</f>
        <v>Cross-Sector</v>
      </c>
      <c r="B1364" s="152" t="str">
        <f>IF(ISBLANK(INDEX('Policy Characteristics'!B:B,MATCH($C1364,'Policy Characteristics'!$C:$C,0))),"",INDEX('Policy Characteristics'!B:B,MATCH($C1364,'Policy Characteristics'!$C:$C,0)))</f>
        <v>Fuel Price Deregulation</v>
      </c>
      <c r="C1364" s="144" t="str">
        <f t="shared" si="59"/>
        <v>Fuel Price Deregulation</v>
      </c>
      <c r="D1364" s="6" t="s">
        <v>1360</v>
      </c>
      <c r="E1364" s="45"/>
      <c r="F1364" s="6" t="s">
        <v>1364</v>
      </c>
      <c r="G1364" s="6"/>
      <c r="H1364" s="43">
        <v>737</v>
      </c>
      <c r="I1364" t="s">
        <v>44</v>
      </c>
      <c r="J1364" s="145" t="str">
        <f>IF(ISBLANK(INDEX('Policy Characteristics'!D:D,MATCH($C1364,'Policy Characteristics'!$C:$C,0))),"",INDEX('Policy Characteristics'!D:D,MATCH($C1364,'Policy Characteristics'!$C:$C,0)))</f>
        <v>Fuel Price Deregulation</v>
      </c>
      <c r="K1364" s="144" t="str">
        <f>IF(ISBLANK(INDEX('Policy Characteristics'!E:E,MATCH($C1364,'Policy Characteristics'!$C:$C,0))),"",INDEX('Policy Characteristics'!E:E,MATCH($C1364,'Policy Characteristics'!$C:$C,0)))</f>
        <v>cross fuel price deregulation</v>
      </c>
      <c r="L1364" s="151">
        <f>IF(ISBLANK(INDEX('Policy Characteristics'!F:F,MATCH($C1364,'Policy Characteristics'!$C:$C,0))),"",INDEX('Policy Characteristics'!F:F,MATCH($C1364,'Policy Characteristics'!$C:$C,0)))</f>
        <v>0</v>
      </c>
      <c r="M1364" s="151">
        <f>IF(ISBLANK(INDEX('Policy Characteristics'!G:G,MATCH($C1364,'Policy Characteristics'!$C:$C,0))),"",INDEX('Policy Characteristics'!G:G,MATCH($C1364,'Policy Characteristics'!$C:$C,0)))</f>
        <v>1</v>
      </c>
      <c r="N1364" s="151">
        <f>IF(ISBLANK(INDEX('Policy Characteristics'!H:H,MATCH($C1364,'Policy Characteristics'!$C:$C,0))),"",INDEX('Policy Characteristics'!H:H,MATCH($C1364,'Policy Characteristics'!$C:$C,0)))</f>
        <v>0.01</v>
      </c>
      <c r="O1364" s="144" t="str">
        <f>IF(ISBLANK(INDEX('Policy Characteristics'!I:I,MATCH($C1364,'Policy Characteristics'!$C:$C,0))),"",INDEX('Policy Characteristics'!I:I,MATCH($C1364,'Policy Characteristics'!$C:$C,0)))</f>
        <v>% of price deregulated</v>
      </c>
      <c r="P1364" s="14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44" t="str">
        <f>IF(ISBLANK(INDEX('Policy Characteristics'!K:K,MATCH($C1364,'Policy Characteristics'!$C:$C,0))),"",INDEX('Policy Characteristics'!K:K,MATCH($C1364,'Policy Characteristics'!$C:$C,0)))</f>
        <v>fuels.html#fuel-price-deregulation</v>
      </c>
      <c r="R1364" s="144" t="str">
        <f>IF(ISBLANK(INDEX('Policy Characteristics'!L:L,MATCH($C1364,'Policy Characteristics'!$C:$C,0))),"",INDEX('Policy Characteristics'!L:L,MATCH($C1364,'Policy Characteristics'!$C:$C,0)))</f>
        <v/>
      </c>
    </row>
    <row r="1365" spans="1:18" s="4" customFormat="1" x14ac:dyDescent="0.25">
      <c r="A1365" s="144" t="str">
        <f>IF(ISBLANK(INDEX('Policy Characteristics'!A:A,MATCH($C1365,'Policy Characteristics'!$C:$C,0))),"",INDEX('Policy Characteristics'!A:A,MATCH($C1365,'Policy Characteristics'!$C:$C,0)))</f>
        <v>Cross-Sector</v>
      </c>
      <c r="B1365" s="152" t="str">
        <f>IF(ISBLANK(INDEX('Policy Characteristics'!B:B,MATCH($C1365,'Policy Characteristics'!$C:$C,0))),"",INDEX('Policy Characteristics'!B:B,MATCH($C1365,'Policy Characteristics'!$C:$C,0)))</f>
        <v>Fuel Taxes or Subsidies</v>
      </c>
      <c r="C1365" t="s">
        <v>2126</v>
      </c>
      <c r="D1365" s="45" t="s">
        <v>52</v>
      </c>
      <c r="E1365" s="45"/>
      <c r="F1365" s="45" t="s">
        <v>93</v>
      </c>
      <c r="G1365" s="45"/>
      <c r="H1365" s="43">
        <v>78</v>
      </c>
      <c r="I1365" t="s">
        <v>43</v>
      </c>
      <c r="J1365" s="145" t="str">
        <f>IF(ISBLANK(INDEX('Policy Characteristics'!D:D,MATCH($C1365,'Policy Characteristics'!$C:$C,0))),"",INDEX('Policy Characteristics'!D:D,MATCH($C1365,'Policy Characteristics'!$C:$C,0)))</f>
        <v>Fuel Taxes or Subsidies</v>
      </c>
      <c r="K1365" s="144" t="str">
        <f>IF(ISBLANK(INDEX('Policy Characteristics'!E:E,MATCH($C1365,'Policy Characteristics'!$C:$C,0))),"",INDEX('Policy Characteristics'!E:E,MATCH($C1365,'Policy Characteristics'!$C:$C,0)))</f>
        <v>cross fuel tax</v>
      </c>
      <c r="L1365" s="151">
        <f>IF(ISBLANK(INDEX('Policy Characteristics'!F:F,MATCH($C1365,'Policy Characteristics'!$C:$C,0))),"",INDEX('Policy Characteristics'!F:F,MATCH($C1365,'Policy Characteristics'!$C:$C,0)))</f>
        <v>-0.5</v>
      </c>
      <c r="M1365" s="151">
        <f>IF(ISBLANK(INDEX('Policy Characteristics'!G:G,MATCH($C1365,'Policy Characteristics'!$C:$C,0))),"",INDEX('Policy Characteristics'!G:G,MATCH($C1365,'Policy Characteristics'!$C:$C,0)))</f>
        <v>0.5</v>
      </c>
      <c r="N1365" s="151">
        <f>IF(ISBLANK(INDEX('Policy Characteristics'!H:H,MATCH($C1365,'Policy Characteristics'!$C:$C,0))),"",INDEX('Policy Characteristics'!H:H,MATCH($C1365,'Policy Characteristics'!$C:$C,0)))</f>
        <v>0.01</v>
      </c>
      <c r="O1365" s="144" t="str">
        <f>IF(ISBLANK(INDEX('Policy Characteristics'!I:I,MATCH($C1365,'Policy Characteristics'!$C:$C,0))),"",INDEX('Policy Characteristics'!I:I,MATCH($C1365,'Policy Characteristics'!$C:$C,0)))</f>
        <v>% of BAU price</v>
      </c>
      <c r="P1365" s="14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5" s="144" t="str">
        <f>IF(ISBLANK(INDEX('Policy Characteristics'!K:K,MATCH($C1365,'Policy Characteristics'!$C:$C,0))),"",INDEX('Policy Characteristics'!K:K,MATCH($C1365,'Policy Characteristics'!$C:$C,0)))</f>
        <v>fuels.html#fuel-taxes</v>
      </c>
      <c r="R1365" s="144" t="str">
        <f>IF(ISBLANK(INDEX('Policy Characteristics'!L:L,MATCH($C1365,'Policy Characteristics'!$C:$C,0))),"",INDEX('Policy Characteristics'!L:L,MATCH($C1365,'Policy Characteristics'!$C:$C,0)))</f>
        <v>fuel-taxes.html</v>
      </c>
    </row>
    <row r="1366" spans="1:18" s="4" customFormat="1" x14ac:dyDescent="0.25">
      <c r="A1366" s="144" t="str">
        <f>IF(ISBLANK(INDEX('Policy Characteristics'!A:A,MATCH($C1366,'Policy Characteristics'!$C:$C,0))),"",INDEX('Policy Characteristics'!A:A,MATCH($C1366,'Policy Characteristics'!$C:$C,0)))</f>
        <v>Cross-Sector</v>
      </c>
      <c r="B1366" s="152" t="str">
        <f>IF(ISBLANK(INDEX('Policy Characteristics'!B:B,MATCH($C1366,'Policy Characteristics'!$C:$C,0))),"",INDEX('Policy Characteristics'!B:B,MATCH($C1366,'Policy Characteristics'!$C:$C,0)))</f>
        <v>Fuel Taxes or Subsidies</v>
      </c>
      <c r="C1366" s="162" t="str">
        <f t="shared" ref="C1366:C1378" si="60">C$1365</f>
        <v>Additional Fuel Tax or Subsidy Rate by Fuel</v>
      </c>
      <c r="D1366" s="6" t="s">
        <v>445</v>
      </c>
      <c r="E1366" s="6"/>
      <c r="F1366" s="6" t="s">
        <v>442</v>
      </c>
      <c r="G1366" s="46"/>
      <c r="H1366" s="43">
        <v>79</v>
      </c>
      <c r="I1366" t="s">
        <v>43</v>
      </c>
      <c r="J1366" s="145" t="str">
        <f>IF(ISBLANK(INDEX('Policy Characteristics'!D:D,MATCH($C1366,'Policy Characteristics'!$C:$C,0))),"",INDEX('Policy Characteristics'!D:D,MATCH($C1366,'Policy Characteristics'!$C:$C,0)))</f>
        <v>Fuel Taxes or Subsidies</v>
      </c>
      <c r="K1366" s="144" t="str">
        <f>IF(ISBLANK(INDEX('Policy Characteristics'!E:E,MATCH($C1366,'Policy Characteristics'!$C:$C,0))),"",INDEX('Policy Characteristics'!E:E,MATCH($C1366,'Policy Characteristics'!$C:$C,0)))</f>
        <v>cross fuel tax</v>
      </c>
      <c r="L1366" s="151">
        <f>IF(ISBLANK(INDEX('Policy Characteristics'!F:F,MATCH($C1366,'Policy Characteristics'!$C:$C,0))),"",INDEX('Policy Characteristics'!F:F,MATCH($C1366,'Policy Characteristics'!$C:$C,0)))</f>
        <v>-0.5</v>
      </c>
      <c r="M1366" s="151">
        <f>IF(ISBLANK(INDEX('Policy Characteristics'!G:G,MATCH($C1366,'Policy Characteristics'!$C:$C,0))),"",INDEX('Policy Characteristics'!G:G,MATCH($C1366,'Policy Characteristics'!$C:$C,0)))</f>
        <v>0.5</v>
      </c>
      <c r="N1366" s="151">
        <f>IF(ISBLANK(INDEX('Policy Characteristics'!H:H,MATCH($C1366,'Policy Characteristics'!$C:$C,0))),"",INDEX('Policy Characteristics'!H:H,MATCH($C1366,'Policy Characteristics'!$C:$C,0)))</f>
        <v>0.01</v>
      </c>
      <c r="O1366" s="144" t="str">
        <f>IF(ISBLANK(INDEX('Policy Characteristics'!I:I,MATCH($C1366,'Policy Characteristics'!$C:$C,0))),"",INDEX('Policy Characteristics'!I:I,MATCH($C1366,'Policy Characteristics'!$C:$C,0)))</f>
        <v>% of BAU price</v>
      </c>
      <c r="P1366" s="14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44" t="str">
        <f>IF(ISBLANK(INDEX('Policy Characteristics'!K:K,MATCH($C1366,'Policy Characteristics'!$C:$C,0))),"",INDEX('Policy Characteristics'!K:K,MATCH($C1366,'Policy Characteristics'!$C:$C,0)))</f>
        <v>fuels.html#fuel-taxes</v>
      </c>
      <c r="R1366" s="144" t="str">
        <f>IF(ISBLANK(INDEX('Policy Characteristics'!L:L,MATCH($C1366,'Policy Characteristics'!$C:$C,0))),"",INDEX('Policy Characteristics'!L:L,MATCH($C1366,'Policy Characteristics'!$C:$C,0)))</f>
        <v>fuel-taxes.html</v>
      </c>
    </row>
    <row r="1367" spans="1:18" s="4" customFormat="1" x14ac:dyDescent="0.25">
      <c r="A1367" s="144" t="str">
        <f>IF(ISBLANK(INDEX('Policy Characteristics'!A:A,MATCH($C1367,'Policy Characteristics'!$C:$C,0))),"",INDEX('Policy Characteristics'!A:A,MATCH($C1367,'Policy Characteristics'!$C:$C,0)))</f>
        <v>Cross-Sector</v>
      </c>
      <c r="B1367" s="152" t="str">
        <f>IF(ISBLANK(INDEX('Policy Characteristics'!B:B,MATCH($C1367,'Policy Characteristics'!$C:$C,0))),"",INDEX('Policy Characteristics'!B:B,MATCH($C1367,'Policy Characteristics'!$C:$C,0)))</f>
        <v>Fuel Taxes or Subsidies</v>
      </c>
      <c r="C1367" s="162" t="str">
        <f t="shared" si="60"/>
        <v>Additional Fuel Tax or Subsidy Rate by Fuel</v>
      </c>
      <c r="D1367" s="6" t="s">
        <v>46</v>
      </c>
      <c r="E1367" s="6"/>
      <c r="F1367" s="6" t="s">
        <v>87</v>
      </c>
      <c r="G1367" s="46"/>
      <c r="H1367" s="43">
        <v>80</v>
      </c>
      <c r="I1367" t="s">
        <v>43</v>
      </c>
      <c r="J1367" s="145" t="str">
        <f>IF(ISBLANK(INDEX('Policy Characteristics'!D:D,MATCH($C1367,'Policy Characteristics'!$C:$C,0))),"",INDEX('Policy Characteristics'!D:D,MATCH($C1367,'Policy Characteristics'!$C:$C,0)))</f>
        <v>Fuel Taxes or Subsidies</v>
      </c>
      <c r="K1367" s="144" t="str">
        <f>IF(ISBLANK(INDEX('Policy Characteristics'!E:E,MATCH($C1367,'Policy Characteristics'!$C:$C,0))),"",INDEX('Policy Characteristics'!E:E,MATCH($C1367,'Policy Characteristics'!$C:$C,0)))</f>
        <v>cross fuel tax</v>
      </c>
      <c r="L1367" s="151">
        <f>IF(ISBLANK(INDEX('Policy Characteristics'!F:F,MATCH($C1367,'Policy Characteristics'!$C:$C,0))),"",INDEX('Policy Characteristics'!F:F,MATCH($C1367,'Policy Characteristics'!$C:$C,0)))</f>
        <v>-0.5</v>
      </c>
      <c r="M1367" s="151">
        <f>IF(ISBLANK(INDEX('Policy Characteristics'!G:G,MATCH($C1367,'Policy Characteristics'!$C:$C,0))),"",INDEX('Policy Characteristics'!G:G,MATCH($C1367,'Policy Characteristics'!$C:$C,0)))</f>
        <v>0.5</v>
      </c>
      <c r="N1367" s="151">
        <f>IF(ISBLANK(INDEX('Policy Characteristics'!H:H,MATCH($C1367,'Policy Characteristics'!$C:$C,0))),"",INDEX('Policy Characteristics'!H:H,MATCH($C1367,'Policy Characteristics'!$C:$C,0)))</f>
        <v>0.01</v>
      </c>
      <c r="O1367" s="144" t="str">
        <f>IF(ISBLANK(INDEX('Policy Characteristics'!I:I,MATCH($C1367,'Policy Characteristics'!$C:$C,0))),"",INDEX('Policy Characteristics'!I:I,MATCH($C1367,'Policy Characteristics'!$C:$C,0)))</f>
        <v>% of BAU price</v>
      </c>
      <c r="P1367" s="14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44" t="str">
        <f>IF(ISBLANK(INDEX('Policy Characteristics'!K:K,MATCH($C1367,'Policy Characteristics'!$C:$C,0))),"",INDEX('Policy Characteristics'!K:K,MATCH($C1367,'Policy Characteristics'!$C:$C,0)))</f>
        <v>fuels.html#fuel-taxes</v>
      </c>
      <c r="R1367" s="144" t="str">
        <f>IF(ISBLANK(INDEX('Policy Characteristics'!L:L,MATCH($C1367,'Policy Characteristics'!$C:$C,0))),"",INDEX('Policy Characteristics'!L:L,MATCH($C1367,'Policy Characteristics'!$C:$C,0)))</f>
        <v>fuel-taxes.html</v>
      </c>
    </row>
    <row r="1368" spans="1:18" s="4" customFormat="1" x14ac:dyDescent="0.25">
      <c r="A1368" s="144" t="str">
        <f>IF(ISBLANK(INDEX('Policy Characteristics'!A:A,MATCH($C1368,'Policy Characteristics'!$C:$C,0))),"",INDEX('Policy Characteristics'!A:A,MATCH($C1368,'Policy Characteristics'!$C:$C,0)))</f>
        <v>Cross-Sector</v>
      </c>
      <c r="B1368" s="152" t="str">
        <f>IF(ISBLANK(INDEX('Policy Characteristics'!B:B,MATCH($C1368,'Policy Characteristics'!$C:$C,0))),"",INDEX('Policy Characteristics'!B:B,MATCH($C1368,'Policy Characteristics'!$C:$C,0)))</f>
        <v>Fuel Taxes or Subsidies</v>
      </c>
      <c r="C1368" s="162" t="str">
        <f t="shared" si="60"/>
        <v>Additional Fuel Tax or Subsidy Rate by Fuel</v>
      </c>
      <c r="D1368" s="6" t="s">
        <v>47</v>
      </c>
      <c r="E1368" s="6"/>
      <c r="F1368" s="6" t="s">
        <v>88</v>
      </c>
      <c r="G1368" s="46"/>
      <c r="H1368" s="43">
        <v>738</v>
      </c>
      <c r="I1368" t="s">
        <v>44</v>
      </c>
      <c r="J1368" s="145" t="str">
        <f>IF(ISBLANK(INDEX('Policy Characteristics'!D:D,MATCH($C1368,'Policy Characteristics'!$C:$C,0))),"",INDEX('Policy Characteristics'!D:D,MATCH($C1368,'Policy Characteristics'!$C:$C,0)))</f>
        <v>Fuel Taxes or Subsidies</v>
      </c>
      <c r="K1368" s="144" t="str">
        <f>IF(ISBLANK(INDEX('Policy Characteristics'!E:E,MATCH($C1368,'Policy Characteristics'!$C:$C,0))),"",INDEX('Policy Characteristics'!E:E,MATCH($C1368,'Policy Characteristics'!$C:$C,0)))</f>
        <v>cross fuel tax</v>
      </c>
      <c r="L1368" s="151">
        <f>IF(ISBLANK(INDEX('Policy Characteristics'!F:F,MATCH($C1368,'Policy Characteristics'!$C:$C,0))),"",INDEX('Policy Characteristics'!F:F,MATCH($C1368,'Policy Characteristics'!$C:$C,0)))</f>
        <v>-0.5</v>
      </c>
      <c r="M1368" s="151">
        <f>IF(ISBLANK(INDEX('Policy Characteristics'!G:G,MATCH($C1368,'Policy Characteristics'!$C:$C,0))),"",INDEX('Policy Characteristics'!G:G,MATCH($C1368,'Policy Characteristics'!$C:$C,0)))</f>
        <v>0.5</v>
      </c>
      <c r="N1368" s="151">
        <f>IF(ISBLANK(INDEX('Policy Characteristics'!H:H,MATCH($C1368,'Policy Characteristics'!$C:$C,0))),"",INDEX('Policy Characteristics'!H:H,MATCH($C1368,'Policy Characteristics'!$C:$C,0)))</f>
        <v>0.01</v>
      </c>
      <c r="O1368" s="144" t="str">
        <f>IF(ISBLANK(INDEX('Policy Characteristics'!I:I,MATCH($C1368,'Policy Characteristics'!$C:$C,0))),"",INDEX('Policy Characteristics'!I:I,MATCH($C1368,'Policy Characteristics'!$C:$C,0)))</f>
        <v>% of BAU price</v>
      </c>
      <c r="P1368" s="14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44" t="str">
        <f>IF(ISBLANK(INDEX('Policy Characteristics'!K:K,MATCH($C1368,'Policy Characteristics'!$C:$C,0))),"",INDEX('Policy Characteristics'!K:K,MATCH($C1368,'Policy Characteristics'!$C:$C,0)))</f>
        <v>fuels.html#fuel-taxes</v>
      </c>
      <c r="R1368" s="144" t="str">
        <f>IF(ISBLANK(INDEX('Policy Characteristics'!L:L,MATCH($C1368,'Policy Characteristics'!$C:$C,0))),"",INDEX('Policy Characteristics'!L:L,MATCH($C1368,'Policy Characteristics'!$C:$C,0)))</f>
        <v>fuel-taxes.html</v>
      </c>
    </row>
    <row r="1369" spans="1:18" s="4" customFormat="1" x14ac:dyDescent="0.25">
      <c r="A1369" s="144" t="str">
        <f>IF(ISBLANK(INDEX('Policy Characteristics'!A:A,MATCH($C1369,'Policy Characteristics'!$C:$C,0))),"",INDEX('Policy Characteristics'!A:A,MATCH($C1369,'Policy Characteristics'!$C:$C,0)))</f>
        <v>Cross-Sector</v>
      </c>
      <c r="B1369" s="152" t="str">
        <f>IF(ISBLANK(INDEX('Policy Characteristics'!B:B,MATCH($C1369,'Policy Characteristics'!$C:$C,0))),"",INDEX('Policy Characteristics'!B:B,MATCH($C1369,'Policy Characteristics'!$C:$C,0)))</f>
        <v>Fuel Taxes or Subsidies</v>
      </c>
      <c r="C1369" s="162" t="str">
        <f t="shared" si="60"/>
        <v>Additional Fuel Tax or Subsidy Rate by Fuel</v>
      </c>
      <c r="D1369" s="6" t="s">
        <v>51</v>
      </c>
      <c r="E1369" s="6"/>
      <c r="F1369" s="6" t="s">
        <v>92</v>
      </c>
      <c r="G1369" s="46"/>
      <c r="H1369" s="43">
        <v>739</v>
      </c>
      <c r="I1369" t="s">
        <v>44</v>
      </c>
      <c r="J1369" s="145" t="str">
        <f>IF(ISBLANK(INDEX('Policy Characteristics'!D:D,MATCH($C1369,'Policy Characteristics'!$C:$C,0))),"",INDEX('Policy Characteristics'!D:D,MATCH($C1369,'Policy Characteristics'!$C:$C,0)))</f>
        <v>Fuel Taxes or Subsidies</v>
      </c>
      <c r="K1369" s="144" t="str">
        <f>IF(ISBLANK(INDEX('Policy Characteristics'!E:E,MATCH($C1369,'Policy Characteristics'!$C:$C,0))),"",INDEX('Policy Characteristics'!E:E,MATCH($C1369,'Policy Characteristics'!$C:$C,0)))</f>
        <v>cross fuel tax</v>
      </c>
      <c r="L1369" s="151">
        <f>IF(ISBLANK(INDEX('Policy Characteristics'!F:F,MATCH($C1369,'Policy Characteristics'!$C:$C,0))),"",INDEX('Policy Characteristics'!F:F,MATCH($C1369,'Policy Characteristics'!$C:$C,0)))</f>
        <v>-0.5</v>
      </c>
      <c r="M1369" s="151">
        <f>IF(ISBLANK(INDEX('Policy Characteristics'!G:G,MATCH($C1369,'Policy Characteristics'!$C:$C,0))),"",INDEX('Policy Characteristics'!G:G,MATCH($C1369,'Policy Characteristics'!$C:$C,0)))</f>
        <v>0.5</v>
      </c>
      <c r="N1369" s="151">
        <f>IF(ISBLANK(INDEX('Policy Characteristics'!H:H,MATCH($C1369,'Policy Characteristics'!$C:$C,0))),"",INDEX('Policy Characteristics'!H:H,MATCH($C1369,'Policy Characteristics'!$C:$C,0)))</f>
        <v>0.01</v>
      </c>
      <c r="O1369" s="144" t="str">
        <f>IF(ISBLANK(INDEX('Policy Characteristics'!I:I,MATCH($C1369,'Policy Characteristics'!$C:$C,0))),"",INDEX('Policy Characteristics'!I:I,MATCH($C1369,'Policy Characteristics'!$C:$C,0)))</f>
        <v>% of BAU price</v>
      </c>
      <c r="P1369" s="14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44" t="str">
        <f>IF(ISBLANK(INDEX('Policy Characteristics'!K:K,MATCH($C1369,'Policy Characteristics'!$C:$C,0))),"",INDEX('Policy Characteristics'!K:K,MATCH($C1369,'Policy Characteristics'!$C:$C,0)))</f>
        <v>fuels.html#fuel-taxes</v>
      </c>
      <c r="R1369" s="144" t="str">
        <f>IF(ISBLANK(INDEX('Policy Characteristics'!L:L,MATCH($C1369,'Policy Characteristics'!$C:$C,0))),"",INDEX('Policy Characteristics'!L:L,MATCH($C1369,'Policy Characteristics'!$C:$C,0)))</f>
        <v>fuel-taxes.html</v>
      </c>
    </row>
    <row r="1370" spans="1:18" s="4" customFormat="1" x14ac:dyDescent="0.25">
      <c r="A1370" s="144" t="str">
        <f>IF(ISBLANK(INDEX('Policy Characteristics'!A:A,MATCH($C1370,'Policy Characteristics'!$C:$C,0))),"",INDEX('Policy Characteristics'!A:A,MATCH($C1370,'Policy Characteristics'!$C:$C,0)))</f>
        <v>Cross-Sector</v>
      </c>
      <c r="B1370" s="152" t="str">
        <f>IF(ISBLANK(INDEX('Policy Characteristics'!B:B,MATCH($C1370,'Policy Characteristics'!$C:$C,0))),"",INDEX('Policy Characteristics'!B:B,MATCH($C1370,'Policy Characteristics'!$C:$C,0)))</f>
        <v>Fuel Taxes or Subsidies</v>
      </c>
      <c r="C1370" s="162" t="str">
        <f t="shared" si="60"/>
        <v>Additional Fuel Tax or Subsidy Rate by Fuel</v>
      </c>
      <c r="D1370" s="6" t="s">
        <v>53</v>
      </c>
      <c r="E1370" s="6"/>
      <c r="F1370" s="6" t="s">
        <v>95</v>
      </c>
      <c r="G1370" s="46"/>
      <c r="H1370" s="43">
        <v>81</v>
      </c>
      <c r="I1370" t="s">
        <v>43</v>
      </c>
      <c r="J1370" s="145" t="str">
        <f>IF(ISBLANK(INDEX('Policy Characteristics'!D:D,MATCH($C1370,'Policy Characteristics'!$C:$C,0))),"",INDEX('Policy Characteristics'!D:D,MATCH($C1370,'Policy Characteristics'!$C:$C,0)))</f>
        <v>Fuel Taxes or Subsidies</v>
      </c>
      <c r="K1370" s="144" t="str">
        <f>IF(ISBLANK(INDEX('Policy Characteristics'!E:E,MATCH($C1370,'Policy Characteristics'!$C:$C,0))),"",INDEX('Policy Characteristics'!E:E,MATCH($C1370,'Policy Characteristics'!$C:$C,0)))</f>
        <v>cross fuel tax</v>
      </c>
      <c r="L1370" s="151">
        <f>IF(ISBLANK(INDEX('Policy Characteristics'!F:F,MATCH($C1370,'Policy Characteristics'!$C:$C,0))),"",INDEX('Policy Characteristics'!F:F,MATCH($C1370,'Policy Characteristics'!$C:$C,0)))</f>
        <v>-0.5</v>
      </c>
      <c r="M1370" s="151">
        <f>IF(ISBLANK(INDEX('Policy Characteristics'!G:G,MATCH($C1370,'Policy Characteristics'!$C:$C,0))),"",INDEX('Policy Characteristics'!G:G,MATCH($C1370,'Policy Characteristics'!$C:$C,0)))</f>
        <v>0.5</v>
      </c>
      <c r="N1370" s="151">
        <f>IF(ISBLANK(INDEX('Policy Characteristics'!H:H,MATCH($C1370,'Policy Characteristics'!$C:$C,0))),"",INDEX('Policy Characteristics'!H:H,MATCH($C1370,'Policy Characteristics'!$C:$C,0)))</f>
        <v>0.01</v>
      </c>
      <c r="O1370" s="144" t="str">
        <f>IF(ISBLANK(INDEX('Policy Characteristics'!I:I,MATCH($C1370,'Policy Characteristics'!$C:$C,0))),"",INDEX('Policy Characteristics'!I:I,MATCH($C1370,'Policy Characteristics'!$C:$C,0)))</f>
        <v>% of BAU price</v>
      </c>
      <c r="P1370" s="14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44" t="str">
        <f>IF(ISBLANK(INDEX('Policy Characteristics'!K:K,MATCH($C1370,'Policy Characteristics'!$C:$C,0))),"",INDEX('Policy Characteristics'!K:K,MATCH($C1370,'Policy Characteristics'!$C:$C,0)))</f>
        <v>fuels.html#fuel-taxes</v>
      </c>
      <c r="R1370" s="144" t="str">
        <f>IF(ISBLANK(INDEX('Policy Characteristics'!L:L,MATCH($C1370,'Policy Characteristics'!$C:$C,0))),"",INDEX('Policy Characteristics'!L:L,MATCH($C1370,'Policy Characteristics'!$C:$C,0)))</f>
        <v>fuel-taxes.html</v>
      </c>
    </row>
    <row r="1371" spans="1:18" s="4" customFormat="1" x14ac:dyDescent="0.25">
      <c r="A1371" s="144" t="str">
        <f>IF(ISBLANK(INDEX('Policy Characteristics'!A:A,MATCH($C1371,'Policy Characteristics'!$C:$C,0))),"",INDEX('Policy Characteristics'!A:A,MATCH($C1371,'Policy Characteristics'!$C:$C,0)))</f>
        <v>Cross-Sector</v>
      </c>
      <c r="B1371" s="152" t="str">
        <f>IF(ISBLANK(INDEX('Policy Characteristics'!B:B,MATCH($C1371,'Policy Characteristics'!$C:$C,0))),"",INDEX('Policy Characteristics'!B:B,MATCH($C1371,'Policy Characteristics'!$C:$C,0)))</f>
        <v>Fuel Taxes or Subsidies</v>
      </c>
      <c r="C1371" s="162" t="str">
        <f t="shared" si="60"/>
        <v>Additional Fuel Tax or Subsidy Rate by Fuel</v>
      </c>
      <c r="D1371" s="6" t="s">
        <v>54</v>
      </c>
      <c r="E1371" s="6"/>
      <c r="F1371" s="6" t="s">
        <v>96</v>
      </c>
      <c r="G1371" s="46"/>
      <c r="H1371" s="43">
        <v>82</v>
      </c>
      <c r="I1371" t="s">
        <v>43</v>
      </c>
      <c r="J1371" s="145" t="str">
        <f>IF(ISBLANK(INDEX('Policy Characteristics'!D:D,MATCH($C1371,'Policy Characteristics'!$C:$C,0))),"",INDEX('Policy Characteristics'!D:D,MATCH($C1371,'Policy Characteristics'!$C:$C,0)))</f>
        <v>Fuel Taxes or Subsidies</v>
      </c>
      <c r="K1371" s="144" t="str">
        <f>IF(ISBLANK(INDEX('Policy Characteristics'!E:E,MATCH($C1371,'Policy Characteristics'!$C:$C,0))),"",INDEX('Policy Characteristics'!E:E,MATCH($C1371,'Policy Characteristics'!$C:$C,0)))</f>
        <v>cross fuel tax</v>
      </c>
      <c r="L1371" s="151">
        <f>IF(ISBLANK(INDEX('Policy Characteristics'!F:F,MATCH($C1371,'Policy Characteristics'!$C:$C,0))),"",INDEX('Policy Characteristics'!F:F,MATCH($C1371,'Policy Characteristics'!$C:$C,0)))</f>
        <v>-0.5</v>
      </c>
      <c r="M1371" s="151">
        <f>IF(ISBLANK(INDEX('Policy Characteristics'!G:G,MATCH($C1371,'Policy Characteristics'!$C:$C,0))),"",INDEX('Policy Characteristics'!G:G,MATCH($C1371,'Policy Characteristics'!$C:$C,0)))</f>
        <v>0.5</v>
      </c>
      <c r="N1371" s="151">
        <f>IF(ISBLANK(INDEX('Policy Characteristics'!H:H,MATCH($C1371,'Policy Characteristics'!$C:$C,0))),"",INDEX('Policy Characteristics'!H:H,MATCH($C1371,'Policy Characteristics'!$C:$C,0)))</f>
        <v>0.01</v>
      </c>
      <c r="O1371" s="144" t="str">
        <f>IF(ISBLANK(INDEX('Policy Characteristics'!I:I,MATCH($C1371,'Policy Characteristics'!$C:$C,0))),"",INDEX('Policy Characteristics'!I:I,MATCH($C1371,'Policy Characteristics'!$C:$C,0)))</f>
        <v>% of BAU price</v>
      </c>
      <c r="P1371" s="14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44" t="str">
        <f>IF(ISBLANK(INDEX('Policy Characteristics'!K:K,MATCH($C1371,'Policy Characteristics'!$C:$C,0))),"",INDEX('Policy Characteristics'!K:K,MATCH($C1371,'Policy Characteristics'!$C:$C,0)))</f>
        <v>fuels.html#fuel-taxes</v>
      </c>
      <c r="R1371" s="144" t="str">
        <f>IF(ISBLANK(INDEX('Policy Characteristics'!L:L,MATCH($C1371,'Policy Characteristics'!$C:$C,0))),"",INDEX('Policy Characteristics'!L:L,MATCH($C1371,'Policy Characteristics'!$C:$C,0)))</f>
        <v>fuel-taxes.html</v>
      </c>
    </row>
    <row r="1372" spans="1:18" s="4" customFormat="1" x14ac:dyDescent="0.25">
      <c r="A1372" s="144" t="str">
        <f>IF(ISBLANK(INDEX('Policy Characteristics'!A:A,MATCH($C1372,'Policy Characteristics'!$C:$C,0))),"",INDEX('Policy Characteristics'!A:A,MATCH($C1372,'Policy Characteristics'!$C:$C,0)))</f>
        <v>Cross-Sector</v>
      </c>
      <c r="B1372" s="152" t="str">
        <f>IF(ISBLANK(INDEX('Policy Characteristics'!B:B,MATCH($C1372,'Policy Characteristics'!$C:$C,0))),"",INDEX('Policy Characteristics'!B:B,MATCH($C1372,'Policy Characteristics'!$C:$C,0)))</f>
        <v>Fuel Taxes or Subsidies</v>
      </c>
      <c r="C1372" s="162" t="str">
        <f t="shared" si="60"/>
        <v>Additional Fuel Tax or Subsidy Rate by Fuel</v>
      </c>
      <c r="D1372" s="6" t="s">
        <v>55</v>
      </c>
      <c r="E1372" s="6"/>
      <c r="F1372" s="6" t="s">
        <v>97</v>
      </c>
      <c r="G1372" s="46"/>
      <c r="H1372" s="43">
        <v>740</v>
      </c>
      <c r="I1372" t="s">
        <v>43</v>
      </c>
      <c r="J1372" s="145" t="str">
        <f>IF(ISBLANK(INDEX('Policy Characteristics'!D:D,MATCH($C1372,'Policy Characteristics'!$C:$C,0))),"",INDEX('Policy Characteristics'!D:D,MATCH($C1372,'Policy Characteristics'!$C:$C,0)))</f>
        <v>Fuel Taxes or Subsidies</v>
      </c>
      <c r="K1372" s="144" t="str">
        <f>IF(ISBLANK(INDEX('Policy Characteristics'!E:E,MATCH($C1372,'Policy Characteristics'!$C:$C,0))),"",INDEX('Policy Characteristics'!E:E,MATCH($C1372,'Policy Characteristics'!$C:$C,0)))</f>
        <v>cross fuel tax</v>
      </c>
      <c r="L1372" s="151">
        <f>IF(ISBLANK(INDEX('Policy Characteristics'!F:F,MATCH($C1372,'Policy Characteristics'!$C:$C,0))),"",INDEX('Policy Characteristics'!F:F,MATCH($C1372,'Policy Characteristics'!$C:$C,0)))</f>
        <v>-0.5</v>
      </c>
      <c r="M1372" s="151">
        <f>IF(ISBLANK(INDEX('Policy Characteristics'!G:G,MATCH($C1372,'Policy Characteristics'!$C:$C,0))),"",INDEX('Policy Characteristics'!G:G,MATCH($C1372,'Policy Characteristics'!$C:$C,0)))</f>
        <v>0.5</v>
      </c>
      <c r="N1372" s="151">
        <f>IF(ISBLANK(INDEX('Policy Characteristics'!H:H,MATCH($C1372,'Policy Characteristics'!$C:$C,0))),"",INDEX('Policy Characteristics'!H:H,MATCH($C1372,'Policy Characteristics'!$C:$C,0)))</f>
        <v>0.01</v>
      </c>
      <c r="O1372" s="144" t="str">
        <f>IF(ISBLANK(INDEX('Policy Characteristics'!I:I,MATCH($C1372,'Policy Characteristics'!$C:$C,0))),"",INDEX('Policy Characteristics'!I:I,MATCH($C1372,'Policy Characteristics'!$C:$C,0)))</f>
        <v>% of BAU price</v>
      </c>
      <c r="P1372" s="14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44" t="str">
        <f>IF(ISBLANK(INDEX('Policy Characteristics'!K:K,MATCH($C1372,'Policy Characteristics'!$C:$C,0))),"",INDEX('Policy Characteristics'!K:K,MATCH($C1372,'Policy Characteristics'!$C:$C,0)))</f>
        <v>fuels.html#fuel-taxes</v>
      </c>
      <c r="R1372" s="144" t="str">
        <f>IF(ISBLANK(INDEX('Policy Characteristics'!L:L,MATCH($C1372,'Policy Characteristics'!$C:$C,0))),"",INDEX('Policy Characteristics'!L:L,MATCH($C1372,'Policy Characteristics'!$C:$C,0)))</f>
        <v>fuel-taxes.html</v>
      </c>
    </row>
    <row r="1373" spans="1:18" s="4" customFormat="1" x14ac:dyDescent="0.25">
      <c r="A1373" s="144" t="str">
        <f>IF(ISBLANK(INDEX('Policy Characteristics'!A:A,MATCH($C1373,'Policy Characteristics'!$C:$C,0))),"",INDEX('Policy Characteristics'!A:A,MATCH($C1373,'Policy Characteristics'!$C:$C,0)))</f>
        <v>Cross-Sector</v>
      </c>
      <c r="B1373" s="152" t="str">
        <f>IF(ISBLANK(INDEX('Policy Characteristics'!B:B,MATCH($C1373,'Policy Characteristics'!$C:$C,0))),"",INDEX('Policy Characteristics'!B:B,MATCH($C1373,'Policy Characteristics'!$C:$C,0)))</f>
        <v>Fuel Taxes or Subsidies</v>
      </c>
      <c r="C1373" s="162" t="str">
        <f t="shared" si="60"/>
        <v>Additional Fuel Tax or Subsidy Rate by Fuel</v>
      </c>
      <c r="D1373" s="6" t="s">
        <v>56</v>
      </c>
      <c r="E1373" s="6"/>
      <c r="F1373" s="6" t="s">
        <v>98</v>
      </c>
      <c r="G1373" s="46"/>
      <c r="H1373" s="43">
        <v>741</v>
      </c>
      <c r="I1373" t="s">
        <v>43</v>
      </c>
      <c r="J1373" s="145" t="str">
        <f>IF(ISBLANK(INDEX('Policy Characteristics'!D:D,MATCH($C1373,'Policy Characteristics'!$C:$C,0))),"",INDEX('Policy Characteristics'!D:D,MATCH($C1373,'Policy Characteristics'!$C:$C,0)))</f>
        <v>Fuel Taxes or Subsidies</v>
      </c>
      <c r="K1373" s="144" t="str">
        <f>IF(ISBLANK(INDEX('Policy Characteristics'!E:E,MATCH($C1373,'Policy Characteristics'!$C:$C,0))),"",INDEX('Policy Characteristics'!E:E,MATCH($C1373,'Policy Characteristics'!$C:$C,0)))</f>
        <v>cross fuel tax</v>
      </c>
      <c r="L1373" s="151">
        <f>IF(ISBLANK(INDEX('Policy Characteristics'!F:F,MATCH($C1373,'Policy Characteristics'!$C:$C,0))),"",INDEX('Policy Characteristics'!F:F,MATCH($C1373,'Policy Characteristics'!$C:$C,0)))</f>
        <v>-0.5</v>
      </c>
      <c r="M1373" s="151">
        <f>IF(ISBLANK(INDEX('Policy Characteristics'!G:G,MATCH($C1373,'Policy Characteristics'!$C:$C,0))),"",INDEX('Policy Characteristics'!G:G,MATCH($C1373,'Policy Characteristics'!$C:$C,0)))</f>
        <v>0.5</v>
      </c>
      <c r="N1373" s="151">
        <f>IF(ISBLANK(INDEX('Policy Characteristics'!H:H,MATCH($C1373,'Policy Characteristics'!$C:$C,0))),"",INDEX('Policy Characteristics'!H:H,MATCH($C1373,'Policy Characteristics'!$C:$C,0)))</f>
        <v>0.01</v>
      </c>
      <c r="O1373" s="144" t="str">
        <f>IF(ISBLANK(INDEX('Policy Characteristics'!I:I,MATCH($C1373,'Policy Characteristics'!$C:$C,0))),"",INDEX('Policy Characteristics'!I:I,MATCH($C1373,'Policy Characteristics'!$C:$C,0)))</f>
        <v>% of BAU price</v>
      </c>
      <c r="P1373" s="14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44" t="str">
        <f>IF(ISBLANK(INDEX('Policy Characteristics'!K:K,MATCH($C1373,'Policy Characteristics'!$C:$C,0))),"",INDEX('Policy Characteristics'!K:K,MATCH($C1373,'Policy Characteristics'!$C:$C,0)))</f>
        <v>fuels.html#fuel-taxes</v>
      </c>
      <c r="R1373" s="144" t="str">
        <f>IF(ISBLANK(INDEX('Policy Characteristics'!L:L,MATCH($C1373,'Policy Characteristics'!$C:$C,0))),"",INDEX('Policy Characteristics'!L:L,MATCH($C1373,'Policy Characteristics'!$C:$C,0)))</f>
        <v>fuel-taxes.html</v>
      </c>
    </row>
    <row r="1374" spans="1:18" x14ac:dyDescent="0.25">
      <c r="A1374" s="144" t="str">
        <f>IF(ISBLANK(INDEX('Policy Characteristics'!A:A,MATCH($C1374,'Policy Characteristics'!$C:$C,0))),"",INDEX('Policy Characteristics'!A:A,MATCH($C1374,'Policy Characteristics'!$C:$C,0)))</f>
        <v>Cross-Sector</v>
      </c>
      <c r="B1374" s="152" t="str">
        <f>IF(ISBLANK(INDEX('Policy Characteristics'!B:B,MATCH($C1374,'Policy Characteristics'!$C:$C,0))),"",INDEX('Policy Characteristics'!B:B,MATCH($C1374,'Policy Characteristics'!$C:$C,0)))</f>
        <v>Fuel Taxes or Subsidies</v>
      </c>
      <c r="C1374" s="162" t="str">
        <f t="shared" si="60"/>
        <v>Additional Fuel Tax or Subsidy Rate by Fuel</v>
      </c>
      <c r="D1374" s="6" t="s">
        <v>1365</v>
      </c>
      <c r="E1374" s="6"/>
      <c r="F1374" s="6" t="s">
        <v>1366</v>
      </c>
      <c r="G1374" s="46"/>
      <c r="H1374" s="43">
        <v>742</v>
      </c>
      <c r="I1374" t="s">
        <v>43</v>
      </c>
      <c r="J1374" s="145" t="str">
        <f>IF(ISBLANK(INDEX('Policy Characteristics'!D:D,MATCH($C1374,'Policy Characteristics'!$C:$C,0))),"",INDEX('Policy Characteristics'!D:D,MATCH($C1374,'Policy Characteristics'!$C:$C,0)))</f>
        <v>Fuel Taxes or Subsidies</v>
      </c>
      <c r="K1374" s="144" t="str">
        <f>IF(ISBLANK(INDEX('Policy Characteristics'!E:E,MATCH($C1374,'Policy Characteristics'!$C:$C,0))),"",INDEX('Policy Characteristics'!E:E,MATCH($C1374,'Policy Characteristics'!$C:$C,0)))</f>
        <v>cross fuel tax</v>
      </c>
      <c r="L1374" s="151">
        <f>IF(ISBLANK(INDEX('Policy Characteristics'!F:F,MATCH($C1374,'Policy Characteristics'!$C:$C,0))),"",INDEX('Policy Characteristics'!F:F,MATCH($C1374,'Policy Characteristics'!$C:$C,0)))</f>
        <v>-0.5</v>
      </c>
      <c r="M1374" s="151">
        <f>IF(ISBLANK(INDEX('Policy Characteristics'!G:G,MATCH($C1374,'Policy Characteristics'!$C:$C,0))),"",INDEX('Policy Characteristics'!G:G,MATCH($C1374,'Policy Characteristics'!$C:$C,0)))</f>
        <v>0.5</v>
      </c>
      <c r="N1374" s="151">
        <f>IF(ISBLANK(INDEX('Policy Characteristics'!H:H,MATCH($C1374,'Policy Characteristics'!$C:$C,0))),"",INDEX('Policy Characteristics'!H:H,MATCH($C1374,'Policy Characteristics'!$C:$C,0)))</f>
        <v>0.01</v>
      </c>
      <c r="O1374" s="144" t="str">
        <f>IF(ISBLANK(INDEX('Policy Characteristics'!I:I,MATCH($C1374,'Policy Characteristics'!$C:$C,0))),"",INDEX('Policy Characteristics'!I:I,MATCH($C1374,'Policy Characteristics'!$C:$C,0)))</f>
        <v>% of BAU price</v>
      </c>
      <c r="P1374" s="14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44" t="str">
        <f>IF(ISBLANK(INDEX('Policy Characteristics'!K:K,MATCH($C1374,'Policy Characteristics'!$C:$C,0))),"",INDEX('Policy Characteristics'!K:K,MATCH($C1374,'Policy Characteristics'!$C:$C,0)))</f>
        <v>fuels.html#fuel-taxes</v>
      </c>
      <c r="R1374" s="144" t="str">
        <f>IF(ISBLANK(INDEX('Policy Characteristics'!L:L,MATCH($C1374,'Policy Characteristics'!$C:$C,0))),"",INDEX('Policy Characteristics'!L:L,MATCH($C1374,'Policy Characteristics'!$C:$C,0)))</f>
        <v>fuel-taxes.html</v>
      </c>
    </row>
    <row r="1375" spans="1:18" x14ac:dyDescent="0.25">
      <c r="A1375" s="144" t="str">
        <f>IF(ISBLANK(INDEX('Policy Characteristics'!A:A,MATCH($C1375,'Policy Characteristics'!$C:$C,0))),"",INDEX('Policy Characteristics'!A:A,MATCH($C1375,'Policy Characteristics'!$C:$C,0)))</f>
        <v>Cross-Sector</v>
      </c>
      <c r="B1375" s="152" t="str">
        <f>IF(ISBLANK(INDEX('Policy Characteristics'!B:B,MATCH($C1375,'Policy Characteristics'!$C:$C,0))),"",INDEX('Policy Characteristics'!B:B,MATCH($C1375,'Policy Characteristics'!$C:$C,0)))</f>
        <v>Fuel Taxes or Subsidies</v>
      </c>
      <c r="C1375" s="162" t="str">
        <f t="shared" si="60"/>
        <v>Additional Fuel Tax or Subsidy Rate by Fuel</v>
      </c>
      <c r="D1375" s="6" t="s">
        <v>75</v>
      </c>
      <c r="E1375" s="6"/>
      <c r="F1375" s="6" t="s">
        <v>99</v>
      </c>
      <c r="G1375" s="46"/>
      <c r="H1375" s="43">
        <v>743</v>
      </c>
      <c r="I1375" t="s">
        <v>44</v>
      </c>
      <c r="J1375" s="145" t="str">
        <f>IF(ISBLANK(INDEX('Policy Characteristics'!D:D,MATCH($C1375,'Policy Characteristics'!$C:$C,0))),"",INDEX('Policy Characteristics'!D:D,MATCH($C1375,'Policy Characteristics'!$C:$C,0)))</f>
        <v>Fuel Taxes or Subsidies</v>
      </c>
      <c r="K1375" s="144" t="str">
        <f>IF(ISBLANK(INDEX('Policy Characteristics'!E:E,MATCH($C1375,'Policy Characteristics'!$C:$C,0))),"",INDEX('Policy Characteristics'!E:E,MATCH($C1375,'Policy Characteristics'!$C:$C,0)))</f>
        <v>cross fuel tax</v>
      </c>
      <c r="L1375" s="151">
        <f>IF(ISBLANK(INDEX('Policy Characteristics'!F:F,MATCH($C1375,'Policy Characteristics'!$C:$C,0))),"",INDEX('Policy Characteristics'!F:F,MATCH($C1375,'Policy Characteristics'!$C:$C,0)))</f>
        <v>-0.5</v>
      </c>
      <c r="M1375" s="151">
        <f>IF(ISBLANK(INDEX('Policy Characteristics'!G:G,MATCH($C1375,'Policy Characteristics'!$C:$C,0))),"",INDEX('Policy Characteristics'!G:G,MATCH($C1375,'Policy Characteristics'!$C:$C,0)))</f>
        <v>0.5</v>
      </c>
      <c r="N1375" s="151">
        <f>IF(ISBLANK(INDEX('Policy Characteristics'!H:H,MATCH($C1375,'Policy Characteristics'!$C:$C,0))),"",INDEX('Policy Characteristics'!H:H,MATCH($C1375,'Policy Characteristics'!$C:$C,0)))</f>
        <v>0.01</v>
      </c>
      <c r="O1375" s="144" t="str">
        <f>IF(ISBLANK(INDEX('Policy Characteristics'!I:I,MATCH($C1375,'Policy Characteristics'!$C:$C,0))),"",INDEX('Policy Characteristics'!I:I,MATCH($C1375,'Policy Characteristics'!$C:$C,0)))</f>
        <v>% of BAU price</v>
      </c>
      <c r="P1375" s="14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44" t="str">
        <f>IF(ISBLANK(INDEX('Policy Characteristics'!K:K,MATCH($C1375,'Policy Characteristics'!$C:$C,0))),"",INDEX('Policy Characteristics'!K:K,MATCH($C1375,'Policy Characteristics'!$C:$C,0)))</f>
        <v>fuels.html#fuel-taxes</v>
      </c>
      <c r="R1375" s="144" t="str">
        <f>IF(ISBLANK(INDEX('Policy Characteristics'!L:L,MATCH($C1375,'Policy Characteristics'!$C:$C,0))),"",INDEX('Policy Characteristics'!L:L,MATCH($C1375,'Policy Characteristics'!$C:$C,0)))</f>
        <v>fuel-taxes.html</v>
      </c>
    </row>
    <row r="1376" spans="1:18" x14ac:dyDescent="0.25">
      <c r="A1376" s="144" t="str">
        <f>IF(ISBLANK(INDEX('Policy Characteristics'!A:A,MATCH($C1376,'Policy Characteristics'!$C:$C,0))),"",INDEX('Policy Characteristics'!A:A,MATCH($C1376,'Policy Characteristics'!$C:$C,0)))</f>
        <v>Cross-Sector</v>
      </c>
      <c r="B1376" s="152" t="str">
        <f>IF(ISBLANK(INDEX('Policy Characteristics'!B:B,MATCH($C1376,'Policy Characteristics'!$C:$C,0))),"",INDEX('Policy Characteristics'!B:B,MATCH($C1376,'Policy Characteristics'!$C:$C,0)))</f>
        <v>Fuel Taxes or Subsidies</v>
      </c>
      <c r="C1376" s="162" t="str">
        <f t="shared" si="60"/>
        <v>Additional Fuel Tax or Subsidy Rate by Fuel</v>
      </c>
      <c r="D1376" s="6" t="s">
        <v>438</v>
      </c>
      <c r="E1376" s="6"/>
      <c r="F1376" s="6" t="s">
        <v>439</v>
      </c>
      <c r="G1376" s="46"/>
      <c r="H1376" s="43">
        <v>744</v>
      </c>
      <c r="I1376" t="s">
        <v>43</v>
      </c>
      <c r="J1376" s="145" t="str">
        <f>IF(ISBLANK(INDEX('Policy Characteristics'!D:D,MATCH($C1376,'Policy Characteristics'!$C:$C,0))),"",INDEX('Policy Characteristics'!D:D,MATCH($C1376,'Policy Characteristics'!$C:$C,0)))</f>
        <v>Fuel Taxes or Subsidies</v>
      </c>
      <c r="K1376" s="144" t="str">
        <f>IF(ISBLANK(INDEX('Policy Characteristics'!E:E,MATCH($C1376,'Policy Characteristics'!$C:$C,0))),"",INDEX('Policy Characteristics'!E:E,MATCH($C1376,'Policy Characteristics'!$C:$C,0)))</f>
        <v>cross fuel tax</v>
      </c>
      <c r="L1376" s="151">
        <f>IF(ISBLANK(INDEX('Policy Characteristics'!F:F,MATCH($C1376,'Policy Characteristics'!$C:$C,0))),"",INDEX('Policy Characteristics'!F:F,MATCH($C1376,'Policy Characteristics'!$C:$C,0)))</f>
        <v>-0.5</v>
      </c>
      <c r="M1376" s="151">
        <f>IF(ISBLANK(INDEX('Policy Characteristics'!G:G,MATCH($C1376,'Policy Characteristics'!$C:$C,0))),"",INDEX('Policy Characteristics'!G:G,MATCH($C1376,'Policy Characteristics'!$C:$C,0)))</f>
        <v>0.5</v>
      </c>
      <c r="N1376" s="151">
        <f>IF(ISBLANK(INDEX('Policy Characteristics'!H:H,MATCH($C1376,'Policy Characteristics'!$C:$C,0))),"",INDEX('Policy Characteristics'!H:H,MATCH($C1376,'Policy Characteristics'!$C:$C,0)))</f>
        <v>0.01</v>
      </c>
      <c r="O1376" s="144" t="str">
        <f>IF(ISBLANK(INDEX('Policy Characteristics'!I:I,MATCH($C1376,'Policy Characteristics'!$C:$C,0))),"",INDEX('Policy Characteristics'!I:I,MATCH($C1376,'Policy Characteristics'!$C:$C,0)))</f>
        <v>% of BAU price</v>
      </c>
      <c r="P1376" s="14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44" t="str">
        <f>IF(ISBLANK(INDEX('Policy Characteristics'!K:K,MATCH($C1376,'Policy Characteristics'!$C:$C,0))),"",INDEX('Policy Characteristics'!K:K,MATCH($C1376,'Policy Characteristics'!$C:$C,0)))</f>
        <v>fuels.html#fuel-taxes</v>
      </c>
      <c r="R1376" s="144" t="str">
        <f>IF(ISBLANK(INDEX('Policy Characteristics'!L:L,MATCH($C1376,'Policy Characteristics'!$C:$C,0))),"",INDEX('Policy Characteristics'!L:L,MATCH($C1376,'Policy Characteristics'!$C:$C,0)))</f>
        <v>fuel-taxes.html</v>
      </c>
    </row>
    <row r="1377" spans="1:18" x14ac:dyDescent="0.25">
      <c r="A1377" s="144" t="str">
        <f>IF(ISBLANK(INDEX('Policy Characteristics'!A:A,MATCH($C1377,'Policy Characteristics'!$C:$C,0))),"",INDEX('Policy Characteristics'!A:A,MATCH($C1377,'Policy Characteristics'!$C:$C,0)))</f>
        <v>Cross-Sector</v>
      </c>
      <c r="B1377" s="152" t="str">
        <f>IF(ISBLANK(INDEX('Policy Characteristics'!B:B,MATCH($C1377,'Policy Characteristics'!$C:$C,0))),"",INDEX('Policy Characteristics'!B:B,MATCH($C1377,'Policy Characteristics'!$C:$C,0)))</f>
        <v>Fuel Taxes or Subsidies</v>
      </c>
      <c r="C1377" s="162" t="str">
        <f t="shared" si="60"/>
        <v>Additional Fuel Tax or Subsidy Rate by Fuel</v>
      </c>
      <c r="D1377" s="6" t="s">
        <v>1357</v>
      </c>
      <c r="E1377" s="6"/>
      <c r="F1377" s="6" t="s">
        <v>1361</v>
      </c>
      <c r="G1377" s="46"/>
      <c r="H1377" s="43">
        <v>745</v>
      </c>
      <c r="I1377" t="s">
        <v>43</v>
      </c>
      <c r="J1377" s="145" t="str">
        <f>IF(ISBLANK(INDEX('Policy Characteristics'!D:D,MATCH($C1377,'Policy Characteristics'!$C:$C,0))),"",INDEX('Policy Characteristics'!D:D,MATCH($C1377,'Policy Characteristics'!$C:$C,0)))</f>
        <v>Fuel Taxes or Subsidies</v>
      </c>
      <c r="K1377" s="144" t="str">
        <f>IF(ISBLANK(INDEX('Policy Characteristics'!E:E,MATCH($C1377,'Policy Characteristics'!$C:$C,0))),"",INDEX('Policy Characteristics'!E:E,MATCH($C1377,'Policy Characteristics'!$C:$C,0)))</f>
        <v>cross fuel tax</v>
      </c>
      <c r="L1377" s="151">
        <f>IF(ISBLANK(INDEX('Policy Characteristics'!F:F,MATCH($C1377,'Policy Characteristics'!$C:$C,0))),"",INDEX('Policy Characteristics'!F:F,MATCH($C1377,'Policy Characteristics'!$C:$C,0)))</f>
        <v>-0.5</v>
      </c>
      <c r="M1377" s="151">
        <f>IF(ISBLANK(INDEX('Policy Characteristics'!G:G,MATCH($C1377,'Policy Characteristics'!$C:$C,0))),"",INDEX('Policy Characteristics'!G:G,MATCH($C1377,'Policy Characteristics'!$C:$C,0)))</f>
        <v>0.5</v>
      </c>
      <c r="N1377" s="151">
        <f>IF(ISBLANK(INDEX('Policy Characteristics'!H:H,MATCH($C1377,'Policy Characteristics'!$C:$C,0))),"",INDEX('Policy Characteristics'!H:H,MATCH($C1377,'Policy Characteristics'!$C:$C,0)))</f>
        <v>0.01</v>
      </c>
      <c r="O1377" s="144" t="str">
        <f>IF(ISBLANK(INDEX('Policy Characteristics'!I:I,MATCH($C1377,'Policy Characteristics'!$C:$C,0))),"",INDEX('Policy Characteristics'!I:I,MATCH($C1377,'Policy Characteristics'!$C:$C,0)))</f>
        <v>% of BAU price</v>
      </c>
      <c r="P1377" s="14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44" t="str">
        <f>IF(ISBLANK(INDEX('Policy Characteristics'!K:K,MATCH($C1377,'Policy Characteristics'!$C:$C,0))),"",INDEX('Policy Characteristics'!K:K,MATCH($C1377,'Policy Characteristics'!$C:$C,0)))</f>
        <v>fuels.html#fuel-taxes</v>
      </c>
      <c r="R1377" s="144" t="str">
        <f>IF(ISBLANK(INDEX('Policy Characteristics'!L:L,MATCH($C1377,'Policy Characteristics'!$C:$C,0))),"",INDEX('Policy Characteristics'!L:L,MATCH($C1377,'Policy Characteristics'!$C:$C,0)))</f>
        <v>fuel-taxes.html</v>
      </c>
    </row>
    <row r="1378" spans="1:18" x14ac:dyDescent="0.25">
      <c r="A1378" s="144" t="str">
        <f>IF(ISBLANK(INDEX('Policy Characteristics'!A:A,MATCH($C1378,'Policy Characteristics'!$C:$C,0))),"",INDEX('Policy Characteristics'!A:A,MATCH($C1378,'Policy Characteristics'!$C:$C,0)))</f>
        <v>Cross-Sector</v>
      </c>
      <c r="B1378" s="152" t="str">
        <f>IF(ISBLANK(INDEX('Policy Characteristics'!B:B,MATCH($C1378,'Policy Characteristics'!$C:$C,0))),"",INDEX('Policy Characteristics'!B:B,MATCH($C1378,'Policy Characteristics'!$C:$C,0)))</f>
        <v>Fuel Taxes or Subsidies</v>
      </c>
      <c r="C1378" s="162" t="str">
        <f t="shared" si="60"/>
        <v>Additional Fuel Tax or Subsidy Rate by Fuel</v>
      </c>
      <c r="D1378" s="6" t="s">
        <v>1367</v>
      </c>
      <c r="E1378" s="6"/>
      <c r="F1378" s="6" t="s">
        <v>1368</v>
      </c>
      <c r="G1378" s="46"/>
      <c r="H1378" s="43">
        <v>746</v>
      </c>
      <c r="I1378" t="s">
        <v>43</v>
      </c>
      <c r="J1378" s="145" t="str">
        <f>IF(ISBLANK(INDEX('Policy Characteristics'!D:D,MATCH($C1378,'Policy Characteristics'!$C:$C,0))),"",INDEX('Policy Characteristics'!D:D,MATCH($C1378,'Policy Characteristics'!$C:$C,0)))</f>
        <v>Fuel Taxes or Subsidies</v>
      </c>
      <c r="K1378" s="144" t="str">
        <f>IF(ISBLANK(INDEX('Policy Characteristics'!E:E,MATCH($C1378,'Policy Characteristics'!$C:$C,0))),"",INDEX('Policy Characteristics'!E:E,MATCH($C1378,'Policy Characteristics'!$C:$C,0)))</f>
        <v>cross fuel tax</v>
      </c>
      <c r="L1378" s="151">
        <f>IF(ISBLANK(INDEX('Policy Characteristics'!F:F,MATCH($C1378,'Policy Characteristics'!$C:$C,0))),"",INDEX('Policy Characteristics'!F:F,MATCH($C1378,'Policy Characteristics'!$C:$C,0)))</f>
        <v>-0.5</v>
      </c>
      <c r="M1378" s="151">
        <f>IF(ISBLANK(INDEX('Policy Characteristics'!G:G,MATCH($C1378,'Policy Characteristics'!$C:$C,0))),"",INDEX('Policy Characteristics'!G:G,MATCH($C1378,'Policy Characteristics'!$C:$C,0)))</f>
        <v>0.5</v>
      </c>
      <c r="N1378" s="151">
        <f>IF(ISBLANK(INDEX('Policy Characteristics'!H:H,MATCH($C1378,'Policy Characteristics'!$C:$C,0))),"",INDEX('Policy Characteristics'!H:H,MATCH($C1378,'Policy Characteristics'!$C:$C,0)))</f>
        <v>0.01</v>
      </c>
      <c r="O1378" s="144" t="str">
        <f>IF(ISBLANK(INDEX('Policy Characteristics'!I:I,MATCH($C1378,'Policy Characteristics'!$C:$C,0))),"",INDEX('Policy Characteristics'!I:I,MATCH($C1378,'Policy Characteristics'!$C:$C,0)))</f>
        <v>% of BAU price</v>
      </c>
      <c r="P1378" s="14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44" t="str">
        <f>IF(ISBLANK(INDEX('Policy Characteristics'!K:K,MATCH($C1378,'Policy Characteristics'!$C:$C,0))),"",INDEX('Policy Characteristics'!K:K,MATCH($C1378,'Policy Characteristics'!$C:$C,0)))</f>
        <v>fuels.html#fuel-taxes</v>
      </c>
      <c r="R1378" s="144" t="str">
        <f>IF(ISBLANK(INDEX('Policy Characteristics'!L:L,MATCH($C1378,'Policy Characteristics'!$C:$C,0))),"",INDEX('Policy Characteristics'!L:L,MATCH($C1378,'Policy Characteristics'!$C:$C,0)))</f>
        <v>fuel-taxes.html</v>
      </c>
    </row>
    <row r="1379" spans="1:18" x14ac:dyDescent="0.25">
      <c r="A1379" s="144" t="str">
        <f>IF(ISBLANK(INDEX('Policy Characteristics'!A:A,MATCH($C1379,'Policy Characteristics'!$C:$C,0))),"",INDEX('Policy Characteristics'!A:A,MATCH($C1379,'Policy Characteristics'!$C:$C,0)))</f>
        <v>Cross-Sector</v>
      </c>
      <c r="B1379" s="152" t="str">
        <f>IF(ISBLANK(INDEX('Policy Characteristics'!B:B,MATCH($C1379,'Policy Characteristics'!$C:$C,0))),"",INDEX('Policy Characteristics'!B:B,MATCH($C1379,'Policy Characteristics'!$C:$C,0)))</f>
        <v>Fuel Taxes or Subsidies</v>
      </c>
      <c r="C1379" s="162" t="str">
        <f t="shared" ref="C1379:C1381" si="61">C$1365</f>
        <v>Additional Fuel Tax or Subsidy Rate by Fuel</v>
      </c>
      <c r="D1379" s="6" t="s">
        <v>1358</v>
      </c>
      <c r="E1379" s="6"/>
      <c r="F1379" s="6" t="s">
        <v>1362</v>
      </c>
      <c r="G1379" s="46"/>
      <c r="H1379" s="43">
        <v>747</v>
      </c>
      <c r="I1379" t="s">
        <v>43</v>
      </c>
      <c r="J1379" s="145" t="str">
        <f>IF(ISBLANK(INDEX('Policy Characteristics'!D:D,MATCH($C1379,'Policy Characteristics'!$C:$C,0))),"",INDEX('Policy Characteristics'!D:D,MATCH($C1379,'Policy Characteristics'!$C:$C,0)))</f>
        <v>Fuel Taxes or Subsidies</v>
      </c>
      <c r="K1379" s="144" t="str">
        <f>IF(ISBLANK(INDEX('Policy Characteristics'!E:E,MATCH($C1379,'Policy Characteristics'!$C:$C,0))),"",INDEX('Policy Characteristics'!E:E,MATCH($C1379,'Policy Characteristics'!$C:$C,0)))</f>
        <v>cross fuel tax</v>
      </c>
      <c r="L1379" s="151">
        <f>IF(ISBLANK(INDEX('Policy Characteristics'!F:F,MATCH($C1379,'Policy Characteristics'!$C:$C,0))),"",INDEX('Policy Characteristics'!F:F,MATCH($C1379,'Policy Characteristics'!$C:$C,0)))</f>
        <v>-0.5</v>
      </c>
      <c r="M1379" s="151">
        <f>IF(ISBLANK(INDEX('Policy Characteristics'!G:G,MATCH($C1379,'Policy Characteristics'!$C:$C,0))),"",INDEX('Policy Characteristics'!G:G,MATCH($C1379,'Policy Characteristics'!$C:$C,0)))</f>
        <v>0.5</v>
      </c>
      <c r="N1379" s="151">
        <f>IF(ISBLANK(INDEX('Policy Characteristics'!H:H,MATCH($C1379,'Policy Characteristics'!$C:$C,0))),"",INDEX('Policy Characteristics'!H:H,MATCH($C1379,'Policy Characteristics'!$C:$C,0)))</f>
        <v>0.01</v>
      </c>
      <c r="O1379" s="144" t="str">
        <f>IF(ISBLANK(INDEX('Policy Characteristics'!I:I,MATCH($C1379,'Policy Characteristics'!$C:$C,0))),"",INDEX('Policy Characteristics'!I:I,MATCH($C1379,'Policy Characteristics'!$C:$C,0)))</f>
        <v>% of BAU price</v>
      </c>
      <c r="P1379" s="14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44" t="str">
        <f>IF(ISBLANK(INDEX('Policy Characteristics'!K:K,MATCH($C1379,'Policy Characteristics'!$C:$C,0))),"",INDEX('Policy Characteristics'!K:K,MATCH($C1379,'Policy Characteristics'!$C:$C,0)))</f>
        <v>fuels.html#fuel-taxes</v>
      </c>
      <c r="R1379" s="144" t="str">
        <f>IF(ISBLANK(INDEX('Policy Characteristics'!L:L,MATCH($C1379,'Policy Characteristics'!$C:$C,0))),"",INDEX('Policy Characteristics'!L:L,MATCH($C1379,'Policy Characteristics'!$C:$C,0)))</f>
        <v>fuel-taxes.html</v>
      </c>
    </row>
    <row r="1380" spans="1:18" x14ac:dyDescent="0.25">
      <c r="A1380" s="144" t="str">
        <f>IF(ISBLANK(INDEX('Policy Characteristics'!A:A,MATCH($C1380,'Policy Characteristics'!$C:$C,0))),"",INDEX('Policy Characteristics'!A:A,MATCH($C1380,'Policy Characteristics'!$C:$C,0)))</f>
        <v>Cross-Sector</v>
      </c>
      <c r="B1380" s="152" t="str">
        <f>IF(ISBLANK(INDEX('Policy Characteristics'!B:B,MATCH($C1380,'Policy Characteristics'!$C:$C,0))),"",INDEX('Policy Characteristics'!B:B,MATCH($C1380,'Policy Characteristics'!$C:$C,0)))</f>
        <v>Fuel Taxes or Subsidies</v>
      </c>
      <c r="C1380" s="162" t="str">
        <f t="shared" si="61"/>
        <v>Additional Fuel Tax or Subsidy Rate by Fuel</v>
      </c>
      <c r="D1380" s="6" t="s">
        <v>1359</v>
      </c>
      <c r="E1380" s="6"/>
      <c r="F1380" s="6" t="s">
        <v>1363</v>
      </c>
      <c r="G1380" s="46"/>
      <c r="H1380" s="43">
        <v>748</v>
      </c>
      <c r="I1380" t="s">
        <v>44</v>
      </c>
      <c r="J1380" s="145" t="str">
        <f>IF(ISBLANK(INDEX('Policy Characteristics'!D:D,MATCH($C1380,'Policy Characteristics'!$C:$C,0))),"",INDEX('Policy Characteristics'!D:D,MATCH($C1380,'Policy Characteristics'!$C:$C,0)))</f>
        <v>Fuel Taxes or Subsidies</v>
      </c>
      <c r="K1380" s="144" t="str">
        <f>IF(ISBLANK(INDEX('Policy Characteristics'!E:E,MATCH($C1380,'Policy Characteristics'!$C:$C,0))),"",INDEX('Policy Characteristics'!E:E,MATCH($C1380,'Policy Characteristics'!$C:$C,0)))</f>
        <v>cross fuel tax</v>
      </c>
      <c r="L1380" s="151">
        <f>IF(ISBLANK(INDEX('Policy Characteristics'!F:F,MATCH($C1380,'Policy Characteristics'!$C:$C,0))),"",INDEX('Policy Characteristics'!F:F,MATCH($C1380,'Policy Characteristics'!$C:$C,0)))</f>
        <v>-0.5</v>
      </c>
      <c r="M1380" s="151">
        <f>IF(ISBLANK(INDEX('Policy Characteristics'!G:G,MATCH($C1380,'Policy Characteristics'!$C:$C,0))),"",INDEX('Policy Characteristics'!G:G,MATCH($C1380,'Policy Characteristics'!$C:$C,0)))</f>
        <v>0.5</v>
      </c>
      <c r="N1380" s="151">
        <f>IF(ISBLANK(INDEX('Policy Characteristics'!H:H,MATCH($C1380,'Policy Characteristics'!$C:$C,0))),"",INDEX('Policy Characteristics'!H:H,MATCH($C1380,'Policy Characteristics'!$C:$C,0)))</f>
        <v>0.01</v>
      </c>
      <c r="O1380" s="144" t="str">
        <f>IF(ISBLANK(INDEX('Policy Characteristics'!I:I,MATCH($C1380,'Policy Characteristics'!$C:$C,0))),"",INDEX('Policy Characteristics'!I:I,MATCH($C1380,'Policy Characteristics'!$C:$C,0)))</f>
        <v>% of BAU price</v>
      </c>
      <c r="P1380" s="14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44" t="str">
        <f>IF(ISBLANK(INDEX('Policy Characteristics'!K:K,MATCH($C1380,'Policy Characteristics'!$C:$C,0))),"",INDEX('Policy Characteristics'!K:K,MATCH($C1380,'Policy Characteristics'!$C:$C,0)))</f>
        <v>fuels.html#fuel-taxes</v>
      </c>
      <c r="R1380" s="144" t="str">
        <f>IF(ISBLANK(INDEX('Policy Characteristics'!L:L,MATCH($C1380,'Policy Characteristics'!$C:$C,0))),"",INDEX('Policy Characteristics'!L:L,MATCH($C1380,'Policy Characteristics'!$C:$C,0)))</f>
        <v>fuel-taxes.html</v>
      </c>
    </row>
    <row r="1381" spans="1:18" x14ac:dyDescent="0.25">
      <c r="A1381" s="144" t="str">
        <f>IF(ISBLANK(INDEX('Policy Characteristics'!A:A,MATCH($C1381,'Policy Characteristics'!$C:$C,0))),"",INDEX('Policy Characteristics'!A:A,MATCH($C1381,'Policy Characteristics'!$C:$C,0)))</f>
        <v>Cross-Sector</v>
      </c>
      <c r="B1381" s="152" t="str">
        <f>IF(ISBLANK(INDEX('Policy Characteristics'!B:B,MATCH($C1381,'Policy Characteristics'!$C:$C,0))),"",INDEX('Policy Characteristics'!B:B,MATCH($C1381,'Policy Characteristics'!$C:$C,0)))</f>
        <v>Fuel Taxes or Subsidies</v>
      </c>
      <c r="C1381" s="162" t="str">
        <f t="shared" si="61"/>
        <v>Additional Fuel Tax or Subsidy Rate by Fuel</v>
      </c>
      <c r="D1381" s="6" t="s">
        <v>1360</v>
      </c>
      <c r="E1381" s="6"/>
      <c r="F1381" s="6" t="s">
        <v>1364</v>
      </c>
      <c r="G1381" s="46"/>
      <c r="H1381" s="43">
        <v>749</v>
      </c>
      <c r="I1381" t="s">
        <v>44</v>
      </c>
      <c r="J1381" s="145" t="str">
        <f>IF(ISBLANK(INDEX('Policy Characteristics'!D:D,MATCH($C1381,'Policy Characteristics'!$C:$C,0))),"",INDEX('Policy Characteristics'!D:D,MATCH($C1381,'Policy Characteristics'!$C:$C,0)))</f>
        <v>Fuel Taxes or Subsidies</v>
      </c>
      <c r="K1381" s="144" t="str">
        <f>IF(ISBLANK(INDEX('Policy Characteristics'!E:E,MATCH($C1381,'Policy Characteristics'!$C:$C,0))),"",INDEX('Policy Characteristics'!E:E,MATCH($C1381,'Policy Characteristics'!$C:$C,0)))</f>
        <v>cross fuel tax</v>
      </c>
      <c r="L1381" s="151">
        <f>IF(ISBLANK(INDEX('Policy Characteristics'!F:F,MATCH($C1381,'Policy Characteristics'!$C:$C,0))),"",INDEX('Policy Characteristics'!F:F,MATCH($C1381,'Policy Characteristics'!$C:$C,0)))</f>
        <v>-0.5</v>
      </c>
      <c r="M1381" s="151">
        <f>IF(ISBLANK(INDEX('Policy Characteristics'!G:G,MATCH($C1381,'Policy Characteristics'!$C:$C,0))),"",INDEX('Policy Characteristics'!G:G,MATCH($C1381,'Policy Characteristics'!$C:$C,0)))</f>
        <v>0.5</v>
      </c>
      <c r="N1381" s="151">
        <f>IF(ISBLANK(INDEX('Policy Characteristics'!H:H,MATCH($C1381,'Policy Characteristics'!$C:$C,0))),"",INDEX('Policy Characteristics'!H:H,MATCH($C1381,'Policy Characteristics'!$C:$C,0)))</f>
        <v>0.01</v>
      </c>
      <c r="O1381" s="144" t="str">
        <f>IF(ISBLANK(INDEX('Policy Characteristics'!I:I,MATCH($C1381,'Policy Characteristics'!$C:$C,0))),"",INDEX('Policy Characteristics'!I:I,MATCH($C1381,'Policy Characteristics'!$C:$C,0)))</f>
        <v>% of BAU price</v>
      </c>
      <c r="P1381" s="14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44" t="str">
        <f>IF(ISBLANK(INDEX('Policy Characteristics'!K:K,MATCH($C1381,'Policy Characteristics'!$C:$C,0))),"",INDEX('Policy Characteristics'!K:K,MATCH($C1381,'Policy Characteristics'!$C:$C,0)))</f>
        <v>fuels.html#fuel-taxes</v>
      </c>
      <c r="R1381" s="144" t="str">
        <f>IF(ISBLANK(INDEX('Policy Characteristics'!L:L,MATCH($C1381,'Policy Characteristics'!$C:$C,0))),"",INDEX('Policy Characteristics'!L:L,MATCH($C1381,'Policy Characteristics'!$C:$C,0)))</f>
        <v>fuel-taxes.html</v>
      </c>
    </row>
    <row r="1382" spans="1:18" x14ac:dyDescent="0.25">
      <c r="A1382" s="144" t="str">
        <f>IF(ISBLANK(INDEX('Policy Characteristics'!A:A,MATCH($C1382,'Policy Characteristics'!$C:$C,0))),"",INDEX('Policy Characteristics'!A:A,MATCH($C1382,'Policy Characteristics'!$C:$C,0)))</f>
        <v>Research and Development</v>
      </c>
      <c r="B1382" s="152" t="str">
        <f>IF(ISBLANK(INDEX('Policy Characteristics'!B:B,MATCH($C1382,'Policy Characteristics'!$C:$C,0))),"",INDEX('Policy Characteristics'!B:B,MATCH($C1382,'Policy Characteristics'!$C:$C,0)))</f>
        <v>Capital Cost Reduction</v>
      </c>
      <c r="C1382" t="s">
        <v>284</v>
      </c>
      <c r="D1382" s="45" t="s">
        <v>114</v>
      </c>
      <c r="E1382" s="45"/>
      <c r="F1382" s="45" t="s">
        <v>311</v>
      </c>
      <c r="G1382" s="45"/>
      <c r="H1382" s="43">
        <v>85</v>
      </c>
      <c r="I1382" t="s">
        <v>43</v>
      </c>
      <c r="J1382" s="145" t="str">
        <f>IF(ISBLANK(INDEX('Policy Characteristics'!D:D,MATCH($C1382,'Policy Characteristics'!$C:$C,0))),"",INDEX('Policy Characteristics'!D:D,MATCH($C1382,'Policy Characteristics'!$C:$C,0)))</f>
        <v>R&amp;D Capital Cost Reductions</v>
      </c>
      <c r="K1382" s="144" t="str">
        <f>IF(ISBLANK(INDEX('Policy Characteristics'!E:E,MATCH($C1382,'Policy Characteristics'!$C:$C,0))),"",INDEX('Policy Characteristics'!E:E,MATCH($C1382,'Policy Characteristics'!$C:$C,0)))</f>
        <v>RnD building capital cost reduction</v>
      </c>
      <c r="L1382" s="151">
        <f>IF(ISBLANK(INDEX('Policy Characteristics'!F:F,MATCH($C1382,'Policy Characteristics'!$C:$C,0))),"",INDEX('Policy Characteristics'!F:F,MATCH($C1382,'Policy Characteristics'!$C:$C,0)))</f>
        <v>0</v>
      </c>
      <c r="M1382" s="151">
        <f>IF(ISBLANK(INDEX('Policy Characteristics'!G:G,MATCH($C1382,'Policy Characteristics'!$C:$C,0))),"",INDEX('Policy Characteristics'!G:G,MATCH($C1382,'Policy Characteristics'!$C:$C,0)))</f>
        <v>0.4</v>
      </c>
      <c r="N1382" s="151">
        <f>IF(ISBLANK(INDEX('Policy Characteristics'!H:H,MATCH($C1382,'Policy Characteristics'!$C:$C,0))),"",INDEX('Policy Characteristics'!H:H,MATCH($C1382,'Policy Characteristics'!$C:$C,0)))</f>
        <v>0.01</v>
      </c>
      <c r="O1382" s="144" t="str">
        <f>IF(ISBLANK(INDEX('Policy Characteristics'!I:I,MATCH($C1382,'Policy Characteristics'!$C:$C,0))),"",INDEX('Policy Characteristics'!I:I,MATCH($C1382,'Policy Characteristics'!$C:$C,0)))</f>
        <v>% reduction in cost</v>
      </c>
      <c r="P1382" s="14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44" t="str">
        <f>IF(ISBLANK(INDEX('Policy Characteristics'!K:K,MATCH($C1382,'Policy Characteristics'!$C:$C,0))),"",INDEX('Policy Characteristics'!K:K,MATCH($C1382,'Policy Characteristics'!$C:$C,0)))</f>
        <v>architectural-design.html#rnd</v>
      </c>
      <c r="R1382" s="144" t="str">
        <f>IF(ISBLANK(INDEX('Policy Characteristics'!L:L,MATCH($C1382,'Policy Characteristics'!$C:$C,0))),"",INDEX('Policy Characteristics'!L:L,MATCH($C1382,'Policy Characteristics'!$C:$C,0)))</f>
        <v>research-and-development.html</v>
      </c>
    </row>
    <row r="1383" spans="1:18" x14ac:dyDescent="0.25">
      <c r="A1383" s="144" t="str">
        <f>IF(ISBLANK(INDEX('Policy Characteristics'!A:A,MATCH($C1383,'Policy Characteristics'!$C:$C,0))),"",INDEX('Policy Characteristics'!A:A,MATCH($C1383,'Policy Characteristics'!$C:$C,0)))</f>
        <v>Research and Development</v>
      </c>
      <c r="B1383" s="152" t="str">
        <f>IF(ISBLANK(INDEX('Policy Characteristics'!B:B,MATCH($C1383,'Policy Characteristics'!$C:$C,0))),"",INDEX('Policy Characteristics'!B:B,MATCH($C1383,'Policy Characteristics'!$C:$C,0)))</f>
        <v>Capital Cost Reduction</v>
      </c>
      <c r="C1383" s="144" t="str">
        <f t="shared" ref="C1383:C1387" si="62">C$1382</f>
        <v>RnD Building Capital Cost Perc Reduction</v>
      </c>
      <c r="D1383" s="45" t="s">
        <v>115</v>
      </c>
      <c r="E1383" s="45"/>
      <c r="F1383" s="45" t="s">
        <v>312</v>
      </c>
      <c r="G1383" s="45"/>
      <c r="H1383" s="43">
        <v>86</v>
      </c>
      <c r="I1383" t="s">
        <v>43</v>
      </c>
      <c r="J1383" s="145" t="str">
        <f>IF(ISBLANK(INDEX('Policy Characteristics'!D:D,MATCH($C1383,'Policy Characteristics'!$C:$C,0))),"",INDEX('Policy Characteristics'!D:D,MATCH($C1383,'Policy Characteristics'!$C:$C,0)))</f>
        <v>R&amp;D Capital Cost Reductions</v>
      </c>
      <c r="K1383" s="144" t="str">
        <f>IF(ISBLANK(INDEX('Policy Characteristics'!E:E,MATCH($C1383,'Policy Characteristics'!$C:$C,0))),"",INDEX('Policy Characteristics'!E:E,MATCH($C1383,'Policy Characteristics'!$C:$C,0)))</f>
        <v>RnD building capital cost reduction</v>
      </c>
      <c r="L1383" s="151">
        <f>IF(ISBLANK(INDEX('Policy Characteristics'!F:F,MATCH($C1383,'Policy Characteristics'!$C:$C,0))),"",INDEX('Policy Characteristics'!F:F,MATCH($C1383,'Policy Characteristics'!$C:$C,0)))</f>
        <v>0</v>
      </c>
      <c r="M1383" s="151">
        <f>IF(ISBLANK(INDEX('Policy Characteristics'!G:G,MATCH($C1383,'Policy Characteristics'!$C:$C,0))),"",INDEX('Policy Characteristics'!G:G,MATCH($C1383,'Policy Characteristics'!$C:$C,0)))</f>
        <v>0.4</v>
      </c>
      <c r="N1383" s="151">
        <f>IF(ISBLANK(INDEX('Policy Characteristics'!H:H,MATCH($C1383,'Policy Characteristics'!$C:$C,0))),"",INDEX('Policy Characteristics'!H:H,MATCH($C1383,'Policy Characteristics'!$C:$C,0)))</f>
        <v>0.01</v>
      </c>
      <c r="O1383" s="144" t="str">
        <f>IF(ISBLANK(INDEX('Policy Characteristics'!I:I,MATCH($C1383,'Policy Characteristics'!$C:$C,0))),"",INDEX('Policy Characteristics'!I:I,MATCH($C1383,'Policy Characteristics'!$C:$C,0)))</f>
        <v>% reduction in cost</v>
      </c>
      <c r="P1383" s="14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44" t="str">
        <f>IF(ISBLANK(INDEX('Policy Characteristics'!K:K,MATCH($C1383,'Policy Characteristics'!$C:$C,0))),"",INDEX('Policy Characteristics'!K:K,MATCH($C1383,'Policy Characteristics'!$C:$C,0)))</f>
        <v>architectural-design.html#rnd</v>
      </c>
      <c r="R1383" s="144" t="str">
        <f>IF(ISBLANK(INDEX('Policy Characteristics'!L:L,MATCH($C1383,'Policy Characteristics'!$C:$C,0))),"",INDEX('Policy Characteristics'!L:L,MATCH($C1383,'Policy Characteristics'!$C:$C,0)))</f>
        <v>research-and-development.html</v>
      </c>
    </row>
    <row r="1384" spans="1:18" x14ac:dyDescent="0.25">
      <c r="A1384" s="144" t="str">
        <f>IF(ISBLANK(INDEX('Policy Characteristics'!A:A,MATCH($C1384,'Policy Characteristics'!$C:$C,0))),"",INDEX('Policy Characteristics'!A:A,MATCH($C1384,'Policy Characteristics'!$C:$C,0)))</f>
        <v>Research and Development</v>
      </c>
      <c r="B1384" s="152" t="str">
        <f>IF(ISBLANK(INDEX('Policy Characteristics'!B:B,MATCH($C1384,'Policy Characteristics'!$C:$C,0))),"",INDEX('Policy Characteristics'!B:B,MATCH($C1384,'Policy Characteristics'!$C:$C,0)))</f>
        <v>Capital Cost Reduction</v>
      </c>
      <c r="C1384" s="144" t="str">
        <f t="shared" si="62"/>
        <v>RnD Building Capital Cost Perc Reduction</v>
      </c>
      <c r="D1384" s="45" t="s">
        <v>116</v>
      </c>
      <c r="E1384" s="45"/>
      <c r="F1384" s="45" t="s">
        <v>313</v>
      </c>
      <c r="G1384" s="45"/>
      <c r="H1384" s="43">
        <v>87</v>
      </c>
      <c r="I1384" t="s">
        <v>43</v>
      </c>
      <c r="J1384" s="145" t="str">
        <f>IF(ISBLANK(INDEX('Policy Characteristics'!D:D,MATCH($C1384,'Policy Characteristics'!$C:$C,0))),"",INDEX('Policy Characteristics'!D:D,MATCH($C1384,'Policy Characteristics'!$C:$C,0)))</f>
        <v>R&amp;D Capital Cost Reductions</v>
      </c>
      <c r="K1384" s="144" t="str">
        <f>IF(ISBLANK(INDEX('Policy Characteristics'!E:E,MATCH($C1384,'Policy Characteristics'!$C:$C,0))),"",INDEX('Policy Characteristics'!E:E,MATCH($C1384,'Policy Characteristics'!$C:$C,0)))</f>
        <v>RnD building capital cost reduction</v>
      </c>
      <c r="L1384" s="151">
        <f>IF(ISBLANK(INDEX('Policy Characteristics'!F:F,MATCH($C1384,'Policy Characteristics'!$C:$C,0))),"",INDEX('Policy Characteristics'!F:F,MATCH($C1384,'Policy Characteristics'!$C:$C,0)))</f>
        <v>0</v>
      </c>
      <c r="M1384" s="151">
        <f>IF(ISBLANK(INDEX('Policy Characteristics'!G:G,MATCH($C1384,'Policy Characteristics'!$C:$C,0))),"",INDEX('Policy Characteristics'!G:G,MATCH($C1384,'Policy Characteristics'!$C:$C,0)))</f>
        <v>0.4</v>
      </c>
      <c r="N1384" s="151">
        <f>IF(ISBLANK(INDEX('Policy Characteristics'!H:H,MATCH($C1384,'Policy Characteristics'!$C:$C,0))),"",INDEX('Policy Characteristics'!H:H,MATCH($C1384,'Policy Characteristics'!$C:$C,0)))</f>
        <v>0.01</v>
      </c>
      <c r="O1384" s="144" t="str">
        <f>IF(ISBLANK(INDEX('Policy Characteristics'!I:I,MATCH($C1384,'Policy Characteristics'!$C:$C,0))),"",INDEX('Policy Characteristics'!I:I,MATCH($C1384,'Policy Characteristics'!$C:$C,0)))</f>
        <v>% reduction in cost</v>
      </c>
      <c r="P1384" s="14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44" t="str">
        <f>IF(ISBLANK(INDEX('Policy Characteristics'!K:K,MATCH($C1384,'Policy Characteristics'!$C:$C,0))),"",INDEX('Policy Characteristics'!K:K,MATCH($C1384,'Policy Characteristics'!$C:$C,0)))</f>
        <v>architectural-design.html#rnd</v>
      </c>
      <c r="R1384" s="144" t="str">
        <f>IF(ISBLANK(INDEX('Policy Characteristics'!L:L,MATCH($C1384,'Policy Characteristics'!$C:$C,0))),"",INDEX('Policy Characteristics'!L:L,MATCH($C1384,'Policy Characteristics'!$C:$C,0)))</f>
        <v>research-and-development.html</v>
      </c>
    </row>
    <row r="1385" spans="1:18" x14ac:dyDescent="0.25">
      <c r="A1385" s="144" t="str">
        <f>IF(ISBLANK(INDEX('Policy Characteristics'!A:A,MATCH($C1385,'Policy Characteristics'!$C:$C,0))),"",INDEX('Policy Characteristics'!A:A,MATCH($C1385,'Policy Characteristics'!$C:$C,0)))</f>
        <v>Research and Development</v>
      </c>
      <c r="B1385" s="152" t="str">
        <f>IF(ISBLANK(INDEX('Policy Characteristics'!B:B,MATCH($C1385,'Policy Characteristics'!$C:$C,0))),"",INDEX('Policy Characteristics'!B:B,MATCH($C1385,'Policy Characteristics'!$C:$C,0)))</f>
        <v>Capital Cost Reduction</v>
      </c>
      <c r="C1385" s="144" t="str">
        <f t="shared" si="62"/>
        <v>RnD Building Capital Cost Perc Reduction</v>
      </c>
      <c r="D1385" s="45" t="s">
        <v>117</v>
      </c>
      <c r="E1385" s="45"/>
      <c r="F1385" s="45" t="s">
        <v>314</v>
      </c>
      <c r="G1385" s="45"/>
      <c r="H1385" s="43">
        <v>88</v>
      </c>
      <c r="I1385" t="s">
        <v>43</v>
      </c>
      <c r="J1385" s="145" t="str">
        <f>IF(ISBLANK(INDEX('Policy Characteristics'!D:D,MATCH($C1385,'Policy Characteristics'!$C:$C,0))),"",INDEX('Policy Characteristics'!D:D,MATCH($C1385,'Policy Characteristics'!$C:$C,0)))</f>
        <v>R&amp;D Capital Cost Reductions</v>
      </c>
      <c r="K1385" s="144" t="str">
        <f>IF(ISBLANK(INDEX('Policy Characteristics'!E:E,MATCH($C1385,'Policy Characteristics'!$C:$C,0))),"",INDEX('Policy Characteristics'!E:E,MATCH($C1385,'Policy Characteristics'!$C:$C,0)))</f>
        <v>RnD building capital cost reduction</v>
      </c>
      <c r="L1385" s="151">
        <f>IF(ISBLANK(INDEX('Policy Characteristics'!F:F,MATCH($C1385,'Policy Characteristics'!$C:$C,0))),"",INDEX('Policy Characteristics'!F:F,MATCH($C1385,'Policy Characteristics'!$C:$C,0)))</f>
        <v>0</v>
      </c>
      <c r="M1385" s="151">
        <f>IF(ISBLANK(INDEX('Policy Characteristics'!G:G,MATCH($C1385,'Policy Characteristics'!$C:$C,0))),"",INDEX('Policy Characteristics'!G:G,MATCH($C1385,'Policy Characteristics'!$C:$C,0)))</f>
        <v>0.4</v>
      </c>
      <c r="N1385" s="151">
        <f>IF(ISBLANK(INDEX('Policy Characteristics'!H:H,MATCH($C1385,'Policy Characteristics'!$C:$C,0))),"",INDEX('Policy Characteristics'!H:H,MATCH($C1385,'Policy Characteristics'!$C:$C,0)))</f>
        <v>0.01</v>
      </c>
      <c r="O1385" s="144" t="str">
        <f>IF(ISBLANK(INDEX('Policy Characteristics'!I:I,MATCH($C1385,'Policy Characteristics'!$C:$C,0))),"",INDEX('Policy Characteristics'!I:I,MATCH($C1385,'Policy Characteristics'!$C:$C,0)))</f>
        <v>% reduction in cost</v>
      </c>
      <c r="P1385" s="14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44" t="str">
        <f>IF(ISBLANK(INDEX('Policy Characteristics'!K:K,MATCH($C1385,'Policy Characteristics'!$C:$C,0))),"",INDEX('Policy Characteristics'!K:K,MATCH($C1385,'Policy Characteristics'!$C:$C,0)))</f>
        <v>architectural-design.html#rnd</v>
      </c>
      <c r="R1385" s="144" t="str">
        <f>IF(ISBLANK(INDEX('Policy Characteristics'!L:L,MATCH($C1385,'Policy Characteristics'!$C:$C,0))),"",INDEX('Policy Characteristics'!L:L,MATCH($C1385,'Policy Characteristics'!$C:$C,0)))</f>
        <v>research-and-development.html</v>
      </c>
    </row>
    <row r="1386" spans="1:18" x14ac:dyDescent="0.25">
      <c r="A1386" s="144" t="str">
        <f>IF(ISBLANK(INDEX('Policy Characteristics'!A:A,MATCH($C1386,'Policy Characteristics'!$C:$C,0))),"",INDEX('Policy Characteristics'!A:A,MATCH($C1386,'Policy Characteristics'!$C:$C,0)))</f>
        <v>Research and Development</v>
      </c>
      <c r="B1386" s="152" t="str">
        <f>IF(ISBLANK(INDEX('Policy Characteristics'!B:B,MATCH($C1386,'Policy Characteristics'!$C:$C,0))),"",INDEX('Policy Characteristics'!B:B,MATCH($C1386,'Policy Characteristics'!$C:$C,0)))</f>
        <v>Capital Cost Reduction</v>
      </c>
      <c r="C1386" s="144" t="str">
        <f t="shared" si="62"/>
        <v>RnD Building Capital Cost Perc Reduction</v>
      </c>
      <c r="D1386" s="45" t="s">
        <v>118</v>
      </c>
      <c r="E1386" s="45"/>
      <c r="F1386" s="45" t="s">
        <v>315</v>
      </c>
      <c r="G1386" s="45"/>
      <c r="H1386" s="43">
        <v>89</v>
      </c>
      <c r="I1386" t="s">
        <v>43</v>
      </c>
      <c r="J1386" s="145" t="str">
        <f>IF(ISBLANK(INDEX('Policy Characteristics'!D:D,MATCH($C1386,'Policy Characteristics'!$C:$C,0))),"",INDEX('Policy Characteristics'!D:D,MATCH($C1386,'Policy Characteristics'!$C:$C,0)))</f>
        <v>R&amp;D Capital Cost Reductions</v>
      </c>
      <c r="K1386" s="144" t="str">
        <f>IF(ISBLANK(INDEX('Policy Characteristics'!E:E,MATCH($C1386,'Policy Characteristics'!$C:$C,0))),"",INDEX('Policy Characteristics'!E:E,MATCH($C1386,'Policy Characteristics'!$C:$C,0)))</f>
        <v>RnD building capital cost reduction</v>
      </c>
      <c r="L1386" s="151">
        <f>IF(ISBLANK(INDEX('Policy Characteristics'!F:F,MATCH($C1386,'Policy Characteristics'!$C:$C,0))),"",INDEX('Policy Characteristics'!F:F,MATCH($C1386,'Policy Characteristics'!$C:$C,0)))</f>
        <v>0</v>
      </c>
      <c r="M1386" s="151">
        <f>IF(ISBLANK(INDEX('Policy Characteristics'!G:G,MATCH($C1386,'Policy Characteristics'!$C:$C,0))),"",INDEX('Policy Characteristics'!G:G,MATCH($C1386,'Policy Characteristics'!$C:$C,0)))</f>
        <v>0.4</v>
      </c>
      <c r="N1386" s="151">
        <f>IF(ISBLANK(INDEX('Policy Characteristics'!H:H,MATCH($C1386,'Policy Characteristics'!$C:$C,0))),"",INDEX('Policy Characteristics'!H:H,MATCH($C1386,'Policy Characteristics'!$C:$C,0)))</f>
        <v>0.01</v>
      </c>
      <c r="O1386" s="144" t="str">
        <f>IF(ISBLANK(INDEX('Policy Characteristics'!I:I,MATCH($C1386,'Policy Characteristics'!$C:$C,0))),"",INDEX('Policy Characteristics'!I:I,MATCH($C1386,'Policy Characteristics'!$C:$C,0)))</f>
        <v>% reduction in cost</v>
      </c>
      <c r="P1386" s="14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44" t="str">
        <f>IF(ISBLANK(INDEX('Policy Characteristics'!K:K,MATCH($C1386,'Policy Characteristics'!$C:$C,0))),"",INDEX('Policy Characteristics'!K:K,MATCH($C1386,'Policy Characteristics'!$C:$C,0)))</f>
        <v>architectural-design.html#rnd</v>
      </c>
      <c r="R1386" s="144" t="str">
        <f>IF(ISBLANK(INDEX('Policy Characteristics'!L:L,MATCH($C1386,'Policy Characteristics'!$C:$C,0))),"",INDEX('Policy Characteristics'!L:L,MATCH($C1386,'Policy Characteristics'!$C:$C,0)))</f>
        <v>research-and-development.html</v>
      </c>
    </row>
    <row r="1387" spans="1:18" x14ac:dyDescent="0.25">
      <c r="A1387" s="144" t="str">
        <f>IF(ISBLANK(INDEX('Policy Characteristics'!A:A,MATCH($C1387,'Policy Characteristics'!$C:$C,0))),"",INDEX('Policy Characteristics'!A:A,MATCH($C1387,'Policy Characteristics'!$C:$C,0)))</f>
        <v>Research and Development</v>
      </c>
      <c r="B1387" s="152" t="str">
        <f>IF(ISBLANK(INDEX('Policy Characteristics'!B:B,MATCH($C1387,'Policy Characteristics'!$C:$C,0))),"",INDEX('Policy Characteristics'!B:B,MATCH($C1387,'Policy Characteristics'!$C:$C,0)))</f>
        <v>Capital Cost Reduction</v>
      </c>
      <c r="C1387" s="144" t="str">
        <f t="shared" si="62"/>
        <v>RnD Building Capital Cost Perc Reduction</v>
      </c>
      <c r="D1387" s="45" t="s">
        <v>119</v>
      </c>
      <c r="E1387" s="45"/>
      <c r="F1387" s="45" t="s">
        <v>316</v>
      </c>
      <c r="G1387" s="45"/>
      <c r="H1387" s="43">
        <v>90</v>
      </c>
      <c r="I1387" t="s">
        <v>43</v>
      </c>
      <c r="J1387" s="145" t="str">
        <f>IF(ISBLANK(INDEX('Policy Characteristics'!D:D,MATCH($C1387,'Policy Characteristics'!$C:$C,0))),"",INDEX('Policy Characteristics'!D:D,MATCH($C1387,'Policy Characteristics'!$C:$C,0)))</f>
        <v>R&amp;D Capital Cost Reductions</v>
      </c>
      <c r="K1387" s="144" t="str">
        <f>IF(ISBLANK(INDEX('Policy Characteristics'!E:E,MATCH($C1387,'Policy Characteristics'!$C:$C,0))),"",INDEX('Policy Characteristics'!E:E,MATCH($C1387,'Policy Characteristics'!$C:$C,0)))</f>
        <v>RnD building capital cost reduction</v>
      </c>
      <c r="L1387" s="151">
        <f>IF(ISBLANK(INDEX('Policy Characteristics'!F:F,MATCH($C1387,'Policy Characteristics'!$C:$C,0))),"",INDEX('Policy Characteristics'!F:F,MATCH($C1387,'Policy Characteristics'!$C:$C,0)))</f>
        <v>0</v>
      </c>
      <c r="M1387" s="151">
        <f>IF(ISBLANK(INDEX('Policy Characteristics'!G:G,MATCH($C1387,'Policy Characteristics'!$C:$C,0))),"",INDEX('Policy Characteristics'!G:G,MATCH($C1387,'Policy Characteristics'!$C:$C,0)))</f>
        <v>0.4</v>
      </c>
      <c r="N1387" s="151">
        <f>IF(ISBLANK(INDEX('Policy Characteristics'!H:H,MATCH($C1387,'Policy Characteristics'!$C:$C,0))),"",INDEX('Policy Characteristics'!H:H,MATCH($C1387,'Policy Characteristics'!$C:$C,0)))</f>
        <v>0.01</v>
      </c>
      <c r="O1387" s="144" t="str">
        <f>IF(ISBLANK(INDEX('Policy Characteristics'!I:I,MATCH($C1387,'Policy Characteristics'!$C:$C,0))),"",INDEX('Policy Characteristics'!I:I,MATCH($C1387,'Policy Characteristics'!$C:$C,0)))</f>
        <v>% reduction in cost</v>
      </c>
      <c r="P1387" s="14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44" t="str">
        <f>IF(ISBLANK(INDEX('Policy Characteristics'!K:K,MATCH($C1387,'Policy Characteristics'!$C:$C,0))),"",INDEX('Policy Characteristics'!K:K,MATCH($C1387,'Policy Characteristics'!$C:$C,0)))</f>
        <v>architectural-design.html#rnd</v>
      </c>
      <c r="R1387" s="144" t="str">
        <f>IF(ISBLANK(INDEX('Policy Characteristics'!L:L,MATCH($C1387,'Policy Characteristics'!$C:$C,0))),"",INDEX('Policy Characteristics'!L:L,MATCH($C1387,'Policy Characteristics'!$C:$C,0)))</f>
        <v>research-and-development.html</v>
      </c>
    </row>
    <row r="1388" spans="1:18" x14ac:dyDescent="0.25">
      <c r="A1388" s="144" t="str">
        <f>IF(ISBLANK(INDEX('Policy Characteristics'!A:A,MATCH($C1388,'Policy Characteristics'!$C:$C,0))),"",INDEX('Policy Characteristics'!A:A,MATCH($C1388,'Policy Characteristics'!$C:$C,0)))</f>
        <v>Research and Development</v>
      </c>
      <c r="B1388" s="152" t="str">
        <f>IF(ISBLANK(INDEX('Policy Characteristics'!B:B,MATCH($C1388,'Policy Characteristics'!$C:$C,0))),"",INDEX('Policy Characteristics'!B:B,MATCH($C1388,'Policy Characteristics'!$C:$C,0)))</f>
        <v>Capital Cost Reduction</v>
      </c>
      <c r="C1388" t="s">
        <v>285</v>
      </c>
      <c r="D1388" s="45"/>
      <c r="E1388" s="45"/>
      <c r="F1388" s="45" t="s">
        <v>26</v>
      </c>
      <c r="G1388" s="45"/>
      <c r="H1388" s="43">
        <v>91</v>
      </c>
      <c r="I1388" t="s">
        <v>43</v>
      </c>
      <c r="J1388" s="145" t="str">
        <f>IF(ISBLANK(INDEX('Policy Characteristics'!D:D,MATCH($C1388,'Policy Characteristics'!$C:$C,0))),"",INDEX('Policy Characteristics'!D:D,MATCH($C1388,'Policy Characteristics'!$C:$C,0)))</f>
        <v>R&amp;D Capital Cost Reductions</v>
      </c>
      <c r="K1388" s="144" t="str">
        <f>IF(ISBLANK(INDEX('Policy Characteristics'!E:E,MATCH($C1388,'Policy Characteristics'!$C:$C,0))),"",INDEX('Policy Characteristics'!E:E,MATCH($C1388,'Policy Characteristics'!$C:$C,0)))</f>
        <v>RnD CCS capital cost reduction</v>
      </c>
      <c r="L1388" s="151">
        <f>IF(ISBLANK(INDEX('Policy Characteristics'!F:F,MATCH($C1388,'Policy Characteristics'!$C:$C,0))),"",INDEX('Policy Characteristics'!F:F,MATCH($C1388,'Policy Characteristics'!$C:$C,0)))</f>
        <v>0</v>
      </c>
      <c r="M1388" s="151">
        <f>IF(ISBLANK(INDEX('Policy Characteristics'!G:G,MATCH($C1388,'Policy Characteristics'!$C:$C,0))),"",INDEX('Policy Characteristics'!G:G,MATCH($C1388,'Policy Characteristics'!$C:$C,0)))</f>
        <v>0.4</v>
      </c>
      <c r="N1388" s="151">
        <f>IF(ISBLANK(INDEX('Policy Characteristics'!H:H,MATCH($C1388,'Policy Characteristics'!$C:$C,0))),"",INDEX('Policy Characteristics'!H:H,MATCH($C1388,'Policy Characteristics'!$C:$C,0)))</f>
        <v>0.01</v>
      </c>
      <c r="O1388" s="144" t="str">
        <f>IF(ISBLANK(INDEX('Policy Characteristics'!I:I,MATCH($C1388,'Policy Characteristics'!$C:$C,0))),"",INDEX('Policy Characteristics'!I:I,MATCH($C1388,'Policy Characteristics'!$C:$C,0)))</f>
        <v>% reduction in cost</v>
      </c>
      <c r="P1388" s="14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44" t="str">
        <f>IF(ISBLANK(INDEX('Policy Characteristics'!K:K,MATCH($C1388,'Policy Characteristics'!$C:$C,0))),"",INDEX('Policy Characteristics'!K:K,MATCH($C1388,'Policy Characteristics'!$C:$C,0)))</f>
        <v>architectural-design.html#rnd</v>
      </c>
      <c r="R1388" s="144" t="str">
        <f>IF(ISBLANK(INDEX('Policy Characteristics'!L:L,MATCH($C1388,'Policy Characteristics'!$C:$C,0))),"",INDEX('Policy Characteristics'!L:L,MATCH($C1388,'Policy Characteristics'!$C:$C,0)))</f>
        <v>research-and-development.html</v>
      </c>
    </row>
    <row r="1389" spans="1:18" x14ac:dyDescent="0.25">
      <c r="A1389" s="144" t="str">
        <f>IF(ISBLANK(INDEX('Policy Characteristics'!A:A,MATCH($C1389,'Policy Characteristics'!$C:$C,0))),"",INDEX('Policy Characteristics'!A:A,MATCH($C1389,'Policy Characteristics'!$C:$C,0)))</f>
        <v>Research and Development</v>
      </c>
      <c r="B1389" s="152" t="str">
        <f>IF(ISBLANK(INDEX('Policy Characteristics'!B:B,MATCH($C1389,'Policy Characteristics'!$C:$C,0))),"",INDEX('Policy Characteristics'!B:B,MATCH($C1389,'Policy Characteristics'!$C:$C,0)))</f>
        <v>Capital Cost Reduction</v>
      </c>
      <c r="C1389" t="s">
        <v>286</v>
      </c>
      <c r="D1389" s="45" t="s">
        <v>443</v>
      </c>
      <c r="E1389" s="45"/>
      <c r="F1389" s="45" t="s">
        <v>446</v>
      </c>
      <c r="G1389" s="45"/>
      <c r="H1389" s="43">
        <v>92</v>
      </c>
      <c r="I1389" t="s">
        <v>43</v>
      </c>
      <c r="J1389" s="145" t="str">
        <f>IF(ISBLANK(INDEX('Policy Characteristics'!D:D,MATCH($C1389,'Policy Characteristics'!$C:$C,0))),"",INDEX('Policy Characteristics'!D:D,MATCH($C1389,'Policy Characteristics'!$C:$C,0)))</f>
        <v>R&amp;D Capital Cost Reductions</v>
      </c>
      <c r="K1389" s="144" t="str">
        <f>IF(ISBLANK(INDEX('Policy Characteristics'!E:E,MATCH($C1389,'Policy Characteristics'!$C:$C,0))),"",INDEX('Policy Characteristics'!E:E,MATCH($C1389,'Policy Characteristics'!$C:$C,0)))</f>
        <v>RnD electricity capital cost reduction</v>
      </c>
      <c r="L1389" s="151">
        <f>IF(ISBLANK(INDEX('Policy Characteristics'!F:F,MATCH($C1389,'Policy Characteristics'!$C:$C,0))),"",INDEX('Policy Characteristics'!F:F,MATCH($C1389,'Policy Characteristics'!$C:$C,0)))</f>
        <v>0</v>
      </c>
      <c r="M1389" s="151">
        <f>IF(ISBLANK(INDEX('Policy Characteristics'!G:G,MATCH($C1389,'Policy Characteristics'!$C:$C,0))),"",INDEX('Policy Characteristics'!G:G,MATCH($C1389,'Policy Characteristics'!$C:$C,0)))</f>
        <v>0.4</v>
      </c>
      <c r="N1389" s="151">
        <f>IF(ISBLANK(INDEX('Policy Characteristics'!H:H,MATCH($C1389,'Policy Characteristics'!$C:$C,0))),"",INDEX('Policy Characteristics'!H:H,MATCH($C1389,'Policy Characteristics'!$C:$C,0)))</f>
        <v>0.01</v>
      </c>
      <c r="O1389" s="144" t="str">
        <f>IF(ISBLANK(INDEX('Policy Characteristics'!I:I,MATCH($C1389,'Policy Characteristics'!$C:$C,0))),"",INDEX('Policy Characteristics'!I:I,MATCH($C1389,'Policy Characteristics'!$C:$C,0)))</f>
        <v>% reduction in cost</v>
      </c>
      <c r="P1389" s="14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44" t="str">
        <f>IF(ISBLANK(INDEX('Policy Characteristics'!K:K,MATCH($C1389,'Policy Characteristics'!$C:$C,0))),"",INDEX('Policy Characteristics'!K:K,MATCH($C1389,'Policy Characteristics'!$C:$C,0)))</f>
        <v>architectural-design.html#rnd</v>
      </c>
      <c r="R1389" s="144" t="str">
        <f>IF(ISBLANK(INDEX('Policy Characteristics'!L:L,MATCH($C1389,'Policy Characteristics'!$C:$C,0))),"",INDEX('Policy Characteristics'!L:L,MATCH($C1389,'Policy Characteristics'!$C:$C,0)))</f>
        <v>research-and-development.html</v>
      </c>
    </row>
    <row r="1390" spans="1:18" x14ac:dyDescent="0.25">
      <c r="A1390" s="144" t="str">
        <f>IF(ISBLANK(INDEX('Policy Characteristics'!A:A,MATCH($C1390,'Policy Characteristics'!$C:$C,0))),"",INDEX('Policy Characteristics'!A:A,MATCH($C1390,'Policy Characteristics'!$C:$C,0)))</f>
        <v>Research and Development</v>
      </c>
      <c r="B1390" s="152" t="str">
        <f>IF(ISBLANK(INDEX('Policy Characteristics'!B:B,MATCH($C1390,'Policy Characteristics'!$C:$C,0))),"",INDEX('Policy Characteristics'!B:B,MATCH($C1390,'Policy Characteristics'!$C:$C,0)))</f>
        <v>Capital Cost Reduction</v>
      </c>
      <c r="C1390" s="144" t="str">
        <f t="shared" ref="C1390:C1412" si="63">C$1389</f>
        <v>RnD Electricity Capital Cost Perc Reduction</v>
      </c>
      <c r="D1390" s="6" t="s">
        <v>2319</v>
      </c>
      <c r="E1390" s="45"/>
      <c r="F1390" s="6" t="s">
        <v>2331</v>
      </c>
      <c r="G1390" s="45"/>
      <c r="H1390" s="43">
        <v>93</v>
      </c>
      <c r="I1390" t="s">
        <v>43</v>
      </c>
      <c r="J1390" s="145" t="str">
        <f>IF(ISBLANK(INDEX('Policy Characteristics'!D:D,MATCH($C1390,'Policy Characteristics'!$C:$C,0))),"",INDEX('Policy Characteristics'!D:D,MATCH($C1390,'Policy Characteristics'!$C:$C,0)))</f>
        <v>R&amp;D Capital Cost Reductions</v>
      </c>
      <c r="K1390" s="144" t="str">
        <f>IF(ISBLANK(INDEX('Policy Characteristics'!E:E,MATCH($C1390,'Policy Characteristics'!$C:$C,0))),"",INDEX('Policy Characteristics'!E:E,MATCH($C1390,'Policy Characteristics'!$C:$C,0)))</f>
        <v>RnD electricity capital cost reduction</v>
      </c>
      <c r="L1390" s="151">
        <f>IF(ISBLANK(INDEX('Policy Characteristics'!F:F,MATCH($C1390,'Policy Characteristics'!$C:$C,0))),"",INDEX('Policy Characteristics'!F:F,MATCH($C1390,'Policy Characteristics'!$C:$C,0)))</f>
        <v>0</v>
      </c>
      <c r="M1390" s="151">
        <f>IF(ISBLANK(INDEX('Policy Characteristics'!G:G,MATCH($C1390,'Policy Characteristics'!$C:$C,0))),"",INDEX('Policy Characteristics'!G:G,MATCH($C1390,'Policy Characteristics'!$C:$C,0)))</f>
        <v>0.4</v>
      </c>
      <c r="N1390" s="151">
        <f>IF(ISBLANK(INDEX('Policy Characteristics'!H:H,MATCH($C1390,'Policy Characteristics'!$C:$C,0))),"",INDEX('Policy Characteristics'!H:H,MATCH($C1390,'Policy Characteristics'!$C:$C,0)))</f>
        <v>0.01</v>
      </c>
      <c r="O1390" s="144" t="str">
        <f>IF(ISBLANK(INDEX('Policy Characteristics'!I:I,MATCH($C1390,'Policy Characteristics'!$C:$C,0))),"",INDEX('Policy Characteristics'!I:I,MATCH($C1390,'Policy Characteristics'!$C:$C,0)))</f>
        <v>% reduction in cost</v>
      </c>
      <c r="P1390" s="14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44" t="str">
        <f>IF(ISBLANK(INDEX('Policy Characteristics'!K:K,MATCH($C1390,'Policy Characteristics'!$C:$C,0))),"",INDEX('Policy Characteristics'!K:K,MATCH($C1390,'Policy Characteristics'!$C:$C,0)))</f>
        <v>architectural-design.html#rnd</v>
      </c>
      <c r="R1390" s="144" t="str">
        <f>IF(ISBLANK(INDEX('Policy Characteristics'!L:L,MATCH($C1390,'Policy Characteristics'!$C:$C,0))),"",INDEX('Policy Characteristics'!L:L,MATCH($C1390,'Policy Characteristics'!$C:$C,0)))</f>
        <v>research-and-development.html</v>
      </c>
    </row>
    <row r="1391" spans="1:18" x14ac:dyDescent="0.25">
      <c r="A1391" s="144" t="str">
        <f>IF(ISBLANK(INDEX('Policy Characteristics'!A:A,MATCH($C1391,'Policy Characteristics'!$C:$C,0))),"",INDEX('Policy Characteristics'!A:A,MATCH($C1391,'Policy Characteristics'!$C:$C,0)))</f>
        <v>Research and Development</v>
      </c>
      <c r="B1391" s="152" t="str">
        <f>IF(ISBLANK(INDEX('Policy Characteristics'!B:B,MATCH($C1391,'Policy Characteristics'!$C:$C,0))),"",INDEX('Policy Characteristics'!B:B,MATCH($C1391,'Policy Characteristics'!$C:$C,0)))</f>
        <v>Capital Cost Reduction</v>
      </c>
      <c r="C1391" s="144" t="str">
        <f t="shared" si="63"/>
        <v>RnD Electricity Capital Cost Perc Reduction</v>
      </c>
      <c r="D1391" s="6" t="s">
        <v>2320</v>
      </c>
      <c r="E1391" s="45"/>
      <c r="F1391" s="6" t="s">
        <v>2332</v>
      </c>
      <c r="G1391" s="45"/>
      <c r="H1391" s="43">
        <v>1810</v>
      </c>
      <c r="I1391" t="s">
        <v>43</v>
      </c>
      <c r="J1391" s="145" t="str">
        <f>IF(ISBLANK(INDEX('Policy Characteristics'!D:D,MATCH($C1391,'Policy Characteristics'!$C:$C,0))),"",INDEX('Policy Characteristics'!D:D,MATCH($C1391,'Policy Characteristics'!$C:$C,0)))</f>
        <v>R&amp;D Capital Cost Reductions</v>
      </c>
      <c r="K1391" s="144" t="str">
        <f>IF(ISBLANK(INDEX('Policy Characteristics'!E:E,MATCH($C1391,'Policy Characteristics'!$C:$C,0))),"",INDEX('Policy Characteristics'!E:E,MATCH($C1391,'Policy Characteristics'!$C:$C,0)))</f>
        <v>RnD electricity capital cost reduction</v>
      </c>
      <c r="L1391" s="151">
        <f>IF(ISBLANK(INDEX('Policy Characteristics'!F:F,MATCH($C1391,'Policy Characteristics'!$C:$C,0))),"",INDEX('Policy Characteristics'!F:F,MATCH($C1391,'Policy Characteristics'!$C:$C,0)))</f>
        <v>0</v>
      </c>
      <c r="M1391" s="151">
        <f>IF(ISBLANK(INDEX('Policy Characteristics'!G:G,MATCH($C1391,'Policy Characteristics'!$C:$C,0))),"",INDEX('Policy Characteristics'!G:G,MATCH($C1391,'Policy Characteristics'!$C:$C,0)))</f>
        <v>0.4</v>
      </c>
      <c r="N1391" s="151">
        <f>IF(ISBLANK(INDEX('Policy Characteristics'!H:H,MATCH($C1391,'Policy Characteristics'!$C:$C,0))),"",INDEX('Policy Characteristics'!H:H,MATCH($C1391,'Policy Characteristics'!$C:$C,0)))</f>
        <v>0.01</v>
      </c>
      <c r="O1391" s="144" t="str">
        <f>IF(ISBLANK(INDEX('Policy Characteristics'!I:I,MATCH($C1391,'Policy Characteristics'!$C:$C,0))),"",INDEX('Policy Characteristics'!I:I,MATCH($C1391,'Policy Characteristics'!$C:$C,0)))</f>
        <v>% reduction in cost</v>
      </c>
      <c r="P1391" s="14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44" t="str">
        <f>IF(ISBLANK(INDEX('Policy Characteristics'!K:K,MATCH($C1391,'Policy Characteristics'!$C:$C,0))),"",INDEX('Policy Characteristics'!K:K,MATCH($C1391,'Policy Characteristics'!$C:$C,0)))</f>
        <v>architectural-design.html#rnd</v>
      </c>
      <c r="R1391" s="144" t="str">
        <f>IF(ISBLANK(INDEX('Policy Characteristics'!L:L,MATCH($C1391,'Policy Characteristics'!$C:$C,0))),"",INDEX('Policy Characteristics'!L:L,MATCH($C1391,'Policy Characteristics'!$C:$C,0)))</f>
        <v>research-and-development.html</v>
      </c>
    </row>
    <row r="1392" spans="1:18" x14ac:dyDescent="0.25">
      <c r="A1392" s="144" t="str">
        <f>IF(ISBLANK(INDEX('Policy Characteristics'!A:A,MATCH($C1392,'Policy Characteristics'!$C:$C,0))),"",INDEX('Policy Characteristics'!A:A,MATCH($C1392,'Policy Characteristics'!$C:$C,0)))</f>
        <v>Research and Development</v>
      </c>
      <c r="B1392" s="152" t="str">
        <f>IF(ISBLANK(INDEX('Policy Characteristics'!B:B,MATCH($C1392,'Policy Characteristics'!$C:$C,0))),"",INDEX('Policy Characteristics'!B:B,MATCH($C1392,'Policy Characteristics'!$C:$C,0)))</f>
        <v>Capital Cost Reduction</v>
      </c>
      <c r="C1392" s="144" t="str">
        <f t="shared" si="63"/>
        <v>RnD Electricity Capital Cost Perc Reduction</v>
      </c>
      <c r="D1392" s="6" t="s">
        <v>76</v>
      </c>
      <c r="E1392" s="45"/>
      <c r="F1392" s="6" t="s">
        <v>2333</v>
      </c>
      <c r="G1392" s="45"/>
      <c r="H1392" s="43">
        <v>94</v>
      </c>
      <c r="I1392" t="s">
        <v>43</v>
      </c>
      <c r="J1392" s="145" t="str">
        <f>IF(ISBLANK(INDEX('Policy Characteristics'!D:D,MATCH($C1392,'Policy Characteristics'!$C:$C,0))),"",INDEX('Policy Characteristics'!D:D,MATCH($C1392,'Policy Characteristics'!$C:$C,0)))</f>
        <v>R&amp;D Capital Cost Reductions</v>
      </c>
      <c r="K1392" s="144" t="str">
        <f>IF(ISBLANK(INDEX('Policy Characteristics'!E:E,MATCH($C1392,'Policy Characteristics'!$C:$C,0))),"",INDEX('Policy Characteristics'!E:E,MATCH($C1392,'Policy Characteristics'!$C:$C,0)))</f>
        <v>RnD electricity capital cost reduction</v>
      </c>
      <c r="L1392" s="151">
        <f>IF(ISBLANK(INDEX('Policy Characteristics'!F:F,MATCH($C1392,'Policy Characteristics'!$C:$C,0))),"",INDEX('Policy Characteristics'!F:F,MATCH($C1392,'Policy Characteristics'!$C:$C,0)))</f>
        <v>0</v>
      </c>
      <c r="M1392" s="151">
        <f>IF(ISBLANK(INDEX('Policy Characteristics'!G:G,MATCH($C1392,'Policy Characteristics'!$C:$C,0))),"",INDEX('Policy Characteristics'!G:G,MATCH($C1392,'Policy Characteristics'!$C:$C,0)))</f>
        <v>0.4</v>
      </c>
      <c r="N1392" s="151">
        <f>IF(ISBLANK(INDEX('Policy Characteristics'!H:H,MATCH($C1392,'Policy Characteristics'!$C:$C,0))),"",INDEX('Policy Characteristics'!H:H,MATCH($C1392,'Policy Characteristics'!$C:$C,0)))</f>
        <v>0.01</v>
      </c>
      <c r="O1392" s="144" t="str">
        <f>IF(ISBLANK(INDEX('Policy Characteristics'!I:I,MATCH($C1392,'Policy Characteristics'!$C:$C,0))),"",INDEX('Policy Characteristics'!I:I,MATCH($C1392,'Policy Characteristics'!$C:$C,0)))</f>
        <v>% reduction in cost</v>
      </c>
      <c r="P1392" s="14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44" t="str">
        <f>IF(ISBLANK(INDEX('Policy Characteristics'!K:K,MATCH($C1392,'Policy Characteristics'!$C:$C,0))),"",INDEX('Policy Characteristics'!K:K,MATCH($C1392,'Policy Characteristics'!$C:$C,0)))</f>
        <v>architectural-design.html#rnd</v>
      </c>
      <c r="R1392" s="144" t="str">
        <f>IF(ISBLANK(INDEX('Policy Characteristics'!L:L,MATCH($C1392,'Policy Characteristics'!$C:$C,0))),"",INDEX('Policy Characteristics'!L:L,MATCH($C1392,'Policy Characteristics'!$C:$C,0)))</f>
        <v>research-and-development.html</v>
      </c>
    </row>
    <row r="1393" spans="1:18" x14ac:dyDescent="0.25">
      <c r="A1393" s="144" t="str">
        <f>IF(ISBLANK(INDEX('Policy Characteristics'!A:A,MATCH($C1393,'Policy Characteristics'!$C:$C,0))),"",INDEX('Policy Characteristics'!A:A,MATCH($C1393,'Policy Characteristics'!$C:$C,0)))</f>
        <v>Research and Development</v>
      </c>
      <c r="B1393" s="152" t="str">
        <f>IF(ISBLANK(INDEX('Policy Characteristics'!B:B,MATCH($C1393,'Policy Characteristics'!$C:$C,0))),"",INDEX('Policy Characteristics'!B:B,MATCH($C1393,'Policy Characteristics'!$C:$C,0)))</f>
        <v>Capital Cost Reduction</v>
      </c>
      <c r="C1393" s="144" t="str">
        <f t="shared" si="63"/>
        <v>RnD Electricity Capital Cost Perc Reduction</v>
      </c>
      <c r="D1393" s="6" t="s">
        <v>77</v>
      </c>
      <c r="E1393" s="45"/>
      <c r="F1393" s="6" t="s">
        <v>317</v>
      </c>
      <c r="G1393" s="45"/>
      <c r="H1393" s="43">
        <v>95</v>
      </c>
      <c r="I1393" t="s">
        <v>43</v>
      </c>
      <c r="J1393" s="145" t="str">
        <f>IF(ISBLANK(INDEX('Policy Characteristics'!D:D,MATCH($C1393,'Policy Characteristics'!$C:$C,0))),"",INDEX('Policy Characteristics'!D:D,MATCH($C1393,'Policy Characteristics'!$C:$C,0)))</f>
        <v>R&amp;D Capital Cost Reductions</v>
      </c>
      <c r="K1393" s="144" t="str">
        <f>IF(ISBLANK(INDEX('Policy Characteristics'!E:E,MATCH($C1393,'Policy Characteristics'!$C:$C,0))),"",INDEX('Policy Characteristics'!E:E,MATCH($C1393,'Policy Characteristics'!$C:$C,0)))</f>
        <v>RnD electricity capital cost reduction</v>
      </c>
      <c r="L1393" s="151">
        <f>IF(ISBLANK(INDEX('Policy Characteristics'!F:F,MATCH($C1393,'Policy Characteristics'!$C:$C,0))),"",INDEX('Policy Characteristics'!F:F,MATCH($C1393,'Policy Characteristics'!$C:$C,0)))</f>
        <v>0</v>
      </c>
      <c r="M1393" s="151">
        <f>IF(ISBLANK(INDEX('Policy Characteristics'!G:G,MATCH($C1393,'Policy Characteristics'!$C:$C,0))),"",INDEX('Policy Characteristics'!G:G,MATCH($C1393,'Policy Characteristics'!$C:$C,0)))</f>
        <v>0.4</v>
      </c>
      <c r="N1393" s="151">
        <f>IF(ISBLANK(INDEX('Policy Characteristics'!H:H,MATCH($C1393,'Policy Characteristics'!$C:$C,0))),"",INDEX('Policy Characteristics'!H:H,MATCH($C1393,'Policy Characteristics'!$C:$C,0)))</f>
        <v>0.01</v>
      </c>
      <c r="O1393" s="144" t="str">
        <f>IF(ISBLANK(INDEX('Policy Characteristics'!I:I,MATCH($C1393,'Policy Characteristics'!$C:$C,0))),"",INDEX('Policy Characteristics'!I:I,MATCH($C1393,'Policy Characteristics'!$C:$C,0)))</f>
        <v>% reduction in cost</v>
      </c>
      <c r="P1393" s="14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44" t="str">
        <f>IF(ISBLANK(INDEX('Policy Characteristics'!K:K,MATCH($C1393,'Policy Characteristics'!$C:$C,0))),"",INDEX('Policy Characteristics'!K:K,MATCH($C1393,'Policy Characteristics'!$C:$C,0)))</f>
        <v>architectural-design.html#rnd</v>
      </c>
      <c r="R1393" s="144" t="str">
        <f>IF(ISBLANK(INDEX('Policy Characteristics'!L:L,MATCH($C1393,'Policy Characteristics'!$C:$C,0))),"",INDEX('Policy Characteristics'!L:L,MATCH($C1393,'Policy Characteristics'!$C:$C,0)))</f>
        <v>research-and-development.html</v>
      </c>
    </row>
    <row r="1394" spans="1:18" x14ac:dyDescent="0.25">
      <c r="A1394" s="144" t="str">
        <f>IF(ISBLANK(INDEX('Policy Characteristics'!A:A,MATCH($C1394,'Policy Characteristics'!$C:$C,0))),"",INDEX('Policy Characteristics'!A:A,MATCH($C1394,'Policy Characteristics'!$C:$C,0)))</f>
        <v>Research and Development</v>
      </c>
      <c r="B1394" s="152" t="str">
        <f>IF(ISBLANK(INDEX('Policy Characteristics'!B:B,MATCH($C1394,'Policy Characteristics'!$C:$C,0))),"",INDEX('Policy Characteristics'!B:B,MATCH($C1394,'Policy Characteristics'!$C:$C,0)))</f>
        <v>Capital Cost Reduction</v>
      </c>
      <c r="C1394" s="144" t="str">
        <f t="shared" si="63"/>
        <v>RnD Electricity Capital Cost Perc Reduction</v>
      </c>
      <c r="D1394" s="6" t="s">
        <v>444</v>
      </c>
      <c r="E1394" s="45"/>
      <c r="F1394" s="6" t="s">
        <v>448</v>
      </c>
      <c r="G1394" s="45"/>
      <c r="H1394" s="43">
        <v>96</v>
      </c>
      <c r="I1394" t="s">
        <v>43</v>
      </c>
      <c r="J1394" s="145" t="str">
        <f>IF(ISBLANK(INDEX('Policy Characteristics'!D:D,MATCH($C1394,'Policy Characteristics'!$C:$C,0))),"",INDEX('Policy Characteristics'!D:D,MATCH($C1394,'Policy Characteristics'!$C:$C,0)))</f>
        <v>R&amp;D Capital Cost Reductions</v>
      </c>
      <c r="K1394" s="144" t="str">
        <f>IF(ISBLANK(INDEX('Policy Characteristics'!E:E,MATCH($C1394,'Policy Characteristics'!$C:$C,0))),"",INDEX('Policy Characteristics'!E:E,MATCH($C1394,'Policy Characteristics'!$C:$C,0)))</f>
        <v>RnD electricity capital cost reduction</v>
      </c>
      <c r="L1394" s="151">
        <f>IF(ISBLANK(INDEX('Policy Characteristics'!F:F,MATCH($C1394,'Policy Characteristics'!$C:$C,0))),"",INDEX('Policy Characteristics'!F:F,MATCH($C1394,'Policy Characteristics'!$C:$C,0)))</f>
        <v>0</v>
      </c>
      <c r="M1394" s="151">
        <f>IF(ISBLANK(INDEX('Policy Characteristics'!G:G,MATCH($C1394,'Policy Characteristics'!$C:$C,0))),"",INDEX('Policy Characteristics'!G:G,MATCH($C1394,'Policy Characteristics'!$C:$C,0)))</f>
        <v>0.4</v>
      </c>
      <c r="N1394" s="151">
        <f>IF(ISBLANK(INDEX('Policy Characteristics'!H:H,MATCH($C1394,'Policy Characteristics'!$C:$C,0))),"",INDEX('Policy Characteristics'!H:H,MATCH($C1394,'Policy Characteristics'!$C:$C,0)))</f>
        <v>0.01</v>
      </c>
      <c r="O1394" s="144" t="str">
        <f>IF(ISBLANK(INDEX('Policy Characteristics'!I:I,MATCH($C1394,'Policy Characteristics'!$C:$C,0))),"",INDEX('Policy Characteristics'!I:I,MATCH($C1394,'Policy Characteristics'!$C:$C,0)))</f>
        <v>% reduction in cost</v>
      </c>
      <c r="P1394" s="14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44" t="str">
        <f>IF(ISBLANK(INDEX('Policy Characteristics'!K:K,MATCH($C1394,'Policy Characteristics'!$C:$C,0))),"",INDEX('Policy Characteristics'!K:K,MATCH($C1394,'Policy Characteristics'!$C:$C,0)))</f>
        <v>architectural-design.html#rnd</v>
      </c>
      <c r="R1394" s="144" t="str">
        <f>IF(ISBLANK(INDEX('Policy Characteristics'!L:L,MATCH($C1394,'Policy Characteristics'!$C:$C,0))),"",INDEX('Policy Characteristics'!L:L,MATCH($C1394,'Policy Characteristics'!$C:$C,0)))</f>
        <v>research-and-development.html</v>
      </c>
    </row>
    <row r="1395" spans="1:18" x14ac:dyDescent="0.25">
      <c r="A1395" s="144" t="str">
        <f>IF(ISBLANK(INDEX('Policy Characteristics'!A:A,MATCH($C1395,'Policy Characteristics'!$C:$C,0))),"",INDEX('Policy Characteristics'!A:A,MATCH($C1395,'Policy Characteristics'!$C:$C,0)))</f>
        <v>Research and Development</v>
      </c>
      <c r="B1395" s="152" t="str">
        <f>IF(ISBLANK(INDEX('Policy Characteristics'!B:B,MATCH($C1395,'Policy Characteristics'!$C:$C,0))),"",INDEX('Policy Characteristics'!B:B,MATCH($C1395,'Policy Characteristics'!$C:$C,0)))</f>
        <v>Capital Cost Reduction</v>
      </c>
      <c r="C1395" s="144" t="str">
        <f t="shared" si="63"/>
        <v>RnD Electricity Capital Cost Perc Reduction</v>
      </c>
      <c r="D1395" s="6" t="s">
        <v>78</v>
      </c>
      <c r="E1395" s="45"/>
      <c r="F1395" s="6" t="s">
        <v>318</v>
      </c>
      <c r="G1395" s="45"/>
      <c r="H1395" s="43">
        <v>97</v>
      </c>
      <c r="I1395" t="s">
        <v>43</v>
      </c>
      <c r="J1395" s="145" t="str">
        <f>IF(ISBLANK(INDEX('Policy Characteristics'!D:D,MATCH($C1395,'Policy Characteristics'!$C:$C,0))),"",INDEX('Policy Characteristics'!D:D,MATCH($C1395,'Policy Characteristics'!$C:$C,0)))</f>
        <v>R&amp;D Capital Cost Reductions</v>
      </c>
      <c r="K1395" s="144" t="str">
        <f>IF(ISBLANK(INDEX('Policy Characteristics'!E:E,MATCH($C1395,'Policy Characteristics'!$C:$C,0))),"",INDEX('Policy Characteristics'!E:E,MATCH($C1395,'Policy Characteristics'!$C:$C,0)))</f>
        <v>RnD electricity capital cost reduction</v>
      </c>
      <c r="L1395" s="151">
        <f>IF(ISBLANK(INDEX('Policy Characteristics'!F:F,MATCH($C1395,'Policy Characteristics'!$C:$C,0))),"",INDEX('Policy Characteristics'!F:F,MATCH($C1395,'Policy Characteristics'!$C:$C,0)))</f>
        <v>0</v>
      </c>
      <c r="M1395" s="151">
        <f>IF(ISBLANK(INDEX('Policy Characteristics'!G:G,MATCH($C1395,'Policy Characteristics'!$C:$C,0))),"",INDEX('Policy Characteristics'!G:G,MATCH($C1395,'Policy Characteristics'!$C:$C,0)))</f>
        <v>0.4</v>
      </c>
      <c r="N1395" s="151">
        <f>IF(ISBLANK(INDEX('Policy Characteristics'!H:H,MATCH($C1395,'Policy Characteristics'!$C:$C,0))),"",INDEX('Policy Characteristics'!H:H,MATCH($C1395,'Policy Characteristics'!$C:$C,0)))</f>
        <v>0.01</v>
      </c>
      <c r="O1395" s="144" t="str">
        <f>IF(ISBLANK(INDEX('Policy Characteristics'!I:I,MATCH($C1395,'Policy Characteristics'!$C:$C,0))),"",INDEX('Policy Characteristics'!I:I,MATCH($C1395,'Policy Characteristics'!$C:$C,0)))</f>
        <v>% reduction in cost</v>
      </c>
      <c r="P1395" s="14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44" t="str">
        <f>IF(ISBLANK(INDEX('Policy Characteristics'!K:K,MATCH($C1395,'Policy Characteristics'!$C:$C,0))),"",INDEX('Policy Characteristics'!K:K,MATCH($C1395,'Policy Characteristics'!$C:$C,0)))</f>
        <v>architectural-design.html#rnd</v>
      </c>
      <c r="R1395" s="144" t="str">
        <f>IF(ISBLANK(INDEX('Policy Characteristics'!L:L,MATCH($C1395,'Policy Characteristics'!$C:$C,0))),"",INDEX('Policy Characteristics'!L:L,MATCH($C1395,'Policy Characteristics'!$C:$C,0)))</f>
        <v>research-and-development.html</v>
      </c>
    </row>
    <row r="1396" spans="1:18" x14ac:dyDescent="0.25">
      <c r="A1396" s="144" t="str">
        <f>IF(ISBLANK(INDEX('Policy Characteristics'!A:A,MATCH($C1396,'Policy Characteristics'!$C:$C,0))),"",INDEX('Policy Characteristics'!A:A,MATCH($C1396,'Policy Characteristics'!$C:$C,0)))</f>
        <v>Research and Development</v>
      </c>
      <c r="B1396" s="152" t="str">
        <f>IF(ISBLANK(INDEX('Policy Characteristics'!B:B,MATCH($C1396,'Policy Characteristics'!$C:$C,0))),"",INDEX('Policy Characteristics'!B:B,MATCH($C1396,'Policy Characteristics'!$C:$C,0)))</f>
        <v>Capital Cost Reduction</v>
      </c>
      <c r="C1396" s="144" t="str">
        <f t="shared" si="63"/>
        <v>RnD Electricity Capital Cost Perc Reduction</v>
      </c>
      <c r="D1396" s="6" t="s">
        <v>79</v>
      </c>
      <c r="E1396" s="45"/>
      <c r="F1396" s="6" t="s">
        <v>319</v>
      </c>
      <c r="G1396" s="45"/>
      <c r="H1396" s="43">
        <v>98</v>
      </c>
      <c r="I1396" t="s">
        <v>43</v>
      </c>
      <c r="J1396" s="145" t="str">
        <f>IF(ISBLANK(INDEX('Policy Characteristics'!D:D,MATCH($C1396,'Policy Characteristics'!$C:$C,0))),"",INDEX('Policy Characteristics'!D:D,MATCH($C1396,'Policy Characteristics'!$C:$C,0)))</f>
        <v>R&amp;D Capital Cost Reductions</v>
      </c>
      <c r="K1396" s="144" t="str">
        <f>IF(ISBLANK(INDEX('Policy Characteristics'!E:E,MATCH($C1396,'Policy Characteristics'!$C:$C,0))),"",INDEX('Policy Characteristics'!E:E,MATCH($C1396,'Policy Characteristics'!$C:$C,0)))</f>
        <v>RnD electricity capital cost reduction</v>
      </c>
      <c r="L1396" s="151">
        <f>IF(ISBLANK(INDEX('Policy Characteristics'!F:F,MATCH($C1396,'Policy Characteristics'!$C:$C,0))),"",INDEX('Policy Characteristics'!F:F,MATCH($C1396,'Policy Characteristics'!$C:$C,0)))</f>
        <v>0</v>
      </c>
      <c r="M1396" s="151">
        <f>IF(ISBLANK(INDEX('Policy Characteristics'!G:G,MATCH($C1396,'Policy Characteristics'!$C:$C,0))),"",INDEX('Policy Characteristics'!G:G,MATCH($C1396,'Policy Characteristics'!$C:$C,0)))</f>
        <v>0.4</v>
      </c>
      <c r="N1396" s="151">
        <f>IF(ISBLANK(INDEX('Policy Characteristics'!H:H,MATCH($C1396,'Policy Characteristics'!$C:$C,0))),"",INDEX('Policy Characteristics'!H:H,MATCH($C1396,'Policy Characteristics'!$C:$C,0)))</f>
        <v>0.01</v>
      </c>
      <c r="O1396" s="144" t="str">
        <f>IF(ISBLANK(INDEX('Policy Characteristics'!I:I,MATCH($C1396,'Policy Characteristics'!$C:$C,0))),"",INDEX('Policy Characteristics'!I:I,MATCH($C1396,'Policy Characteristics'!$C:$C,0)))</f>
        <v>% reduction in cost</v>
      </c>
      <c r="P1396" s="14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44" t="str">
        <f>IF(ISBLANK(INDEX('Policy Characteristics'!K:K,MATCH($C1396,'Policy Characteristics'!$C:$C,0))),"",INDEX('Policy Characteristics'!K:K,MATCH($C1396,'Policy Characteristics'!$C:$C,0)))</f>
        <v>architectural-design.html#rnd</v>
      </c>
      <c r="R1396" s="144" t="str">
        <f>IF(ISBLANK(INDEX('Policy Characteristics'!L:L,MATCH($C1396,'Policy Characteristics'!$C:$C,0))),"",INDEX('Policy Characteristics'!L:L,MATCH($C1396,'Policy Characteristics'!$C:$C,0)))</f>
        <v>research-and-development.html</v>
      </c>
    </row>
    <row r="1397" spans="1:18" x14ac:dyDescent="0.25">
      <c r="A1397" s="144" t="str">
        <f>IF(ISBLANK(INDEX('Policy Characteristics'!A:A,MATCH($C1397,'Policy Characteristics'!$C:$C,0))),"",INDEX('Policy Characteristics'!A:A,MATCH($C1397,'Policy Characteristics'!$C:$C,0)))</f>
        <v>Research and Development</v>
      </c>
      <c r="B1397" s="152" t="str">
        <f>IF(ISBLANK(INDEX('Policy Characteristics'!B:B,MATCH($C1397,'Policy Characteristics'!$C:$C,0))),"",INDEX('Policy Characteristics'!B:B,MATCH($C1397,'Policy Characteristics'!$C:$C,0)))</f>
        <v>Capital Cost Reduction</v>
      </c>
      <c r="C1397" s="144" t="str">
        <f t="shared" si="63"/>
        <v>RnD Electricity Capital Cost Perc Reduction</v>
      </c>
      <c r="D1397" s="6" t="s">
        <v>80</v>
      </c>
      <c r="E1397" s="45"/>
      <c r="F1397" s="6" t="s">
        <v>320</v>
      </c>
      <c r="G1397" s="45"/>
      <c r="H1397" s="43">
        <v>99</v>
      </c>
      <c r="I1397" t="s">
        <v>43</v>
      </c>
      <c r="J1397" s="145" t="str">
        <f>IF(ISBLANK(INDEX('Policy Characteristics'!D:D,MATCH($C1397,'Policy Characteristics'!$C:$C,0))),"",INDEX('Policy Characteristics'!D:D,MATCH($C1397,'Policy Characteristics'!$C:$C,0)))</f>
        <v>R&amp;D Capital Cost Reductions</v>
      </c>
      <c r="K1397" s="144" t="str">
        <f>IF(ISBLANK(INDEX('Policy Characteristics'!E:E,MATCH($C1397,'Policy Characteristics'!$C:$C,0))),"",INDEX('Policy Characteristics'!E:E,MATCH($C1397,'Policy Characteristics'!$C:$C,0)))</f>
        <v>RnD electricity capital cost reduction</v>
      </c>
      <c r="L1397" s="151">
        <f>IF(ISBLANK(INDEX('Policy Characteristics'!F:F,MATCH($C1397,'Policy Characteristics'!$C:$C,0))),"",INDEX('Policy Characteristics'!F:F,MATCH($C1397,'Policy Characteristics'!$C:$C,0)))</f>
        <v>0</v>
      </c>
      <c r="M1397" s="151">
        <f>IF(ISBLANK(INDEX('Policy Characteristics'!G:G,MATCH($C1397,'Policy Characteristics'!$C:$C,0))),"",INDEX('Policy Characteristics'!G:G,MATCH($C1397,'Policy Characteristics'!$C:$C,0)))</f>
        <v>0.4</v>
      </c>
      <c r="N1397" s="151">
        <f>IF(ISBLANK(INDEX('Policy Characteristics'!H:H,MATCH($C1397,'Policy Characteristics'!$C:$C,0))),"",INDEX('Policy Characteristics'!H:H,MATCH($C1397,'Policy Characteristics'!$C:$C,0)))</f>
        <v>0.01</v>
      </c>
      <c r="O1397" s="144" t="str">
        <f>IF(ISBLANK(INDEX('Policy Characteristics'!I:I,MATCH($C1397,'Policy Characteristics'!$C:$C,0))),"",INDEX('Policy Characteristics'!I:I,MATCH($C1397,'Policy Characteristics'!$C:$C,0)))</f>
        <v>% reduction in cost</v>
      </c>
      <c r="P1397" s="14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44" t="str">
        <f>IF(ISBLANK(INDEX('Policy Characteristics'!K:K,MATCH($C1397,'Policy Characteristics'!$C:$C,0))),"",INDEX('Policy Characteristics'!K:K,MATCH($C1397,'Policy Characteristics'!$C:$C,0)))</f>
        <v>architectural-design.html#rnd</v>
      </c>
      <c r="R1397" s="144" t="str">
        <f>IF(ISBLANK(INDEX('Policy Characteristics'!L:L,MATCH($C1397,'Policy Characteristics'!$C:$C,0))),"",INDEX('Policy Characteristics'!L:L,MATCH($C1397,'Policy Characteristics'!$C:$C,0)))</f>
        <v>research-and-development.html</v>
      </c>
    </row>
    <row r="1398" spans="1:18" x14ac:dyDescent="0.25">
      <c r="A1398" s="144" t="str">
        <f>IF(ISBLANK(INDEX('Policy Characteristics'!A:A,MATCH($C1398,'Policy Characteristics'!$C:$C,0))),"",INDEX('Policy Characteristics'!A:A,MATCH($C1398,'Policy Characteristics'!$C:$C,0)))</f>
        <v>Research and Development</v>
      </c>
      <c r="B1398" s="152" t="str">
        <f>IF(ISBLANK(INDEX('Policy Characteristics'!B:B,MATCH($C1398,'Policy Characteristics'!$C:$C,0))),"",INDEX('Policy Characteristics'!B:B,MATCH($C1398,'Policy Characteristics'!$C:$C,0)))</f>
        <v>Capital Cost Reduction</v>
      </c>
      <c r="C1398" s="144" t="str">
        <f t="shared" si="63"/>
        <v>RnD Electricity Capital Cost Perc Reduction</v>
      </c>
      <c r="D1398" s="6" t="s">
        <v>1318</v>
      </c>
      <c r="E1398" s="45"/>
      <c r="F1398" s="6" t="s">
        <v>2334</v>
      </c>
      <c r="G1398" s="45"/>
      <c r="H1398" s="43">
        <v>192</v>
      </c>
      <c r="I1398" t="s">
        <v>43</v>
      </c>
      <c r="J1398" s="145" t="str">
        <f>IF(ISBLANK(INDEX('Policy Characteristics'!D:D,MATCH($C1398,'Policy Characteristics'!$C:$C,0))),"",INDEX('Policy Characteristics'!D:D,MATCH($C1398,'Policy Characteristics'!$C:$C,0)))</f>
        <v>R&amp;D Capital Cost Reductions</v>
      </c>
      <c r="K1398" s="144" t="str">
        <f>IF(ISBLANK(INDEX('Policy Characteristics'!E:E,MATCH($C1398,'Policy Characteristics'!$C:$C,0))),"",INDEX('Policy Characteristics'!E:E,MATCH($C1398,'Policy Characteristics'!$C:$C,0)))</f>
        <v>RnD electricity capital cost reduction</v>
      </c>
      <c r="L1398" s="151">
        <f>IF(ISBLANK(INDEX('Policy Characteristics'!F:F,MATCH($C1398,'Policy Characteristics'!$C:$C,0))),"",INDEX('Policy Characteristics'!F:F,MATCH($C1398,'Policy Characteristics'!$C:$C,0)))</f>
        <v>0</v>
      </c>
      <c r="M1398" s="151">
        <f>IF(ISBLANK(INDEX('Policy Characteristics'!G:G,MATCH($C1398,'Policy Characteristics'!$C:$C,0))),"",INDEX('Policy Characteristics'!G:G,MATCH($C1398,'Policy Characteristics'!$C:$C,0)))</f>
        <v>0.4</v>
      </c>
      <c r="N1398" s="151">
        <f>IF(ISBLANK(INDEX('Policy Characteristics'!H:H,MATCH($C1398,'Policy Characteristics'!$C:$C,0))),"",INDEX('Policy Characteristics'!H:H,MATCH($C1398,'Policy Characteristics'!$C:$C,0)))</f>
        <v>0.01</v>
      </c>
      <c r="O1398" s="144" t="str">
        <f>IF(ISBLANK(INDEX('Policy Characteristics'!I:I,MATCH($C1398,'Policy Characteristics'!$C:$C,0))),"",INDEX('Policy Characteristics'!I:I,MATCH($C1398,'Policy Characteristics'!$C:$C,0)))</f>
        <v>% reduction in cost</v>
      </c>
      <c r="P1398" s="14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44" t="str">
        <f>IF(ISBLANK(INDEX('Policy Characteristics'!K:K,MATCH($C1398,'Policy Characteristics'!$C:$C,0))),"",INDEX('Policy Characteristics'!K:K,MATCH($C1398,'Policy Characteristics'!$C:$C,0)))</f>
        <v>architectural-design.html#rnd</v>
      </c>
      <c r="R1398" s="144" t="str">
        <f>IF(ISBLANK(INDEX('Policy Characteristics'!L:L,MATCH($C1398,'Policy Characteristics'!$C:$C,0))),"",INDEX('Policy Characteristics'!L:L,MATCH($C1398,'Policy Characteristics'!$C:$C,0)))</f>
        <v>research-and-development.html</v>
      </c>
    </row>
    <row r="1399" spans="1:18" x14ac:dyDescent="0.25">
      <c r="A1399" s="144" t="str">
        <f>IF(ISBLANK(INDEX('Policy Characteristics'!A:A,MATCH($C1399,'Policy Characteristics'!$C:$C,0))),"",INDEX('Policy Characteristics'!A:A,MATCH($C1399,'Policy Characteristics'!$C:$C,0)))</f>
        <v>Research and Development</v>
      </c>
      <c r="B1399" s="152" t="str">
        <f>IF(ISBLANK(INDEX('Policy Characteristics'!B:B,MATCH($C1399,'Policy Characteristics'!$C:$C,0))),"",INDEX('Policy Characteristics'!B:B,MATCH($C1399,'Policy Characteristics'!$C:$C,0)))</f>
        <v>Capital Cost Reduction</v>
      </c>
      <c r="C1399" s="144" t="str">
        <f t="shared" si="63"/>
        <v>RnD Electricity Capital Cost Perc Reduction</v>
      </c>
      <c r="D1399" s="6" t="s">
        <v>304</v>
      </c>
      <c r="E1399" s="45"/>
      <c r="F1399" s="6" t="s">
        <v>2335</v>
      </c>
      <c r="G1399" s="45"/>
      <c r="H1399" s="43">
        <v>180</v>
      </c>
      <c r="I1399" t="s">
        <v>43</v>
      </c>
      <c r="J1399" s="145" t="str">
        <f>IF(ISBLANK(INDEX('Policy Characteristics'!D:D,MATCH($C1399,'Policy Characteristics'!$C:$C,0))),"",INDEX('Policy Characteristics'!D:D,MATCH($C1399,'Policy Characteristics'!$C:$C,0)))</f>
        <v>R&amp;D Capital Cost Reductions</v>
      </c>
      <c r="K1399" s="144" t="str">
        <f>IF(ISBLANK(INDEX('Policy Characteristics'!E:E,MATCH($C1399,'Policy Characteristics'!$C:$C,0))),"",INDEX('Policy Characteristics'!E:E,MATCH($C1399,'Policy Characteristics'!$C:$C,0)))</f>
        <v>RnD electricity capital cost reduction</v>
      </c>
      <c r="L1399" s="151">
        <f>IF(ISBLANK(INDEX('Policy Characteristics'!F:F,MATCH($C1399,'Policy Characteristics'!$C:$C,0))),"",INDEX('Policy Characteristics'!F:F,MATCH($C1399,'Policy Characteristics'!$C:$C,0)))</f>
        <v>0</v>
      </c>
      <c r="M1399" s="151">
        <f>IF(ISBLANK(INDEX('Policy Characteristics'!G:G,MATCH($C1399,'Policy Characteristics'!$C:$C,0))),"",INDEX('Policy Characteristics'!G:G,MATCH($C1399,'Policy Characteristics'!$C:$C,0)))</f>
        <v>0.4</v>
      </c>
      <c r="N1399" s="151">
        <f>IF(ISBLANK(INDEX('Policy Characteristics'!H:H,MATCH($C1399,'Policy Characteristics'!$C:$C,0))),"",INDEX('Policy Characteristics'!H:H,MATCH($C1399,'Policy Characteristics'!$C:$C,0)))</f>
        <v>0.01</v>
      </c>
      <c r="O1399" s="144" t="str">
        <f>IF(ISBLANK(INDEX('Policy Characteristics'!I:I,MATCH($C1399,'Policy Characteristics'!$C:$C,0))),"",INDEX('Policy Characteristics'!I:I,MATCH($C1399,'Policy Characteristics'!$C:$C,0)))</f>
        <v>% reduction in cost</v>
      </c>
      <c r="P1399" s="14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44" t="str">
        <f>IF(ISBLANK(INDEX('Policy Characteristics'!K:K,MATCH($C1399,'Policy Characteristics'!$C:$C,0))),"",INDEX('Policy Characteristics'!K:K,MATCH($C1399,'Policy Characteristics'!$C:$C,0)))</f>
        <v>architectural-design.html#rnd</v>
      </c>
      <c r="R1399" s="144" t="str">
        <f>IF(ISBLANK(INDEX('Policy Characteristics'!L:L,MATCH($C1399,'Policy Characteristics'!$C:$C,0))),"",INDEX('Policy Characteristics'!L:L,MATCH($C1399,'Policy Characteristics'!$C:$C,0)))</f>
        <v>research-and-development.html</v>
      </c>
    </row>
    <row r="1400" spans="1:18" x14ac:dyDescent="0.25">
      <c r="A1400" s="144" t="str">
        <f>IF(ISBLANK(INDEX('Policy Characteristics'!A:A,MATCH($C1400,'Policy Characteristics'!$C:$C,0))),"",INDEX('Policy Characteristics'!A:A,MATCH($C1400,'Policy Characteristics'!$C:$C,0)))</f>
        <v>Research and Development</v>
      </c>
      <c r="B1400" s="152" t="str">
        <f>IF(ISBLANK(INDEX('Policy Characteristics'!B:B,MATCH($C1400,'Policy Characteristics'!$C:$C,0))),"",INDEX('Policy Characteristics'!B:B,MATCH($C1400,'Policy Characteristics'!$C:$C,0)))</f>
        <v>Capital Cost Reduction</v>
      </c>
      <c r="C1400" s="144" t="str">
        <f t="shared" si="63"/>
        <v>RnD Electricity Capital Cost Perc Reduction</v>
      </c>
      <c r="D1400" s="6" t="s">
        <v>305</v>
      </c>
      <c r="E1400" s="45"/>
      <c r="F1400" s="6" t="s">
        <v>1153</v>
      </c>
      <c r="G1400" s="45"/>
      <c r="H1400" s="43">
        <v>183</v>
      </c>
      <c r="I1400" t="s">
        <v>43</v>
      </c>
      <c r="J1400" s="145" t="str">
        <f>IF(ISBLANK(INDEX('Policy Characteristics'!D:D,MATCH($C1400,'Policy Characteristics'!$C:$C,0))),"",INDEX('Policy Characteristics'!D:D,MATCH($C1400,'Policy Characteristics'!$C:$C,0)))</f>
        <v>R&amp;D Capital Cost Reductions</v>
      </c>
      <c r="K1400" s="144" t="str">
        <f>IF(ISBLANK(INDEX('Policy Characteristics'!E:E,MATCH($C1400,'Policy Characteristics'!$C:$C,0))),"",INDEX('Policy Characteristics'!E:E,MATCH($C1400,'Policy Characteristics'!$C:$C,0)))</f>
        <v>RnD electricity capital cost reduction</v>
      </c>
      <c r="L1400" s="151">
        <f>IF(ISBLANK(INDEX('Policy Characteristics'!F:F,MATCH($C1400,'Policy Characteristics'!$C:$C,0))),"",INDEX('Policy Characteristics'!F:F,MATCH($C1400,'Policy Characteristics'!$C:$C,0)))</f>
        <v>0</v>
      </c>
      <c r="M1400" s="151">
        <f>IF(ISBLANK(INDEX('Policy Characteristics'!G:G,MATCH($C1400,'Policy Characteristics'!$C:$C,0))),"",INDEX('Policy Characteristics'!G:G,MATCH($C1400,'Policy Characteristics'!$C:$C,0)))</f>
        <v>0.4</v>
      </c>
      <c r="N1400" s="151">
        <f>IF(ISBLANK(INDEX('Policy Characteristics'!H:H,MATCH($C1400,'Policy Characteristics'!$C:$C,0))),"",INDEX('Policy Characteristics'!H:H,MATCH($C1400,'Policy Characteristics'!$C:$C,0)))</f>
        <v>0.01</v>
      </c>
      <c r="O1400" s="144" t="str">
        <f>IF(ISBLANK(INDEX('Policy Characteristics'!I:I,MATCH($C1400,'Policy Characteristics'!$C:$C,0))),"",INDEX('Policy Characteristics'!I:I,MATCH($C1400,'Policy Characteristics'!$C:$C,0)))</f>
        <v>% reduction in cost</v>
      </c>
      <c r="P1400" s="14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44" t="str">
        <f>IF(ISBLANK(INDEX('Policy Characteristics'!K:K,MATCH($C1400,'Policy Characteristics'!$C:$C,0))),"",INDEX('Policy Characteristics'!K:K,MATCH($C1400,'Policy Characteristics'!$C:$C,0)))</f>
        <v>architectural-design.html#rnd</v>
      </c>
      <c r="R1400" s="144" t="str">
        <f>IF(ISBLANK(INDEX('Policy Characteristics'!L:L,MATCH($C1400,'Policy Characteristics'!$C:$C,0))),"",INDEX('Policy Characteristics'!L:L,MATCH($C1400,'Policy Characteristics'!$C:$C,0)))</f>
        <v>research-and-development.html</v>
      </c>
    </row>
    <row r="1401" spans="1:18" x14ac:dyDescent="0.25">
      <c r="A1401" s="144" t="str">
        <f>IF(ISBLANK(INDEX('Policy Characteristics'!A:A,MATCH($C1401,'Policy Characteristics'!$C:$C,0))),"",INDEX('Policy Characteristics'!A:A,MATCH($C1401,'Policy Characteristics'!$C:$C,0)))</f>
        <v>Research and Development</v>
      </c>
      <c r="B1401" s="152" t="str">
        <f>IF(ISBLANK(INDEX('Policy Characteristics'!B:B,MATCH($C1401,'Policy Characteristics'!$C:$C,0))),"",INDEX('Policy Characteristics'!B:B,MATCH($C1401,'Policy Characteristics'!$C:$C,0)))</f>
        <v>Capital Cost Reduction</v>
      </c>
      <c r="C1401" s="144" t="str">
        <f t="shared" si="63"/>
        <v>RnD Electricity Capital Cost Perc Reduction</v>
      </c>
      <c r="D1401" s="6" t="s">
        <v>440</v>
      </c>
      <c r="E1401" s="45"/>
      <c r="F1401" s="6" t="s">
        <v>441</v>
      </c>
      <c r="G1401" s="45"/>
      <c r="H1401" s="43">
        <v>1811</v>
      </c>
      <c r="I1401" t="s">
        <v>43</v>
      </c>
      <c r="J1401" s="145" t="str">
        <f>IF(ISBLANK(INDEX('Policy Characteristics'!D:D,MATCH($C1401,'Policy Characteristics'!$C:$C,0))),"",INDEX('Policy Characteristics'!D:D,MATCH($C1401,'Policy Characteristics'!$C:$C,0)))</f>
        <v>R&amp;D Capital Cost Reductions</v>
      </c>
      <c r="K1401" s="144" t="str">
        <f>IF(ISBLANK(INDEX('Policy Characteristics'!E:E,MATCH($C1401,'Policy Characteristics'!$C:$C,0))),"",INDEX('Policy Characteristics'!E:E,MATCH($C1401,'Policy Characteristics'!$C:$C,0)))</f>
        <v>RnD electricity capital cost reduction</v>
      </c>
      <c r="L1401" s="151">
        <f>IF(ISBLANK(INDEX('Policy Characteristics'!F:F,MATCH($C1401,'Policy Characteristics'!$C:$C,0))),"",INDEX('Policy Characteristics'!F:F,MATCH($C1401,'Policy Characteristics'!$C:$C,0)))</f>
        <v>0</v>
      </c>
      <c r="M1401" s="151">
        <f>IF(ISBLANK(INDEX('Policy Characteristics'!G:G,MATCH($C1401,'Policy Characteristics'!$C:$C,0))),"",INDEX('Policy Characteristics'!G:G,MATCH($C1401,'Policy Characteristics'!$C:$C,0)))</f>
        <v>0.4</v>
      </c>
      <c r="N1401" s="151">
        <f>IF(ISBLANK(INDEX('Policy Characteristics'!H:H,MATCH($C1401,'Policy Characteristics'!$C:$C,0))),"",INDEX('Policy Characteristics'!H:H,MATCH($C1401,'Policy Characteristics'!$C:$C,0)))</f>
        <v>0.01</v>
      </c>
      <c r="O1401" s="144" t="str">
        <f>IF(ISBLANK(INDEX('Policy Characteristics'!I:I,MATCH($C1401,'Policy Characteristics'!$C:$C,0))),"",INDEX('Policy Characteristics'!I:I,MATCH($C1401,'Policy Characteristics'!$C:$C,0)))</f>
        <v>% reduction in cost</v>
      </c>
      <c r="P1401" s="14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44" t="str">
        <f>IF(ISBLANK(INDEX('Policy Characteristics'!K:K,MATCH($C1401,'Policy Characteristics'!$C:$C,0))),"",INDEX('Policy Characteristics'!K:K,MATCH($C1401,'Policy Characteristics'!$C:$C,0)))</f>
        <v>architectural-design.html#rnd</v>
      </c>
      <c r="R1401" s="144" t="str">
        <f>IF(ISBLANK(INDEX('Policy Characteristics'!L:L,MATCH($C1401,'Policy Characteristics'!$C:$C,0))),"",INDEX('Policy Characteristics'!L:L,MATCH($C1401,'Policy Characteristics'!$C:$C,0)))</f>
        <v>research-and-development.html</v>
      </c>
    </row>
    <row r="1402" spans="1:18" x14ac:dyDescent="0.25">
      <c r="A1402" s="144" t="str">
        <f>IF(ISBLANK(INDEX('Policy Characteristics'!A:A,MATCH($C1402,'Policy Characteristics'!$C:$C,0))),"",INDEX('Policy Characteristics'!A:A,MATCH($C1402,'Policy Characteristics'!$C:$C,0)))</f>
        <v>Research and Development</v>
      </c>
      <c r="B1402" s="152" t="str">
        <f>IF(ISBLANK(INDEX('Policy Characteristics'!B:B,MATCH($C1402,'Policy Characteristics'!$C:$C,0))),"",INDEX('Policy Characteristics'!B:B,MATCH($C1402,'Policy Characteristics'!$C:$C,0)))</f>
        <v>Capital Cost Reduction</v>
      </c>
      <c r="C1402" s="144" t="str">
        <f t="shared" si="63"/>
        <v>RnD Electricity Capital Cost Perc Reduction</v>
      </c>
      <c r="D1402" s="6" t="s">
        <v>449</v>
      </c>
      <c r="E1402" s="45"/>
      <c r="F1402" s="6" t="s">
        <v>451</v>
      </c>
      <c r="G1402" s="45"/>
      <c r="H1402" s="43">
        <v>1812</v>
      </c>
      <c r="I1402" t="s">
        <v>43</v>
      </c>
      <c r="J1402" s="145" t="str">
        <f>IF(ISBLANK(INDEX('Policy Characteristics'!D:D,MATCH($C1402,'Policy Characteristics'!$C:$C,0))),"",INDEX('Policy Characteristics'!D:D,MATCH($C1402,'Policy Characteristics'!$C:$C,0)))</f>
        <v>R&amp;D Capital Cost Reductions</v>
      </c>
      <c r="K1402" s="144" t="str">
        <f>IF(ISBLANK(INDEX('Policy Characteristics'!E:E,MATCH($C1402,'Policy Characteristics'!$C:$C,0))),"",INDEX('Policy Characteristics'!E:E,MATCH($C1402,'Policy Characteristics'!$C:$C,0)))</f>
        <v>RnD electricity capital cost reduction</v>
      </c>
      <c r="L1402" s="151">
        <f>IF(ISBLANK(INDEX('Policy Characteristics'!F:F,MATCH($C1402,'Policy Characteristics'!$C:$C,0))),"",INDEX('Policy Characteristics'!F:F,MATCH($C1402,'Policy Characteristics'!$C:$C,0)))</f>
        <v>0</v>
      </c>
      <c r="M1402" s="151">
        <f>IF(ISBLANK(INDEX('Policy Characteristics'!G:G,MATCH($C1402,'Policy Characteristics'!$C:$C,0))),"",INDEX('Policy Characteristics'!G:G,MATCH($C1402,'Policy Characteristics'!$C:$C,0)))</f>
        <v>0.4</v>
      </c>
      <c r="N1402" s="151">
        <f>IF(ISBLANK(INDEX('Policy Characteristics'!H:H,MATCH($C1402,'Policy Characteristics'!$C:$C,0))),"",INDEX('Policy Characteristics'!H:H,MATCH($C1402,'Policy Characteristics'!$C:$C,0)))</f>
        <v>0.01</v>
      </c>
      <c r="O1402" s="144" t="str">
        <f>IF(ISBLANK(INDEX('Policy Characteristics'!I:I,MATCH($C1402,'Policy Characteristics'!$C:$C,0))),"",INDEX('Policy Characteristics'!I:I,MATCH($C1402,'Policy Characteristics'!$C:$C,0)))</f>
        <v>% reduction in cost</v>
      </c>
      <c r="P1402" s="14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44" t="str">
        <f>IF(ISBLANK(INDEX('Policy Characteristics'!K:K,MATCH($C1402,'Policy Characteristics'!$C:$C,0))),"",INDEX('Policy Characteristics'!K:K,MATCH($C1402,'Policy Characteristics'!$C:$C,0)))</f>
        <v>architectural-design.html#rnd</v>
      </c>
      <c r="R1402" s="144" t="str">
        <f>IF(ISBLANK(INDEX('Policy Characteristics'!L:L,MATCH($C1402,'Policy Characteristics'!$C:$C,0))),"",INDEX('Policy Characteristics'!L:L,MATCH($C1402,'Policy Characteristics'!$C:$C,0)))</f>
        <v>research-and-development.html</v>
      </c>
    </row>
    <row r="1403" spans="1:18" x14ac:dyDescent="0.25">
      <c r="A1403" s="144" t="str">
        <f>IF(ISBLANK(INDEX('Policy Characteristics'!A:A,MATCH($C1403,'Policy Characteristics'!$C:$C,0))),"",INDEX('Policy Characteristics'!A:A,MATCH($C1403,'Policy Characteristics'!$C:$C,0)))</f>
        <v>Research and Development</v>
      </c>
      <c r="B1403" s="152" t="str">
        <f>IF(ISBLANK(INDEX('Policy Characteristics'!B:B,MATCH($C1403,'Policy Characteristics'!$C:$C,0))),"",INDEX('Policy Characteristics'!B:B,MATCH($C1403,'Policy Characteristics'!$C:$C,0)))</f>
        <v>Capital Cost Reduction</v>
      </c>
      <c r="C1403" s="144" t="str">
        <f t="shared" si="63"/>
        <v>RnD Electricity Capital Cost Perc Reduction</v>
      </c>
      <c r="D1403" s="6" t="s">
        <v>1641</v>
      </c>
      <c r="E1403" s="45"/>
      <c r="F1403" s="6" t="s">
        <v>2336</v>
      </c>
      <c r="G1403" s="45"/>
      <c r="H1403" s="43">
        <v>1813</v>
      </c>
      <c r="I1403" t="s">
        <v>44</v>
      </c>
      <c r="J1403" s="145" t="str">
        <f>IF(ISBLANK(INDEX('Policy Characteristics'!D:D,MATCH($C1403,'Policy Characteristics'!$C:$C,0))),"",INDEX('Policy Characteristics'!D:D,MATCH($C1403,'Policy Characteristics'!$C:$C,0)))</f>
        <v>R&amp;D Capital Cost Reductions</v>
      </c>
      <c r="K1403" s="144" t="str">
        <f>IF(ISBLANK(INDEX('Policy Characteristics'!E:E,MATCH($C1403,'Policy Characteristics'!$C:$C,0))),"",INDEX('Policy Characteristics'!E:E,MATCH($C1403,'Policy Characteristics'!$C:$C,0)))</f>
        <v>RnD electricity capital cost reduction</v>
      </c>
      <c r="L1403" s="151">
        <f>IF(ISBLANK(INDEX('Policy Characteristics'!F:F,MATCH($C1403,'Policy Characteristics'!$C:$C,0))),"",INDEX('Policy Characteristics'!F:F,MATCH($C1403,'Policy Characteristics'!$C:$C,0)))</f>
        <v>0</v>
      </c>
      <c r="M1403" s="151">
        <f>IF(ISBLANK(INDEX('Policy Characteristics'!G:G,MATCH($C1403,'Policy Characteristics'!$C:$C,0))),"",INDEX('Policy Characteristics'!G:G,MATCH($C1403,'Policy Characteristics'!$C:$C,0)))</f>
        <v>0.4</v>
      </c>
      <c r="N1403" s="151">
        <f>IF(ISBLANK(INDEX('Policy Characteristics'!H:H,MATCH($C1403,'Policy Characteristics'!$C:$C,0))),"",INDEX('Policy Characteristics'!H:H,MATCH($C1403,'Policy Characteristics'!$C:$C,0)))</f>
        <v>0.01</v>
      </c>
      <c r="O1403" s="144" t="str">
        <f>IF(ISBLANK(INDEX('Policy Characteristics'!I:I,MATCH($C1403,'Policy Characteristics'!$C:$C,0))),"",INDEX('Policy Characteristics'!I:I,MATCH($C1403,'Policy Characteristics'!$C:$C,0)))</f>
        <v>% reduction in cost</v>
      </c>
      <c r="P1403" s="14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44" t="str">
        <f>IF(ISBLANK(INDEX('Policy Characteristics'!K:K,MATCH($C1403,'Policy Characteristics'!$C:$C,0))),"",INDEX('Policy Characteristics'!K:K,MATCH($C1403,'Policy Characteristics'!$C:$C,0)))</f>
        <v>architectural-design.html#rnd</v>
      </c>
      <c r="R1403" s="144" t="str">
        <f>IF(ISBLANK(INDEX('Policy Characteristics'!L:L,MATCH($C1403,'Policy Characteristics'!$C:$C,0))),"",INDEX('Policy Characteristics'!L:L,MATCH($C1403,'Policy Characteristics'!$C:$C,0)))</f>
        <v>research-and-development.html</v>
      </c>
    </row>
    <row r="1404" spans="1:18" x14ac:dyDescent="0.25">
      <c r="A1404" s="144" t="str">
        <f>IF(ISBLANK(INDEX('Policy Characteristics'!A:A,MATCH($C1404,'Policy Characteristics'!$C:$C,0))),"",INDEX('Policy Characteristics'!A:A,MATCH($C1404,'Policy Characteristics'!$C:$C,0)))</f>
        <v>Research and Development</v>
      </c>
      <c r="B1404" s="152" t="str">
        <f>IF(ISBLANK(INDEX('Policy Characteristics'!B:B,MATCH($C1404,'Policy Characteristics'!$C:$C,0))),"",INDEX('Policy Characteristics'!B:B,MATCH($C1404,'Policy Characteristics'!$C:$C,0)))</f>
        <v>Capital Cost Reduction</v>
      </c>
      <c r="C1404" s="144" t="str">
        <f t="shared" si="63"/>
        <v>RnD Electricity Capital Cost Perc Reduction</v>
      </c>
      <c r="D1404" s="6" t="s">
        <v>1642</v>
      </c>
      <c r="E1404" s="45"/>
      <c r="F1404" s="6" t="s">
        <v>2337</v>
      </c>
      <c r="G1404" s="45"/>
      <c r="H1404" s="43">
        <v>1814</v>
      </c>
      <c r="I1404" t="s">
        <v>44</v>
      </c>
      <c r="J1404" s="145" t="str">
        <f>IF(ISBLANK(INDEX('Policy Characteristics'!D:D,MATCH($C1404,'Policy Characteristics'!$C:$C,0))),"",INDEX('Policy Characteristics'!D:D,MATCH($C1404,'Policy Characteristics'!$C:$C,0)))</f>
        <v>R&amp;D Capital Cost Reductions</v>
      </c>
      <c r="K1404" s="144" t="str">
        <f>IF(ISBLANK(INDEX('Policy Characteristics'!E:E,MATCH($C1404,'Policy Characteristics'!$C:$C,0))),"",INDEX('Policy Characteristics'!E:E,MATCH($C1404,'Policy Characteristics'!$C:$C,0)))</f>
        <v>RnD electricity capital cost reduction</v>
      </c>
      <c r="L1404" s="151">
        <f>IF(ISBLANK(INDEX('Policy Characteristics'!F:F,MATCH($C1404,'Policy Characteristics'!$C:$C,0))),"",INDEX('Policy Characteristics'!F:F,MATCH($C1404,'Policy Characteristics'!$C:$C,0)))</f>
        <v>0</v>
      </c>
      <c r="M1404" s="151">
        <f>IF(ISBLANK(INDEX('Policy Characteristics'!G:G,MATCH($C1404,'Policy Characteristics'!$C:$C,0))),"",INDEX('Policy Characteristics'!G:G,MATCH($C1404,'Policy Characteristics'!$C:$C,0)))</f>
        <v>0.4</v>
      </c>
      <c r="N1404" s="151">
        <f>IF(ISBLANK(INDEX('Policy Characteristics'!H:H,MATCH($C1404,'Policy Characteristics'!$C:$C,0))),"",INDEX('Policy Characteristics'!H:H,MATCH($C1404,'Policy Characteristics'!$C:$C,0)))</f>
        <v>0.01</v>
      </c>
      <c r="O1404" s="144" t="str">
        <f>IF(ISBLANK(INDEX('Policy Characteristics'!I:I,MATCH($C1404,'Policy Characteristics'!$C:$C,0))),"",INDEX('Policy Characteristics'!I:I,MATCH($C1404,'Policy Characteristics'!$C:$C,0)))</f>
        <v>% reduction in cost</v>
      </c>
      <c r="P1404" s="14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44" t="str">
        <f>IF(ISBLANK(INDEX('Policy Characteristics'!K:K,MATCH($C1404,'Policy Characteristics'!$C:$C,0))),"",INDEX('Policy Characteristics'!K:K,MATCH($C1404,'Policy Characteristics'!$C:$C,0)))</f>
        <v>architectural-design.html#rnd</v>
      </c>
      <c r="R1404" s="144" t="str">
        <f>IF(ISBLANK(INDEX('Policy Characteristics'!L:L,MATCH($C1404,'Policy Characteristics'!$C:$C,0))),"",INDEX('Policy Characteristics'!L:L,MATCH($C1404,'Policy Characteristics'!$C:$C,0)))</f>
        <v>research-and-development.html</v>
      </c>
    </row>
    <row r="1405" spans="1:18" x14ac:dyDescent="0.25">
      <c r="A1405" s="144" t="str">
        <f>IF(ISBLANK(INDEX('Policy Characteristics'!A:A,MATCH($C1405,'Policy Characteristics'!$C:$C,0))),"",INDEX('Policy Characteristics'!A:A,MATCH($C1405,'Policy Characteristics'!$C:$C,0)))</f>
        <v>Research and Development</v>
      </c>
      <c r="B1405" s="152" t="str">
        <f>IF(ISBLANK(INDEX('Policy Characteristics'!B:B,MATCH($C1405,'Policy Characteristics'!$C:$C,0))),"",INDEX('Policy Characteristics'!B:B,MATCH($C1405,'Policy Characteristics'!$C:$C,0)))</f>
        <v>Capital Cost Reduction</v>
      </c>
      <c r="C1405" s="144" t="str">
        <f t="shared" si="63"/>
        <v>RnD Electricity Capital Cost Perc Reduction</v>
      </c>
      <c r="D1405" s="6" t="s">
        <v>1643</v>
      </c>
      <c r="E1405" s="45"/>
      <c r="F1405" s="6" t="s">
        <v>2338</v>
      </c>
      <c r="G1405" s="45"/>
      <c r="H1405" s="43">
        <v>1815</v>
      </c>
      <c r="I1405" t="s">
        <v>43</v>
      </c>
      <c r="J1405" s="145" t="str">
        <f>IF(ISBLANK(INDEX('Policy Characteristics'!D:D,MATCH($C1405,'Policy Characteristics'!$C:$C,0))),"",INDEX('Policy Characteristics'!D:D,MATCH($C1405,'Policy Characteristics'!$C:$C,0)))</f>
        <v>R&amp;D Capital Cost Reductions</v>
      </c>
      <c r="K1405" s="144" t="str">
        <f>IF(ISBLANK(INDEX('Policy Characteristics'!E:E,MATCH($C1405,'Policy Characteristics'!$C:$C,0))),"",INDEX('Policy Characteristics'!E:E,MATCH($C1405,'Policy Characteristics'!$C:$C,0)))</f>
        <v>RnD electricity capital cost reduction</v>
      </c>
      <c r="L1405" s="151">
        <f>IF(ISBLANK(INDEX('Policy Characteristics'!F:F,MATCH($C1405,'Policy Characteristics'!$C:$C,0))),"",INDEX('Policy Characteristics'!F:F,MATCH($C1405,'Policy Characteristics'!$C:$C,0)))</f>
        <v>0</v>
      </c>
      <c r="M1405" s="151">
        <f>IF(ISBLANK(INDEX('Policy Characteristics'!G:G,MATCH($C1405,'Policy Characteristics'!$C:$C,0))),"",INDEX('Policy Characteristics'!G:G,MATCH($C1405,'Policy Characteristics'!$C:$C,0)))</f>
        <v>0.4</v>
      </c>
      <c r="N1405" s="151">
        <f>IF(ISBLANK(INDEX('Policy Characteristics'!H:H,MATCH($C1405,'Policy Characteristics'!$C:$C,0))),"",INDEX('Policy Characteristics'!H:H,MATCH($C1405,'Policy Characteristics'!$C:$C,0)))</f>
        <v>0.01</v>
      </c>
      <c r="O1405" s="144" t="str">
        <f>IF(ISBLANK(INDEX('Policy Characteristics'!I:I,MATCH($C1405,'Policy Characteristics'!$C:$C,0))),"",INDEX('Policy Characteristics'!I:I,MATCH($C1405,'Policy Characteristics'!$C:$C,0)))</f>
        <v>% reduction in cost</v>
      </c>
      <c r="P1405" s="14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44" t="str">
        <f>IF(ISBLANK(INDEX('Policy Characteristics'!K:K,MATCH($C1405,'Policy Characteristics'!$C:$C,0))),"",INDEX('Policy Characteristics'!K:K,MATCH($C1405,'Policy Characteristics'!$C:$C,0)))</f>
        <v>architectural-design.html#rnd</v>
      </c>
      <c r="R1405" s="144" t="str">
        <f>IF(ISBLANK(INDEX('Policy Characteristics'!L:L,MATCH($C1405,'Policy Characteristics'!$C:$C,0))),"",INDEX('Policy Characteristics'!L:L,MATCH($C1405,'Policy Characteristics'!$C:$C,0)))</f>
        <v>research-and-development.html</v>
      </c>
    </row>
    <row r="1406" spans="1:18" x14ac:dyDescent="0.25">
      <c r="A1406" s="144" t="str">
        <f>IF(ISBLANK(INDEX('Policy Characteristics'!A:A,MATCH($C1406,'Policy Characteristics'!$C:$C,0))),"",INDEX('Policy Characteristics'!A:A,MATCH($C1406,'Policy Characteristics'!$C:$C,0)))</f>
        <v>Research and Development</v>
      </c>
      <c r="B1406" s="152" t="str">
        <f>IF(ISBLANK(INDEX('Policy Characteristics'!B:B,MATCH($C1406,'Policy Characteristics'!$C:$C,0))),"",INDEX('Policy Characteristics'!B:B,MATCH($C1406,'Policy Characteristics'!$C:$C,0)))</f>
        <v>Capital Cost Reduction</v>
      </c>
      <c r="C1406" s="144" t="str">
        <f t="shared" si="63"/>
        <v>RnD Electricity Capital Cost Perc Reduction</v>
      </c>
      <c r="D1406" s="6" t="s">
        <v>2318</v>
      </c>
      <c r="E1406" s="45"/>
      <c r="F1406" s="6" t="s">
        <v>2339</v>
      </c>
      <c r="G1406" s="45"/>
      <c r="H1406" s="43">
        <v>1816</v>
      </c>
      <c r="I1406" t="s">
        <v>43</v>
      </c>
      <c r="J1406" s="145" t="str">
        <f>IF(ISBLANK(INDEX('Policy Characteristics'!D:D,MATCH($C1406,'Policy Characteristics'!$C:$C,0))),"",INDEX('Policy Characteristics'!D:D,MATCH($C1406,'Policy Characteristics'!$C:$C,0)))</f>
        <v>R&amp;D Capital Cost Reductions</v>
      </c>
      <c r="K1406" s="144" t="str">
        <f>IF(ISBLANK(INDEX('Policy Characteristics'!E:E,MATCH($C1406,'Policy Characteristics'!$C:$C,0))),"",INDEX('Policy Characteristics'!E:E,MATCH($C1406,'Policy Characteristics'!$C:$C,0)))</f>
        <v>RnD electricity capital cost reduction</v>
      </c>
      <c r="L1406" s="151">
        <f>IF(ISBLANK(INDEX('Policy Characteristics'!F:F,MATCH($C1406,'Policy Characteristics'!$C:$C,0))),"",INDEX('Policy Characteristics'!F:F,MATCH($C1406,'Policy Characteristics'!$C:$C,0)))</f>
        <v>0</v>
      </c>
      <c r="M1406" s="151">
        <f>IF(ISBLANK(INDEX('Policy Characteristics'!G:G,MATCH($C1406,'Policy Characteristics'!$C:$C,0))),"",INDEX('Policy Characteristics'!G:G,MATCH($C1406,'Policy Characteristics'!$C:$C,0)))</f>
        <v>0.4</v>
      </c>
      <c r="N1406" s="151">
        <f>IF(ISBLANK(INDEX('Policy Characteristics'!H:H,MATCH($C1406,'Policy Characteristics'!$C:$C,0))),"",INDEX('Policy Characteristics'!H:H,MATCH($C1406,'Policy Characteristics'!$C:$C,0)))</f>
        <v>0.01</v>
      </c>
      <c r="O1406" s="144" t="str">
        <f>IF(ISBLANK(INDEX('Policy Characteristics'!I:I,MATCH($C1406,'Policy Characteristics'!$C:$C,0))),"",INDEX('Policy Characteristics'!I:I,MATCH($C1406,'Policy Characteristics'!$C:$C,0)))</f>
        <v>% reduction in cost</v>
      </c>
      <c r="P1406" s="14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44" t="str">
        <f>IF(ISBLANK(INDEX('Policy Characteristics'!K:K,MATCH($C1406,'Policy Characteristics'!$C:$C,0))),"",INDEX('Policy Characteristics'!K:K,MATCH($C1406,'Policy Characteristics'!$C:$C,0)))</f>
        <v>architectural-design.html#rnd</v>
      </c>
      <c r="R1406" s="144" t="str">
        <f>IF(ISBLANK(INDEX('Policy Characteristics'!L:L,MATCH($C1406,'Policy Characteristics'!$C:$C,0))),"",INDEX('Policy Characteristics'!L:L,MATCH($C1406,'Policy Characteristics'!$C:$C,0)))</f>
        <v>research-and-development.html</v>
      </c>
    </row>
    <row r="1407" spans="1:18" x14ac:dyDescent="0.25">
      <c r="A1407" s="144" t="str">
        <f>IF(ISBLANK(INDEX('Policy Characteristics'!A:A,MATCH($C1407,'Policy Characteristics'!$C:$C,0))),"",INDEX('Policy Characteristics'!A:A,MATCH($C1407,'Policy Characteristics'!$C:$C,0)))</f>
        <v>Research and Development</v>
      </c>
      <c r="B1407" s="152" t="str">
        <f>IF(ISBLANK(INDEX('Policy Characteristics'!B:B,MATCH($C1407,'Policy Characteristics'!$C:$C,0))),"",INDEX('Policy Characteristics'!B:B,MATCH($C1407,'Policy Characteristics'!$C:$C,0)))</f>
        <v>Capital Cost Reduction</v>
      </c>
      <c r="C1407" s="144" t="str">
        <f t="shared" si="63"/>
        <v>RnD Electricity Capital Cost Perc Reduction</v>
      </c>
      <c r="D1407" s="6" t="s">
        <v>2321</v>
      </c>
      <c r="E1407" s="45"/>
      <c r="F1407" s="6" t="s">
        <v>2340</v>
      </c>
      <c r="G1407" s="45"/>
      <c r="H1407" s="43">
        <v>1817</v>
      </c>
      <c r="I1407" t="s">
        <v>43</v>
      </c>
      <c r="J1407" s="145" t="str">
        <f>IF(ISBLANK(INDEX('Policy Characteristics'!D:D,MATCH($C1407,'Policy Characteristics'!$C:$C,0))),"",INDEX('Policy Characteristics'!D:D,MATCH($C1407,'Policy Characteristics'!$C:$C,0)))</f>
        <v>R&amp;D Capital Cost Reductions</v>
      </c>
      <c r="K1407" s="144" t="str">
        <f>IF(ISBLANK(INDEX('Policy Characteristics'!E:E,MATCH($C1407,'Policy Characteristics'!$C:$C,0))),"",INDEX('Policy Characteristics'!E:E,MATCH($C1407,'Policy Characteristics'!$C:$C,0)))</f>
        <v>RnD electricity capital cost reduction</v>
      </c>
      <c r="L1407" s="151">
        <f>IF(ISBLANK(INDEX('Policy Characteristics'!F:F,MATCH($C1407,'Policy Characteristics'!$C:$C,0))),"",INDEX('Policy Characteristics'!F:F,MATCH($C1407,'Policy Characteristics'!$C:$C,0)))</f>
        <v>0</v>
      </c>
      <c r="M1407" s="151">
        <f>IF(ISBLANK(INDEX('Policy Characteristics'!G:G,MATCH($C1407,'Policy Characteristics'!$C:$C,0))),"",INDEX('Policy Characteristics'!G:G,MATCH($C1407,'Policy Characteristics'!$C:$C,0)))</f>
        <v>0.4</v>
      </c>
      <c r="N1407" s="151">
        <f>IF(ISBLANK(INDEX('Policy Characteristics'!H:H,MATCH($C1407,'Policy Characteristics'!$C:$C,0))),"",INDEX('Policy Characteristics'!H:H,MATCH($C1407,'Policy Characteristics'!$C:$C,0)))</f>
        <v>0.01</v>
      </c>
      <c r="O1407" s="144" t="str">
        <f>IF(ISBLANK(INDEX('Policy Characteristics'!I:I,MATCH($C1407,'Policy Characteristics'!$C:$C,0))),"",INDEX('Policy Characteristics'!I:I,MATCH($C1407,'Policy Characteristics'!$C:$C,0)))</f>
        <v>% reduction in cost</v>
      </c>
      <c r="P1407" s="14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44" t="str">
        <f>IF(ISBLANK(INDEX('Policy Characteristics'!K:K,MATCH($C1407,'Policy Characteristics'!$C:$C,0))),"",INDEX('Policy Characteristics'!K:K,MATCH($C1407,'Policy Characteristics'!$C:$C,0)))</f>
        <v>architectural-design.html#rnd</v>
      </c>
      <c r="R1407" s="144" t="str">
        <f>IF(ISBLANK(INDEX('Policy Characteristics'!L:L,MATCH($C1407,'Policy Characteristics'!$C:$C,0))),"",INDEX('Policy Characteristics'!L:L,MATCH($C1407,'Policy Characteristics'!$C:$C,0)))</f>
        <v>research-and-development.html</v>
      </c>
    </row>
    <row r="1408" spans="1:18" x14ac:dyDescent="0.25">
      <c r="A1408" s="144" t="str">
        <f>IF(ISBLANK(INDEX('Policy Characteristics'!A:A,MATCH($C1408,'Policy Characteristics'!$C:$C,0))),"",INDEX('Policy Characteristics'!A:A,MATCH($C1408,'Policy Characteristics'!$C:$C,0)))</f>
        <v>Research and Development</v>
      </c>
      <c r="B1408" s="152" t="str">
        <f>IF(ISBLANK(INDEX('Policy Characteristics'!B:B,MATCH($C1408,'Policy Characteristics'!$C:$C,0))),"",INDEX('Policy Characteristics'!B:B,MATCH($C1408,'Policy Characteristics'!$C:$C,0)))</f>
        <v>Capital Cost Reduction</v>
      </c>
      <c r="C1408" s="144" t="str">
        <f t="shared" si="63"/>
        <v>RnD Electricity Capital Cost Perc Reduction</v>
      </c>
      <c r="D1408" s="6" t="s">
        <v>2322</v>
      </c>
      <c r="E1408" s="45"/>
      <c r="F1408" s="6" t="s">
        <v>2341</v>
      </c>
      <c r="G1408" s="45"/>
      <c r="H1408" s="43">
        <v>1818</v>
      </c>
      <c r="I1408" t="s">
        <v>43</v>
      </c>
      <c r="J1408" s="145" t="str">
        <f>IF(ISBLANK(INDEX('Policy Characteristics'!D:D,MATCH($C1408,'Policy Characteristics'!$C:$C,0))),"",INDEX('Policy Characteristics'!D:D,MATCH($C1408,'Policy Characteristics'!$C:$C,0)))</f>
        <v>R&amp;D Capital Cost Reductions</v>
      </c>
      <c r="K1408" s="144" t="str">
        <f>IF(ISBLANK(INDEX('Policy Characteristics'!E:E,MATCH($C1408,'Policy Characteristics'!$C:$C,0))),"",INDEX('Policy Characteristics'!E:E,MATCH($C1408,'Policy Characteristics'!$C:$C,0)))</f>
        <v>RnD electricity capital cost reduction</v>
      </c>
      <c r="L1408" s="151">
        <f>IF(ISBLANK(INDEX('Policy Characteristics'!F:F,MATCH($C1408,'Policy Characteristics'!$C:$C,0))),"",INDEX('Policy Characteristics'!F:F,MATCH($C1408,'Policy Characteristics'!$C:$C,0)))</f>
        <v>0</v>
      </c>
      <c r="M1408" s="151">
        <f>IF(ISBLANK(INDEX('Policy Characteristics'!G:G,MATCH($C1408,'Policy Characteristics'!$C:$C,0))),"",INDEX('Policy Characteristics'!G:G,MATCH($C1408,'Policy Characteristics'!$C:$C,0)))</f>
        <v>0.4</v>
      </c>
      <c r="N1408" s="151">
        <f>IF(ISBLANK(INDEX('Policy Characteristics'!H:H,MATCH($C1408,'Policy Characteristics'!$C:$C,0))),"",INDEX('Policy Characteristics'!H:H,MATCH($C1408,'Policy Characteristics'!$C:$C,0)))</f>
        <v>0.01</v>
      </c>
      <c r="O1408" s="144" t="str">
        <f>IF(ISBLANK(INDEX('Policy Characteristics'!I:I,MATCH($C1408,'Policy Characteristics'!$C:$C,0))),"",INDEX('Policy Characteristics'!I:I,MATCH($C1408,'Policy Characteristics'!$C:$C,0)))</f>
        <v>% reduction in cost</v>
      </c>
      <c r="P1408" s="14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44" t="str">
        <f>IF(ISBLANK(INDEX('Policy Characteristics'!K:K,MATCH($C1408,'Policy Characteristics'!$C:$C,0))),"",INDEX('Policy Characteristics'!K:K,MATCH($C1408,'Policy Characteristics'!$C:$C,0)))</f>
        <v>architectural-design.html#rnd</v>
      </c>
      <c r="R1408" s="144" t="str">
        <f>IF(ISBLANK(INDEX('Policy Characteristics'!L:L,MATCH($C1408,'Policy Characteristics'!$C:$C,0))),"",INDEX('Policy Characteristics'!L:L,MATCH($C1408,'Policy Characteristics'!$C:$C,0)))</f>
        <v>research-and-development.html</v>
      </c>
    </row>
    <row r="1409" spans="1:18" x14ac:dyDescent="0.25">
      <c r="A1409" s="144" t="str">
        <f>IF(ISBLANK(INDEX('Policy Characteristics'!A:A,MATCH($C1409,'Policy Characteristics'!$C:$C,0))),"",INDEX('Policy Characteristics'!A:A,MATCH($C1409,'Policy Characteristics'!$C:$C,0)))</f>
        <v>Research and Development</v>
      </c>
      <c r="B1409" s="152" t="str">
        <f>IF(ISBLANK(INDEX('Policy Characteristics'!B:B,MATCH($C1409,'Policy Characteristics'!$C:$C,0))),"",INDEX('Policy Characteristics'!B:B,MATCH($C1409,'Policy Characteristics'!$C:$C,0)))</f>
        <v>Capital Cost Reduction</v>
      </c>
      <c r="C1409" s="144" t="str">
        <f t="shared" si="63"/>
        <v>RnD Electricity Capital Cost Perc Reduction</v>
      </c>
      <c r="D1409" s="6" t="s">
        <v>2323</v>
      </c>
      <c r="E1409" s="45"/>
      <c r="F1409" s="6" t="s">
        <v>2342</v>
      </c>
      <c r="G1409" s="45"/>
      <c r="H1409" s="43">
        <v>1819</v>
      </c>
      <c r="I1409" t="s">
        <v>43</v>
      </c>
      <c r="J1409" s="145" t="str">
        <f>IF(ISBLANK(INDEX('Policy Characteristics'!D:D,MATCH($C1409,'Policy Characteristics'!$C:$C,0))),"",INDEX('Policy Characteristics'!D:D,MATCH($C1409,'Policy Characteristics'!$C:$C,0)))</f>
        <v>R&amp;D Capital Cost Reductions</v>
      </c>
      <c r="K1409" s="144" t="str">
        <f>IF(ISBLANK(INDEX('Policy Characteristics'!E:E,MATCH($C1409,'Policy Characteristics'!$C:$C,0))),"",INDEX('Policy Characteristics'!E:E,MATCH($C1409,'Policy Characteristics'!$C:$C,0)))</f>
        <v>RnD electricity capital cost reduction</v>
      </c>
      <c r="L1409" s="151">
        <f>IF(ISBLANK(INDEX('Policy Characteristics'!F:F,MATCH($C1409,'Policy Characteristics'!$C:$C,0))),"",INDEX('Policy Characteristics'!F:F,MATCH($C1409,'Policy Characteristics'!$C:$C,0)))</f>
        <v>0</v>
      </c>
      <c r="M1409" s="151">
        <f>IF(ISBLANK(INDEX('Policy Characteristics'!G:G,MATCH($C1409,'Policy Characteristics'!$C:$C,0))),"",INDEX('Policy Characteristics'!G:G,MATCH($C1409,'Policy Characteristics'!$C:$C,0)))</f>
        <v>0.4</v>
      </c>
      <c r="N1409" s="151">
        <f>IF(ISBLANK(INDEX('Policy Characteristics'!H:H,MATCH($C1409,'Policy Characteristics'!$C:$C,0))),"",INDEX('Policy Characteristics'!H:H,MATCH($C1409,'Policy Characteristics'!$C:$C,0)))</f>
        <v>0.01</v>
      </c>
      <c r="O1409" s="144" t="str">
        <f>IF(ISBLANK(INDEX('Policy Characteristics'!I:I,MATCH($C1409,'Policy Characteristics'!$C:$C,0))),"",INDEX('Policy Characteristics'!I:I,MATCH($C1409,'Policy Characteristics'!$C:$C,0)))</f>
        <v>% reduction in cost</v>
      </c>
      <c r="P1409" s="14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44" t="str">
        <f>IF(ISBLANK(INDEX('Policy Characteristics'!K:K,MATCH($C1409,'Policy Characteristics'!$C:$C,0))),"",INDEX('Policy Characteristics'!K:K,MATCH($C1409,'Policy Characteristics'!$C:$C,0)))</f>
        <v>architectural-design.html#rnd</v>
      </c>
      <c r="R1409" s="144" t="str">
        <f>IF(ISBLANK(INDEX('Policy Characteristics'!L:L,MATCH($C1409,'Policy Characteristics'!$C:$C,0))),"",INDEX('Policy Characteristics'!L:L,MATCH($C1409,'Policy Characteristics'!$C:$C,0)))</f>
        <v>research-and-development.html</v>
      </c>
    </row>
    <row r="1410" spans="1:18" x14ac:dyDescent="0.25">
      <c r="A1410" s="144" t="str">
        <f>IF(ISBLANK(INDEX('Policy Characteristics'!A:A,MATCH($C1410,'Policy Characteristics'!$C:$C,0))),"",INDEX('Policy Characteristics'!A:A,MATCH($C1410,'Policy Characteristics'!$C:$C,0)))</f>
        <v>Research and Development</v>
      </c>
      <c r="B1410" s="152" t="str">
        <f>IF(ISBLANK(INDEX('Policy Characteristics'!B:B,MATCH($C1410,'Policy Characteristics'!$C:$C,0))),"",INDEX('Policy Characteristics'!B:B,MATCH($C1410,'Policy Characteristics'!$C:$C,0)))</f>
        <v>Capital Cost Reduction</v>
      </c>
      <c r="C1410" s="144" t="str">
        <f t="shared" si="63"/>
        <v>RnD Electricity Capital Cost Perc Reduction</v>
      </c>
      <c r="D1410" s="6" t="s">
        <v>2324</v>
      </c>
      <c r="E1410" s="45"/>
      <c r="F1410" s="6" t="s">
        <v>2343</v>
      </c>
      <c r="G1410" s="45"/>
      <c r="H1410" s="43">
        <v>1820</v>
      </c>
      <c r="I1410" t="s">
        <v>43</v>
      </c>
      <c r="J1410" s="145" t="str">
        <f>IF(ISBLANK(INDEX('Policy Characteristics'!D:D,MATCH($C1410,'Policy Characteristics'!$C:$C,0))),"",INDEX('Policy Characteristics'!D:D,MATCH($C1410,'Policy Characteristics'!$C:$C,0)))</f>
        <v>R&amp;D Capital Cost Reductions</v>
      </c>
      <c r="K1410" s="144" t="str">
        <f>IF(ISBLANK(INDEX('Policy Characteristics'!E:E,MATCH($C1410,'Policy Characteristics'!$C:$C,0))),"",INDEX('Policy Characteristics'!E:E,MATCH($C1410,'Policy Characteristics'!$C:$C,0)))</f>
        <v>RnD electricity capital cost reduction</v>
      </c>
      <c r="L1410" s="151">
        <f>IF(ISBLANK(INDEX('Policy Characteristics'!F:F,MATCH($C1410,'Policy Characteristics'!$C:$C,0))),"",INDEX('Policy Characteristics'!F:F,MATCH($C1410,'Policy Characteristics'!$C:$C,0)))</f>
        <v>0</v>
      </c>
      <c r="M1410" s="151">
        <f>IF(ISBLANK(INDEX('Policy Characteristics'!G:G,MATCH($C1410,'Policy Characteristics'!$C:$C,0))),"",INDEX('Policy Characteristics'!G:G,MATCH($C1410,'Policy Characteristics'!$C:$C,0)))</f>
        <v>0.4</v>
      </c>
      <c r="N1410" s="151">
        <f>IF(ISBLANK(INDEX('Policy Characteristics'!H:H,MATCH($C1410,'Policy Characteristics'!$C:$C,0))),"",INDEX('Policy Characteristics'!H:H,MATCH($C1410,'Policy Characteristics'!$C:$C,0)))</f>
        <v>0.01</v>
      </c>
      <c r="O1410" s="144" t="str">
        <f>IF(ISBLANK(INDEX('Policy Characteristics'!I:I,MATCH($C1410,'Policy Characteristics'!$C:$C,0))),"",INDEX('Policy Characteristics'!I:I,MATCH($C1410,'Policy Characteristics'!$C:$C,0)))</f>
        <v>% reduction in cost</v>
      </c>
      <c r="P1410" s="14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44" t="str">
        <f>IF(ISBLANK(INDEX('Policy Characteristics'!K:K,MATCH($C1410,'Policy Characteristics'!$C:$C,0))),"",INDEX('Policy Characteristics'!K:K,MATCH($C1410,'Policy Characteristics'!$C:$C,0)))</f>
        <v>architectural-design.html#rnd</v>
      </c>
      <c r="R1410" s="144" t="str">
        <f>IF(ISBLANK(INDEX('Policy Characteristics'!L:L,MATCH($C1410,'Policy Characteristics'!$C:$C,0))),"",INDEX('Policy Characteristics'!L:L,MATCH($C1410,'Policy Characteristics'!$C:$C,0)))</f>
        <v>research-and-development.html</v>
      </c>
    </row>
    <row r="1411" spans="1:18" x14ac:dyDescent="0.25">
      <c r="A1411" s="144" t="str">
        <f>IF(ISBLANK(INDEX('Policy Characteristics'!A:A,MATCH($C1411,'Policy Characteristics'!$C:$C,0))),"",INDEX('Policy Characteristics'!A:A,MATCH($C1411,'Policy Characteristics'!$C:$C,0)))</f>
        <v>Research and Development</v>
      </c>
      <c r="B1411" s="152" t="str">
        <f>IF(ISBLANK(INDEX('Policy Characteristics'!B:B,MATCH($C1411,'Policy Characteristics'!$C:$C,0))),"",INDEX('Policy Characteristics'!B:B,MATCH($C1411,'Policy Characteristics'!$C:$C,0)))</f>
        <v>Capital Cost Reduction</v>
      </c>
      <c r="C1411" s="144" t="str">
        <f t="shared" si="63"/>
        <v>RnD Electricity Capital Cost Perc Reduction</v>
      </c>
      <c r="D1411" s="6" t="s">
        <v>2409</v>
      </c>
      <c r="E1411" s="45"/>
      <c r="F1411" s="6" t="s">
        <v>2411</v>
      </c>
      <c r="G1411" s="45"/>
      <c r="H1411" s="43">
        <v>1821</v>
      </c>
      <c r="I1411" t="s">
        <v>43</v>
      </c>
      <c r="J1411" s="145" t="str">
        <f>IF(ISBLANK(INDEX('Policy Characteristics'!D:D,MATCH($C1411,'Policy Characteristics'!$C:$C,0))),"",INDEX('Policy Characteristics'!D:D,MATCH($C1411,'Policy Characteristics'!$C:$C,0)))</f>
        <v>R&amp;D Capital Cost Reductions</v>
      </c>
      <c r="K1411" s="144" t="str">
        <f>IF(ISBLANK(INDEX('Policy Characteristics'!E:E,MATCH($C1411,'Policy Characteristics'!$C:$C,0))),"",INDEX('Policy Characteristics'!E:E,MATCH($C1411,'Policy Characteristics'!$C:$C,0)))</f>
        <v>RnD electricity capital cost reduction</v>
      </c>
      <c r="L1411" s="151">
        <f>IF(ISBLANK(INDEX('Policy Characteristics'!F:F,MATCH($C1411,'Policy Characteristics'!$C:$C,0))),"",INDEX('Policy Characteristics'!F:F,MATCH($C1411,'Policy Characteristics'!$C:$C,0)))</f>
        <v>0</v>
      </c>
      <c r="M1411" s="151">
        <f>IF(ISBLANK(INDEX('Policy Characteristics'!G:G,MATCH($C1411,'Policy Characteristics'!$C:$C,0))),"",INDEX('Policy Characteristics'!G:G,MATCH($C1411,'Policy Characteristics'!$C:$C,0)))</f>
        <v>0.4</v>
      </c>
      <c r="N1411" s="151">
        <f>IF(ISBLANK(INDEX('Policy Characteristics'!H:H,MATCH($C1411,'Policy Characteristics'!$C:$C,0))),"",INDEX('Policy Characteristics'!H:H,MATCH($C1411,'Policy Characteristics'!$C:$C,0)))</f>
        <v>0.01</v>
      </c>
      <c r="O1411" s="144" t="str">
        <f>IF(ISBLANK(INDEX('Policy Characteristics'!I:I,MATCH($C1411,'Policy Characteristics'!$C:$C,0))),"",INDEX('Policy Characteristics'!I:I,MATCH($C1411,'Policy Characteristics'!$C:$C,0)))</f>
        <v>% reduction in cost</v>
      </c>
      <c r="P1411" s="14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44" t="str">
        <f>IF(ISBLANK(INDEX('Policy Characteristics'!K:K,MATCH($C1411,'Policy Characteristics'!$C:$C,0))),"",INDEX('Policy Characteristics'!K:K,MATCH($C1411,'Policy Characteristics'!$C:$C,0)))</f>
        <v>architectural-design.html#rnd</v>
      </c>
      <c r="R1411" s="144" t="str">
        <f>IF(ISBLANK(INDEX('Policy Characteristics'!L:L,MATCH($C1411,'Policy Characteristics'!$C:$C,0))),"",INDEX('Policy Characteristics'!L:L,MATCH($C1411,'Policy Characteristics'!$C:$C,0)))</f>
        <v>research-and-development.html</v>
      </c>
    </row>
    <row r="1412" spans="1:18" x14ac:dyDescent="0.25">
      <c r="A1412" s="144" t="str">
        <f>IF(ISBLANK(INDEX('Policy Characteristics'!A:A,MATCH($C1412,'Policy Characteristics'!$C:$C,0))),"",INDEX('Policy Characteristics'!A:A,MATCH($C1412,'Policy Characteristics'!$C:$C,0)))</f>
        <v>Research and Development</v>
      </c>
      <c r="B1412" s="152" t="str">
        <f>IF(ISBLANK(INDEX('Policy Characteristics'!B:B,MATCH($C1412,'Policy Characteristics'!$C:$C,0))),"",INDEX('Policy Characteristics'!B:B,MATCH($C1412,'Policy Characteristics'!$C:$C,0)))</f>
        <v>Capital Cost Reduction</v>
      </c>
      <c r="C1412" s="144" t="str">
        <f t="shared" si="63"/>
        <v>RnD Electricity Capital Cost Perc Reduction</v>
      </c>
      <c r="D1412" s="6" t="s">
        <v>2410</v>
      </c>
      <c r="E1412" s="45"/>
      <c r="F1412" s="6" t="s">
        <v>2412</v>
      </c>
      <c r="G1412" s="45"/>
      <c r="H1412" s="43">
        <v>2245</v>
      </c>
      <c r="I1412" t="s">
        <v>43</v>
      </c>
      <c r="J1412" s="145" t="str">
        <f>IF(ISBLANK(INDEX('Policy Characteristics'!D:D,MATCH($C1412,'Policy Characteristics'!$C:$C,0))),"",INDEX('Policy Characteristics'!D:D,MATCH($C1412,'Policy Characteristics'!$C:$C,0)))</f>
        <v>R&amp;D Capital Cost Reductions</v>
      </c>
      <c r="K1412" s="144" t="str">
        <f>IF(ISBLANK(INDEX('Policy Characteristics'!E:E,MATCH($C1412,'Policy Characteristics'!$C:$C,0))),"",INDEX('Policy Characteristics'!E:E,MATCH($C1412,'Policy Characteristics'!$C:$C,0)))</f>
        <v>RnD electricity capital cost reduction</v>
      </c>
      <c r="L1412" s="151">
        <f>IF(ISBLANK(INDEX('Policy Characteristics'!F:F,MATCH($C1412,'Policy Characteristics'!$C:$C,0))),"",INDEX('Policy Characteristics'!F:F,MATCH($C1412,'Policy Characteristics'!$C:$C,0)))</f>
        <v>0</v>
      </c>
      <c r="M1412" s="151">
        <f>IF(ISBLANK(INDEX('Policy Characteristics'!G:G,MATCH($C1412,'Policy Characteristics'!$C:$C,0))),"",INDEX('Policy Characteristics'!G:G,MATCH($C1412,'Policy Characteristics'!$C:$C,0)))</f>
        <v>0.4</v>
      </c>
      <c r="N1412" s="151">
        <f>IF(ISBLANK(INDEX('Policy Characteristics'!H:H,MATCH($C1412,'Policy Characteristics'!$C:$C,0))),"",INDEX('Policy Characteristics'!H:H,MATCH($C1412,'Policy Characteristics'!$C:$C,0)))</f>
        <v>0.01</v>
      </c>
      <c r="O1412" s="144" t="str">
        <f>IF(ISBLANK(INDEX('Policy Characteristics'!I:I,MATCH($C1412,'Policy Characteristics'!$C:$C,0))),"",INDEX('Policy Characteristics'!I:I,MATCH($C1412,'Policy Characteristics'!$C:$C,0)))</f>
        <v>% reduction in cost</v>
      </c>
      <c r="P1412" s="14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44" t="str">
        <f>IF(ISBLANK(INDEX('Policy Characteristics'!K:K,MATCH($C1412,'Policy Characteristics'!$C:$C,0))),"",INDEX('Policy Characteristics'!K:K,MATCH($C1412,'Policy Characteristics'!$C:$C,0)))</f>
        <v>architectural-design.html#rnd</v>
      </c>
      <c r="R1412" s="144" t="str">
        <f>IF(ISBLANK(INDEX('Policy Characteristics'!L:L,MATCH($C1412,'Policy Characteristics'!$C:$C,0))),"",INDEX('Policy Characteristics'!L:L,MATCH($C1412,'Policy Characteristics'!$C:$C,0)))</f>
        <v>research-and-development.html</v>
      </c>
    </row>
    <row r="1413" spans="1:18" x14ac:dyDescent="0.25">
      <c r="A1413" s="144" t="str">
        <f>IF(ISBLANK(INDEX('Policy Characteristics'!A:A,MATCH($C1413,'Policy Characteristics'!$C:$C,0))),"",INDEX('Policy Characteristics'!A:A,MATCH($C1413,'Policy Characteristics'!$C:$C,0)))</f>
        <v>Research and Development</v>
      </c>
      <c r="B1413" s="152" t="str">
        <f>IF(ISBLANK(INDEX('Policy Characteristics'!B:B,MATCH($C1413,'Policy Characteristics'!$C:$C,0))),"",INDEX('Policy Characteristics'!B:B,MATCH($C1413,'Policy Characteristics'!$C:$C,0)))</f>
        <v>Capital Cost Reduction</v>
      </c>
      <c r="C1413" t="s">
        <v>287</v>
      </c>
      <c r="D1413" t="s">
        <v>1956</v>
      </c>
      <c r="E1413" s="45"/>
      <c r="F1413" s="6" t="s">
        <v>1983</v>
      </c>
      <c r="G1413" s="45"/>
      <c r="H1413" s="43">
        <v>1462</v>
      </c>
      <c r="I1413" t="s">
        <v>43</v>
      </c>
      <c r="J1413" s="145" t="str">
        <f>IF(ISBLANK(INDEX('Policy Characteristics'!D:D,MATCH($C1413,'Policy Characteristics'!$C:$C,0))),"",INDEX('Policy Characteristics'!D:D,MATCH($C1413,'Policy Characteristics'!$C:$C,0)))</f>
        <v>R&amp;D Capital Cost Reductions</v>
      </c>
      <c r="K1413" s="144" t="str">
        <f>IF(ISBLANK(INDEX('Policy Characteristics'!E:E,MATCH($C1413,'Policy Characteristics'!$C:$C,0))),"",INDEX('Policy Characteristics'!E:E,MATCH($C1413,'Policy Characteristics'!$C:$C,0)))</f>
        <v>RnD industry capital cost reduction</v>
      </c>
      <c r="L1413" s="151">
        <f>IF(ISBLANK(INDEX('Policy Characteristics'!F:F,MATCH($C1413,'Policy Characteristics'!$C:$C,0))),"",INDEX('Policy Characteristics'!F:F,MATCH($C1413,'Policy Characteristics'!$C:$C,0)))</f>
        <v>0</v>
      </c>
      <c r="M1413" s="151">
        <f>IF(ISBLANK(INDEX('Policy Characteristics'!G:G,MATCH($C1413,'Policy Characteristics'!$C:$C,0))),"",INDEX('Policy Characteristics'!G:G,MATCH($C1413,'Policy Characteristics'!$C:$C,0)))</f>
        <v>0.4</v>
      </c>
      <c r="N1413" s="151">
        <f>IF(ISBLANK(INDEX('Policy Characteristics'!H:H,MATCH($C1413,'Policy Characteristics'!$C:$C,0))),"",INDEX('Policy Characteristics'!H:H,MATCH($C1413,'Policy Characteristics'!$C:$C,0)))</f>
        <v>0.01</v>
      </c>
      <c r="O1413" s="144" t="str">
        <f>IF(ISBLANK(INDEX('Policy Characteristics'!I:I,MATCH($C1413,'Policy Characteristics'!$C:$C,0))),"",INDEX('Policy Characteristics'!I:I,MATCH($C1413,'Policy Characteristics'!$C:$C,0)))</f>
        <v>% reduction in cost</v>
      </c>
      <c r="P1413" s="14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44" t="str">
        <f>IF(ISBLANK(INDEX('Policy Characteristics'!K:K,MATCH($C1413,'Policy Characteristics'!$C:$C,0))),"",INDEX('Policy Characteristics'!K:K,MATCH($C1413,'Policy Characteristics'!$C:$C,0)))</f>
        <v>architectural-design.html#rnd</v>
      </c>
      <c r="R1413" s="144" t="str">
        <f>IF(ISBLANK(INDEX('Policy Characteristics'!L:L,MATCH($C1413,'Policy Characteristics'!$C:$C,0))),"",INDEX('Policy Characteristics'!L:L,MATCH($C1413,'Policy Characteristics'!$C:$C,0)))</f>
        <v>research-and-development.html</v>
      </c>
    </row>
    <row r="1414" spans="1:18" x14ac:dyDescent="0.25">
      <c r="A1414" s="144" t="str">
        <f>IF(ISBLANK(INDEX('Policy Characteristics'!A:A,MATCH($C1414,'Policy Characteristics'!$C:$C,0))),"",INDEX('Policy Characteristics'!A:A,MATCH($C1414,'Policy Characteristics'!$C:$C,0)))</f>
        <v>Research and Development</v>
      </c>
      <c r="B1414" s="152" t="str">
        <f>IF(ISBLANK(INDEX('Policy Characteristics'!B:B,MATCH($C1414,'Policy Characteristics'!$C:$C,0))),"",INDEX('Policy Characteristics'!B:B,MATCH($C1414,'Policy Characteristics'!$C:$C,0)))</f>
        <v>Capital Cost Reduction</v>
      </c>
      <c r="C1414" s="144" t="str">
        <f t="shared" ref="C1414:C1437" si="64">C$1413</f>
        <v>RnD Industry Capital Cost Perc Reduction</v>
      </c>
      <c r="D1414" t="s">
        <v>1957</v>
      </c>
      <c r="E1414" s="45"/>
      <c r="F1414" s="6" t="s">
        <v>1984</v>
      </c>
      <c r="G1414" s="45"/>
      <c r="H1414" s="43">
        <v>1463</v>
      </c>
      <c r="I1414" t="s">
        <v>43</v>
      </c>
      <c r="J1414" s="145" t="str">
        <f>IF(ISBLANK(INDEX('Policy Characteristics'!D:D,MATCH($C1414,'Policy Characteristics'!$C:$C,0))),"",INDEX('Policy Characteristics'!D:D,MATCH($C1414,'Policy Characteristics'!$C:$C,0)))</f>
        <v>R&amp;D Capital Cost Reductions</v>
      </c>
      <c r="K1414" s="144" t="str">
        <f>IF(ISBLANK(INDEX('Policy Characteristics'!E:E,MATCH($C1414,'Policy Characteristics'!$C:$C,0))),"",INDEX('Policy Characteristics'!E:E,MATCH($C1414,'Policy Characteristics'!$C:$C,0)))</f>
        <v>RnD industry capital cost reduction</v>
      </c>
      <c r="L1414" s="151">
        <f>IF(ISBLANK(INDEX('Policy Characteristics'!F:F,MATCH($C1414,'Policy Characteristics'!$C:$C,0))),"",INDEX('Policy Characteristics'!F:F,MATCH($C1414,'Policy Characteristics'!$C:$C,0)))</f>
        <v>0</v>
      </c>
      <c r="M1414" s="151">
        <f>IF(ISBLANK(INDEX('Policy Characteristics'!G:G,MATCH($C1414,'Policy Characteristics'!$C:$C,0))),"",INDEX('Policy Characteristics'!G:G,MATCH($C1414,'Policy Characteristics'!$C:$C,0)))</f>
        <v>0.4</v>
      </c>
      <c r="N1414" s="151">
        <f>IF(ISBLANK(INDEX('Policy Characteristics'!H:H,MATCH($C1414,'Policy Characteristics'!$C:$C,0))),"",INDEX('Policy Characteristics'!H:H,MATCH($C1414,'Policy Characteristics'!$C:$C,0)))</f>
        <v>0.01</v>
      </c>
      <c r="O1414" s="144" t="str">
        <f>IF(ISBLANK(INDEX('Policy Characteristics'!I:I,MATCH($C1414,'Policy Characteristics'!$C:$C,0))),"",INDEX('Policy Characteristics'!I:I,MATCH($C1414,'Policy Characteristics'!$C:$C,0)))</f>
        <v>% reduction in cost</v>
      </c>
      <c r="P1414" s="14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44" t="str">
        <f>IF(ISBLANK(INDEX('Policy Characteristics'!K:K,MATCH($C1414,'Policy Characteristics'!$C:$C,0))),"",INDEX('Policy Characteristics'!K:K,MATCH($C1414,'Policy Characteristics'!$C:$C,0)))</f>
        <v>architectural-design.html#rnd</v>
      </c>
      <c r="R1414" s="144" t="str">
        <f>IF(ISBLANK(INDEX('Policy Characteristics'!L:L,MATCH($C1414,'Policy Characteristics'!$C:$C,0))),"",INDEX('Policy Characteristics'!L:L,MATCH($C1414,'Policy Characteristics'!$C:$C,0)))</f>
        <v>research-and-development.html</v>
      </c>
    </row>
    <row r="1415" spans="1:18" x14ac:dyDescent="0.25">
      <c r="A1415" s="144" t="str">
        <f>IF(ISBLANK(INDEX('Policy Characteristics'!A:A,MATCH($C1415,'Policy Characteristics'!$C:$C,0))),"",INDEX('Policy Characteristics'!A:A,MATCH($C1415,'Policy Characteristics'!$C:$C,0)))</f>
        <v>Research and Development</v>
      </c>
      <c r="B1415" s="152" t="str">
        <f>IF(ISBLANK(INDEX('Policy Characteristics'!B:B,MATCH($C1415,'Policy Characteristics'!$C:$C,0))),"",INDEX('Policy Characteristics'!B:B,MATCH($C1415,'Policy Characteristics'!$C:$C,0)))</f>
        <v>Capital Cost Reduction</v>
      </c>
      <c r="C1415" s="144" t="str">
        <f t="shared" si="64"/>
        <v>RnD Industry Capital Cost Perc Reduction</v>
      </c>
      <c r="D1415" t="s">
        <v>1958</v>
      </c>
      <c r="E1415" s="45"/>
      <c r="F1415" s="6" t="s">
        <v>1985</v>
      </c>
      <c r="G1415" s="45"/>
      <c r="H1415" s="43">
        <v>1464</v>
      </c>
      <c r="I1415" t="s">
        <v>43</v>
      </c>
      <c r="J1415" s="145" t="str">
        <f>IF(ISBLANK(INDEX('Policy Characteristics'!D:D,MATCH($C1415,'Policy Characteristics'!$C:$C,0))),"",INDEX('Policy Characteristics'!D:D,MATCH($C1415,'Policy Characteristics'!$C:$C,0)))</f>
        <v>R&amp;D Capital Cost Reductions</v>
      </c>
      <c r="K1415" s="144" t="str">
        <f>IF(ISBLANK(INDEX('Policy Characteristics'!E:E,MATCH($C1415,'Policy Characteristics'!$C:$C,0))),"",INDEX('Policy Characteristics'!E:E,MATCH($C1415,'Policy Characteristics'!$C:$C,0)))</f>
        <v>RnD industry capital cost reduction</v>
      </c>
      <c r="L1415" s="151">
        <f>IF(ISBLANK(INDEX('Policy Characteristics'!F:F,MATCH($C1415,'Policy Characteristics'!$C:$C,0))),"",INDEX('Policy Characteristics'!F:F,MATCH($C1415,'Policy Characteristics'!$C:$C,0)))</f>
        <v>0</v>
      </c>
      <c r="M1415" s="151">
        <f>IF(ISBLANK(INDEX('Policy Characteristics'!G:G,MATCH($C1415,'Policy Characteristics'!$C:$C,0))),"",INDEX('Policy Characteristics'!G:G,MATCH($C1415,'Policy Characteristics'!$C:$C,0)))</f>
        <v>0.4</v>
      </c>
      <c r="N1415" s="151">
        <f>IF(ISBLANK(INDEX('Policy Characteristics'!H:H,MATCH($C1415,'Policy Characteristics'!$C:$C,0))),"",INDEX('Policy Characteristics'!H:H,MATCH($C1415,'Policy Characteristics'!$C:$C,0)))</f>
        <v>0.01</v>
      </c>
      <c r="O1415" s="144" t="str">
        <f>IF(ISBLANK(INDEX('Policy Characteristics'!I:I,MATCH($C1415,'Policy Characteristics'!$C:$C,0))),"",INDEX('Policy Characteristics'!I:I,MATCH($C1415,'Policy Characteristics'!$C:$C,0)))</f>
        <v>% reduction in cost</v>
      </c>
      <c r="P1415" s="14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44" t="str">
        <f>IF(ISBLANK(INDEX('Policy Characteristics'!K:K,MATCH($C1415,'Policy Characteristics'!$C:$C,0))),"",INDEX('Policy Characteristics'!K:K,MATCH($C1415,'Policy Characteristics'!$C:$C,0)))</f>
        <v>architectural-design.html#rnd</v>
      </c>
      <c r="R1415" s="144" t="str">
        <f>IF(ISBLANK(INDEX('Policy Characteristics'!L:L,MATCH($C1415,'Policy Characteristics'!$C:$C,0))),"",INDEX('Policy Characteristics'!L:L,MATCH($C1415,'Policy Characteristics'!$C:$C,0)))</f>
        <v>research-and-development.html</v>
      </c>
    </row>
    <row r="1416" spans="1:18" x14ac:dyDescent="0.25">
      <c r="A1416" s="144" t="str">
        <f>IF(ISBLANK(INDEX('Policy Characteristics'!A:A,MATCH($C1416,'Policy Characteristics'!$C:$C,0))),"",INDEX('Policy Characteristics'!A:A,MATCH($C1416,'Policy Characteristics'!$C:$C,0)))</f>
        <v>Research and Development</v>
      </c>
      <c r="B1416" s="152" t="str">
        <f>IF(ISBLANK(INDEX('Policy Characteristics'!B:B,MATCH($C1416,'Policy Characteristics'!$C:$C,0))),"",INDEX('Policy Characteristics'!B:B,MATCH($C1416,'Policy Characteristics'!$C:$C,0)))</f>
        <v>Capital Cost Reduction</v>
      </c>
      <c r="C1416" s="144" t="str">
        <f t="shared" si="64"/>
        <v>RnD Industry Capital Cost Perc Reduction</v>
      </c>
      <c r="D1416" t="s">
        <v>1959</v>
      </c>
      <c r="E1416" s="45"/>
      <c r="F1416" s="6" t="s">
        <v>1986</v>
      </c>
      <c r="G1416" s="45"/>
      <c r="H1416" s="43">
        <v>1465</v>
      </c>
      <c r="I1416" t="s">
        <v>43</v>
      </c>
      <c r="J1416" s="145" t="str">
        <f>IF(ISBLANK(INDEX('Policy Characteristics'!D:D,MATCH($C1416,'Policy Characteristics'!$C:$C,0))),"",INDEX('Policy Characteristics'!D:D,MATCH($C1416,'Policy Characteristics'!$C:$C,0)))</f>
        <v>R&amp;D Capital Cost Reductions</v>
      </c>
      <c r="K1416" s="144" t="str">
        <f>IF(ISBLANK(INDEX('Policy Characteristics'!E:E,MATCH($C1416,'Policy Characteristics'!$C:$C,0))),"",INDEX('Policy Characteristics'!E:E,MATCH($C1416,'Policy Characteristics'!$C:$C,0)))</f>
        <v>RnD industry capital cost reduction</v>
      </c>
      <c r="L1416" s="151">
        <f>IF(ISBLANK(INDEX('Policy Characteristics'!F:F,MATCH($C1416,'Policy Characteristics'!$C:$C,0))),"",INDEX('Policy Characteristics'!F:F,MATCH($C1416,'Policy Characteristics'!$C:$C,0)))</f>
        <v>0</v>
      </c>
      <c r="M1416" s="151">
        <f>IF(ISBLANK(INDEX('Policy Characteristics'!G:G,MATCH($C1416,'Policy Characteristics'!$C:$C,0))),"",INDEX('Policy Characteristics'!G:G,MATCH($C1416,'Policy Characteristics'!$C:$C,0)))</f>
        <v>0.4</v>
      </c>
      <c r="N1416" s="151">
        <f>IF(ISBLANK(INDEX('Policy Characteristics'!H:H,MATCH($C1416,'Policy Characteristics'!$C:$C,0))),"",INDEX('Policy Characteristics'!H:H,MATCH($C1416,'Policy Characteristics'!$C:$C,0)))</f>
        <v>0.01</v>
      </c>
      <c r="O1416" s="144" t="str">
        <f>IF(ISBLANK(INDEX('Policy Characteristics'!I:I,MATCH($C1416,'Policy Characteristics'!$C:$C,0))),"",INDEX('Policy Characteristics'!I:I,MATCH($C1416,'Policy Characteristics'!$C:$C,0)))</f>
        <v>% reduction in cost</v>
      </c>
      <c r="P1416" s="14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44" t="str">
        <f>IF(ISBLANK(INDEX('Policy Characteristics'!K:K,MATCH($C1416,'Policy Characteristics'!$C:$C,0))),"",INDEX('Policy Characteristics'!K:K,MATCH($C1416,'Policy Characteristics'!$C:$C,0)))</f>
        <v>architectural-design.html#rnd</v>
      </c>
      <c r="R1416" s="144" t="str">
        <f>IF(ISBLANK(INDEX('Policy Characteristics'!L:L,MATCH($C1416,'Policy Characteristics'!$C:$C,0))),"",INDEX('Policy Characteristics'!L:L,MATCH($C1416,'Policy Characteristics'!$C:$C,0)))</f>
        <v>research-and-development.html</v>
      </c>
    </row>
    <row r="1417" spans="1:18" x14ac:dyDescent="0.25">
      <c r="A1417" s="144" t="str">
        <f>IF(ISBLANK(INDEX('Policy Characteristics'!A:A,MATCH($C1417,'Policy Characteristics'!$C:$C,0))),"",INDEX('Policy Characteristics'!A:A,MATCH($C1417,'Policy Characteristics'!$C:$C,0)))</f>
        <v>Research and Development</v>
      </c>
      <c r="B1417" s="152" t="str">
        <f>IF(ISBLANK(INDEX('Policy Characteristics'!B:B,MATCH($C1417,'Policy Characteristics'!$C:$C,0))),"",INDEX('Policy Characteristics'!B:B,MATCH($C1417,'Policy Characteristics'!$C:$C,0)))</f>
        <v>Capital Cost Reduction</v>
      </c>
      <c r="C1417" s="144" t="str">
        <f t="shared" si="64"/>
        <v>RnD Industry Capital Cost Perc Reduction</v>
      </c>
      <c r="D1417" t="s">
        <v>1960</v>
      </c>
      <c r="E1417" s="45"/>
      <c r="F1417" s="6" t="s">
        <v>1987</v>
      </c>
      <c r="G1417" s="45"/>
      <c r="H1417" s="43">
        <v>1466</v>
      </c>
      <c r="I1417" t="s">
        <v>43</v>
      </c>
      <c r="J1417" s="145" t="str">
        <f>IF(ISBLANK(INDEX('Policy Characteristics'!D:D,MATCH($C1417,'Policy Characteristics'!$C:$C,0))),"",INDEX('Policy Characteristics'!D:D,MATCH($C1417,'Policy Characteristics'!$C:$C,0)))</f>
        <v>R&amp;D Capital Cost Reductions</v>
      </c>
      <c r="K1417" s="144" t="str">
        <f>IF(ISBLANK(INDEX('Policy Characteristics'!E:E,MATCH($C1417,'Policy Characteristics'!$C:$C,0))),"",INDEX('Policy Characteristics'!E:E,MATCH($C1417,'Policy Characteristics'!$C:$C,0)))</f>
        <v>RnD industry capital cost reduction</v>
      </c>
      <c r="L1417" s="151">
        <f>IF(ISBLANK(INDEX('Policy Characteristics'!F:F,MATCH($C1417,'Policy Characteristics'!$C:$C,0))),"",INDEX('Policy Characteristics'!F:F,MATCH($C1417,'Policy Characteristics'!$C:$C,0)))</f>
        <v>0</v>
      </c>
      <c r="M1417" s="151">
        <f>IF(ISBLANK(INDEX('Policy Characteristics'!G:G,MATCH($C1417,'Policy Characteristics'!$C:$C,0))),"",INDEX('Policy Characteristics'!G:G,MATCH($C1417,'Policy Characteristics'!$C:$C,0)))</f>
        <v>0.4</v>
      </c>
      <c r="N1417" s="151">
        <f>IF(ISBLANK(INDEX('Policy Characteristics'!H:H,MATCH($C1417,'Policy Characteristics'!$C:$C,0))),"",INDEX('Policy Characteristics'!H:H,MATCH($C1417,'Policy Characteristics'!$C:$C,0)))</f>
        <v>0.01</v>
      </c>
      <c r="O1417" s="144" t="str">
        <f>IF(ISBLANK(INDEX('Policy Characteristics'!I:I,MATCH($C1417,'Policy Characteristics'!$C:$C,0))),"",INDEX('Policy Characteristics'!I:I,MATCH($C1417,'Policy Characteristics'!$C:$C,0)))</f>
        <v>% reduction in cost</v>
      </c>
      <c r="P1417" s="14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44" t="str">
        <f>IF(ISBLANK(INDEX('Policy Characteristics'!K:K,MATCH($C1417,'Policy Characteristics'!$C:$C,0))),"",INDEX('Policy Characteristics'!K:K,MATCH($C1417,'Policy Characteristics'!$C:$C,0)))</f>
        <v>architectural-design.html#rnd</v>
      </c>
      <c r="R1417" s="144" t="str">
        <f>IF(ISBLANK(INDEX('Policy Characteristics'!L:L,MATCH($C1417,'Policy Characteristics'!$C:$C,0))),"",INDEX('Policy Characteristics'!L:L,MATCH($C1417,'Policy Characteristics'!$C:$C,0)))</f>
        <v>research-and-development.html</v>
      </c>
    </row>
    <row r="1418" spans="1:18" x14ac:dyDescent="0.25">
      <c r="A1418" s="144" t="str">
        <f>IF(ISBLANK(INDEX('Policy Characteristics'!A:A,MATCH($C1418,'Policy Characteristics'!$C:$C,0))),"",INDEX('Policy Characteristics'!A:A,MATCH($C1418,'Policy Characteristics'!$C:$C,0)))</f>
        <v>Research and Development</v>
      </c>
      <c r="B1418" s="152" t="str">
        <f>IF(ISBLANK(INDEX('Policy Characteristics'!B:B,MATCH($C1418,'Policy Characteristics'!$C:$C,0))),"",INDEX('Policy Characteristics'!B:B,MATCH($C1418,'Policy Characteristics'!$C:$C,0)))</f>
        <v>Capital Cost Reduction</v>
      </c>
      <c r="C1418" s="144" t="str">
        <f t="shared" si="64"/>
        <v>RnD Industry Capital Cost Perc Reduction</v>
      </c>
      <c r="D1418" t="s">
        <v>1961</v>
      </c>
      <c r="E1418" s="45"/>
      <c r="F1418" s="6" t="s">
        <v>1988</v>
      </c>
      <c r="G1418" s="45"/>
      <c r="H1418" s="43">
        <v>1467</v>
      </c>
      <c r="I1418" t="s">
        <v>43</v>
      </c>
      <c r="J1418" s="145" t="str">
        <f>IF(ISBLANK(INDEX('Policy Characteristics'!D:D,MATCH($C1418,'Policy Characteristics'!$C:$C,0))),"",INDEX('Policy Characteristics'!D:D,MATCH($C1418,'Policy Characteristics'!$C:$C,0)))</f>
        <v>R&amp;D Capital Cost Reductions</v>
      </c>
      <c r="K1418" s="144" t="str">
        <f>IF(ISBLANK(INDEX('Policy Characteristics'!E:E,MATCH($C1418,'Policy Characteristics'!$C:$C,0))),"",INDEX('Policy Characteristics'!E:E,MATCH($C1418,'Policy Characteristics'!$C:$C,0)))</f>
        <v>RnD industry capital cost reduction</v>
      </c>
      <c r="L1418" s="151">
        <f>IF(ISBLANK(INDEX('Policy Characteristics'!F:F,MATCH($C1418,'Policy Characteristics'!$C:$C,0))),"",INDEX('Policy Characteristics'!F:F,MATCH($C1418,'Policy Characteristics'!$C:$C,0)))</f>
        <v>0</v>
      </c>
      <c r="M1418" s="151">
        <f>IF(ISBLANK(INDEX('Policy Characteristics'!G:G,MATCH($C1418,'Policy Characteristics'!$C:$C,0))),"",INDEX('Policy Characteristics'!G:G,MATCH($C1418,'Policy Characteristics'!$C:$C,0)))</f>
        <v>0.4</v>
      </c>
      <c r="N1418" s="151">
        <f>IF(ISBLANK(INDEX('Policy Characteristics'!H:H,MATCH($C1418,'Policy Characteristics'!$C:$C,0))),"",INDEX('Policy Characteristics'!H:H,MATCH($C1418,'Policy Characteristics'!$C:$C,0)))</f>
        <v>0.01</v>
      </c>
      <c r="O1418" s="144" t="str">
        <f>IF(ISBLANK(INDEX('Policy Characteristics'!I:I,MATCH($C1418,'Policy Characteristics'!$C:$C,0))),"",INDEX('Policy Characteristics'!I:I,MATCH($C1418,'Policy Characteristics'!$C:$C,0)))</f>
        <v>% reduction in cost</v>
      </c>
      <c r="P1418" s="14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44" t="str">
        <f>IF(ISBLANK(INDEX('Policy Characteristics'!K:K,MATCH($C1418,'Policy Characteristics'!$C:$C,0))),"",INDEX('Policy Characteristics'!K:K,MATCH($C1418,'Policy Characteristics'!$C:$C,0)))</f>
        <v>architectural-design.html#rnd</v>
      </c>
      <c r="R1418" s="144" t="str">
        <f>IF(ISBLANK(INDEX('Policy Characteristics'!L:L,MATCH($C1418,'Policy Characteristics'!$C:$C,0))),"",INDEX('Policy Characteristics'!L:L,MATCH($C1418,'Policy Characteristics'!$C:$C,0)))</f>
        <v>research-and-development.html</v>
      </c>
    </row>
    <row r="1419" spans="1:18" x14ac:dyDescent="0.25">
      <c r="A1419" s="144" t="str">
        <f>IF(ISBLANK(INDEX('Policy Characteristics'!A:A,MATCH($C1419,'Policy Characteristics'!$C:$C,0))),"",INDEX('Policy Characteristics'!A:A,MATCH($C1419,'Policy Characteristics'!$C:$C,0)))</f>
        <v>Research and Development</v>
      </c>
      <c r="B1419" s="152" t="str">
        <f>IF(ISBLANK(INDEX('Policy Characteristics'!B:B,MATCH($C1419,'Policy Characteristics'!$C:$C,0))),"",INDEX('Policy Characteristics'!B:B,MATCH($C1419,'Policy Characteristics'!$C:$C,0)))</f>
        <v>Capital Cost Reduction</v>
      </c>
      <c r="C1419" s="144" t="str">
        <f t="shared" si="64"/>
        <v>RnD Industry Capital Cost Perc Reduction</v>
      </c>
      <c r="D1419" t="s">
        <v>1962</v>
      </c>
      <c r="E1419" s="45"/>
      <c r="F1419" s="6" t="s">
        <v>1989</v>
      </c>
      <c r="G1419" s="45"/>
      <c r="H1419" s="43">
        <v>1468</v>
      </c>
      <c r="I1419" t="s">
        <v>43</v>
      </c>
      <c r="J1419" s="145" t="str">
        <f>IF(ISBLANK(INDEX('Policy Characteristics'!D:D,MATCH($C1419,'Policy Characteristics'!$C:$C,0))),"",INDEX('Policy Characteristics'!D:D,MATCH($C1419,'Policy Characteristics'!$C:$C,0)))</f>
        <v>R&amp;D Capital Cost Reductions</v>
      </c>
      <c r="K1419" s="144" t="str">
        <f>IF(ISBLANK(INDEX('Policy Characteristics'!E:E,MATCH($C1419,'Policy Characteristics'!$C:$C,0))),"",INDEX('Policy Characteristics'!E:E,MATCH($C1419,'Policy Characteristics'!$C:$C,0)))</f>
        <v>RnD industry capital cost reduction</v>
      </c>
      <c r="L1419" s="151">
        <f>IF(ISBLANK(INDEX('Policy Characteristics'!F:F,MATCH($C1419,'Policy Characteristics'!$C:$C,0))),"",INDEX('Policy Characteristics'!F:F,MATCH($C1419,'Policy Characteristics'!$C:$C,0)))</f>
        <v>0</v>
      </c>
      <c r="M1419" s="151">
        <f>IF(ISBLANK(INDEX('Policy Characteristics'!G:G,MATCH($C1419,'Policy Characteristics'!$C:$C,0))),"",INDEX('Policy Characteristics'!G:G,MATCH($C1419,'Policy Characteristics'!$C:$C,0)))</f>
        <v>0.4</v>
      </c>
      <c r="N1419" s="151">
        <f>IF(ISBLANK(INDEX('Policy Characteristics'!H:H,MATCH($C1419,'Policy Characteristics'!$C:$C,0))),"",INDEX('Policy Characteristics'!H:H,MATCH($C1419,'Policy Characteristics'!$C:$C,0)))</f>
        <v>0.01</v>
      </c>
      <c r="O1419" s="144" t="str">
        <f>IF(ISBLANK(INDEX('Policy Characteristics'!I:I,MATCH($C1419,'Policy Characteristics'!$C:$C,0))),"",INDEX('Policy Characteristics'!I:I,MATCH($C1419,'Policy Characteristics'!$C:$C,0)))</f>
        <v>% reduction in cost</v>
      </c>
      <c r="P1419" s="14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44" t="str">
        <f>IF(ISBLANK(INDEX('Policy Characteristics'!K:K,MATCH($C1419,'Policy Characteristics'!$C:$C,0))),"",INDEX('Policy Characteristics'!K:K,MATCH($C1419,'Policy Characteristics'!$C:$C,0)))</f>
        <v>architectural-design.html#rnd</v>
      </c>
      <c r="R1419" s="144" t="str">
        <f>IF(ISBLANK(INDEX('Policy Characteristics'!L:L,MATCH($C1419,'Policy Characteristics'!$C:$C,0))),"",INDEX('Policy Characteristics'!L:L,MATCH($C1419,'Policy Characteristics'!$C:$C,0)))</f>
        <v>research-and-development.html</v>
      </c>
    </row>
    <row r="1420" spans="1:18" x14ac:dyDescent="0.25">
      <c r="A1420" s="144" t="str">
        <f>IF(ISBLANK(INDEX('Policy Characteristics'!A:A,MATCH($C1420,'Policy Characteristics'!$C:$C,0))),"",INDEX('Policy Characteristics'!A:A,MATCH($C1420,'Policy Characteristics'!$C:$C,0)))</f>
        <v>Research and Development</v>
      </c>
      <c r="B1420" s="152" t="str">
        <f>IF(ISBLANK(INDEX('Policy Characteristics'!B:B,MATCH($C1420,'Policy Characteristics'!$C:$C,0))),"",INDEX('Policy Characteristics'!B:B,MATCH($C1420,'Policy Characteristics'!$C:$C,0)))</f>
        <v>Capital Cost Reduction</v>
      </c>
      <c r="C1420" s="144" t="str">
        <f t="shared" si="64"/>
        <v>RnD Industry Capital Cost Perc Reduction</v>
      </c>
      <c r="D1420" t="s">
        <v>1963</v>
      </c>
      <c r="E1420" s="45"/>
      <c r="F1420" s="6" t="s">
        <v>1990</v>
      </c>
      <c r="G1420" s="45"/>
      <c r="H1420" s="43">
        <v>1469</v>
      </c>
      <c r="I1420" t="s">
        <v>43</v>
      </c>
      <c r="J1420" s="145" t="str">
        <f>IF(ISBLANK(INDEX('Policy Characteristics'!D:D,MATCH($C1420,'Policy Characteristics'!$C:$C,0))),"",INDEX('Policy Characteristics'!D:D,MATCH($C1420,'Policy Characteristics'!$C:$C,0)))</f>
        <v>R&amp;D Capital Cost Reductions</v>
      </c>
      <c r="K1420" s="144" t="str">
        <f>IF(ISBLANK(INDEX('Policy Characteristics'!E:E,MATCH($C1420,'Policy Characteristics'!$C:$C,0))),"",INDEX('Policy Characteristics'!E:E,MATCH($C1420,'Policy Characteristics'!$C:$C,0)))</f>
        <v>RnD industry capital cost reduction</v>
      </c>
      <c r="L1420" s="151">
        <f>IF(ISBLANK(INDEX('Policy Characteristics'!F:F,MATCH($C1420,'Policy Characteristics'!$C:$C,0))),"",INDEX('Policy Characteristics'!F:F,MATCH($C1420,'Policy Characteristics'!$C:$C,0)))</f>
        <v>0</v>
      </c>
      <c r="M1420" s="151">
        <f>IF(ISBLANK(INDEX('Policy Characteristics'!G:G,MATCH($C1420,'Policy Characteristics'!$C:$C,0))),"",INDEX('Policy Characteristics'!G:G,MATCH($C1420,'Policy Characteristics'!$C:$C,0)))</f>
        <v>0.4</v>
      </c>
      <c r="N1420" s="151">
        <f>IF(ISBLANK(INDEX('Policy Characteristics'!H:H,MATCH($C1420,'Policy Characteristics'!$C:$C,0))),"",INDEX('Policy Characteristics'!H:H,MATCH($C1420,'Policy Characteristics'!$C:$C,0)))</f>
        <v>0.01</v>
      </c>
      <c r="O1420" s="144" t="str">
        <f>IF(ISBLANK(INDEX('Policy Characteristics'!I:I,MATCH($C1420,'Policy Characteristics'!$C:$C,0))),"",INDEX('Policy Characteristics'!I:I,MATCH($C1420,'Policy Characteristics'!$C:$C,0)))</f>
        <v>% reduction in cost</v>
      </c>
      <c r="P1420" s="14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44" t="str">
        <f>IF(ISBLANK(INDEX('Policy Characteristics'!K:K,MATCH($C1420,'Policy Characteristics'!$C:$C,0))),"",INDEX('Policy Characteristics'!K:K,MATCH($C1420,'Policy Characteristics'!$C:$C,0)))</f>
        <v>architectural-design.html#rnd</v>
      </c>
      <c r="R1420" s="144" t="str">
        <f>IF(ISBLANK(INDEX('Policy Characteristics'!L:L,MATCH($C1420,'Policy Characteristics'!$C:$C,0))),"",INDEX('Policy Characteristics'!L:L,MATCH($C1420,'Policy Characteristics'!$C:$C,0)))</f>
        <v>research-and-development.html</v>
      </c>
    </row>
    <row r="1421" spans="1:18" x14ac:dyDescent="0.25">
      <c r="A1421" s="144" t="str">
        <f>IF(ISBLANK(INDEX('Policy Characteristics'!A:A,MATCH($C1421,'Policy Characteristics'!$C:$C,0))),"",INDEX('Policy Characteristics'!A:A,MATCH($C1421,'Policy Characteristics'!$C:$C,0)))</f>
        <v>Research and Development</v>
      </c>
      <c r="B1421" s="152" t="str">
        <f>IF(ISBLANK(INDEX('Policy Characteristics'!B:B,MATCH($C1421,'Policy Characteristics'!$C:$C,0))),"",INDEX('Policy Characteristics'!B:B,MATCH($C1421,'Policy Characteristics'!$C:$C,0)))</f>
        <v>Capital Cost Reduction</v>
      </c>
      <c r="C1421" s="144" t="str">
        <f t="shared" si="64"/>
        <v>RnD Industry Capital Cost Perc Reduction</v>
      </c>
      <c r="D1421" t="s">
        <v>1964</v>
      </c>
      <c r="E1421" s="45"/>
      <c r="F1421" s="6" t="s">
        <v>1991</v>
      </c>
      <c r="G1421" s="45"/>
      <c r="H1421" s="43">
        <v>1470</v>
      </c>
      <c r="I1421" t="s">
        <v>43</v>
      </c>
      <c r="J1421" s="145" t="str">
        <f>IF(ISBLANK(INDEX('Policy Characteristics'!D:D,MATCH($C1421,'Policy Characteristics'!$C:$C,0))),"",INDEX('Policy Characteristics'!D:D,MATCH($C1421,'Policy Characteristics'!$C:$C,0)))</f>
        <v>R&amp;D Capital Cost Reductions</v>
      </c>
      <c r="K1421" s="144" t="str">
        <f>IF(ISBLANK(INDEX('Policy Characteristics'!E:E,MATCH($C1421,'Policy Characteristics'!$C:$C,0))),"",INDEX('Policy Characteristics'!E:E,MATCH($C1421,'Policy Characteristics'!$C:$C,0)))</f>
        <v>RnD industry capital cost reduction</v>
      </c>
      <c r="L1421" s="151">
        <f>IF(ISBLANK(INDEX('Policy Characteristics'!F:F,MATCH($C1421,'Policy Characteristics'!$C:$C,0))),"",INDEX('Policy Characteristics'!F:F,MATCH($C1421,'Policy Characteristics'!$C:$C,0)))</f>
        <v>0</v>
      </c>
      <c r="M1421" s="151">
        <f>IF(ISBLANK(INDEX('Policy Characteristics'!G:G,MATCH($C1421,'Policy Characteristics'!$C:$C,0))),"",INDEX('Policy Characteristics'!G:G,MATCH($C1421,'Policy Characteristics'!$C:$C,0)))</f>
        <v>0.4</v>
      </c>
      <c r="N1421" s="151">
        <f>IF(ISBLANK(INDEX('Policy Characteristics'!H:H,MATCH($C1421,'Policy Characteristics'!$C:$C,0))),"",INDEX('Policy Characteristics'!H:H,MATCH($C1421,'Policy Characteristics'!$C:$C,0)))</f>
        <v>0.01</v>
      </c>
      <c r="O1421" s="144" t="str">
        <f>IF(ISBLANK(INDEX('Policy Characteristics'!I:I,MATCH($C1421,'Policy Characteristics'!$C:$C,0))),"",INDEX('Policy Characteristics'!I:I,MATCH($C1421,'Policy Characteristics'!$C:$C,0)))</f>
        <v>% reduction in cost</v>
      </c>
      <c r="P1421" s="14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44" t="str">
        <f>IF(ISBLANK(INDEX('Policy Characteristics'!K:K,MATCH($C1421,'Policy Characteristics'!$C:$C,0))),"",INDEX('Policy Characteristics'!K:K,MATCH($C1421,'Policy Characteristics'!$C:$C,0)))</f>
        <v>architectural-design.html#rnd</v>
      </c>
      <c r="R1421" s="144" t="str">
        <f>IF(ISBLANK(INDEX('Policy Characteristics'!L:L,MATCH($C1421,'Policy Characteristics'!$C:$C,0))),"",INDEX('Policy Characteristics'!L:L,MATCH($C1421,'Policy Characteristics'!$C:$C,0)))</f>
        <v>research-and-development.html</v>
      </c>
    </row>
    <row r="1422" spans="1:18" x14ac:dyDescent="0.25">
      <c r="A1422" s="144" t="str">
        <f>IF(ISBLANK(INDEX('Policy Characteristics'!A:A,MATCH($C1422,'Policy Characteristics'!$C:$C,0))),"",INDEX('Policy Characteristics'!A:A,MATCH($C1422,'Policy Characteristics'!$C:$C,0)))</f>
        <v>Research and Development</v>
      </c>
      <c r="B1422" s="152" t="str">
        <f>IF(ISBLANK(INDEX('Policy Characteristics'!B:B,MATCH($C1422,'Policy Characteristics'!$C:$C,0))),"",INDEX('Policy Characteristics'!B:B,MATCH($C1422,'Policy Characteristics'!$C:$C,0)))</f>
        <v>Capital Cost Reduction</v>
      </c>
      <c r="C1422" s="144" t="str">
        <f t="shared" si="64"/>
        <v>RnD Industry Capital Cost Perc Reduction</v>
      </c>
      <c r="D1422" t="s">
        <v>1965</v>
      </c>
      <c r="E1422" s="45"/>
      <c r="F1422" s="6" t="s">
        <v>322</v>
      </c>
      <c r="G1422" s="45"/>
      <c r="H1422" s="43">
        <v>1471</v>
      </c>
      <c r="I1422" t="s">
        <v>43</v>
      </c>
      <c r="J1422" s="145" t="str">
        <f>IF(ISBLANK(INDEX('Policy Characteristics'!D:D,MATCH($C1422,'Policy Characteristics'!$C:$C,0))),"",INDEX('Policy Characteristics'!D:D,MATCH($C1422,'Policy Characteristics'!$C:$C,0)))</f>
        <v>R&amp;D Capital Cost Reductions</v>
      </c>
      <c r="K1422" s="144" t="str">
        <f>IF(ISBLANK(INDEX('Policy Characteristics'!E:E,MATCH($C1422,'Policy Characteristics'!$C:$C,0))),"",INDEX('Policy Characteristics'!E:E,MATCH($C1422,'Policy Characteristics'!$C:$C,0)))</f>
        <v>RnD industry capital cost reduction</v>
      </c>
      <c r="L1422" s="151">
        <f>IF(ISBLANK(INDEX('Policy Characteristics'!F:F,MATCH($C1422,'Policy Characteristics'!$C:$C,0))),"",INDEX('Policy Characteristics'!F:F,MATCH($C1422,'Policy Characteristics'!$C:$C,0)))</f>
        <v>0</v>
      </c>
      <c r="M1422" s="151">
        <f>IF(ISBLANK(INDEX('Policy Characteristics'!G:G,MATCH($C1422,'Policy Characteristics'!$C:$C,0))),"",INDEX('Policy Characteristics'!G:G,MATCH($C1422,'Policy Characteristics'!$C:$C,0)))</f>
        <v>0.4</v>
      </c>
      <c r="N1422" s="151">
        <f>IF(ISBLANK(INDEX('Policy Characteristics'!H:H,MATCH($C1422,'Policy Characteristics'!$C:$C,0))),"",INDEX('Policy Characteristics'!H:H,MATCH($C1422,'Policy Characteristics'!$C:$C,0)))</f>
        <v>0.01</v>
      </c>
      <c r="O1422" s="144" t="str">
        <f>IF(ISBLANK(INDEX('Policy Characteristics'!I:I,MATCH($C1422,'Policy Characteristics'!$C:$C,0))),"",INDEX('Policy Characteristics'!I:I,MATCH($C1422,'Policy Characteristics'!$C:$C,0)))</f>
        <v>% reduction in cost</v>
      </c>
      <c r="P1422" s="14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44" t="str">
        <f>IF(ISBLANK(INDEX('Policy Characteristics'!K:K,MATCH($C1422,'Policy Characteristics'!$C:$C,0))),"",INDEX('Policy Characteristics'!K:K,MATCH($C1422,'Policy Characteristics'!$C:$C,0)))</f>
        <v>architectural-design.html#rnd</v>
      </c>
      <c r="R1422" s="144" t="str">
        <f>IF(ISBLANK(INDEX('Policy Characteristics'!L:L,MATCH($C1422,'Policy Characteristics'!$C:$C,0))),"",INDEX('Policy Characteristics'!L:L,MATCH($C1422,'Policy Characteristics'!$C:$C,0)))</f>
        <v>research-and-development.html</v>
      </c>
    </row>
    <row r="1423" spans="1:18" x14ac:dyDescent="0.25">
      <c r="A1423" s="144" t="str">
        <f>IF(ISBLANK(INDEX('Policy Characteristics'!A:A,MATCH($C1423,'Policy Characteristics'!$C:$C,0))),"",INDEX('Policy Characteristics'!A:A,MATCH($C1423,'Policy Characteristics'!$C:$C,0)))</f>
        <v>Research and Development</v>
      </c>
      <c r="B1423" s="152" t="str">
        <f>IF(ISBLANK(INDEX('Policy Characteristics'!B:B,MATCH($C1423,'Policy Characteristics'!$C:$C,0))),"",INDEX('Policy Characteristics'!B:B,MATCH($C1423,'Policy Characteristics'!$C:$C,0)))</f>
        <v>Capital Cost Reduction</v>
      </c>
      <c r="C1423" s="144" t="str">
        <f t="shared" si="64"/>
        <v>RnD Industry Capital Cost Perc Reduction</v>
      </c>
      <c r="D1423" t="s">
        <v>1966</v>
      </c>
      <c r="E1423" s="45"/>
      <c r="F1423" s="6" t="s">
        <v>1992</v>
      </c>
      <c r="G1423" s="45"/>
      <c r="H1423" s="43">
        <v>1472</v>
      </c>
      <c r="I1423" t="s">
        <v>43</v>
      </c>
      <c r="J1423" s="145" t="str">
        <f>IF(ISBLANK(INDEX('Policy Characteristics'!D:D,MATCH($C1423,'Policy Characteristics'!$C:$C,0))),"",INDEX('Policy Characteristics'!D:D,MATCH($C1423,'Policy Characteristics'!$C:$C,0)))</f>
        <v>R&amp;D Capital Cost Reductions</v>
      </c>
      <c r="K1423" s="144" t="str">
        <f>IF(ISBLANK(INDEX('Policy Characteristics'!E:E,MATCH($C1423,'Policy Characteristics'!$C:$C,0))),"",INDEX('Policy Characteristics'!E:E,MATCH($C1423,'Policy Characteristics'!$C:$C,0)))</f>
        <v>RnD industry capital cost reduction</v>
      </c>
      <c r="L1423" s="151">
        <f>IF(ISBLANK(INDEX('Policy Characteristics'!F:F,MATCH($C1423,'Policy Characteristics'!$C:$C,0))),"",INDEX('Policy Characteristics'!F:F,MATCH($C1423,'Policy Characteristics'!$C:$C,0)))</f>
        <v>0</v>
      </c>
      <c r="M1423" s="151">
        <f>IF(ISBLANK(INDEX('Policy Characteristics'!G:G,MATCH($C1423,'Policy Characteristics'!$C:$C,0))),"",INDEX('Policy Characteristics'!G:G,MATCH($C1423,'Policy Characteristics'!$C:$C,0)))</f>
        <v>0.4</v>
      </c>
      <c r="N1423" s="151">
        <f>IF(ISBLANK(INDEX('Policy Characteristics'!H:H,MATCH($C1423,'Policy Characteristics'!$C:$C,0))),"",INDEX('Policy Characteristics'!H:H,MATCH($C1423,'Policy Characteristics'!$C:$C,0)))</f>
        <v>0.01</v>
      </c>
      <c r="O1423" s="144" t="str">
        <f>IF(ISBLANK(INDEX('Policy Characteristics'!I:I,MATCH($C1423,'Policy Characteristics'!$C:$C,0))),"",INDEX('Policy Characteristics'!I:I,MATCH($C1423,'Policy Characteristics'!$C:$C,0)))</f>
        <v>% reduction in cost</v>
      </c>
      <c r="P1423" s="14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44" t="str">
        <f>IF(ISBLANK(INDEX('Policy Characteristics'!K:K,MATCH($C1423,'Policy Characteristics'!$C:$C,0))),"",INDEX('Policy Characteristics'!K:K,MATCH($C1423,'Policy Characteristics'!$C:$C,0)))</f>
        <v>architectural-design.html#rnd</v>
      </c>
      <c r="R1423" s="144" t="str">
        <f>IF(ISBLANK(INDEX('Policy Characteristics'!L:L,MATCH($C1423,'Policy Characteristics'!$C:$C,0))),"",INDEX('Policy Characteristics'!L:L,MATCH($C1423,'Policy Characteristics'!$C:$C,0)))</f>
        <v>research-and-development.html</v>
      </c>
    </row>
    <row r="1424" spans="1:18" x14ac:dyDescent="0.25">
      <c r="A1424" s="144" t="str">
        <f>IF(ISBLANK(INDEX('Policy Characteristics'!A:A,MATCH($C1424,'Policy Characteristics'!$C:$C,0))),"",INDEX('Policy Characteristics'!A:A,MATCH($C1424,'Policy Characteristics'!$C:$C,0)))</f>
        <v>Research and Development</v>
      </c>
      <c r="B1424" s="152" t="str">
        <f>IF(ISBLANK(INDEX('Policy Characteristics'!B:B,MATCH($C1424,'Policy Characteristics'!$C:$C,0))),"",INDEX('Policy Characteristics'!B:B,MATCH($C1424,'Policy Characteristics'!$C:$C,0)))</f>
        <v>Capital Cost Reduction</v>
      </c>
      <c r="C1424" s="144" t="str">
        <f t="shared" si="64"/>
        <v>RnD Industry Capital Cost Perc Reduction</v>
      </c>
      <c r="D1424" t="s">
        <v>1967</v>
      </c>
      <c r="E1424" s="45"/>
      <c r="F1424" s="6" t="s">
        <v>1993</v>
      </c>
      <c r="G1424" s="45"/>
      <c r="H1424" s="43">
        <v>1473</v>
      </c>
      <c r="I1424" t="s">
        <v>43</v>
      </c>
      <c r="J1424" s="145" t="str">
        <f>IF(ISBLANK(INDEX('Policy Characteristics'!D:D,MATCH($C1424,'Policy Characteristics'!$C:$C,0))),"",INDEX('Policy Characteristics'!D:D,MATCH($C1424,'Policy Characteristics'!$C:$C,0)))</f>
        <v>R&amp;D Capital Cost Reductions</v>
      </c>
      <c r="K1424" s="144" t="str">
        <f>IF(ISBLANK(INDEX('Policy Characteristics'!E:E,MATCH($C1424,'Policy Characteristics'!$C:$C,0))),"",INDEX('Policy Characteristics'!E:E,MATCH($C1424,'Policy Characteristics'!$C:$C,0)))</f>
        <v>RnD industry capital cost reduction</v>
      </c>
      <c r="L1424" s="151">
        <f>IF(ISBLANK(INDEX('Policy Characteristics'!F:F,MATCH($C1424,'Policy Characteristics'!$C:$C,0))),"",INDEX('Policy Characteristics'!F:F,MATCH($C1424,'Policy Characteristics'!$C:$C,0)))</f>
        <v>0</v>
      </c>
      <c r="M1424" s="151">
        <f>IF(ISBLANK(INDEX('Policy Characteristics'!G:G,MATCH($C1424,'Policy Characteristics'!$C:$C,0))),"",INDEX('Policy Characteristics'!G:G,MATCH($C1424,'Policy Characteristics'!$C:$C,0)))</f>
        <v>0.4</v>
      </c>
      <c r="N1424" s="151">
        <f>IF(ISBLANK(INDEX('Policy Characteristics'!H:H,MATCH($C1424,'Policy Characteristics'!$C:$C,0))),"",INDEX('Policy Characteristics'!H:H,MATCH($C1424,'Policy Characteristics'!$C:$C,0)))</f>
        <v>0.01</v>
      </c>
      <c r="O1424" s="144" t="str">
        <f>IF(ISBLANK(INDEX('Policy Characteristics'!I:I,MATCH($C1424,'Policy Characteristics'!$C:$C,0))),"",INDEX('Policy Characteristics'!I:I,MATCH($C1424,'Policy Characteristics'!$C:$C,0)))</f>
        <v>% reduction in cost</v>
      </c>
      <c r="P1424" s="14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44" t="str">
        <f>IF(ISBLANK(INDEX('Policy Characteristics'!K:K,MATCH($C1424,'Policy Characteristics'!$C:$C,0))),"",INDEX('Policy Characteristics'!K:K,MATCH($C1424,'Policy Characteristics'!$C:$C,0)))</f>
        <v>architectural-design.html#rnd</v>
      </c>
      <c r="R1424" s="144" t="str">
        <f>IF(ISBLANK(INDEX('Policy Characteristics'!L:L,MATCH($C1424,'Policy Characteristics'!$C:$C,0))),"",INDEX('Policy Characteristics'!L:L,MATCH($C1424,'Policy Characteristics'!$C:$C,0)))</f>
        <v>research-and-development.html</v>
      </c>
    </row>
    <row r="1425" spans="1:18" x14ac:dyDescent="0.25">
      <c r="A1425" s="144" t="str">
        <f>IF(ISBLANK(INDEX('Policy Characteristics'!A:A,MATCH($C1425,'Policy Characteristics'!$C:$C,0))),"",INDEX('Policy Characteristics'!A:A,MATCH($C1425,'Policy Characteristics'!$C:$C,0)))</f>
        <v>Research and Development</v>
      </c>
      <c r="B1425" s="152" t="str">
        <f>IF(ISBLANK(INDEX('Policy Characteristics'!B:B,MATCH($C1425,'Policy Characteristics'!$C:$C,0))),"",INDEX('Policy Characteristics'!B:B,MATCH($C1425,'Policy Characteristics'!$C:$C,0)))</f>
        <v>Capital Cost Reduction</v>
      </c>
      <c r="C1425" s="144" t="str">
        <f t="shared" si="64"/>
        <v>RnD Industry Capital Cost Perc Reduction</v>
      </c>
      <c r="D1425" t="s">
        <v>1968</v>
      </c>
      <c r="E1425" s="45"/>
      <c r="F1425" s="6" t="s">
        <v>1994</v>
      </c>
      <c r="G1425" s="45"/>
      <c r="H1425" s="43">
        <v>1474</v>
      </c>
      <c r="I1425" t="s">
        <v>43</v>
      </c>
      <c r="J1425" s="145" t="str">
        <f>IF(ISBLANK(INDEX('Policy Characteristics'!D:D,MATCH($C1425,'Policy Characteristics'!$C:$C,0))),"",INDEX('Policy Characteristics'!D:D,MATCH($C1425,'Policy Characteristics'!$C:$C,0)))</f>
        <v>R&amp;D Capital Cost Reductions</v>
      </c>
      <c r="K1425" s="144" t="str">
        <f>IF(ISBLANK(INDEX('Policy Characteristics'!E:E,MATCH($C1425,'Policy Characteristics'!$C:$C,0))),"",INDEX('Policy Characteristics'!E:E,MATCH($C1425,'Policy Characteristics'!$C:$C,0)))</f>
        <v>RnD industry capital cost reduction</v>
      </c>
      <c r="L1425" s="151">
        <f>IF(ISBLANK(INDEX('Policy Characteristics'!F:F,MATCH($C1425,'Policy Characteristics'!$C:$C,0))),"",INDEX('Policy Characteristics'!F:F,MATCH($C1425,'Policy Characteristics'!$C:$C,0)))</f>
        <v>0</v>
      </c>
      <c r="M1425" s="151">
        <f>IF(ISBLANK(INDEX('Policy Characteristics'!G:G,MATCH($C1425,'Policy Characteristics'!$C:$C,0))),"",INDEX('Policy Characteristics'!G:G,MATCH($C1425,'Policy Characteristics'!$C:$C,0)))</f>
        <v>0.4</v>
      </c>
      <c r="N1425" s="151">
        <f>IF(ISBLANK(INDEX('Policy Characteristics'!H:H,MATCH($C1425,'Policy Characteristics'!$C:$C,0))),"",INDEX('Policy Characteristics'!H:H,MATCH($C1425,'Policy Characteristics'!$C:$C,0)))</f>
        <v>0.01</v>
      </c>
      <c r="O1425" s="144" t="str">
        <f>IF(ISBLANK(INDEX('Policy Characteristics'!I:I,MATCH($C1425,'Policy Characteristics'!$C:$C,0))),"",INDEX('Policy Characteristics'!I:I,MATCH($C1425,'Policy Characteristics'!$C:$C,0)))</f>
        <v>% reduction in cost</v>
      </c>
      <c r="P1425" s="14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44" t="str">
        <f>IF(ISBLANK(INDEX('Policy Characteristics'!K:K,MATCH($C1425,'Policy Characteristics'!$C:$C,0))),"",INDEX('Policy Characteristics'!K:K,MATCH($C1425,'Policy Characteristics'!$C:$C,0)))</f>
        <v>architectural-design.html#rnd</v>
      </c>
      <c r="R1425" s="144" t="str">
        <f>IF(ISBLANK(INDEX('Policy Characteristics'!L:L,MATCH($C1425,'Policy Characteristics'!$C:$C,0))),"",INDEX('Policy Characteristics'!L:L,MATCH($C1425,'Policy Characteristics'!$C:$C,0)))</f>
        <v>research-and-development.html</v>
      </c>
    </row>
    <row r="1426" spans="1:18" x14ac:dyDescent="0.25">
      <c r="A1426" s="144" t="str">
        <f>IF(ISBLANK(INDEX('Policy Characteristics'!A:A,MATCH($C1426,'Policy Characteristics'!$C:$C,0))),"",INDEX('Policy Characteristics'!A:A,MATCH($C1426,'Policy Characteristics'!$C:$C,0)))</f>
        <v>Research and Development</v>
      </c>
      <c r="B1426" s="152" t="str">
        <f>IF(ISBLANK(INDEX('Policy Characteristics'!B:B,MATCH($C1426,'Policy Characteristics'!$C:$C,0))),"",INDEX('Policy Characteristics'!B:B,MATCH($C1426,'Policy Characteristics'!$C:$C,0)))</f>
        <v>Capital Cost Reduction</v>
      </c>
      <c r="C1426" s="144" t="str">
        <f t="shared" si="64"/>
        <v>RnD Industry Capital Cost Perc Reduction</v>
      </c>
      <c r="D1426" t="s">
        <v>1969</v>
      </c>
      <c r="E1426" s="45"/>
      <c r="F1426" s="6" t="s">
        <v>321</v>
      </c>
      <c r="G1426" s="45"/>
      <c r="H1426" s="43">
        <v>1475</v>
      </c>
      <c r="I1426" t="s">
        <v>43</v>
      </c>
      <c r="J1426" s="145" t="str">
        <f>IF(ISBLANK(INDEX('Policy Characteristics'!D:D,MATCH($C1426,'Policy Characteristics'!$C:$C,0))),"",INDEX('Policy Characteristics'!D:D,MATCH($C1426,'Policy Characteristics'!$C:$C,0)))</f>
        <v>R&amp;D Capital Cost Reductions</v>
      </c>
      <c r="K1426" s="144" t="str">
        <f>IF(ISBLANK(INDEX('Policy Characteristics'!E:E,MATCH($C1426,'Policy Characteristics'!$C:$C,0))),"",INDEX('Policy Characteristics'!E:E,MATCH($C1426,'Policy Characteristics'!$C:$C,0)))</f>
        <v>RnD industry capital cost reduction</v>
      </c>
      <c r="L1426" s="151">
        <f>IF(ISBLANK(INDEX('Policy Characteristics'!F:F,MATCH($C1426,'Policy Characteristics'!$C:$C,0))),"",INDEX('Policy Characteristics'!F:F,MATCH($C1426,'Policy Characteristics'!$C:$C,0)))</f>
        <v>0</v>
      </c>
      <c r="M1426" s="151">
        <f>IF(ISBLANK(INDEX('Policy Characteristics'!G:G,MATCH($C1426,'Policy Characteristics'!$C:$C,0))),"",INDEX('Policy Characteristics'!G:G,MATCH($C1426,'Policy Characteristics'!$C:$C,0)))</f>
        <v>0.4</v>
      </c>
      <c r="N1426" s="151">
        <f>IF(ISBLANK(INDEX('Policy Characteristics'!H:H,MATCH($C1426,'Policy Characteristics'!$C:$C,0))),"",INDEX('Policy Characteristics'!H:H,MATCH($C1426,'Policy Characteristics'!$C:$C,0)))</f>
        <v>0.01</v>
      </c>
      <c r="O1426" s="144" t="str">
        <f>IF(ISBLANK(INDEX('Policy Characteristics'!I:I,MATCH($C1426,'Policy Characteristics'!$C:$C,0))),"",INDEX('Policy Characteristics'!I:I,MATCH($C1426,'Policy Characteristics'!$C:$C,0)))</f>
        <v>% reduction in cost</v>
      </c>
      <c r="P1426" s="14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44" t="str">
        <f>IF(ISBLANK(INDEX('Policy Characteristics'!K:K,MATCH($C1426,'Policy Characteristics'!$C:$C,0))),"",INDEX('Policy Characteristics'!K:K,MATCH($C1426,'Policy Characteristics'!$C:$C,0)))</f>
        <v>architectural-design.html#rnd</v>
      </c>
      <c r="R1426" s="144" t="str">
        <f>IF(ISBLANK(INDEX('Policy Characteristics'!L:L,MATCH($C1426,'Policy Characteristics'!$C:$C,0))),"",INDEX('Policy Characteristics'!L:L,MATCH($C1426,'Policy Characteristics'!$C:$C,0)))</f>
        <v>research-and-development.html</v>
      </c>
    </row>
    <row r="1427" spans="1:18" x14ac:dyDescent="0.25">
      <c r="A1427" s="144" t="str">
        <f>IF(ISBLANK(INDEX('Policy Characteristics'!A:A,MATCH($C1427,'Policy Characteristics'!$C:$C,0))),"",INDEX('Policy Characteristics'!A:A,MATCH($C1427,'Policy Characteristics'!$C:$C,0)))</f>
        <v>Research and Development</v>
      </c>
      <c r="B1427" s="152" t="str">
        <f>IF(ISBLANK(INDEX('Policy Characteristics'!B:B,MATCH($C1427,'Policy Characteristics'!$C:$C,0))),"",INDEX('Policy Characteristics'!B:B,MATCH($C1427,'Policy Characteristics'!$C:$C,0)))</f>
        <v>Capital Cost Reduction</v>
      </c>
      <c r="C1427" s="144" t="str">
        <f t="shared" si="64"/>
        <v>RnD Industry Capital Cost Perc Reduction</v>
      </c>
      <c r="D1427" t="s">
        <v>1970</v>
      </c>
      <c r="E1427" s="45"/>
      <c r="F1427" s="6" t="s">
        <v>1995</v>
      </c>
      <c r="G1427" s="45"/>
      <c r="H1427" s="43">
        <v>1476</v>
      </c>
      <c r="I1427" t="s">
        <v>43</v>
      </c>
      <c r="J1427" s="145" t="str">
        <f>IF(ISBLANK(INDEX('Policy Characteristics'!D:D,MATCH($C1427,'Policy Characteristics'!$C:$C,0))),"",INDEX('Policy Characteristics'!D:D,MATCH($C1427,'Policy Characteristics'!$C:$C,0)))</f>
        <v>R&amp;D Capital Cost Reductions</v>
      </c>
      <c r="K1427" s="144" t="str">
        <f>IF(ISBLANK(INDEX('Policy Characteristics'!E:E,MATCH($C1427,'Policy Characteristics'!$C:$C,0))),"",INDEX('Policy Characteristics'!E:E,MATCH($C1427,'Policy Characteristics'!$C:$C,0)))</f>
        <v>RnD industry capital cost reduction</v>
      </c>
      <c r="L1427" s="151">
        <f>IF(ISBLANK(INDEX('Policy Characteristics'!F:F,MATCH($C1427,'Policy Characteristics'!$C:$C,0))),"",INDEX('Policy Characteristics'!F:F,MATCH($C1427,'Policy Characteristics'!$C:$C,0)))</f>
        <v>0</v>
      </c>
      <c r="M1427" s="151">
        <f>IF(ISBLANK(INDEX('Policy Characteristics'!G:G,MATCH($C1427,'Policy Characteristics'!$C:$C,0))),"",INDEX('Policy Characteristics'!G:G,MATCH($C1427,'Policy Characteristics'!$C:$C,0)))</f>
        <v>0.4</v>
      </c>
      <c r="N1427" s="151">
        <f>IF(ISBLANK(INDEX('Policy Characteristics'!H:H,MATCH($C1427,'Policy Characteristics'!$C:$C,0))),"",INDEX('Policy Characteristics'!H:H,MATCH($C1427,'Policy Characteristics'!$C:$C,0)))</f>
        <v>0.01</v>
      </c>
      <c r="O1427" s="144" t="str">
        <f>IF(ISBLANK(INDEX('Policy Characteristics'!I:I,MATCH($C1427,'Policy Characteristics'!$C:$C,0))),"",INDEX('Policy Characteristics'!I:I,MATCH($C1427,'Policy Characteristics'!$C:$C,0)))</f>
        <v>% reduction in cost</v>
      </c>
      <c r="P1427" s="14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44" t="str">
        <f>IF(ISBLANK(INDEX('Policy Characteristics'!K:K,MATCH($C1427,'Policy Characteristics'!$C:$C,0))),"",INDEX('Policy Characteristics'!K:K,MATCH($C1427,'Policy Characteristics'!$C:$C,0)))</f>
        <v>architectural-design.html#rnd</v>
      </c>
      <c r="R1427" s="144" t="str">
        <f>IF(ISBLANK(INDEX('Policy Characteristics'!L:L,MATCH($C1427,'Policy Characteristics'!$C:$C,0))),"",INDEX('Policy Characteristics'!L:L,MATCH($C1427,'Policy Characteristics'!$C:$C,0)))</f>
        <v>research-and-development.html</v>
      </c>
    </row>
    <row r="1428" spans="1:18" ht="30" x14ac:dyDescent="0.25">
      <c r="A1428" s="144" t="str">
        <f>IF(ISBLANK(INDEX('Policy Characteristics'!A:A,MATCH($C1428,'Policy Characteristics'!$C:$C,0))),"",INDEX('Policy Characteristics'!A:A,MATCH($C1428,'Policy Characteristics'!$C:$C,0)))</f>
        <v>Research and Development</v>
      </c>
      <c r="B1428" s="152" t="str">
        <f>IF(ISBLANK(INDEX('Policy Characteristics'!B:B,MATCH($C1428,'Policy Characteristics'!$C:$C,0))),"",INDEX('Policy Characteristics'!B:B,MATCH($C1428,'Policy Characteristics'!$C:$C,0)))</f>
        <v>Capital Cost Reduction</v>
      </c>
      <c r="C1428" s="144" t="str">
        <f t="shared" si="64"/>
        <v>RnD Industry Capital Cost Perc Reduction</v>
      </c>
      <c r="D1428" t="s">
        <v>1971</v>
      </c>
      <c r="E1428" s="45"/>
      <c r="F1428" s="6" t="s">
        <v>1996</v>
      </c>
      <c r="G1428" s="45"/>
      <c r="H1428" s="43">
        <v>1477</v>
      </c>
      <c r="I1428" t="s">
        <v>43</v>
      </c>
      <c r="J1428" s="145" t="str">
        <f>IF(ISBLANK(INDEX('Policy Characteristics'!D:D,MATCH($C1428,'Policy Characteristics'!$C:$C,0))),"",INDEX('Policy Characteristics'!D:D,MATCH($C1428,'Policy Characteristics'!$C:$C,0)))</f>
        <v>R&amp;D Capital Cost Reductions</v>
      </c>
      <c r="K1428" s="144" t="str">
        <f>IF(ISBLANK(INDEX('Policy Characteristics'!E:E,MATCH($C1428,'Policy Characteristics'!$C:$C,0))),"",INDEX('Policy Characteristics'!E:E,MATCH($C1428,'Policy Characteristics'!$C:$C,0)))</f>
        <v>RnD industry capital cost reduction</v>
      </c>
      <c r="L1428" s="151">
        <f>IF(ISBLANK(INDEX('Policy Characteristics'!F:F,MATCH($C1428,'Policy Characteristics'!$C:$C,0))),"",INDEX('Policy Characteristics'!F:F,MATCH($C1428,'Policy Characteristics'!$C:$C,0)))</f>
        <v>0</v>
      </c>
      <c r="M1428" s="151">
        <f>IF(ISBLANK(INDEX('Policy Characteristics'!G:G,MATCH($C1428,'Policy Characteristics'!$C:$C,0))),"",INDEX('Policy Characteristics'!G:G,MATCH($C1428,'Policy Characteristics'!$C:$C,0)))</f>
        <v>0.4</v>
      </c>
      <c r="N1428" s="151">
        <f>IF(ISBLANK(INDEX('Policy Characteristics'!H:H,MATCH($C1428,'Policy Characteristics'!$C:$C,0))),"",INDEX('Policy Characteristics'!H:H,MATCH($C1428,'Policy Characteristics'!$C:$C,0)))</f>
        <v>0.01</v>
      </c>
      <c r="O1428" s="144" t="str">
        <f>IF(ISBLANK(INDEX('Policy Characteristics'!I:I,MATCH($C1428,'Policy Characteristics'!$C:$C,0))),"",INDEX('Policy Characteristics'!I:I,MATCH($C1428,'Policy Characteristics'!$C:$C,0)))</f>
        <v>% reduction in cost</v>
      </c>
      <c r="P1428" s="14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44" t="str">
        <f>IF(ISBLANK(INDEX('Policy Characteristics'!K:K,MATCH($C1428,'Policy Characteristics'!$C:$C,0))),"",INDEX('Policy Characteristics'!K:K,MATCH($C1428,'Policy Characteristics'!$C:$C,0)))</f>
        <v>architectural-design.html#rnd</v>
      </c>
      <c r="R1428" s="144" t="str">
        <f>IF(ISBLANK(INDEX('Policy Characteristics'!L:L,MATCH($C1428,'Policy Characteristics'!$C:$C,0))),"",INDEX('Policy Characteristics'!L:L,MATCH($C1428,'Policy Characteristics'!$C:$C,0)))</f>
        <v>research-and-development.html</v>
      </c>
    </row>
    <row r="1429" spans="1:18" x14ac:dyDescent="0.25">
      <c r="A1429" s="144" t="str">
        <f>IF(ISBLANK(INDEX('Policy Characteristics'!A:A,MATCH($C1429,'Policy Characteristics'!$C:$C,0))),"",INDEX('Policy Characteristics'!A:A,MATCH($C1429,'Policy Characteristics'!$C:$C,0)))</f>
        <v>Research and Development</v>
      </c>
      <c r="B1429" s="152" t="str">
        <f>IF(ISBLANK(INDEX('Policy Characteristics'!B:B,MATCH($C1429,'Policy Characteristics'!$C:$C,0))),"",INDEX('Policy Characteristics'!B:B,MATCH($C1429,'Policy Characteristics'!$C:$C,0)))</f>
        <v>Capital Cost Reduction</v>
      </c>
      <c r="C1429" s="144" t="str">
        <f t="shared" si="64"/>
        <v>RnD Industry Capital Cost Perc Reduction</v>
      </c>
      <c r="D1429" t="s">
        <v>1972</v>
      </c>
      <c r="E1429" s="45"/>
      <c r="F1429" s="6" t="s">
        <v>1997</v>
      </c>
      <c r="G1429" s="45"/>
      <c r="H1429" s="43">
        <v>1478</v>
      </c>
      <c r="I1429" t="s">
        <v>43</v>
      </c>
      <c r="J1429" s="145" t="str">
        <f>IF(ISBLANK(INDEX('Policy Characteristics'!D:D,MATCH($C1429,'Policy Characteristics'!$C:$C,0))),"",INDEX('Policy Characteristics'!D:D,MATCH($C1429,'Policy Characteristics'!$C:$C,0)))</f>
        <v>R&amp;D Capital Cost Reductions</v>
      </c>
      <c r="K1429" s="144" t="str">
        <f>IF(ISBLANK(INDEX('Policy Characteristics'!E:E,MATCH($C1429,'Policy Characteristics'!$C:$C,0))),"",INDEX('Policy Characteristics'!E:E,MATCH($C1429,'Policy Characteristics'!$C:$C,0)))</f>
        <v>RnD industry capital cost reduction</v>
      </c>
      <c r="L1429" s="151">
        <f>IF(ISBLANK(INDEX('Policy Characteristics'!F:F,MATCH($C1429,'Policy Characteristics'!$C:$C,0))),"",INDEX('Policy Characteristics'!F:F,MATCH($C1429,'Policy Characteristics'!$C:$C,0)))</f>
        <v>0</v>
      </c>
      <c r="M1429" s="151">
        <f>IF(ISBLANK(INDEX('Policy Characteristics'!G:G,MATCH($C1429,'Policy Characteristics'!$C:$C,0))),"",INDEX('Policy Characteristics'!G:G,MATCH($C1429,'Policy Characteristics'!$C:$C,0)))</f>
        <v>0.4</v>
      </c>
      <c r="N1429" s="151">
        <f>IF(ISBLANK(INDEX('Policy Characteristics'!H:H,MATCH($C1429,'Policy Characteristics'!$C:$C,0))),"",INDEX('Policy Characteristics'!H:H,MATCH($C1429,'Policy Characteristics'!$C:$C,0)))</f>
        <v>0.01</v>
      </c>
      <c r="O1429" s="144" t="str">
        <f>IF(ISBLANK(INDEX('Policy Characteristics'!I:I,MATCH($C1429,'Policy Characteristics'!$C:$C,0))),"",INDEX('Policy Characteristics'!I:I,MATCH($C1429,'Policy Characteristics'!$C:$C,0)))</f>
        <v>% reduction in cost</v>
      </c>
      <c r="P1429" s="14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44" t="str">
        <f>IF(ISBLANK(INDEX('Policy Characteristics'!K:K,MATCH($C1429,'Policy Characteristics'!$C:$C,0))),"",INDEX('Policy Characteristics'!K:K,MATCH($C1429,'Policy Characteristics'!$C:$C,0)))</f>
        <v>architectural-design.html#rnd</v>
      </c>
      <c r="R1429" s="144" t="str">
        <f>IF(ISBLANK(INDEX('Policy Characteristics'!L:L,MATCH($C1429,'Policy Characteristics'!$C:$C,0))),"",INDEX('Policy Characteristics'!L:L,MATCH($C1429,'Policy Characteristics'!$C:$C,0)))</f>
        <v>research-and-development.html</v>
      </c>
    </row>
    <row r="1430" spans="1:18" x14ac:dyDescent="0.25">
      <c r="A1430" s="144" t="str">
        <f>IF(ISBLANK(INDEX('Policy Characteristics'!A:A,MATCH($C1430,'Policy Characteristics'!$C:$C,0))),"",INDEX('Policy Characteristics'!A:A,MATCH($C1430,'Policy Characteristics'!$C:$C,0)))</f>
        <v>Research and Development</v>
      </c>
      <c r="B1430" s="152" t="str">
        <f>IF(ISBLANK(INDEX('Policy Characteristics'!B:B,MATCH($C1430,'Policy Characteristics'!$C:$C,0))),"",INDEX('Policy Characteristics'!B:B,MATCH($C1430,'Policy Characteristics'!$C:$C,0)))</f>
        <v>Capital Cost Reduction</v>
      </c>
      <c r="C1430" s="144" t="str">
        <f t="shared" si="64"/>
        <v>RnD Industry Capital Cost Perc Reduction</v>
      </c>
      <c r="D1430" t="s">
        <v>1973</v>
      </c>
      <c r="E1430" s="45"/>
      <c r="F1430" s="6" t="s">
        <v>1998</v>
      </c>
      <c r="G1430" s="45"/>
      <c r="H1430" s="43">
        <v>1479</v>
      </c>
      <c r="I1430" t="s">
        <v>43</v>
      </c>
      <c r="J1430" s="145" t="str">
        <f>IF(ISBLANK(INDEX('Policy Characteristics'!D:D,MATCH($C1430,'Policy Characteristics'!$C:$C,0))),"",INDEX('Policy Characteristics'!D:D,MATCH($C1430,'Policy Characteristics'!$C:$C,0)))</f>
        <v>R&amp;D Capital Cost Reductions</v>
      </c>
      <c r="K1430" s="144" t="str">
        <f>IF(ISBLANK(INDEX('Policy Characteristics'!E:E,MATCH($C1430,'Policy Characteristics'!$C:$C,0))),"",INDEX('Policy Characteristics'!E:E,MATCH($C1430,'Policy Characteristics'!$C:$C,0)))</f>
        <v>RnD industry capital cost reduction</v>
      </c>
      <c r="L1430" s="151">
        <f>IF(ISBLANK(INDEX('Policy Characteristics'!F:F,MATCH($C1430,'Policy Characteristics'!$C:$C,0))),"",INDEX('Policy Characteristics'!F:F,MATCH($C1430,'Policy Characteristics'!$C:$C,0)))</f>
        <v>0</v>
      </c>
      <c r="M1430" s="151">
        <f>IF(ISBLANK(INDEX('Policy Characteristics'!G:G,MATCH($C1430,'Policy Characteristics'!$C:$C,0))),"",INDEX('Policy Characteristics'!G:G,MATCH($C1430,'Policy Characteristics'!$C:$C,0)))</f>
        <v>0.4</v>
      </c>
      <c r="N1430" s="151">
        <f>IF(ISBLANK(INDEX('Policy Characteristics'!H:H,MATCH($C1430,'Policy Characteristics'!$C:$C,0))),"",INDEX('Policy Characteristics'!H:H,MATCH($C1430,'Policy Characteristics'!$C:$C,0)))</f>
        <v>0.01</v>
      </c>
      <c r="O1430" s="144" t="str">
        <f>IF(ISBLANK(INDEX('Policy Characteristics'!I:I,MATCH($C1430,'Policy Characteristics'!$C:$C,0))),"",INDEX('Policy Characteristics'!I:I,MATCH($C1430,'Policy Characteristics'!$C:$C,0)))</f>
        <v>% reduction in cost</v>
      </c>
      <c r="P1430" s="14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44" t="str">
        <f>IF(ISBLANK(INDEX('Policy Characteristics'!K:K,MATCH($C1430,'Policy Characteristics'!$C:$C,0))),"",INDEX('Policy Characteristics'!K:K,MATCH($C1430,'Policy Characteristics'!$C:$C,0)))</f>
        <v>architectural-design.html#rnd</v>
      </c>
      <c r="R1430" s="144" t="str">
        <f>IF(ISBLANK(INDEX('Policy Characteristics'!L:L,MATCH($C1430,'Policy Characteristics'!$C:$C,0))),"",INDEX('Policy Characteristics'!L:L,MATCH($C1430,'Policy Characteristics'!$C:$C,0)))</f>
        <v>research-and-development.html</v>
      </c>
    </row>
    <row r="1431" spans="1:18" x14ac:dyDescent="0.25">
      <c r="A1431" s="144" t="str">
        <f>IF(ISBLANK(INDEX('Policy Characteristics'!A:A,MATCH($C1431,'Policy Characteristics'!$C:$C,0))),"",INDEX('Policy Characteristics'!A:A,MATCH($C1431,'Policy Characteristics'!$C:$C,0)))</f>
        <v>Research and Development</v>
      </c>
      <c r="B1431" s="152" t="str">
        <f>IF(ISBLANK(INDEX('Policy Characteristics'!B:B,MATCH($C1431,'Policy Characteristics'!$C:$C,0))),"",INDEX('Policy Characteristics'!B:B,MATCH($C1431,'Policy Characteristics'!$C:$C,0)))</f>
        <v>Capital Cost Reduction</v>
      </c>
      <c r="C1431" s="144" t="str">
        <f t="shared" si="64"/>
        <v>RnD Industry Capital Cost Perc Reduction</v>
      </c>
      <c r="D1431" t="s">
        <v>1974</v>
      </c>
      <c r="E1431" s="45"/>
      <c r="F1431" s="6" t="s">
        <v>1999</v>
      </c>
      <c r="G1431" s="45"/>
      <c r="H1431" s="43">
        <v>1480</v>
      </c>
      <c r="I1431" t="s">
        <v>43</v>
      </c>
      <c r="J1431" s="145" t="str">
        <f>IF(ISBLANK(INDEX('Policy Characteristics'!D:D,MATCH($C1431,'Policy Characteristics'!$C:$C,0))),"",INDEX('Policy Characteristics'!D:D,MATCH($C1431,'Policy Characteristics'!$C:$C,0)))</f>
        <v>R&amp;D Capital Cost Reductions</v>
      </c>
      <c r="K1431" s="144" t="str">
        <f>IF(ISBLANK(INDEX('Policy Characteristics'!E:E,MATCH($C1431,'Policy Characteristics'!$C:$C,0))),"",INDEX('Policy Characteristics'!E:E,MATCH($C1431,'Policy Characteristics'!$C:$C,0)))</f>
        <v>RnD industry capital cost reduction</v>
      </c>
      <c r="L1431" s="151">
        <f>IF(ISBLANK(INDEX('Policy Characteristics'!F:F,MATCH($C1431,'Policy Characteristics'!$C:$C,0))),"",INDEX('Policy Characteristics'!F:F,MATCH($C1431,'Policy Characteristics'!$C:$C,0)))</f>
        <v>0</v>
      </c>
      <c r="M1431" s="151">
        <f>IF(ISBLANK(INDEX('Policy Characteristics'!G:G,MATCH($C1431,'Policy Characteristics'!$C:$C,0))),"",INDEX('Policy Characteristics'!G:G,MATCH($C1431,'Policy Characteristics'!$C:$C,0)))</f>
        <v>0.4</v>
      </c>
      <c r="N1431" s="151">
        <f>IF(ISBLANK(INDEX('Policy Characteristics'!H:H,MATCH($C1431,'Policy Characteristics'!$C:$C,0))),"",INDEX('Policy Characteristics'!H:H,MATCH($C1431,'Policy Characteristics'!$C:$C,0)))</f>
        <v>0.01</v>
      </c>
      <c r="O1431" s="144" t="str">
        <f>IF(ISBLANK(INDEX('Policy Characteristics'!I:I,MATCH($C1431,'Policy Characteristics'!$C:$C,0))),"",INDEX('Policy Characteristics'!I:I,MATCH($C1431,'Policy Characteristics'!$C:$C,0)))</f>
        <v>% reduction in cost</v>
      </c>
      <c r="P1431" s="14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44" t="str">
        <f>IF(ISBLANK(INDEX('Policy Characteristics'!K:K,MATCH($C1431,'Policy Characteristics'!$C:$C,0))),"",INDEX('Policy Characteristics'!K:K,MATCH($C1431,'Policy Characteristics'!$C:$C,0)))</f>
        <v>architectural-design.html#rnd</v>
      </c>
      <c r="R1431" s="144" t="str">
        <f>IF(ISBLANK(INDEX('Policy Characteristics'!L:L,MATCH($C1431,'Policy Characteristics'!$C:$C,0))),"",INDEX('Policy Characteristics'!L:L,MATCH($C1431,'Policy Characteristics'!$C:$C,0)))</f>
        <v>research-and-development.html</v>
      </c>
    </row>
    <row r="1432" spans="1:18" x14ac:dyDescent="0.25">
      <c r="A1432" s="144" t="str">
        <f>IF(ISBLANK(INDEX('Policy Characteristics'!A:A,MATCH($C1432,'Policy Characteristics'!$C:$C,0))),"",INDEX('Policy Characteristics'!A:A,MATCH($C1432,'Policy Characteristics'!$C:$C,0)))</f>
        <v>Research and Development</v>
      </c>
      <c r="B1432" s="152" t="str">
        <f>IF(ISBLANK(INDEX('Policy Characteristics'!B:B,MATCH($C1432,'Policy Characteristics'!$C:$C,0))),"",INDEX('Policy Characteristics'!B:B,MATCH($C1432,'Policy Characteristics'!$C:$C,0)))</f>
        <v>Capital Cost Reduction</v>
      </c>
      <c r="C1432" s="144" t="str">
        <f t="shared" si="64"/>
        <v>RnD Industry Capital Cost Perc Reduction</v>
      </c>
      <c r="D1432" t="s">
        <v>1975</v>
      </c>
      <c r="E1432" s="45"/>
      <c r="F1432" s="6" t="s">
        <v>2000</v>
      </c>
      <c r="G1432" s="45"/>
      <c r="H1432" s="43">
        <v>1481</v>
      </c>
      <c r="I1432" t="s">
        <v>43</v>
      </c>
      <c r="J1432" s="145" t="str">
        <f>IF(ISBLANK(INDEX('Policy Characteristics'!D:D,MATCH($C1432,'Policy Characteristics'!$C:$C,0))),"",INDEX('Policy Characteristics'!D:D,MATCH($C1432,'Policy Characteristics'!$C:$C,0)))</f>
        <v>R&amp;D Capital Cost Reductions</v>
      </c>
      <c r="K1432" s="144" t="str">
        <f>IF(ISBLANK(INDEX('Policy Characteristics'!E:E,MATCH($C1432,'Policy Characteristics'!$C:$C,0))),"",INDEX('Policy Characteristics'!E:E,MATCH($C1432,'Policy Characteristics'!$C:$C,0)))</f>
        <v>RnD industry capital cost reduction</v>
      </c>
      <c r="L1432" s="151">
        <f>IF(ISBLANK(INDEX('Policy Characteristics'!F:F,MATCH($C1432,'Policy Characteristics'!$C:$C,0))),"",INDEX('Policy Characteristics'!F:F,MATCH($C1432,'Policy Characteristics'!$C:$C,0)))</f>
        <v>0</v>
      </c>
      <c r="M1432" s="151">
        <f>IF(ISBLANK(INDEX('Policy Characteristics'!G:G,MATCH($C1432,'Policy Characteristics'!$C:$C,0))),"",INDEX('Policy Characteristics'!G:G,MATCH($C1432,'Policy Characteristics'!$C:$C,0)))</f>
        <v>0.4</v>
      </c>
      <c r="N1432" s="151">
        <f>IF(ISBLANK(INDEX('Policy Characteristics'!H:H,MATCH($C1432,'Policy Characteristics'!$C:$C,0))),"",INDEX('Policy Characteristics'!H:H,MATCH($C1432,'Policy Characteristics'!$C:$C,0)))</f>
        <v>0.01</v>
      </c>
      <c r="O1432" s="144" t="str">
        <f>IF(ISBLANK(INDEX('Policy Characteristics'!I:I,MATCH($C1432,'Policy Characteristics'!$C:$C,0))),"",INDEX('Policy Characteristics'!I:I,MATCH($C1432,'Policy Characteristics'!$C:$C,0)))</f>
        <v>% reduction in cost</v>
      </c>
      <c r="P1432" s="14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44" t="str">
        <f>IF(ISBLANK(INDEX('Policy Characteristics'!K:K,MATCH($C1432,'Policy Characteristics'!$C:$C,0))),"",INDEX('Policy Characteristics'!K:K,MATCH($C1432,'Policy Characteristics'!$C:$C,0)))</f>
        <v>architectural-design.html#rnd</v>
      </c>
      <c r="R1432" s="144" t="str">
        <f>IF(ISBLANK(INDEX('Policy Characteristics'!L:L,MATCH($C1432,'Policy Characteristics'!$C:$C,0))),"",INDEX('Policy Characteristics'!L:L,MATCH($C1432,'Policy Characteristics'!$C:$C,0)))</f>
        <v>research-and-development.html</v>
      </c>
    </row>
    <row r="1433" spans="1:18" x14ac:dyDescent="0.25">
      <c r="A1433" s="144" t="str">
        <f>IF(ISBLANK(INDEX('Policy Characteristics'!A:A,MATCH($C1433,'Policy Characteristics'!$C:$C,0))),"",INDEX('Policy Characteristics'!A:A,MATCH($C1433,'Policy Characteristics'!$C:$C,0)))</f>
        <v>Research and Development</v>
      </c>
      <c r="B1433" s="152" t="str">
        <f>IF(ISBLANK(INDEX('Policy Characteristics'!B:B,MATCH($C1433,'Policy Characteristics'!$C:$C,0))),"",INDEX('Policy Characteristics'!B:B,MATCH($C1433,'Policy Characteristics'!$C:$C,0)))</f>
        <v>Capital Cost Reduction</v>
      </c>
      <c r="C1433" s="144" t="str">
        <f t="shared" si="64"/>
        <v>RnD Industry Capital Cost Perc Reduction</v>
      </c>
      <c r="D1433" t="s">
        <v>1976</v>
      </c>
      <c r="E1433" s="45"/>
      <c r="F1433" s="6" t="s">
        <v>2001</v>
      </c>
      <c r="G1433" s="45"/>
      <c r="H1433" s="43">
        <v>1482</v>
      </c>
      <c r="I1433" t="s">
        <v>43</v>
      </c>
      <c r="J1433" s="145" t="str">
        <f>IF(ISBLANK(INDEX('Policy Characteristics'!D:D,MATCH($C1433,'Policy Characteristics'!$C:$C,0))),"",INDEX('Policy Characteristics'!D:D,MATCH($C1433,'Policy Characteristics'!$C:$C,0)))</f>
        <v>R&amp;D Capital Cost Reductions</v>
      </c>
      <c r="K1433" s="144" t="str">
        <f>IF(ISBLANK(INDEX('Policy Characteristics'!E:E,MATCH($C1433,'Policy Characteristics'!$C:$C,0))),"",INDEX('Policy Characteristics'!E:E,MATCH($C1433,'Policy Characteristics'!$C:$C,0)))</f>
        <v>RnD industry capital cost reduction</v>
      </c>
      <c r="L1433" s="151">
        <f>IF(ISBLANK(INDEX('Policy Characteristics'!F:F,MATCH($C1433,'Policy Characteristics'!$C:$C,0))),"",INDEX('Policy Characteristics'!F:F,MATCH($C1433,'Policy Characteristics'!$C:$C,0)))</f>
        <v>0</v>
      </c>
      <c r="M1433" s="151">
        <f>IF(ISBLANK(INDEX('Policy Characteristics'!G:G,MATCH($C1433,'Policy Characteristics'!$C:$C,0))),"",INDEX('Policy Characteristics'!G:G,MATCH($C1433,'Policy Characteristics'!$C:$C,0)))</f>
        <v>0.4</v>
      </c>
      <c r="N1433" s="151">
        <f>IF(ISBLANK(INDEX('Policy Characteristics'!H:H,MATCH($C1433,'Policy Characteristics'!$C:$C,0))),"",INDEX('Policy Characteristics'!H:H,MATCH($C1433,'Policy Characteristics'!$C:$C,0)))</f>
        <v>0.01</v>
      </c>
      <c r="O1433" s="144" t="str">
        <f>IF(ISBLANK(INDEX('Policy Characteristics'!I:I,MATCH($C1433,'Policy Characteristics'!$C:$C,0))),"",INDEX('Policy Characteristics'!I:I,MATCH($C1433,'Policy Characteristics'!$C:$C,0)))</f>
        <v>% reduction in cost</v>
      </c>
      <c r="P1433" s="14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44" t="str">
        <f>IF(ISBLANK(INDEX('Policy Characteristics'!K:K,MATCH($C1433,'Policy Characteristics'!$C:$C,0))),"",INDEX('Policy Characteristics'!K:K,MATCH($C1433,'Policy Characteristics'!$C:$C,0)))</f>
        <v>architectural-design.html#rnd</v>
      </c>
      <c r="R1433" s="144" t="str">
        <f>IF(ISBLANK(INDEX('Policy Characteristics'!L:L,MATCH($C1433,'Policy Characteristics'!$C:$C,0))),"",INDEX('Policy Characteristics'!L:L,MATCH($C1433,'Policy Characteristics'!$C:$C,0)))</f>
        <v>research-and-development.html</v>
      </c>
    </row>
    <row r="1434" spans="1:18" x14ac:dyDescent="0.25">
      <c r="A1434" s="144" t="str">
        <f>IF(ISBLANK(INDEX('Policy Characteristics'!A:A,MATCH($C1434,'Policy Characteristics'!$C:$C,0))),"",INDEX('Policy Characteristics'!A:A,MATCH($C1434,'Policy Characteristics'!$C:$C,0)))</f>
        <v>Research and Development</v>
      </c>
      <c r="B1434" s="152" t="str">
        <f>IF(ISBLANK(INDEX('Policy Characteristics'!B:B,MATCH($C1434,'Policy Characteristics'!$C:$C,0))),"",INDEX('Policy Characteristics'!B:B,MATCH($C1434,'Policy Characteristics'!$C:$C,0)))</f>
        <v>Capital Cost Reduction</v>
      </c>
      <c r="C1434" s="144" t="str">
        <f t="shared" si="64"/>
        <v>RnD Industry Capital Cost Perc Reduction</v>
      </c>
      <c r="D1434" t="s">
        <v>1977</v>
      </c>
      <c r="E1434" s="45"/>
      <c r="F1434" s="6" t="s">
        <v>2002</v>
      </c>
      <c r="G1434" s="45"/>
      <c r="H1434" s="43">
        <v>1483</v>
      </c>
      <c r="I1434" t="s">
        <v>43</v>
      </c>
      <c r="J1434" s="145" t="str">
        <f>IF(ISBLANK(INDEX('Policy Characteristics'!D:D,MATCH($C1434,'Policy Characteristics'!$C:$C,0))),"",INDEX('Policy Characteristics'!D:D,MATCH($C1434,'Policy Characteristics'!$C:$C,0)))</f>
        <v>R&amp;D Capital Cost Reductions</v>
      </c>
      <c r="K1434" s="144" t="str">
        <f>IF(ISBLANK(INDEX('Policy Characteristics'!E:E,MATCH($C1434,'Policy Characteristics'!$C:$C,0))),"",INDEX('Policy Characteristics'!E:E,MATCH($C1434,'Policy Characteristics'!$C:$C,0)))</f>
        <v>RnD industry capital cost reduction</v>
      </c>
      <c r="L1434" s="151">
        <f>IF(ISBLANK(INDEX('Policy Characteristics'!F:F,MATCH($C1434,'Policy Characteristics'!$C:$C,0))),"",INDEX('Policy Characteristics'!F:F,MATCH($C1434,'Policy Characteristics'!$C:$C,0)))</f>
        <v>0</v>
      </c>
      <c r="M1434" s="151">
        <f>IF(ISBLANK(INDEX('Policy Characteristics'!G:G,MATCH($C1434,'Policy Characteristics'!$C:$C,0))),"",INDEX('Policy Characteristics'!G:G,MATCH($C1434,'Policy Characteristics'!$C:$C,0)))</f>
        <v>0.4</v>
      </c>
      <c r="N1434" s="151">
        <f>IF(ISBLANK(INDEX('Policy Characteristics'!H:H,MATCH($C1434,'Policy Characteristics'!$C:$C,0))),"",INDEX('Policy Characteristics'!H:H,MATCH($C1434,'Policy Characteristics'!$C:$C,0)))</f>
        <v>0.01</v>
      </c>
      <c r="O1434" s="144" t="str">
        <f>IF(ISBLANK(INDEX('Policy Characteristics'!I:I,MATCH($C1434,'Policy Characteristics'!$C:$C,0))),"",INDEX('Policy Characteristics'!I:I,MATCH($C1434,'Policy Characteristics'!$C:$C,0)))</f>
        <v>% reduction in cost</v>
      </c>
      <c r="P1434" s="14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44" t="str">
        <f>IF(ISBLANK(INDEX('Policy Characteristics'!K:K,MATCH($C1434,'Policy Characteristics'!$C:$C,0))),"",INDEX('Policy Characteristics'!K:K,MATCH($C1434,'Policy Characteristics'!$C:$C,0)))</f>
        <v>architectural-design.html#rnd</v>
      </c>
      <c r="R1434" s="144" t="str">
        <f>IF(ISBLANK(INDEX('Policy Characteristics'!L:L,MATCH($C1434,'Policy Characteristics'!$C:$C,0))),"",INDEX('Policy Characteristics'!L:L,MATCH($C1434,'Policy Characteristics'!$C:$C,0)))</f>
        <v>research-and-development.html</v>
      </c>
    </row>
    <row r="1435" spans="1:18" x14ac:dyDescent="0.25">
      <c r="A1435" s="144" t="str">
        <f>IF(ISBLANK(INDEX('Policy Characteristics'!A:A,MATCH($C1435,'Policy Characteristics'!$C:$C,0))),"",INDEX('Policy Characteristics'!A:A,MATCH($C1435,'Policy Characteristics'!$C:$C,0)))</f>
        <v>Research and Development</v>
      </c>
      <c r="B1435" s="152" t="str">
        <f>IF(ISBLANK(INDEX('Policy Characteristics'!B:B,MATCH($C1435,'Policy Characteristics'!$C:$C,0))),"",INDEX('Policy Characteristics'!B:B,MATCH($C1435,'Policy Characteristics'!$C:$C,0)))</f>
        <v>Capital Cost Reduction</v>
      </c>
      <c r="C1435" s="144" t="str">
        <f t="shared" si="64"/>
        <v>RnD Industry Capital Cost Perc Reduction</v>
      </c>
      <c r="D1435" t="s">
        <v>1978</v>
      </c>
      <c r="E1435" s="45"/>
      <c r="F1435" s="6" t="s">
        <v>2003</v>
      </c>
      <c r="G1435" s="45"/>
      <c r="H1435" s="43">
        <v>1484</v>
      </c>
      <c r="I1435" t="s">
        <v>43</v>
      </c>
      <c r="J1435" s="145" t="str">
        <f>IF(ISBLANK(INDEX('Policy Characteristics'!D:D,MATCH($C1435,'Policy Characteristics'!$C:$C,0))),"",INDEX('Policy Characteristics'!D:D,MATCH($C1435,'Policy Characteristics'!$C:$C,0)))</f>
        <v>R&amp;D Capital Cost Reductions</v>
      </c>
      <c r="K1435" s="144" t="str">
        <f>IF(ISBLANK(INDEX('Policy Characteristics'!E:E,MATCH($C1435,'Policy Characteristics'!$C:$C,0))),"",INDEX('Policy Characteristics'!E:E,MATCH($C1435,'Policy Characteristics'!$C:$C,0)))</f>
        <v>RnD industry capital cost reduction</v>
      </c>
      <c r="L1435" s="151">
        <f>IF(ISBLANK(INDEX('Policy Characteristics'!F:F,MATCH($C1435,'Policy Characteristics'!$C:$C,0))),"",INDEX('Policy Characteristics'!F:F,MATCH($C1435,'Policy Characteristics'!$C:$C,0)))</f>
        <v>0</v>
      </c>
      <c r="M1435" s="151">
        <f>IF(ISBLANK(INDEX('Policy Characteristics'!G:G,MATCH($C1435,'Policy Characteristics'!$C:$C,0))),"",INDEX('Policy Characteristics'!G:G,MATCH($C1435,'Policy Characteristics'!$C:$C,0)))</f>
        <v>0.4</v>
      </c>
      <c r="N1435" s="151">
        <f>IF(ISBLANK(INDEX('Policy Characteristics'!H:H,MATCH($C1435,'Policy Characteristics'!$C:$C,0))),"",INDEX('Policy Characteristics'!H:H,MATCH($C1435,'Policy Characteristics'!$C:$C,0)))</f>
        <v>0.01</v>
      </c>
      <c r="O1435" s="144" t="str">
        <f>IF(ISBLANK(INDEX('Policy Characteristics'!I:I,MATCH($C1435,'Policy Characteristics'!$C:$C,0))),"",INDEX('Policy Characteristics'!I:I,MATCH($C1435,'Policy Characteristics'!$C:$C,0)))</f>
        <v>% reduction in cost</v>
      </c>
      <c r="P1435" s="14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44" t="str">
        <f>IF(ISBLANK(INDEX('Policy Characteristics'!K:K,MATCH($C1435,'Policy Characteristics'!$C:$C,0))),"",INDEX('Policy Characteristics'!K:K,MATCH($C1435,'Policy Characteristics'!$C:$C,0)))</f>
        <v>architectural-design.html#rnd</v>
      </c>
      <c r="R1435" s="144" t="str">
        <f>IF(ISBLANK(INDEX('Policy Characteristics'!L:L,MATCH($C1435,'Policy Characteristics'!$C:$C,0))),"",INDEX('Policy Characteristics'!L:L,MATCH($C1435,'Policy Characteristics'!$C:$C,0)))</f>
        <v>research-and-development.html</v>
      </c>
    </row>
    <row r="1436" spans="1:18" x14ac:dyDescent="0.25">
      <c r="A1436" s="144" t="str">
        <f>IF(ISBLANK(INDEX('Policy Characteristics'!A:A,MATCH($C1436,'Policy Characteristics'!$C:$C,0))),"",INDEX('Policy Characteristics'!A:A,MATCH($C1436,'Policy Characteristics'!$C:$C,0)))</f>
        <v>Research and Development</v>
      </c>
      <c r="B1436" s="152" t="str">
        <f>IF(ISBLANK(INDEX('Policy Characteristics'!B:B,MATCH($C1436,'Policy Characteristics'!$C:$C,0))),"",INDEX('Policy Characteristics'!B:B,MATCH($C1436,'Policy Characteristics'!$C:$C,0)))</f>
        <v>Capital Cost Reduction</v>
      </c>
      <c r="C1436" s="144" t="str">
        <f t="shared" si="64"/>
        <v>RnD Industry Capital Cost Perc Reduction</v>
      </c>
      <c r="D1436" t="s">
        <v>1979</v>
      </c>
      <c r="E1436" s="45"/>
      <c r="F1436" s="6" t="s">
        <v>2004</v>
      </c>
      <c r="G1436" s="45"/>
      <c r="H1436" s="43">
        <v>1485</v>
      </c>
      <c r="I1436" t="s">
        <v>43</v>
      </c>
      <c r="J1436" s="145" t="str">
        <f>IF(ISBLANK(INDEX('Policy Characteristics'!D:D,MATCH($C1436,'Policy Characteristics'!$C:$C,0))),"",INDEX('Policy Characteristics'!D:D,MATCH($C1436,'Policy Characteristics'!$C:$C,0)))</f>
        <v>R&amp;D Capital Cost Reductions</v>
      </c>
      <c r="K1436" s="144" t="str">
        <f>IF(ISBLANK(INDEX('Policy Characteristics'!E:E,MATCH($C1436,'Policy Characteristics'!$C:$C,0))),"",INDEX('Policy Characteristics'!E:E,MATCH($C1436,'Policy Characteristics'!$C:$C,0)))</f>
        <v>RnD industry capital cost reduction</v>
      </c>
      <c r="L1436" s="151">
        <f>IF(ISBLANK(INDEX('Policy Characteristics'!F:F,MATCH($C1436,'Policy Characteristics'!$C:$C,0))),"",INDEX('Policy Characteristics'!F:F,MATCH($C1436,'Policy Characteristics'!$C:$C,0)))</f>
        <v>0</v>
      </c>
      <c r="M1436" s="151">
        <f>IF(ISBLANK(INDEX('Policy Characteristics'!G:G,MATCH($C1436,'Policy Characteristics'!$C:$C,0))),"",INDEX('Policy Characteristics'!G:G,MATCH($C1436,'Policy Characteristics'!$C:$C,0)))</f>
        <v>0.4</v>
      </c>
      <c r="N1436" s="151">
        <f>IF(ISBLANK(INDEX('Policy Characteristics'!H:H,MATCH($C1436,'Policy Characteristics'!$C:$C,0))),"",INDEX('Policy Characteristics'!H:H,MATCH($C1436,'Policy Characteristics'!$C:$C,0)))</f>
        <v>0.01</v>
      </c>
      <c r="O1436" s="144" t="str">
        <f>IF(ISBLANK(INDEX('Policy Characteristics'!I:I,MATCH($C1436,'Policy Characteristics'!$C:$C,0))),"",INDEX('Policy Characteristics'!I:I,MATCH($C1436,'Policy Characteristics'!$C:$C,0)))</f>
        <v>% reduction in cost</v>
      </c>
      <c r="P1436" s="14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44" t="str">
        <f>IF(ISBLANK(INDEX('Policy Characteristics'!K:K,MATCH($C1436,'Policy Characteristics'!$C:$C,0))),"",INDEX('Policy Characteristics'!K:K,MATCH($C1436,'Policy Characteristics'!$C:$C,0)))</f>
        <v>architectural-design.html#rnd</v>
      </c>
      <c r="R1436" s="144" t="str">
        <f>IF(ISBLANK(INDEX('Policy Characteristics'!L:L,MATCH($C1436,'Policy Characteristics'!$C:$C,0))),"",INDEX('Policy Characteristics'!L:L,MATCH($C1436,'Policy Characteristics'!$C:$C,0)))</f>
        <v>research-and-development.html</v>
      </c>
    </row>
    <row r="1437" spans="1:18" x14ac:dyDescent="0.25">
      <c r="A1437" s="144" t="str">
        <f>IF(ISBLANK(INDEX('Policy Characteristics'!A:A,MATCH($C1437,'Policy Characteristics'!$C:$C,0))),"",INDEX('Policy Characteristics'!A:A,MATCH($C1437,'Policy Characteristics'!$C:$C,0)))</f>
        <v>Research and Development</v>
      </c>
      <c r="B1437" s="152" t="str">
        <f>IF(ISBLANK(INDEX('Policy Characteristics'!B:B,MATCH($C1437,'Policy Characteristics'!$C:$C,0))),"",INDEX('Policy Characteristics'!B:B,MATCH($C1437,'Policy Characteristics'!$C:$C,0)))</f>
        <v>Capital Cost Reduction</v>
      </c>
      <c r="C1437" s="144" t="str">
        <f t="shared" si="64"/>
        <v>RnD Industry Capital Cost Perc Reduction</v>
      </c>
      <c r="D1437" t="s">
        <v>1980</v>
      </c>
      <c r="E1437" s="45"/>
      <c r="F1437" s="6" t="s">
        <v>2005</v>
      </c>
      <c r="G1437" s="45"/>
      <c r="H1437" s="43">
        <v>1486</v>
      </c>
      <c r="I1437" t="s">
        <v>43</v>
      </c>
      <c r="J1437" s="145" t="str">
        <f>IF(ISBLANK(INDEX('Policy Characteristics'!D:D,MATCH($C1437,'Policy Characteristics'!$C:$C,0))),"",INDEX('Policy Characteristics'!D:D,MATCH($C1437,'Policy Characteristics'!$C:$C,0)))</f>
        <v>R&amp;D Capital Cost Reductions</v>
      </c>
      <c r="K1437" s="144" t="str">
        <f>IF(ISBLANK(INDEX('Policy Characteristics'!E:E,MATCH($C1437,'Policy Characteristics'!$C:$C,0))),"",INDEX('Policy Characteristics'!E:E,MATCH($C1437,'Policy Characteristics'!$C:$C,0)))</f>
        <v>RnD industry capital cost reduction</v>
      </c>
      <c r="L1437" s="151">
        <f>IF(ISBLANK(INDEX('Policy Characteristics'!F:F,MATCH($C1437,'Policy Characteristics'!$C:$C,0))),"",INDEX('Policy Characteristics'!F:F,MATCH($C1437,'Policy Characteristics'!$C:$C,0)))</f>
        <v>0</v>
      </c>
      <c r="M1437" s="151">
        <f>IF(ISBLANK(INDEX('Policy Characteristics'!G:G,MATCH($C1437,'Policy Characteristics'!$C:$C,0))),"",INDEX('Policy Characteristics'!G:G,MATCH($C1437,'Policy Characteristics'!$C:$C,0)))</f>
        <v>0.4</v>
      </c>
      <c r="N1437" s="151">
        <f>IF(ISBLANK(INDEX('Policy Characteristics'!H:H,MATCH($C1437,'Policy Characteristics'!$C:$C,0))),"",INDEX('Policy Characteristics'!H:H,MATCH($C1437,'Policy Characteristics'!$C:$C,0)))</f>
        <v>0.01</v>
      </c>
      <c r="O1437" s="144" t="str">
        <f>IF(ISBLANK(INDEX('Policy Characteristics'!I:I,MATCH($C1437,'Policy Characteristics'!$C:$C,0))),"",INDEX('Policy Characteristics'!I:I,MATCH($C1437,'Policy Characteristics'!$C:$C,0)))</f>
        <v>% reduction in cost</v>
      </c>
      <c r="P1437" s="14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44" t="str">
        <f>IF(ISBLANK(INDEX('Policy Characteristics'!K:K,MATCH($C1437,'Policy Characteristics'!$C:$C,0))),"",INDEX('Policy Characteristics'!K:K,MATCH($C1437,'Policy Characteristics'!$C:$C,0)))</f>
        <v>architectural-design.html#rnd</v>
      </c>
      <c r="R1437" s="144" t="str">
        <f>IF(ISBLANK(INDEX('Policy Characteristics'!L:L,MATCH($C1437,'Policy Characteristics'!$C:$C,0))),"",INDEX('Policy Characteristics'!L:L,MATCH($C1437,'Policy Characteristics'!$C:$C,0)))</f>
        <v>research-and-development.html</v>
      </c>
    </row>
    <row r="1438" spans="1:18" x14ac:dyDescent="0.25">
      <c r="A1438" s="144" t="str">
        <f>IF(ISBLANK(INDEX('Policy Characteristics'!A:A,MATCH($C1438,'Policy Characteristics'!$C:$C,0))),"",INDEX('Policy Characteristics'!A:A,MATCH($C1438,'Policy Characteristics'!$C:$C,0)))</f>
        <v>Research and Development</v>
      </c>
      <c r="B1438" s="152" t="str">
        <f>IF(ISBLANK(INDEX('Policy Characteristics'!B:B,MATCH($C1438,'Policy Characteristics'!$C:$C,0))),"",INDEX('Policy Characteristics'!B:B,MATCH($C1438,'Policy Characteristics'!$C:$C,0)))</f>
        <v>Capital Cost Reduction</v>
      </c>
      <c r="C1438" s="159" t="s">
        <v>288</v>
      </c>
      <c r="D1438" s="45" t="s">
        <v>1141</v>
      </c>
      <c r="E1438" s="45"/>
      <c r="F1438" s="45" t="s">
        <v>466</v>
      </c>
      <c r="G1438" s="45"/>
      <c r="H1438" s="43">
        <v>108</v>
      </c>
      <c r="I1438" t="s">
        <v>43</v>
      </c>
      <c r="J1438" s="145" t="str">
        <f>IF(ISBLANK(INDEX('Policy Characteristics'!D:D,MATCH($C1438,'Policy Characteristics'!$C:$C,0))),"",INDEX('Policy Characteristics'!D:D,MATCH($C1438,'Policy Characteristics'!$C:$C,0)))</f>
        <v>R&amp;D Capital Cost Reductions</v>
      </c>
      <c r="K1438" s="144" t="str">
        <f>IF(ISBLANK(INDEX('Policy Characteristics'!E:E,MATCH($C1438,'Policy Characteristics'!$C:$C,0))),"",INDEX('Policy Characteristics'!E:E,MATCH($C1438,'Policy Characteristics'!$C:$C,0)))</f>
        <v>RnD transportation capital cost reduction</v>
      </c>
      <c r="L1438" s="151">
        <f>IF(ISBLANK(INDEX('Policy Characteristics'!F:F,MATCH($C1438,'Policy Characteristics'!$C:$C,0))),"",INDEX('Policy Characteristics'!F:F,MATCH($C1438,'Policy Characteristics'!$C:$C,0)))</f>
        <v>0</v>
      </c>
      <c r="M1438" s="151">
        <f>IF(ISBLANK(INDEX('Policy Characteristics'!G:G,MATCH($C1438,'Policy Characteristics'!$C:$C,0))),"",INDEX('Policy Characteristics'!G:G,MATCH($C1438,'Policy Characteristics'!$C:$C,0)))</f>
        <v>0.4</v>
      </c>
      <c r="N1438" s="151">
        <f>IF(ISBLANK(INDEX('Policy Characteristics'!H:H,MATCH($C1438,'Policy Characteristics'!$C:$C,0))),"",INDEX('Policy Characteristics'!H:H,MATCH($C1438,'Policy Characteristics'!$C:$C,0)))</f>
        <v>0.01</v>
      </c>
      <c r="O1438" s="144" t="str">
        <f>IF(ISBLANK(INDEX('Policy Characteristics'!I:I,MATCH($C1438,'Policy Characteristics'!$C:$C,0))),"",INDEX('Policy Characteristics'!I:I,MATCH($C1438,'Policy Characteristics'!$C:$C,0)))</f>
        <v>% reduction in cost</v>
      </c>
      <c r="P1438" s="14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44" t="str">
        <f>IF(ISBLANK(INDEX('Policy Characteristics'!K:K,MATCH($C1438,'Policy Characteristics'!$C:$C,0))),"",INDEX('Policy Characteristics'!K:K,MATCH($C1438,'Policy Characteristics'!$C:$C,0)))</f>
        <v>architectural-design.html#rnd</v>
      </c>
      <c r="R1438" s="144" t="str">
        <f>IF(ISBLANK(INDEX('Policy Characteristics'!L:L,MATCH($C1438,'Policy Characteristics'!$C:$C,0))),"",INDEX('Policy Characteristics'!L:L,MATCH($C1438,'Policy Characteristics'!$C:$C,0)))</f>
        <v>research-and-development.html</v>
      </c>
    </row>
    <row r="1439" spans="1:18" x14ac:dyDescent="0.25">
      <c r="A1439" s="144" t="str">
        <f>IF(ISBLANK(INDEX('Policy Characteristics'!A:A,MATCH($C1439,'Policy Characteristics'!$C:$C,0))),"",INDEX('Policy Characteristics'!A:A,MATCH($C1439,'Policy Characteristics'!$C:$C,0)))</f>
        <v>Research and Development</v>
      </c>
      <c r="B1439" s="152" t="str">
        <f>IF(ISBLANK(INDEX('Policy Characteristics'!B:B,MATCH($C1439,'Policy Characteristics'!$C:$C,0))),"",INDEX('Policy Characteristics'!B:B,MATCH($C1439,'Policy Characteristics'!$C:$C,0)))</f>
        <v>Capital Cost Reduction</v>
      </c>
      <c r="C1439" s="144" t="str">
        <f t="shared" ref="C1439:C1444" si="65">C$1438</f>
        <v>RnD Transportation Capital Cost Perc Reduction</v>
      </c>
      <c r="D1439" s="45" t="s">
        <v>1142</v>
      </c>
      <c r="E1439" s="45"/>
      <c r="F1439" s="45" t="s">
        <v>467</v>
      </c>
      <c r="G1439" s="45"/>
      <c r="H1439" s="43">
        <v>109</v>
      </c>
      <c r="I1439" t="s">
        <v>43</v>
      </c>
      <c r="J1439" s="145" t="str">
        <f>IF(ISBLANK(INDEX('Policy Characteristics'!D:D,MATCH($C1439,'Policy Characteristics'!$C:$C,0))),"",INDEX('Policy Characteristics'!D:D,MATCH($C1439,'Policy Characteristics'!$C:$C,0)))</f>
        <v>R&amp;D Capital Cost Reductions</v>
      </c>
      <c r="K1439" s="144" t="str">
        <f>IF(ISBLANK(INDEX('Policy Characteristics'!E:E,MATCH($C1439,'Policy Characteristics'!$C:$C,0))),"",INDEX('Policy Characteristics'!E:E,MATCH($C1439,'Policy Characteristics'!$C:$C,0)))</f>
        <v>RnD transportation capital cost reduction</v>
      </c>
      <c r="L1439" s="151">
        <f>IF(ISBLANK(INDEX('Policy Characteristics'!F:F,MATCH($C1439,'Policy Characteristics'!$C:$C,0))),"",INDEX('Policy Characteristics'!F:F,MATCH($C1439,'Policy Characteristics'!$C:$C,0)))</f>
        <v>0</v>
      </c>
      <c r="M1439" s="151">
        <f>IF(ISBLANK(INDEX('Policy Characteristics'!G:G,MATCH($C1439,'Policy Characteristics'!$C:$C,0))),"",INDEX('Policy Characteristics'!G:G,MATCH($C1439,'Policy Characteristics'!$C:$C,0)))</f>
        <v>0.4</v>
      </c>
      <c r="N1439" s="151">
        <f>IF(ISBLANK(INDEX('Policy Characteristics'!H:H,MATCH($C1439,'Policy Characteristics'!$C:$C,0))),"",INDEX('Policy Characteristics'!H:H,MATCH($C1439,'Policy Characteristics'!$C:$C,0)))</f>
        <v>0.01</v>
      </c>
      <c r="O1439" s="144" t="str">
        <f>IF(ISBLANK(INDEX('Policy Characteristics'!I:I,MATCH($C1439,'Policy Characteristics'!$C:$C,0))),"",INDEX('Policy Characteristics'!I:I,MATCH($C1439,'Policy Characteristics'!$C:$C,0)))</f>
        <v>% reduction in cost</v>
      </c>
      <c r="P1439" s="14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44" t="str">
        <f>IF(ISBLANK(INDEX('Policy Characteristics'!K:K,MATCH($C1439,'Policy Characteristics'!$C:$C,0))),"",INDEX('Policy Characteristics'!K:K,MATCH($C1439,'Policy Characteristics'!$C:$C,0)))</f>
        <v>architectural-design.html#rnd</v>
      </c>
      <c r="R1439" s="144" t="str">
        <f>IF(ISBLANK(INDEX('Policy Characteristics'!L:L,MATCH($C1439,'Policy Characteristics'!$C:$C,0))),"",INDEX('Policy Characteristics'!L:L,MATCH($C1439,'Policy Characteristics'!$C:$C,0)))</f>
        <v>research-and-development.html</v>
      </c>
    </row>
    <row r="1440" spans="1:18" x14ac:dyDescent="0.25">
      <c r="A1440" s="144" t="str">
        <f>IF(ISBLANK(INDEX('Policy Characteristics'!A:A,MATCH($C1440,'Policy Characteristics'!$C:$C,0))),"",INDEX('Policy Characteristics'!A:A,MATCH($C1440,'Policy Characteristics'!$C:$C,0)))</f>
        <v>Research and Development</v>
      </c>
      <c r="B1440" s="152" t="str">
        <f>IF(ISBLANK(INDEX('Policy Characteristics'!B:B,MATCH($C1440,'Policy Characteristics'!$C:$C,0))),"",INDEX('Policy Characteristics'!B:B,MATCH($C1440,'Policy Characteristics'!$C:$C,0)))</f>
        <v>Capital Cost Reduction</v>
      </c>
      <c r="C1440" s="144" t="str">
        <f t="shared" si="65"/>
        <v>RnD Transportation Capital Cost Perc Reduction</v>
      </c>
      <c r="D1440" s="45" t="s">
        <v>1143</v>
      </c>
      <c r="E1440" s="45"/>
      <c r="F1440" s="45" t="s">
        <v>468</v>
      </c>
      <c r="G1440" s="45"/>
      <c r="H1440" s="43">
        <v>110</v>
      </c>
      <c r="I1440" t="s">
        <v>43</v>
      </c>
      <c r="J1440" s="145" t="str">
        <f>IF(ISBLANK(INDEX('Policy Characteristics'!D:D,MATCH($C1440,'Policy Characteristics'!$C:$C,0))),"",INDEX('Policy Characteristics'!D:D,MATCH($C1440,'Policy Characteristics'!$C:$C,0)))</f>
        <v>R&amp;D Capital Cost Reductions</v>
      </c>
      <c r="K1440" s="144" t="str">
        <f>IF(ISBLANK(INDEX('Policy Characteristics'!E:E,MATCH($C1440,'Policy Characteristics'!$C:$C,0))),"",INDEX('Policy Characteristics'!E:E,MATCH($C1440,'Policy Characteristics'!$C:$C,0)))</f>
        <v>RnD transportation capital cost reduction</v>
      </c>
      <c r="L1440" s="151">
        <f>IF(ISBLANK(INDEX('Policy Characteristics'!F:F,MATCH($C1440,'Policy Characteristics'!$C:$C,0))),"",INDEX('Policy Characteristics'!F:F,MATCH($C1440,'Policy Characteristics'!$C:$C,0)))</f>
        <v>0</v>
      </c>
      <c r="M1440" s="151">
        <f>IF(ISBLANK(INDEX('Policy Characteristics'!G:G,MATCH($C1440,'Policy Characteristics'!$C:$C,0))),"",INDEX('Policy Characteristics'!G:G,MATCH($C1440,'Policy Characteristics'!$C:$C,0)))</f>
        <v>0.4</v>
      </c>
      <c r="N1440" s="151">
        <f>IF(ISBLANK(INDEX('Policy Characteristics'!H:H,MATCH($C1440,'Policy Characteristics'!$C:$C,0))),"",INDEX('Policy Characteristics'!H:H,MATCH($C1440,'Policy Characteristics'!$C:$C,0)))</f>
        <v>0.01</v>
      </c>
      <c r="O1440" s="144" t="str">
        <f>IF(ISBLANK(INDEX('Policy Characteristics'!I:I,MATCH($C1440,'Policy Characteristics'!$C:$C,0))),"",INDEX('Policy Characteristics'!I:I,MATCH($C1440,'Policy Characteristics'!$C:$C,0)))</f>
        <v>% reduction in cost</v>
      </c>
      <c r="P1440" s="14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44" t="str">
        <f>IF(ISBLANK(INDEX('Policy Characteristics'!K:K,MATCH($C1440,'Policy Characteristics'!$C:$C,0))),"",INDEX('Policy Characteristics'!K:K,MATCH($C1440,'Policy Characteristics'!$C:$C,0)))</f>
        <v>architectural-design.html#rnd</v>
      </c>
      <c r="R1440" s="144" t="str">
        <f>IF(ISBLANK(INDEX('Policy Characteristics'!L:L,MATCH($C1440,'Policy Characteristics'!$C:$C,0))),"",INDEX('Policy Characteristics'!L:L,MATCH($C1440,'Policy Characteristics'!$C:$C,0)))</f>
        <v>research-and-development.html</v>
      </c>
    </row>
    <row r="1441" spans="1:18" x14ac:dyDescent="0.25">
      <c r="A1441" s="144" t="str">
        <f>IF(ISBLANK(INDEX('Policy Characteristics'!A:A,MATCH($C1441,'Policy Characteristics'!$C:$C,0))),"",INDEX('Policy Characteristics'!A:A,MATCH($C1441,'Policy Characteristics'!$C:$C,0)))</f>
        <v>Research and Development</v>
      </c>
      <c r="B1441" s="152" t="str">
        <f>IF(ISBLANK(INDEX('Policy Characteristics'!B:B,MATCH($C1441,'Policy Characteristics'!$C:$C,0))),"",INDEX('Policy Characteristics'!B:B,MATCH($C1441,'Policy Characteristics'!$C:$C,0)))</f>
        <v>Capital Cost Reduction</v>
      </c>
      <c r="C1441" s="144" t="str">
        <f t="shared" si="65"/>
        <v>RnD Transportation Capital Cost Perc Reduction</v>
      </c>
      <c r="D1441" s="45" t="s">
        <v>1144</v>
      </c>
      <c r="E1441" s="45"/>
      <c r="F1441" s="45" t="s">
        <v>469</v>
      </c>
      <c r="G1441" s="45"/>
      <c r="H1441" s="43">
        <v>111</v>
      </c>
      <c r="I1441" t="s">
        <v>43</v>
      </c>
      <c r="J1441" s="145" t="str">
        <f>IF(ISBLANK(INDEX('Policy Characteristics'!D:D,MATCH($C1441,'Policy Characteristics'!$C:$C,0))),"",INDEX('Policy Characteristics'!D:D,MATCH($C1441,'Policy Characteristics'!$C:$C,0)))</f>
        <v>R&amp;D Capital Cost Reductions</v>
      </c>
      <c r="K1441" s="144" t="str">
        <f>IF(ISBLANK(INDEX('Policy Characteristics'!E:E,MATCH($C1441,'Policy Characteristics'!$C:$C,0))),"",INDEX('Policy Characteristics'!E:E,MATCH($C1441,'Policy Characteristics'!$C:$C,0)))</f>
        <v>RnD transportation capital cost reduction</v>
      </c>
      <c r="L1441" s="151">
        <f>IF(ISBLANK(INDEX('Policy Characteristics'!F:F,MATCH($C1441,'Policy Characteristics'!$C:$C,0))),"",INDEX('Policy Characteristics'!F:F,MATCH($C1441,'Policy Characteristics'!$C:$C,0)))</f>
        <v>0</v>
      </c>
      <c r="M1441" s="151">
        <f>IF(ISBLANK(INDEX('Policy Characteristics'!G:G,MATCH($C1441,'Policy Characteristics'!$C:$C,0))),"",INDEX('Policy Characteristics'!G:G,MATCH($C1441,'Policy Characteristics'!$C:$C,0)))</f>
        <v>0.4</v>
      </c>
      <c r="N1441" s="151">
        <f>IF(ISBLANK(INDEX('Policy Characteristics'!H:H,MATCH($C1441,'Policy Characteristics'!$C:$C,0))),"",INDEX('Policy Characteristics'!H:H,MATCH($C1441,'Policy Characteristics'!$C:$C,0)))</f>
        <v>0.01</v>
      </c>
      <c r="O1441" s="144" t="str">
        <f>IF(ISBLANK(INDEX('Policy Characteristics'!I:I,MATCH($C1441,'Policy Characteristics'!$C:$C,0))),"",INDEX('Policy Characteristics'!I:I,MATCH($C1441,'Policy Characteristics'!$C:$C,0)))</f>
        <v>% reduction in cost</v>
      </c>
      <c r="P1441" s="14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44" t="str">
        <f>IF(ISBLANK(INDEX('Policy Characteristics'!K:K,MATCH($C1441,'Policy Characteristics'!$C:$C,0))),"",INDEX('Policy Characteristics'!K:K,MATCH($C1441,'Policy Characteristics'!$C:$C,0)))</f>
        <v>architectural-design.html#rnd</v>
      </c>
      <c r="R1441" s="144" t="str">
        <f>IF(ISBLANK(INDEX('Policy Characteristics'!L:L,MATCH($C1441,'Policy Characteristics'!$C:$C,0))),"",INDEX('Policy Characteristics'!L:L,MATCH($C1441,'Policy Characteristics'!$C:$C,0)))</f>
        <v>research-and-development.html</v>
      </c>
    </row>
    <row r="1442" spans="1:18" x14ac:dyDescent="0.25">
      <c r="A1442" s="144" t="str">
        <f>IF(ISBLANK(INDEX('Policy Characteristics'!A:A,MATCH($C1442,'Policy Characteristics'!$C:$C,0))),"",INDEX('Policy Characteristics'!A:A,MATCH($C1442,'Policy Characteristics'!$C:$C,0)))</f>
        <v>Research and Development</v>
      </c>
      <c r="B1442" s="152" t="str">
        <f>IF(ISBLANK(INDEX('Policy Characteristics'!B:B,MATCH($C1442,'Policy Characteristics'!$C:$C,0))),"",INDEX('Policy Characteristics'!B:B,MATCH($C1442,'Policy Characteristics'!$C:$C,0)))</f>
        <v>Capital Cost Reduction</v>
      </c>
      <c r="C1442" s="144" t="str">
        <f t="shared" si="65"/>
        <v>RnD Transportation Capital Cost Perc Reduction</v>
      </c>
      <c r="D1442" s="45" t="s">
        <v>1145</v>
      </c>
      <c r="E1442" s="45"/>
      <c r="F1442" s="45" t="s">
        <v>470</v>
      </c>
      <c r="G1442" s="45"/>
      <c r="H1442" s="43">
        <v>112</v>
      </c>
      <c r="I1442" t="s">
        <v>43</v>
      </c>
      <c r="J1442" s="145" t="str">
        <f>IF(ISBLANK(INDEX('Policy Characteristics'!D:D,MATCH($C1442,'Policy Characteristics'!$C:$C,0))),"",INDEX('Policy Characteristics'!D:D,MATCH($C1442,'Policy Characteristics'!$C:$C,0)))</f>
        <v>R&amp;D Capital Cost Reductions</v>
      </c>
      <c r="K1442" s="144" t="str">
        <f>IF(ISBLANK(INDEX('Policy Characteristics'!E:E,MATCH($C1442,'Policy Characteristics'!$C:$C,0))),"",INDEX('Policy Characteristics'!E:E,MATCH($C1442,'Policy Characteristics'!$C:$C,0)))</f>
        <v>RnD transportation capital cost reduction</v>
      </c>
      <c r="L1442" s="151">
        <f>IF(ISBLANK(INDEX('Policy Characteristics'!F:F,MATCH($C1442,'Policy Characteristics'!$C:$C,0))),"",INDEX('Policy Characteristics'!F:F,MATCH($C1442,'Policy Characteristics'!$C:$C,0)))</f>
        <v>0</v>
      </c>
      <c r="M1442" s="151">
        <f>IF(ISBLANK(INDEX('Policy Characteristics'!G:G,MATCH($C1442,'Policy Characteristics'!$C:$C,0))),"",INDEX('Policy Characteristics'!G:G,MATCH($C1442,'Policy Characteristics'!$C:$C,0)))</f>
        <v>0.4</v>
      </c>
      <c r="N1442" s="151">
        <f>IF(ISBLANK(INDEX('Policy Characteristics'!H:H,MATCH($C1442,'Policy Characteristics'!$C:$C,0))),"",INDEX('Policy Characteristics'!H:H,MATCH($C1442,'Policy Characteristics'!$C:$C,0)))</f>
        <v>0.01</v>
      </c>
      <c r="O1442" s="144" t="str">
        <f>IF(ISBLANK(INDEX('Policy Characteristics'!I:I,MATCH($C1442,'Policy Characteristics'!$C:$C,0))),"",INDEX('Policy Characteristics'!I:I,MATCH($C1442,'Policy Characteristics'!$C:$C,0)))</f>
        <v>% reduction in cost</v>
      </c>
      <c r="P1442" s="14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44" t="str">
        <f>IF(ISBLANK(INDEX('Policy Characteristics'!K:K,MATCH($C1442,'Policy Characteristics'!$C:$C,0))),"",INDEX('Policy Characteristics'!K:K,MATCH($C1442,'Policy Characteristics'!$C:$C,0)))</f>
        <v>architectural-design.html#rnd</v>
      </c>
      <c r="R1442" s="144" t="str">
        <f>IF(ISBLANK(INDEX('Policy Characteristics'!L:L,MATCH($C1442,'Policy Characteristics'!$C:$C,0))),"",INDEX('Policy Characteristics'!L:L,MATCH($C1442,'Policy Characteristics'!$C:$C,0)))</f>
        <v>research-and-development.html</v>
      </c>
    </row>
    <row r="1443" spans="1:18" x14ac:dyDescent="0.25">
      <c r="A1443" s="144" t="str">
        <f>IF(ISBLANK(INDEX('Policy Characteristics'!A:A,MATCH($C1443,'Policy Characteristics'!$C:$C,0))),"",INDEX('Policy Characteristics'!A:A,MATCH($C1443,'Policy Characteristics'!$C:$C,0)))</f>
        <v>Research and Development</v>
      </c>
      <c r="B1443" s="152" t="str">
        <f>IF(ISBLANK(INDEX('Policy Characteristics'!B:B,MATCH($C1443,'Policy Characteristics'!$C:$C,0))),"",INDEX('Policy Characteristics'!B:B,MATCH($C1443,'Policy Characteristics'!$C:$C,0)))</f>
        <v>Capital Cost Reduction</v>
      </c>
      <c r="C1443" s="144" t="str">
        <f t="shared" si="65"/>
        <v>RnD Transportation Capital Cost Perc Reduction</v>
      </c>
      <c r="D1443" s="45" t="s">
        <v>1401</v>
      </c>
      <c r="E1443" s="45"/>
      <c r="F1443" s="45" t="s">
        <v>1684</v>
      </c>
      <c r="G1443" s="45"/>
      <c r="H1443" s="43">
        <v>113</v>
      </c>
      <c r="I1443" t="s">
        <v>43</v>
      </c>
      <c r="J1443" s="145" t="str">
        <f>IF(ISBLANK(INDEX('Policy Characteristics'!D:D,MATCH($C1443,'Policy Characteristics'!$C:$C,0))),"",INDEX('Policy Characteristics'!D:D,MATCH($C1443,'Policy Characteristics'!$C:$C,0)))</f>
        <v>R&amp;D Capital Cost Reductions</v>
      </c>
      <c r="K1443" s="144" t="str">
        <f>IF(ISBLANK(INDEX('Policy Characteristics'!E:E,MATCH($C1443,'Policy Characteristics'!$C:$C,0))),"",INDEX('Policy Characteristics'!E:E,MATCH($C1443,'Policy Characteristics'!$C:$C,0)))</f>
        <v>RnD transportation capital cost reduction</v>
      </c>
      <c r="L1443" s="151">
        <f>IF(ISBLANK(INDEX('Policy Characteristics'!F:F,MATCH($C1443,'Policy Characteristics'!$C:$C,0))),"",INDEX('Policy Characteristics'!F:F,MATCH($C1443,'Policy Characteristics'!$C:$C,0)))</f>
        <v>0</v>
      </c>
      <c r="M1443" s="151">
        <f>IF(ISBLANK(INDEX('Policy Characteristics'!G:G,MATCH($C1443,'Policy Characteristics'!$C:$C,0))),"",INDEX('Policy Characteristics'!G:G,MATCH($C1443,'Policy Characteristics'!$C:$C,0)))</f>
        <v>0.4</v>
      </c>
      <c r="N1443" s="151">
        <f>IF(ISBLANK(INDEX('Policy Characteristics'!H:H,MATCH($C1443,'Policy Characteristics'!$C:$C,0))),"",INDEX('Policy Characteristics'!H:H,MATCH($C1443,'Policy Characteristics'!$C:$C,0)))</f>
        <v>0.01</v>
      </c>
      <c r="O1443" s="144" t="str">
        <f>IF(ISBLANK(INDEX('Policy Characteristics'!I:I,MATCH($C1443,'Policy Characteristics'!$C:$C,0))),"",INDEX('Policy Characteristics'!I:I,MATCH($C1443,'Policy Characteristics'!$C:$C,0)))</f>
        <v>% reduction in cost</v>
      </c>
      <c r="P1443" s="14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44" t="str">
        <f>IF(ISBLANK(INDEX('Policy Characteristics'!K:K,MATCH($C1443,'Policy Characteristics'!$C:$C,0))),"",INDEX('Policy Characteristics'!K:K,MATCH($C1443,'Policy Characteristics'!$C:$C,0)))</f>
        <v>architectural-design.html#rnd</v>
      </c>
      <c r="R1443" s="144" t="str">
        <f>IF(ISBLANK(INDEX('Policy Characteristics'!L:L,MATCH($C1443,'Policy Characteristics'!$C:$C,0))),"",INDEX('Policy Characteristics'!L:L,MATCH($C1443,'Policy Characteristics'!$C:$C,0)))</f>
        <v>research-and-development.html</v>
      </c>
    </row>
    <row r="1444" spans="1:18" x14ac:dyDescent="0.25">
      <c r="A1444" s="144" t="str">
        <f>IF(ISBLANK(INDEX('Policy Characteristics'!A:A,MATCH($C1444,'Policy Characteristics'!$C:$C,0))),"",INDEX('Policy Characteristics'!A:A,MATCH($C1444,'Policy Characteristics'!$C:$C,0)))</f>
        <v>Research and Development</v>
      </c>
      <c r="B1444" s="152" t="str">
        <f>IF(ISBLANK(INDEX('Policy Characteristics'!B:B,MATCH($C1444,'Policy Characteristics'!$C:$C,0))),"",INDEX('Policy Characteristics'!B:B,MATCH($C1444,'Policy Characteristics'!$C:$C,0)))</f>
        <v>Capital Cost Reduction</v>
      </c>
      <c r="C1444" s="144" t="str">
        <f t="shared" si="65"/>
        <v>RnD Transportation Capital Cost Perc Reduction</v>
      </c>
      <c r="D1444" s="45" t="s">
        <v>1400</v>
      </c>
      <c r="E1444" s="45"/>
      <c r="F1444" s="45" t="s">
        <v>1685</v>
      </c>
      <c r="G1444" s="45"/>
      <c r="H1444" s="43">
        <v>523</v>
      </c>
      <c r="I1444" t="s">
        <v>43</v>
      </c>
      <c r="J1444" s="145" t="str">
        <f>IF(ISBLANK(INDEX('Policy Characteristics'!D:D,MATCH($C1444,'Policy Characteristics'!$C:$C,0))),"",INDEX('Policy Characteristics'!D:D,MATCH($C1444,'Policy Characteristics'!$C:$C,0)))</f>
        <v>R&amp;D Capital Cost Reductions</v>
      </c>
      <c r="K1444" s="144" t="str">
        <f>IF(ISBLANK(INDEX('Policy Characteristics'!E:E,MATCH($C1444,'Policy Characteristics'!$C:$C,0))),"",INDEX('Policy Characteristics'!E:E,MATCH($C1444,'Policy Characteristics'!$C:$C,0)))</f>
        <v>RnD transportation capital cost reduction</v>
      </c>
      <c r="L1444" s="151">
        <f>IF(ISBLANK(INDEX('Policy Characteristics'!F:F,MATCH($C1444,'Policy Characteristics'!$C:$C,0))),"",INDEX('Policy Characteristics'!F:F,MATCH($C1444,'Policy Characteristics'!$C:$C,0)))</f>
        <v>0</v>
      </c>
      <c r="M1444" s="151">
        <f>IF(ISBLANK(INDEX('Policy Characteristics'!G:G,MATCH($C1444,'Policy Characteristics'!$C:$C,0))),"",INDEX('Policy Characteristics'!G:G,MATCH($C1444,'Policy Characteristics'!$C:$C,0)))</f>
        <v>0.4</v>
      </c>
      <c r="N1444" s="151">
        <f>IF(ISBLANK(INDEX('Policy Characteristics'!H:H,MATCH($C1444,'Policy Characteristics'!$C:$C,0))),"",INDEX('Policy Characteristics'!H:H,MATCH($C1444,'Policy Characteristics'!$C:$C,0)))</f>
        <v>0.01</v>
      </c>
      <c r="O1444" s="144" t="str">
        <f>IF(ISBLANK(INDEX('Policy Characteristics'!I:I,MATCH($C1444,'Policy Characteristics'!$C:$C,0))),"",INDEX('Policy Characteristics'!I:I,MATCH($C1444,'Policy Characteristics'!$C:$C,0)))</f>
        <v>% reduction in cost</v>
      </c>
      <c r="P1444" s="14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44" t="str">
        <f>IF(ISBLANK(INDEX('Policy Characteristics'!K:K,MATCH($C1444,'Policy Characteristics'!$C:$C,0))),"",INDEX('Policy Characteristics'!K:K,MATCH($C1444,'Policy Characteristics'!$C:$C,0)))</f>
        <v>architectural-design.html#rnd</v>
      </c>
      <c r="R1444" s="144" t="str">
        <f>IF(ISBLANK(INDEX('Policy Characteristics'!L:L,MATCH($C1444,'Policy Characteristics'!$C:$C,0))),"",INDEX('Policy Characteristics'!L:L,MATCH($C1444,'Policy Characteristics'!$C:$C,0)))</f>
        <v>research-and-development.html</v>
      </c>
    </row>
    <row r="1445" spans="1:18" s="2" customFormat="1" x14ac:dyDescent="0.25">
      <c r="A1445" s="144" t="str">
        <f>IF(ISBLANK(INDEX('Policy Characteristics'!A:A,MATCH($C1445,'Policy Characteristics'!$C:$C,0))),"",INDEX('Policy Characteristics'!A:A,MATCH($C1445,'Policy Characteristics'!$C:$C,0)))</f>
        <v>Research and Development</v>
      </c>
      <c r="B1445" s="152" t="str">
        <f>IF(ISBLANK(INDEX('Policy Characteristics'!B:B,MATCH($C1445,'Policy Characteristics'!$C:$C,0))),"",INDEX('Policy Characteristics'!B:B,MATCH($C1445,'Policy Characteristics'!$C:$C,0)))</f>
        <v>Direct Air Capture</v>
      </c>
      <c r="C1445" s="159" t="s">
        <v>1695</v>
      </c>
      <c r="D1445" s="6"/>
      <c r="E1445" s="6"/>
      <c r="F1445" s="6"/>
      <c r="G1445" s="6"/>
      <c r="H1445" s="47">
        <v>525</v>
      </c>
      <c r="I1445" t="s">
        <v>43</v>
      </c>
      <c r="J1445" s="145" t="str">
        <f>IF(ISBLANK(INDEX('Policy Characteristics'!D:D,MATCH($C1445,'Policy Characteristics'!$C:$C,0))),"",INDEX('Policy Characteristics'!D:D,MATCH($C1445,'Policy Characteristics'!$C:$C,0)))</f>
        <v>Direct Air Capture</v>
      </c>
      <c r="K1445" s="144" t="str">
        <f>IF(ISBLANK(INDEX('Policy Characteristics'!E:E,MATCH($C1445,'Policy Characteristics'!$C:$C,0))),"",INDEX('Policy Characteristics'!E:E,MATCH($C1445,'Policy Characteristics'!$C:$C,0)))</f>
        <v>geoeng direct air capture</v>
      </c>
      <c r="L1445" s="151">
        <f>IF(ISBLANK(INDEX('Policy Characteristics'!F:F,MATCH($C1445,'Policy Characteristics'!$C:$C,0))),"",INDEX('Policy Characteristics'!F:F,MATCH($C1445,'Policy Characteristics'!$C:$C,0)))</f>
        <v>0</v>
      </c>
      <c r="M1445" s="151">
        <f>IF(ISBLANK(INDEX('Policy Characteristics'!G:G,MATCH($C1445,'Policy Characteristics'!$C:$C,0))),"",INDEX('Policy Characteristics'!G:G,MATCH($C1445,'Policy Characteristics'!$C:$C,0)))</f>
        <v>1</v>
      </c>
      <c r="N1445" s="151">
        <f>IF(ISBLANK(INDEX('Policy Characteristics'!H:H,MATCH($C1445,'Policy Characteristics'!$C:$C,0))),"",INDEX('Policy Characteristics'!H:H,MATCH($C1445,'Policy Characteristics'!$C:$C,0)))</f>
        <v>0.01</v>
      </c>
      <c r="O1445" s="144" t="str">
        <f>IF(ISBLANK(INDEX('Policy Characteristics'!I:I,MATCH($C1445,'Policy Characteristics'!$C:$C,0))),"",INDEX('Policy Characteristics'!I:I,MATCH($C1445,'Policy Characteristics'!$C:$C,0)))</f>
        <v>% of potential achieved</v>
      </c>
      <c r="P1445" s="14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144" t="str">
        <f>IF(ISBLANK(INDEX('Policy Characteristics'!K:K,MATCH($C1445,'Policy Characteristics'!$C:$C,0))),"",INDEX('Policy Characteristics'!K:K,MATCH($C1445,'Policy Characteristics'!$C:$C,0)))</f>
        <v>direct-air-capture.html#dac</v>
      </c>
      <c r="R1445" s="144" t="str">
        <f>IF(ISBLANK(INDEX('Policy Characteristics'!L:L,MATCH($C1445,'Policy Characteristics'!$C:$C,0))),"",INDEX('Policy Characteristics'!L:L,MATCH($C1445,'Policy Characteristics'!$C:$C,0)))</f>
        <v>direct-air-capture.html</v>
      </c>
    </row>
    <row r="1446" spans="1:18" x14ac:dyDescent="0.25">
      <c r="A1446" s="144" t="str">
        <f>IF(ISBLANK(INDEX('Policy Characteristics'!A:A,MATCH($C1446,'Policy Characteristics'!$C:$C,0))),"",INDEX('Policy Characteristics'!A:A,MATCH($C1446,'Policy Characteristics'!$C:$C,0)))</f>
        <v>Research and Development</v>
      </c>
      <c r="B1446" s="152" t="str">
        <f>IF(ISBLANK(INDEX('Policy Characteristics'!B:B,MATCH($C1446,'Policy Characteristics'!$C:$C,0))),"",INDEX('Policy Characteristics'!B:B,MATCH($C1446,'Policy Characteristics'!$C:$C,0)))</f>
        <v>Fuel Use Reduction</v>
      </c>
      <c r="C1446" t="s">
        <v>289</v>
      </c>
      <c r="D1446" s="45" t="s">
        <v>114</v>
      </c>
      <c r="E1446" s="45"/>
      <c r="F1446" s="45" t="s">
        <v>311</v>
      </c>
      <c r="G1446" s="45"/>
      <c r="H1446" s="43">
        <v>114</v>
      </c>
      <c r="I1446" t="s">
        <v>43</v>
      </c>
      <c r="J1446" s="145" t="str">
        <f>IF(ISBLANK(INDEX('Policy Characteristics'!D:D,MATCH($C1446,'Policy Characteristics'!$C:$C,0))),"",INDEX('Policy Characteristics'!D:D,MATCH($C1446,'Policy Characteristics'!$C:$C,0)))</f>
        <v>R&amp;D Fuel Use Reductions</v>
      </c>
      <c r="K1446" s="144" t="str">
        <f>IF(ISBLANK(INDEX('Policy Characteristics'!E:E,MATCH($C1446,'Policy Characteristics'!$C:$C,0))),"",INDEX('Policy Characteristics'!E:E,MATCH($C1446,'Policy Characteristics'!$C:$C,0)))</f>
        <v>RnD building fuel use reduction</v>
      </c>
      <c r="L1446" s="151">
        <f>IF(ISBLANK(INDEX('Policy Characteristics'!F:F,MATCH($C1446,'Policy Characteristics'!$C:$C,0))),"",INDEX('Policy Characteristics'!F:F,MATCH($C1446,'Policy Characteristics'!$C:$C,0)))</f>
        <v>0</v>
      </c>
      <c r="M1446" s="151">
        <f>IF(ISBLANK(INDEX('Policy Characteristics'!G:G,MATCH($C1446,'Policy Characteristics'!$C:$C,0))),"",INDEX('Policy Characteristics'!G:G,MATCH($C1446,'Policy Characteristics'!$C:$C,0)))</f>
        <v>0.3</v>
      </c>
      <c r="N1446" s="151">
        <f>IF(ISBLANK(INDEX('Policy Characteristics'!H:H,MATCH($C1446,'Policy Characteristics'!$C:$C,0))),"",INDEX('Policy Characteristics'!H:H,MATCH($C1446,'Policy Characteristics'!$C:$C,0)))</f>
        <v>0.01</v>
      </c>
      <c r="O1446" s="144" t="str">
        <f>IF(ISBLANK(INDEX('Policy Characteristics'!I:I,MATCH($C1446,'Policy Characteristics'!$C:$C,0))),"",INDEX('Policy Characteristics'!I:I,MATCH($C1446,'Policy Characteristics'!$C:$C,0)))</f>
        <v>% reduction in fuel use</v>
      </c>
      <c r="P1446" s="14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44" t="str">
        <f>IF(ISBLANK(INDEX('Policy Characteristics'!K:K,MATCH($C1446,'Policy Characteristics'!$C:$C,0))),"",INDEX('Policy Characteristics'!K:K,MATCH($C1446,'Policy Characteristics'!$C:$C,0)))</f>
        <v>architectural-design.html#rnd</v>
      </c>
      <c r="R1446" s="144" t="str">
        <f>IF(ISBLANK(INDEX('Policy Characteristics'!L:L,MATCH($C1446,'Policy Characteristics'!$C:$C,0))),"",INDEX('Policy Characteristics'!L:L,MATCH($C1446,'Policy Characteristics'!$C:$C,0)))</f>
        <v>research-and-development.html</v>
      </c>
    </row>
    <row r="1447" spans="1:18" x14ac:dyDescent="0.25">
      <c r="A1447" s="144" t="str">
        <f>IF(ISBLANK(INDEX('Policy Characteristics'!A:A,MATCH($C1447,'Policy Characteristics'!$C:$C,0))),"",INDEX('Policy Characteristics'!A:A,MATCH($C1447,'Policy Characteristics'!$C:$C,0)))</f>
        <v>Research and Development</v>
      </c>
      <c r="B1447" s="152" t="str">
        <f>IF(ISBLANK(INDEX('Policy Characteristics'!B:B,MATCH($C1447,'Policy Characteristics'!$C:$C,0))),"",INDEX('Policy Characteristics'!B:B,MATCH($C1447,'Policy Characteristics'!$C:$C,0)))</f>
        <v>Fuel Use Reduction</v>
      </c>
      <c r="C1447" s="144" t="str">
        <f t="shared" ref="C1447:C1451" si="66">C$1446</f>
        <v>RnD Building Fuel Use Perc Reduction</v>
      </c>
      <c r="D1447" s="45" t="s">
        <v>115</v>
      </c>
      <c r="E1447" s="45"/>
      <c r="F1447" s="45" t="s">
        <v>312</v>
      </c>
      <c r="G1447" s="45"/>
      <c r="H1447" s="43">
        <v>115</v>
      </c>
      <c r="I1447" t="s">
        <v>43</v>
      </c>
      <c r="J1447" s="145" t="str">
        <f>IF(ISBLANK(INDEX('Policy Characteristics'!D:D,MATCH($C1447,'Policy Characteristics'!$C:$C,0))),"",INDEX('Policy Characteristics'!D:D,MATCH($C1447,'Policy Characteristics'!$C:$C,0)))</f>
        <v>R&amp;D Fuel Use Reductions</v>
      </c>
      <c r="K1447" s="144" t="str">
        <f>IF(ISBLANK(INDEX('Policy Characteristics'!E:E,MATCH($C1447,'Policy Characteristics'!$C:$C,0))),"",INDEX('Policy Characteristics'!E:E,MATCH($C1447,'Policy Characteristics'!$C:$C,0)))</f>
        <v>RnD building fuel use reduction</v>
      </c>
      <c r="L1447" s="151">
        <f>IF(ISBLANK(INDEX('Policy Characteristics'!F:F,MATCH($C1447,'Policy Characteristics'!$C:$C,0))),"",INDEX('Policy Characteristics'!F:F,MATCH($C1447,'Policy Characteristics'!$C:$C,0)))</f>
        <v>0</v>
      </c>
      <c r="M1447" s="151">
        <f>IF(ISBLANK(INDEX('Policy Characteristics'!G:G,MATCH($C1447,'Policy Characteristics'!$C:$C,0))),"",INDEX('Policy Characteristics'!G:G,MATCH($C1447,'Policy Characteristics'!$C:$C,0)))</f>
        <v>0.3</v>
      </c>
      <c r="N1447" s="151">
        <f>IF(ISBLANK(INDEX('Policy Characteristics'!H:H,MATCH($C1447,'Policy Characteristics'!$C:$C,0))),"",INDEX('Policy Characteristics'!H:H,MATCH($C1447,'Policy Characteristics'!$C:$C,0)))</f>
        <v>0.01</v>
      </c>
      <c r="O1447" s="144" t="str">
        <f>IF(ISBLANK(INDEX('Policy Characteristics'!I:I,MATCH($C1447,'Policy Characteristics'!$C:$C,0))),"",INDEX('Policy Characteristics'!I:I,MATCH($C1447,'Policy Characteristics'!$C:$C,0)))</f>
        <v>% reduction in fuel use</v>
      </c>
      <c r="P1447" s="14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44" t="str">
        <f>IF(ISBLANK(INDEX('Policy Characteristics'!K:K,MATCH($C1447,'Policy Characteristics'!$C:$C,0))),"",INDEX('Policy Characteristics'!K:K,MATCH($C1447,'Policy Characteristics'!$C:$C,0)))</f>
        <v>architectural-design.html#rnd</v>
      </c>
      <c r="R1447" s="144" t="str">
        <f>IF(ISBLANK(INDEX('Policy Characteristics'!L:L,MATCH($C1447,'Policy Characteristics'!$C:$C,0))),"",INDEX('Policy Characteristics'!L:L,MATCH($C1447,'Policy Characteristics'!$C:$C,0)))</f>
        <v>research-and-development.html</v>
      </c>
    </row>
    <row r="1448" spans="1:18" x14ac:dyDescent="0.25">
      <c r="A1448" s="144" t="str">
        <f>IF(ISBLANK(INDEX('Policy Characteristics'!A:A,MATCH($C1448,'Policy Characteristics'!$C:$C,0))),"",INDEX('Policy Characteristics'!A:A,MATCH($C1448,'Policy Characteristics'!$C:$C,0)))</f>
        <v>Research and Development</v>
      </c>
      <c r="B1448" s="152" t="str">
        <f>IF(ISBLANK(INDEX('Policy Characteristics'!B:B,MATCH($C1448,'Policy Characteristics'!$C:$C,0))),"",INDEX('Policy Characteristics'!B:B,MATCH($C1448,'Policy Characteristics'!$C:$C,0)))</f>
        <v>Fuel Use Reduction</v>
      </c>
      <c r="C1448" s="144" t="str">
        <f t="shared" si="66"/>
        <v>RnD Building Fuel Use Perc Reduction</v>
      </c>
      <c r="D1448" s="45" t="s">
        <v>116</v>
      </c>
      <c r="E1448" s="45"/>
      <c r="F1448" s="45" t="s">
        <v>313</v>
      </c>
      <c r="G1448" s="45"/>
      <c r="H1448" s="43">
        <v>750</v>
      </c>
      <c r="I1448" t="s">
        <v>44</v>
      </c>
      <c r="J1448" s="145" t="str">
        <f>IF(ISBLANK(INDEX('Policy Characteristics'!D:D,MATCH($C1448,'Policy Characteristics'!$C:$C,0))),"",INDEX('Policy Characteristics'!D:D,MATCH($C1448,'Policy Characteristics'!$C:$C,0)))</f>
        <v>R&amp;D Fuel Use Reductions</v>
      </c>
      <c r="K1448" s="144" t="str">
        <f>IF(ISBLANK(INDEX('Policy Characteristics'!E:E,MATCH($C1448,'Policy Characteristics'!$C:$C,0))),"",INDEX('Policy Characteristics'!E:E,MATCH($C1448,'Policy Characteristics'!$C:$C,0)))</f>
        <v>RnD building fuel use reduction</v>
      </c>
      <c r="L1448" s="151">
        <f>IF(ISBLANK(INDEX('Policy Characteristics'!F:F,MATCH($C1448,'Policy Characteristics'!$C:$C,0))),"",INDEX('Policy Characteristics'!F:F,MATCH($C1448,'Policy Characteristics'!$C:$C,0)))</f>
        <v>0</v>
      </c>
      <c r="M1448" s="151">
        <f>IF(ISBLANK(INDEX('Policy Characteristics'!G:G,MATCH($C1448,'Policy Characteristics'!$C:$C,0))),"",INDEX('Policy Characteristics'!G:G,MATCH($C1448,'Policy Characteristics'!$C:$C,0)))</f>
        <v>0.3</v>
      </c>
      <c r="N1448" s="151">
        <f>IF(ISBLANK(INDEX('Policy Characteristics'!H:H,MATCH($C1448,'Policy Characteristics'!$C:$C,0))),"",INDEX('Policy Characteristics'!H:H,MATCH($C1448,'Policy Characteristics'!$C:$C,0)))</f>
        <v>0.01</v>
      </c>
      <c r="O1448" s="144" t="str">
        <f>IF(ISBLANK(INDEX('Policy Characteristics'!I:I,MATCH($C1448,'Policy Characteristics'!$C:$C,0))),"",INDEX('Policy Characteristics'!I:I,MATCH($C1448,'Policy Characteristics'!$C:$C,0)))</f>
        <v>% reduction in fuel use</v>
      </c>
      <c r="P1448" s="14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44" t="str">
        <f>IF(ISBLANK(INDEX('Policy Characteristics'!K:K,MATCH($C1448,'Policy Characteristics'!$C:$C,0))),"",INDEX('Policy Characteristics'!K:K,MATCH($C1448,'Policy Characteristics'!$C:$C,0)))</f>
        <v>architectural-design.html#rnd</v>
      </c>
      <c r="R1448" s="144" t="str">
        <f>IF(ISBLANK(INDEX('Policy Characteristics'!L:L,MATCH($C1448,'Policy Characteristics'!$C:$C,0))),"",INDEX('Policy Characteristics'!L:L,MATCH($C1448,'Policy Characteristics'!$C:$C,0)))</f>
        <v>research-and-development.html</v>
      </c>
    </row>
    <row r="1449" spans="1:18" x14ac:dyDescent="0.25">
      <c r="A1449" s="144" t="str">
        <f>IF(ISBLANK(INDEX('Policy Characteristics'!A:A,MATCH($C1449,'Policy Characteristics'!$C:$C,0))),"",INDEX('Policy Characteristics'!A:A,MATCH($C1449,'Policy Characteristics'!$C:$C,0)))</f>
        <v>Research and Development</v>
      </c>
      <c r="B1449" s="152" t="str">
        <f>IF(ISBLANK(INDEX('Policy Characteristics'!B:B,MATCH($C1449,'Policy Characteristics'!$C:$C,0))),"",INDEX('Policy Characteristics'!B:B,MATCH($C1449,'Policy Characteristics'!$C:$C,0)))</f>
        <v>Fuel Use Reduction</v>
      </c>
      <c r="C1449" s="144" t="str">
        <f t="shared" si="66"/>
        <v>RnD Building Fuel Use Perc Reduction</v>
      </c>
      <c r="D1449" s="45" t="s">
        <v>117</v>
      </c>
      <c r="E1449" s="45"/>
      <c r="F1449" s="45" t="s">
        <v>314</v>
      </c>
      <c r="G1449" s="45"/>
      <c r="H1449" s="43">
        <v>117</v>
      </c>
      <c r="I1449" t="s">
        <v>43</v>
      </c>
      <c r="J1449" s="145" t="str">
        <f>IF(ISBLANK(INDEX('Policy Characteristics'!D:D,MATCH($C1449,'Policy Characteristics'!$C:$C,0))),"",INDEX('Policy Characteristics'!D:D,MATCH($C1449,'Policy Characteristics'!$C:$C,0)))</f>
        <v>R&amp;D Fuel Use Reductions</v>
      </c>
      <c r="K1449" s="144" t="str">
        <f>IF(ISBLANK(INDEX('Policy Characteristics'!E:E,MATCH($C1449,'Policy Characteristics'!$C:$C,0))),"",INDEX('Policy Characteristics'!E:E,MATCH($C1449,'Policy Characteristics'!$C:$C,0)))</f>
        <v>RnD building fuel use reduction</v>
      </c>
      <c r="L1449" s="151">
        <f>IF(ISBLANK(INDEX('Policy Characteristics'!F:F,MATCH($C1449,'Policy Characteristics'!$C:$C,0))),"",INDEX('Policy Characteristics'!F:F,MATCH($C1449,'Policy Characteristics'!$C:$C,0)))</f>
        <v>0</v>
      </c>
      <c r="M1449" s="151">
        <f>IF(ISBLANK(INDEX('Policy Characteristics'!G:G,MATCH($C1449,'Policy Characteristics'!$C:$C,0))),"",INDEX('Policy Characteristics'!G:G,MATCH($C1449,'Policy Characteristics'!$C:$C,0)))</f>
        <v>0.3</v>
      </c>
      <c r="N1449" s="151">
        <f>IF(ISBLANK(INDEX('Policy Characteristics'!H:H,MATCH($C1449,'Policy Characteristics'!$C:$C,0))),"",INDEX('Policy Characteristics'!H:H,MATCH($C1449,'Policy Characteristics'!$C:$C,0)))</f>
        <v>0.01</v>
      </c>
      <c r="O1449" s="144" t="str">
        <f>IF(ISBLANK(INDEX('Policy Characteristics'!I:I,MATCH($C1449,'Policy Characteristics'!$C:$C,0))),"",INDEX('Policy Characteristics'!I:I,MATCH($C1449,'Policy Characteristics'!$C:$C,0)))</f>
        <v>% reduction in fuel use</v>
      </c>
      <c r="P1449" s="14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44" t="str">
        <f>IF(ISBLANK(INDEX('Policy Characteristics'!K:K,MATCH($C1449,'Policy Characteristics'!$C:$C,0))),"",INDEX('Policy Characteristics'!K:K,MATCH($C1449,'Policy Characteristics'!$C:$C,0)))</f>
        <v>architectural-design.html#rnd</v>
      </c>
      <c r="R1449" s="144" t="str">
        <f>IF(ISBLANK(INDEX('Policy Characteristics'!L:L,MATCH($C1449,'Policy Characteristics'!$C:$C,0))),"",INDEX('Policy Characteristics'!L:L,MATCH($C1449,'Policy Characteristics'!$C:$C,0)))</f>
        <v>research-and-development.html</v>
      </c>
    </row>
    <row r="1450" spans="1:18" x14ac:dyDescent="0.25">
      <c r="A1450" s="144" t="str">
        <f>IF(ISBLANK(INDEX('Policy Characteristics'!A:A,MATCH($C1450,'Policy Characteristics'!$C:$C,0))),"",INDEX('Policy Characteristics'!A:A,MATCH($C1450,'Policy Characteristics'!$C:$C,0)))</f>
        <v>Research and Development</v>
      </c>
      <c r="B1450" s="152" t="str">
        <f>IF(ISBLANK(INDEX('Policy Characteristics'!B:B,MATCH($C1450,'Policy Characteristics'!$C:$C,0))),"",INDEX('Policy Characteristics'!B:B,MATCH($C1450,'Policy Characteristics'!$C:$C,0)))</f>
        <v>Fuel Use Reduction</v>
      </c>
      <c r="C1450" s="144" t="str">
        <f t="shared" si="66"/>
        <v>RnD Building Fuel Use Perc Reduction</v>
      </c>
      <c r="D1450" s="45" t="s">
        <v>118</v>
      </c>
      <c r="E1450" s="45"/>
      <c r="F1450" s="45" t="s">
        <v>315</v>
      </c>
      <c r="G1450" s="45"/>
      <c r="H1450" s="43">
        <v>118</v>
      </c>
      <c r="I1450" t="s">
        <v>43</v>
      </c>
      <c r="J1450" s="145" t="str">
        <f>IF(ISBLANK(INDEX('Policy Characteristics'!D:D,MATCH($C1450,'Policy Characteristics'!$C:$C,0))),"",INDEX('Policy Characteristics'!D:D,MATCH($C1450,'Policy Characteristics'!$C:$C,0)))</f>
        <v>R&amp;D Fuel Use Reductions</v>
      </c>
      <c r="K1450" s="144" t="str">
        <f>IF(ISBLANK(INDEX('Policy Characteristics'!E:E,MATCH($C1450,'Policy Characteristics'!$C:$C,0))),"",INDEX('Policy Characteristics'!E:E,MATCH($C1450,'Policy Characteristics'!$C:$C,0)))</f>
        <v>RnD building fuel use reduction</v>
      </c>
      <c r="L1450" s="151">
        <f>IF(ISBLANK(INDEX('Policy Characteristics'!F:F,MATCH($C1450,'Policy Characteristics'!$C:$C,0))),"",INDEX('Policy Characteristics'!F:F,MATCH($C1450,'Policy Characteristics'!$C:$C,0)))</f>
        <v>0</v>
      </c>
      <c r="M1450" s="151">
        <f>IF(ISBLANK(INDEX('Policy Characteristics'!G:G,MATCH($C1450,'Policy Characteristics'!$C:$C,0))),"",INDEX('Policy Characteristics'!G:G,MATCH($C1450,'Policy Characteristics'!$C:$C,0)))</f>
        <v>0.3</v>
      </c>
      <c r="N1450" s="151">
        <f>IF(ISBLANK(INDEX('Policy Characteristics'!H:H,MATCH($C1450,'Policy Characteristics'!$C:$C,0))),"",INDEX('Policy Characteristics'!H:H,MATCH($C1450,'Policy Characteristics'!$C:$C,0)))</f>
        <v>0.01</v>
      </c>
      <c r="O1450" s="144" t="str">
        <f>IF(ISBLANK(INDEX('Policy Characteristics'!I:I,MATCH($C1450,'Policy Characteristics'!$C:$C,0))),"",INDEX('Policy Characteristics'!I:I,MATCH($C1450,'Policy Characteristics'!$C:$C,0)))</f>
        <v>% reduction in fuel use</v>
      </c>
      <c r="P1450" s="14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44" t="str">
        <f>IF(ISBLANK(INDEX('Policy Characteristics'!K:K,MATCH($C1450,'Policy Characteristics'!$C:$C,0))),"",INDEX('Policy Characteristics'!K:K,MATCH($C1450,'Policy Characteristics'!$C:$C,0)))</f>
        <v>architectural-design.html#rnd</v>
      </c>
      <c r="R1450" s="144" t="str">
        <f>IF(ISBLANK(INDEX('Policy Characteristics'!L:L,MATCH($C1450,'Policy Characteristics'!$C:$C,0))),"",INDEX('Policy Characteristics'!L:L,MATCH($C1450,'Policy Characteristics'!$C:$C,0)))</f>
        <v>research-and-development.html</v>
      </c>
    </row>
    <row r="1451" spans="1:18" x14ac:dyDescent="0.25">
      <c r="A1451" s="144" t="str">
        <f>IF(ISBLANK(INDEX('Policy Characteristics'!A:A,MATCH($C1451,'Policy Characteristics'!$C:$C,0))),"",INDEX('Policy Characteristics'!A:A,MATCH($C1451,'Policy Characteristics'!$C:$C,0)))</f>
        <v>Research and Development</v>
      </c>
      <c r="B1451" s="152" t="str">
        <f>IF(ISBLANK(INDEX('Policy Characteristics'!B:B,MATCH($C1451,'Policy Characteristics'!$C:$C,0))),"",INDEX('Policy Characteristics'!B:B,MATCH($C1451,'Policy Characteristics'!$C:$C,0)))</f>
        <v>Fuel Use Reduction</v>
      </c>
      <c r="C1451" s="144" t="str">
        <f t="shared" si="66"/>
        <v>RnD Building Fuel Use Perc Reduction</v>
      </c>
      <c r="D1451" s="45" t="s">
        <v>119</v>
      </c>
      <c r="E1451" s="45"/>
      <c r="F1451" s="45" t="s">
        <v>316</v>
      </c>
      <c r="G1451" s="45"/>
      <c r="H1451" s="43">
        <v>119</v>
      </c>
      <c r="I1451" t="s">
        <v>43</v>
      </c>
      <c r="J1451" s="145" t="str">
        <f>IF(ISBLANK(INDEX('Policy Characteristics'!D:D,MATCH($C1451,'Policy Characteristics'!$C:$C,0))),"",INDEX('Policy Characteristics'!D:D,MATCH($C1451,'Policy Characteristics'!$C:$C,0)))</f>
        <v>R&amp;D Fuel Use Reductions</v>
      </c>
      <c r="K1451" s="144" t="str">
        <f>IF(ISBLANK(INDEX('Policy Characteristics'!E:E,MATCH($C1451,'Policy Characteristics'!$C:$C,0))),"",INDEX('Policy Characteristics'!E:E,MATCH($C1451,'Policy Characteristics'!$C:$C,0)))</f>
        <v>RnD building fuel use reduction</v>
      </c>
      <c r="L1451" s="151">
        <f>IF(ISBLANK(INDEX('Policy Characteristics'!F:F,MATCH($C1451,'Policy Characteristics'!$C:$C,0))),"",INDEX('Policy Characteristics'!F:F,MATCH($C1451,'Policy Characteristics'!$C:$C,0)))</f>
        <v>0</v>
      </c>
      <c r="M1451" s="151">
        <f>IF(ISBLANK(INDEX('Policy Characteristics'!G:G,MATCH($C1451,'Policy Characteristics'!$C:$C,0))),"",INDEX('Policy Characteristics'!G:G,MATCH($C1451,'Policy Characteristics'!$C:$C,0)))</f>
        <v>0.3</v>
      </c>
      <c r="N1451" s="151">
        <f>IF(ISBLANK(INDEX('Policy Characteristics'!H:H,MATCH($C1451,'Policy Characteristics'!$C:$C,0))),"",INDEX('Policy Characteristics'!H:H,MATCH($C1451,'Policy Characteristics'!$C:$C,0)))</f>
        <v>0.01</v>
      </c>
      <c r="O1451" s="144" t="str">
        <f>IF(ISBLANK(INDEX('Policy Characteristics'!I:I,MATCH($C1451,'Policy Characteristics'!$C:$C,0))),"",INDEX('Policy Characteristics'!I:I,MATCH($C1451,'Policy Characteristics'!$C:$C,0)))</f>
        <v>% reduction in fuel use</v>
      </c>
      <c r="P1451" s="14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44" t="str">
        <f>IF(ISBLANK(INDEX('Policy Characteristics'!K:K,MATCH($C1451,'Policy Characteristics'!$C:$C,0))),"",INDEX('Policy Characteristics'!K:K,MATCH($C1451,'Policy Characteristics'!$C:$C,0)))</f>
        <v>architectural-design.html#rnd</v>
      </c>
      <c r="R1451" s="144" t="str">
        <f>IF(ISBLANK(INDEX('Policy Characteristics'!L:L,MATCH($C1451,'Policy Characteristics'!$C:$C,0))),"",INDEX('Policy Characteristics'!L:L,MATCH($C1451,'Policy Characteristics'!$C:$C,0)))</f>
        <v>research-and-development.html</v>
      </c>
    </row>
    <row r="1452" spans="1:18" x14ac:dyDescent="0.25">
      <c r="A1452" s="144" t="str">
        <f>IF(ISBLANK(INDEX('Policy Characteristics'!A:A,MATCH($C1452,'Policy Characteristics'!$C:$C,0))),"",INDEX('Policy Characteristics'!A:A,MATCH($C1452,'Policy Characteristics'!$C:$C,0)))</f>
        <v>Research and Development</v>
      </c>
      <c r="B1452" s="152" t="str">
        <f>IF(ISBLANK(INDEX('Policy Characteristics'!B:B,MATCH($C1452,'Policy Characteristics'!$C:$C,0))),"",INDEX('Policy Characteristics'!B:B,MATCH($C1452,'Policy Characteristics'!$C:$C,0)))</f>
        <v>Fuel Use Reduction</v>
      </c>
      <c r="C1452" t="s">
        <v>290</v>
      </c>
      <c r="D1452" s="45"/>
      <c r="E1452" s="45"/>
      <c r="F1452" s="45" t="s">
        <v>26</v>
      </c>
      <c r="G1452" s="45"/>
      <c r="H1452" s="43">
        <v>120</v>
      </c>
      <c r="I1452" t="s">
        <v>43</v>
      </c>
      <c r="J1452" s="145" t="str">
        <f>IF(ISBLANK(INDEX('Policy Characteristics'!D:D,MATCH($C1452,'Policy Characteristics'!$C:$C,0))),"",INDEX('Policy Characteristics'!D:D,MATCH($C1452,'Policy Characteristics'!$C:$C,0)))</f>
        <v>R&amp;D Fuel Use Reductions</v>
      </c>
      <c r="K1452" s="144" t="str">
        <f>IF(ISBLANK(INDEX('Policy Characteristics'!E:E,MATCH($C1452,'Policy Characteristics'!$C:$C,0))),"",INDEX('Policy Characteristics'!E:E,MATCH($C1452,'Policy Characteristics'!$C:$C,0)))</f>
        <v>RnD CCS fuel use reduction</v>
      </c>
      <c r="L1452" s="151">
        <f>IF(ISBLANK(INDEX('Policy Characteristics'!F:F,MATCH($C1452,'Policy Characteristics'!$C:$C,0))),"",INDEX('Policy Characteristics'!F:F,MATCH($C1452,'Policy Characteristics'!$C:$C,0)))</f>
        <v>0</v>
      </c>
      <c r="M1452" s="151">
        <f>IF(ISBLANK(INDEX('Policy Characteristics'!G:G,MATCH($C1452,'Policy Characteristics'!$C:$C,0))),"",INDEX('Policy Characteristics'!G:G,MATCH($C1452,'Policy Characteristics'!$C:$C,0)))</f>
        <v>0.3</v>
      </c>
      <c r="N1452" s="151">
        <f>IF(ISBLANK(INDEX('Policy Characteristics'!H:H,MATCH($C1452,'Policy Characteristics'!$C:$C,0))),"",INDEX('Policy Characteristics'!H:H,MATCH($C1452,'Policy Characteristics'!$C:$C,0)))</f>
        <v>0.01</v>
      </c>
      <c r="O1452" s="144" t="str">
        <f>IF(ISBLANK(INDEX('Policy Characteristics'!I:I,MATCH($C1452,'Policy Characteristics'!$C:$C,0))),"",INDEX('Policy Characteristics'!I:I,MATCH($C1452,'Policy Characteristics'!$C:$C,0)))</f>
        <v>% reduction in fuel use</v>
      </c>
      <c r="P1452" s="14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44" t="str">
        <f>IF(ISBLANK(INDEX('Policy Characteristics'!K:K,MATCH($C1452,'Policy Characteristics'!$C:$C,0))),"",INDEX('Policy Characteristics'!K:K,MATCH($C1452,'Policy Characteristics'!$C:$C,0)))</f>
        <v>architectural-design.html#rnd</v>
      </c>
      <c r="R1452" s="144" t="str">
        <f>IF(ISBLANK(INDEX('Policy Characteristics'!L:L,MATCH($C1452,'Policy Characteristics'!$C:$C,0))),"",INDEX('Policy Characteristics'!L:L,MATCH($C1452,'Policy Characteristics'!$C:$C,0)))</f>
        <v>research-and-development.html</v>
      </c>
    </row>
    <row r="1453" spans="1:18" x14ac:dyDescent="0.25">
      <c r="A1453" s="144" t="str">
        <f>IF(ISBLANK(INDEX('Policy Characteristics'!A:A,MATCH($C1453,'Policy Characteristics'!$C:$C,0))),"",INDEX('Policy Characteristics'!A:A,MATCH($C1453,'Policy Characteristics'!$C:$C,0)))</f>
        <v>Research and Development</v>
      </c>
      <c r="B1453" s="152" t="str">
        <f>IF(ISBLANK(INDEX('Policy Characteristics'!B:B,MATCH($C1453,'Policy Characteristics'!$C:$C,0))),"",INDEX('Policy Characteristics'!B:B,MATCH($C1453,'Policy Characteristics'!$C:$C,0)))</f>
        <v>Fuel Use Reduction</v>
      </c>
      <c r="C1453" t="s">
        <v>291</v>
      </c>
      <c r="D1453" s="45" t="s">
        <v>443</v>
      </c>
      <c r="E1453" s="45"/>
      <c r="F1453" s="45" t="s">
        <v>446</v>
      </c>
      <c r="G1453" s="45"/>
      <c r="H1453" s="43">
        <v>121</v>
      </c>
      <c r="I1453" t="s">
        <v>43</v>
      </c>
      <c r="J1453" s="145" t="str">
        <f>IF(ISBLANK(INDEX('Policy Characteristics'!D:D,MATCH($C1453,'Policy Characteristics'!$C:$C,0))),"",INDEX('Policy Characteristics'!D:D,MATCH($C1453,'Policy Characteristics'!$C:$C,0)))</f>
        <v>R&amp;D Fuel Use Reductions</v>
      </c>
      <c r="K1453" s="144" t="str">
        <f>IF(ISBLANK(INDEX('Policy Characteristics'!E:E,MATCH($C1453,'Policy Characteristics'!$C:$C,0))),"",INDEX('Policy Characteristics'!E:E,MATCH($C1453,'Policy Characteristics'!$C:$C,0)))</f>
        <v>RnD electricity fuel use reduction</v>
      </c>
      <c r="L1453" s="151">
        <f>IF(ISBLANK(INDEX('Policy Characteristics'!F:F,MATCH($C1453,'Policy Characteristics'!$C:$C,0))),"",INDEX('Policy Characteristics'!F:F,MATCH($C1453,'Policy Characteristics'!$C:$C,0)))</f>
        <v>0</v>
      </c>
      <c r="M1453" s="151">
        <f>IF(ISBLANK(INDEX('Policy Characteristics'!G:G,MATCH($C1453,'Policy Characteristics'!$C:$C,0))),"",INDEX('Policy Characteristics'!G:G,MATCH($C1453,'Policy Characteristics'!$C:$C,0)))</f>
        <v>0.3</v>
      </c>
      <c r="N1453" s="151">
        <f>IF(ISBLANK(INDEX('Policy Characteristics'!H:H,MATCH($C1453,'Policy Characteristics'!$C:$C,0))),"",INDEX('Policy Characteristics'!H:H,MATCH($C1453,'Policy Characteristics'!$C:$C,0)))</f>
        <v>0.01</v>
      </c>
      <c r="O1453" s="144" t="str">
        <f>IF(ISBLANK(INDEX('Policy Characteristics'!I:I,MATCH($C1453,'Policy Characteristics'!$C:$C,0))),"",INDEX('Policy Characteristics'!I:I,MATCH($C1453,'Policy Characteristics'!$C:$C,0)))</f>
        <v>% reduction in fuel use</v>
      </c>
      <c r="P1453" s="14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44" t="str">
        <f>IF(ISBLANK(INDEX('Policy Characteristics'!K:K,MATCH($C1453,'Policy Characteristics'!$C:$C,0))),"",INDEX('Policy Characteristics'!K:K,MATCH($C1453,'Policy Characteristics'!$C:$C,0)))</f>
        <v>architectural-design.html#rnd</v>
      </c>
      <c r="R1453" s="144" t="str">
        <f>IF(ISBLANK(INDEX('Policy Characteristics'!L:L,MATCH($C1453,'Policy Characteristics'!$C:$C,0))),"",INDEX('Policy Characteristics'!L:L,MATCH($C1453,'Policy Characteristics'!$C:$C,0)))</f>
        <v>research-and-development.html</v>
      </c>
    </row>
    <row r="1454" spans="1:18" x14ac:dyDescent="0.25">
      <c r="A1454" s="144" t="str">
        <f>IF(ISBLANK(INDEX('Policy Characteristics'!A:A,MATCH($C1454,'Policy Characteristics'!$C:$C,0))),"",INDEX('Policy Characteristics'!A:A,MATCH($C1454,'Policy Characteristics'!$C:$C,0)))</f>
        <v>Research and Development</v>
      </c>
      <c r="B1454" s="152" t="str">
        <f>IF(ISBLANK(INDEX('Policy Characteristics'!B:B,MATCH($C1454,'Policy Characteristics'!$C:$C,0))),"",INDEX('Policy Characteristics'!B:B,MATCH($C1454,'Policy Characteristics'!$C:$C,0)))</f>
        <v>Fuel Use Reduction</v>
      </c>
      <c r="C1454" s="144" t="str">
        <f t="shared" ref="C1454:C1461" si="67">C$1453</f>
        <v>RnD Electricity Fuel Use Perc Reduction</v>
      </c>
      <c r="D1454" s="6" t="s">
        <v>2319</v>
      </c>
      <c r="E1454" s="45"/>
      <c r="F1454" s="6" t="s">
        <v>2331</v>
      </c>
      <c r="G1454" s="45"/>
      <c r="H1454" s="43">
        <v>122</v>
      </c>
      <c r="I1454" t="s">
        <v>43</v>
      </c>
      <c r="J1454" s="145" t="str">
        <f>IF(ISBLANK(INDEX('Policy Characteristics'!D:D,MATCH($C1454,'Policy Characteristics'!$C:$C,0))),"",INDEX('Policy Characteristics'!D:D,MATCH($C1454,'Policy Characteristics'!$C:$C,0)))</f>
        <v>R&amp;D Fuel Use Reductions</v>
      </c>
      <c r="K1454" s="144" t="str">
        <f>IF(ISBLANK(INDEX('Policy Characteristics'!E:E,MATCH($C1454,'Policy Characteristics'!$C:$C,0))),"",INDEX('Policy Characteristics'!E:E,MATCH($C1454,'Policy Characteristics'!$C:$C,0)))</f>
        <v>RnD electricity fuel use reduction</v>
      </c>
      <c r="L1454" s="151">
        <f>IF(ISBLANK(INDEX('Policy Characteristics'!F:F,MATCH($C1454,'Policy Characteristics'!$C:$C,0))),"",INDEX('Policy Characteristics'!F:F,MATCH($C1454,'Policy Characteristics'!$C:$C,0)))</f>
        <v>0</v>
      </c>
      <c r="M1454" s="151">
        <f>IF(ISBLANK(INDEX('Policy Characteristics'!G:G,MATCH($C1454,'Policy Characteristics'!$C:$C,0))),"",INDEX('Policy Characteristics'!G:G,MATCH($C1454,'Policy Characteristics'!$C:$C,0)))</f>
        <v>0.3</v>
      </c>
      <c r="N1454" s="151">
        <f>IF(ISBLANK(INDEX('Policy Characteristics'!H:H,MATCH($C1454,'Policy Characteristics'!$C:$C,0))),"",INDEX('Policy Characteristics'!H:H,MATCH($C1454,'Policy Characteristics'!$C:$C,0)))</f>
        <v>0.01</v>
      </c>
      <c r="O1454" s="144" t="str">
        <f>IF(ISBLANK(INDEX('Policy Characteristics'!I:I,MATCH($C1454,'Policy Characteristics'!$C:$C,0))),"",INDEX('Policy Characteristics'!I:I,MATCH($C1454,'Policy Characteristics'!$C:$C,0)))</f>
        <v>% reduction in fuel use</v>
      </c>
      <c r="P1454" s="14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44" t="str">
        <f>IF(ISBLANK(INDEX('Policy Characteristics'!K:K,MATCH($C1454,'Policy Characteristics'!$C:$C,0))),"",INDEX('Policy Characteristics'!K:K,MATCH($C1454,'Policy Characteristics'!$C:$C,0)))</f>
        <v>architectural-design.html#rnd</v>
      </c>
      <c r="R1454" s="144" t="str">
        <f>IF(ISBLANK(INDEX('Policy Characteristics'!L:L,MATCH($C1454,'Policy Characteristics'!$C:$C,0))),"",INDEX('Policy Characteristics'!L:L,MATCH($C1454,'Policy Characteristics'!$C:$C,0)))</f>
        <v>research-and-development.html</v>
      </c>
    </row>
    <row r="1455" spans="1:18" x14ac:dyDescent="0.25">
      <c r="A1455" s="144" t="str">
        <f>IF(ISBLANK(INDEX('Policy Characteristics'!A:A,MATCH($C1455,'Policy Characteristics'!$C:$C,0))),"",INDEX('Policy Characteristics'!A:A,MATCH($C1455,'Policy Characteristics'!$C:$C,0)))</f>
        <v>Research and Development</v>
      </c>
      <c r="B1455" s="152" t="str">
        <f>IF(ISBLANK(INDEX('Policy Characteristics'!B:B,MATCH($C1455,'Policy Characteristics'!$C:$C,0))),"",INDEX('Policy Characteristics'!B:B,MATCH($C1455,'Policy Characteristics'!$C:$C,0)))</f>
        <v>Fuel Use Reduction</v>
      </c>
      <c r="C1455" s="144" t="str">
        <f t="shared" si="67"/>
        <v>RnD Electricity Fuel Use Perc Reduction</v>
      </c>
      <c r="D1455" s="6" t="s">
        <v>2320</v>
      </c>
      <c r="E1455" s="45"/>
      <c r="F1455" s="6" t="s">
        <v>2332</v>
      </c>
      <c r="G1455" s="45"/>
      <c r="H1455" s="43">
        <v>123</v>
      </c>
      <c r="I1455" t="s">
        <v>43</v>
      </c>
      <c r="J1455" s="145" t="str">
        <f>IF(ISBLANK(INDEX('Policy Characteristics'!D:D,MATCH($C1455,'Policy Characteristics'!$C:$C,0))),"",INDEX('Policy Characteristics'!D:D,MATCH($C1455,'Policy Characteristics'!$C:$C,0)))</f>
        <v>R&amp;D Fuel Use Reductions</v>
      </c>
      <c r="K1455" s="144" t="str">
        <f>IF(ISBLANK(INDEX('Policy Characteristics'!E:E,MATCH($C1455,'Policy Characteristics'!$C:$C,0))),"",INDEX('Policy Characteristics'!E:E,MATCH($C1455,'Policy Characteristics'!$C:$C,0)))</f>
        <v>RnD electricity fuel use reduction</v>
      </c>
      <c r="L1455" s="151">
        <f>IF(ISBLANK(INDEX('Policy Characteristics'!F:F,MATCH($C1455,'Policy Characteristics'!$C:$C,0))),"",INDEX('Policy Characteristics'!F:F,MATCH($C1455,'Policy Characteristics'!$C:$C,0)))</f>
        <v>0</v>
      </c>
      <c r="M1455" s="151">
        <f>IF(ISBLANK(INDEX('Policy Characteristics'!G:G,MATCH($C1455,'Policy Characteristics'!$C:$C,0))),"",INDEX('Policy Characteristics'!G:G,MATCH($C1455,'Policy Characteristics'!$C:$C,0)))</f>
        <v>0.3</v>
      </c>
      <c r="N1455" s="151">
        <f>IF(ISBLANK(INDEX('Policy Characteristics'!H:H,MATCH($C1455,'Policy Characteristics'!$C:$C,0))),"",INDEX('Policy Characteristics'!H:H,MATCH($C1455,'Policy Characteristics'!$C:$C,0)))</f>
        <v>0.01</v>
      </c>
      <c r="O1455" s="144" t="str">
        <f>IF(ISBLANK(INDEX('Policy Characteristics'!I:I,MATCH($C1455,'Policy Characteristics'!$C:$C,0))),"",INDEX('Policy Characteristics'!I:I,MATCH($C1455,'Policy Characteristics'!$C:$C,0)))</f>
        <v>% reduction in fuel use</v>
      </c>
      <c r="P1455" s="14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44" t="str">
        <f>IF(ISBLANK(INDEX('Policy Characteristics'!K:K,MATCH($C1455,'Policy Characteristics'!$C:$C,0))),"",INDEX('Policy Characteristics'!K:K,MATCH($C1455,'Policy Characteristics'!$C:$C,0)))</f>
        <v>architectural-design.html#rnd</v>
      </c>
      <c r="R1455" s="144" t="str">
        <f>IF(ISBLANK(INDEX('Policy Characteristics'!L:L,MATCH($C1455,'Policy Characteristics'!$C:$C,0))),"",INDEX('Policy Characteristics'!L:L,MATCH($C1455,'Policy Characteristics'!$C:$C,0)))</f>
        <v>research-and-development.html</v>
      </c>
    </row>
    <row r="1456" spans="1:18" x14ac:dyDescent="0.25">
      <c r="A1456" s="144" t="str">
        <f>IF(ISBLANK(INDEX('Policy Characteristics'!A:A,MATCH($C1456,'Policy Characteristics'!$C:$C,0))),"",INDEX('Policy Characteristics'!A:A,MATCH($C1456,'Policy Characteristics'!$C:$C,0)))</f>
        <v>Research and Development</v>
      </c>
      <c r="B1456" s="152" t="str">
        <f>IF(ISBLANK(INDEX('Policy Characteristics'!B:B,MATCH($C1456,'Policy Characteristics'!$C:$C,0))),"",INDEX('Policy Characteristics'!B:B,MATCH($C1456,'Policy Characteristics'!$C:$C,0)))</f>
        <v>Fuel Use Reduction</v>
      </c>
      <c r="C1456" s="144" t="str">
        <f t="shared" si="67"/>
        <v>RnD Electricity Fuel Use Perc Reduction</v>
      </c>
      <c r="D1456" s="6" t="s">
        <v>76</v>
      </c>
      <c r="E1456" s="45"/>
      <c r="F1456" s="6" t="s">
        <v>2333</v>
      </c>
      <c r="G1456" s="45"/>
      <c r="H1456" s="43">
        <v>751</v>
      </c>
      <c r="I1456" t="s">
        <v>44</v>
      </c>
      <c r="J1456" s="145" t="str">
        <f>IF(ISBLANK(INDEX('Policy Characteristics'!D:D,MATCH($C1456,'Policy Characteristics'!$C:$C,0))),"",INDEX('Policy Characteristics'!D:D,MATCH($C1456,'Policy Characteristics'!$C:$C,0)))</f>
        <v>R&amp;D Fuel Use Reductions</v>
      </c>
      <c r="K1456" s="144" t="str">
        <f>IF(ISBLANK(INDEX('Policy Characteristics'!E:E,MATCH($C1456,'Policy Characteristics'!$C:$C,0))),"",INDEX('Policy Characteristics'!E:E,MATCH($C1456,'Policy Characteristics'!$C:$C,0)))</f>
        <v>RnD electricity fuel use reduction</v>
      </c>
      <c r="L1456" s="151">
        <f>IF(ISBLANK(INDEX('Policy Characteristics'!F:F,MATCH($C1456,'Policy Characteristics'!$C:$C,0))),"",INDEX('Policy Characteristics'!F:F,MATCH($C1456,'Policy Characteristics'!$C:$C,0)))</f>
        <v>0</v>
      </c>
      <c r="M1456" s="151">
        <f>IF(ISBLANK(INDEX('Policy Characteristics'!G:G,MATCH($C1456,'Policy Characteristics'!$C:$C,0))),"",INDEX('Policy Characteristics'!G:G,MATCH($C1456,'Policy Characteristics'!$C:$C,0)))</f>
        <v>0.3</v>
      </c>
      <c r="N1456" s="151">
        <f>IF(ISBLANK(INDEX('Policy Characteristics'!H:H,MATCH($C1456,'Policy Characteristics'!$C:$C,0))),"",INDEX('Policy Characteristics'!H:H,MATCH($C1456,'Policy Characteristics'!$C:$C,0)))</f>
        <v>0.01</v>
      </c>
      <c r="O1456" s="144" t="str">
        <f>IF(ISBLANK(INDEX('Policy Characteristics'!I:I,MATCH($C1456,'Policy Characteristics'!$C:$C,0))),"",INDEX('Policy Characteristics'!I:I,MATCH($C1456,'Policy Characteristics'!$C:$C,0)))</f>
        <v>% reduction in fuel use</v>
      </c>
      <c r="P1456" s="14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44" t="str">
        <f>IF(ISBLANK(INDEX('Policy Characteristics'!K:K,MATCH($C1456,'Policy Characteristics'!$C:$C,0))),"",INDEX('Policy Characteristics'!K:K,MATCH($C1456,'Policy Characteristics'!$C:$C,0)))</f>
        <v>architectural-design.html#rnd</v>
      </c>
      <c r="R1456" s="144" t="str">
        <f>IF(ISBLANK(INDEX('Policy Characteristics'!L:L,MATCH($C1456,'Policy Characteristics'!$C:$C,0))),"",INDEX('Policy Characteristics'!L:L,MATCH($C1456,'Policy Characteristics'!$C:$C,0)))</f>
        <v>research-and-development.html</v>
      </c>
    </row>
    <row r="1457" spans="1:18" x14ac:dyDescent="0.25">
      <c r="A1457" s="144" t="str">
        <f>IF(ISBLANK(INDEX('Policy Characteristics'!A:A,MATCH($C1457,'Policy Characteristics'!$C:$C,0))),"",INDEX('Policy Characteristics'!A:A,MATCH($C1457,'Policy Characteristics'!$C:$C,0)))</f>
        <v>Research and Development</v>
      </c>
      <c r="B1457" s="152" t="str">
        <f>IF(ISBLANK(INDEX('Policy Characteristics'!B:B,MATCH($C1457,'Policy Characteristics'!$C:$C,0))),"",INDEX('Policy Characteristics'!B:B,MATCH($C1457,'Policy Characteristics'!$C:$C,0)))</f>
        <v>Fuel Use Reduction</v>
      </c>
      <c r="C1457" s="144" t="str">
        <f t="shared" si="67"/>
        <v>RnD Electricity Fuel Use Perc Reduction</v>
      </c>
      <c r="D1457" s="6" t="s">
        <v>77</v>
      </c>
      <c r="E1457" s="45"/>
      <c r="F1457" s="6" t="s">
        <v>317</v>
      </c>
      <c r="G1457" s="45"/>
      <c r="H1457" s="43">
        <v>752</v>
      </c>
      <c r="I1457" t="s">
        <v>44</v>
      </c>
      <c r="J1457" s="145" t="str">
        <f>IF(ISBLANK(INDEX('Policy Characteristics'!D:D,MATCH($C1457,'Policy Characteristics'!$C:$C,0))),"",INDEX('Policy Characteristics'!D:D,MATCH($C1457,'Policy Characteristics'!$C:$C,0)))</f>
        <v>R&amp;D Fuel Use Reductions</v>
      </c>
      <c r="K1457" s="144" t="str">
        <f>IF(ISBLANK(INDEX('Policy Characteristics'!E:E,MATCH($C1457,'Policy Characteristics'!$C:$C,0))),"",INDEX('Policy Characteristics'!E:E,MATCH($C1457,'Policy Characteristics'!$C:$C,0)))</f>
        <v>RnD electricity fuel use reduction</v>
      </c>
      <c r="L1457" s="151">
        <f>IF(ISBLANK(INDEX('Policy Characteristics'!F:F,MATCH($C1457,'Policy Characteristics'!$C:$C,0))),"",INDEX('Policy Characteristics'!F:F,MATCH($C1457,'Policy Characteristics'!$C:$C,0)))</f>
        <v>0</v>
      </c>
      <c r="M1457" s="151">
        <f>IF(ISBLANK(INDEX('Policy Characteristics'!G:G,MATCH($C1457,'Policy Characteristics'!$C:$C,0))),"",INDEX('Policy Characteristics'!G:G,MATCH($C1457,'Policy Characteristics'!$C:$C,0)))</f>
        <v>0.3</v>
      </c>
      <c r="N1457" s="151">
        <f>IF(ISBLANK(INDEX('Policy Characteristics'!H:H,MATCH($C1457,'Policy Characteristics'!$C:$C,0))),"",INDEX('Policy Characteristics'!H:H,MATCH($C1457,'Policy Characteristics'!$C:$C,0)))</f>
        <v>0.01</v>
      </c>
      <c r="O1457" s="144" t="str">
        <f>IF(ISBLANK(INDEX('Policy Characteristics'!I:I,MATCH($C1457,'Policy Characteristics'!$C:$C,0))),"",INDEX('Policy Characteristics'!I:I,MATCH($C1457,'Policy Characteristics'!$C:$C,0)))</f>
        <v>% reduction in fuel use</v>
      </c>
      <c r="P1457" s="14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44" t="str">
        <f>IF(ISBLANK(INDEX('Policy Characteristics'!K:K,MATCH($C1457,'Policy Characteristics'!$C:$C,0))),"",INDEX('Policy Characteristics'!K:K,MATCH($C1457,'Policy Characteristics'!$C:$C,0)))</f>
        <v>architectural-design.html#rnd</v>
      </c>
      <c r="R1457" s="144" t="str">
        <f>IF(ISBLANK(INDEX('Policy Characteristics'!L:L,MATCH($C1457,'Policy Characteristics'!$C:$C,0))),"",INDEX('Policy Characteristics'!L:L,MATCH($C1457,'Policy Characteristics'!$C:$C,0)))</f>
        <v>research-and-development.html</v>
      </c>
    </row>
    <row r="1458" spans="1:18" x14ac:dyDescent="0.25">
      <c r="A1458" s="144" t="str">
        <f>IF(ISBLANK(INDEX('Policy Characteristics'!A:A,MATCH($C1458,'Policy Characteristics'!$C:$C,0))),"",INDEX('Policy Characteristics'!A:A,MATCH($C1458,'Policy Characteristics'!$C:$C,0)))</f>
        <v>Research and Development</v>
      </c>
      <c r="B1458" s="152" t="str">
        <f>IF(ISBLANK(INDEX('Policy Characteristics'!B:B,MATCH($C1458,'Policy Characteristics'!$C:$C,0))),"",INDEX('Policy Characteristics'!B:B,MATCH($C1458,'Policy Characteristics'!$C:$C,0)))</f>
        <v>Fuel Use Reduction</v>
      </c>
      <c r="C1458" s="144" t="str">
        <f t="shared" si="67"/>
        <v>RnD Electricity Fuel Use Perc Reduction</v>
      </c>
      <c r="D1458" s="6" t="s">
        <v>444</v>
      </c>
      <c r="E1458" s="45"/>
      <c r="F1458" s="6" t="s">
        <v>448</v>
      </c>
      <c r="G1458" s="45"/>
      <c r="H1458" s="43">
        <v>753</v>
      </c>
      <c r="I1458" t="s">
        <v>44</v>
      </c>
      <c r="J1458" s="145" t="str">
        <f>IF(ISBLANK(INDEX('Policy Characteristics'!D:D,MATCH($C1458,'Policy Characteristics'!$C:$C,0))),"",INDEX('Policy Characteristics'!D:D,MATCH($C1458,'Policy Characteristics'!$C:$C,0)))</f>
        <v>R&amp;D Fuel Use Reductions</v>
      </c>
      <c r="K1458" s="144" t="str">
        <f>IF(ISBLANK(INDEX('Policy Characteristics'!E:E,MATCH($C1458,'Policy Characteristics'!$C:$C,0))),"",INDEX('Policy Characteristics'!E:E,MATCH($C1458,'Policy Characteristics'!$C:$C,0)))</f>
        <v>RnD electricity fuel use reduction</v>
      </c>
      <c r="L1458" s="151">
        <f>IF(ISBLANK(INDEX('Policy Characteristics'!F:F,MATCH($C1458,'Policy Characteristics'!$C:$C,0))),"",INDEX('Policy Characteristics'!F:F,MATCH($C1458,'Policy Characteristics'!$C:$C,0)))</f>
        <v>0</v>
      </c>
      <c r="M1458" s="151">
        <f>IF(ISBLANK(INDEX('Policy Characteristics'!G:G,MATCH($C1458,'Policy Characteristics'!$C:$C,0))),"",INDEX('Policy Characteristics'!G:G,MATCH($C1458,'Policy Characteristics'!$C:$C,0)))</f>
        <v>0.3</v>
      </c>
      <c r="N1458" s="151">
        <f>IF(ISBLANK(INDEX('Policy Characteristics'!H:H,MATCH($C1458,'Policy Characteristics'!$C:$C,0))),"",INDEX('Policy Characteristics'!H:H,MATCH($C1458,'Policy Characteristics'!$C:$C,0)))</f>
        <v>0.01</v>
      </c>
      <c r="O1458" s="144" t="str">
        <f>IF(ISBLANK(INDEX('Policy Characteristics'!I:I,MATCH($C1458,'Policy Characteristics'!$C:$C,0))),"",INDEX('Policy Characteristics'!I:I,MATCH($C1458,'Policy Characteristics'!$C:$C,0)))</f>
        <v>% reduction in fuel use</v>
      </c>
      <c r="P1458" s="14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44" t="str">
        <f>IF(ISBLANK(INDEX('Policy Characteristics'!K:K,MATCH($C1458,'Policy Characteristics'!$C:$C,0))),"",INDEX('Policy Characteristics'!K:K,MATCH($C1458,'Policy Characteristics'!$C:$C,0)))</f>
        <v>architectural-design.html#rnd</v>
      </c>
      <c r="R1458" s="144" t="str">
        <f>IF(ISBLANK(INDEX('Policy Characteristics'!L:L,MATCH($C1458,'Policy Characteristics'!$C:$C,0))),"",INDEX('Policy Characteristics'!L:L,MATCH($C1458,'Policy Characteristics'!$C:$C,0)))</f>
        <v>research-and-development.html</v>
      </c>
    </row>
    <row r="1459" spans="1:18" x14ac:dyDescent="0.25">
      <c r="A1459" s="144" t="str">
        <f>IF(ISBLANK(INDEX('Policy Characteristics'!A:A,MATCH($C1459,'Policy Characteristics'!$C:$C,0))),"",INDEX('Policy Characteristics'!A:A,MATCH($C1459,'Policy Characteristics'!$C:$C,0)))</f>
        <v>Research and Development</v>
      </c>
      <c r="B1459" s="152" t="str">
        <f>IF(ISBLANK(INDEX('Policy Characteristics'!B:B,MATCH($C1459,'Policy Characteristics'!$C:$C,0))),"",INDEX('Policy Characteristics'!B:B,MATCH($C1459,'Policy Characteristics'!$C:$C,0)))</f>
        <v>Fuel Use Reduction</v>
      </c>
      <c r="C1459" s="144" t="str">
        <f t="shared" si="67"/>
        <v>RnD Electricity Fuel Use Perc Reduction</v>
      </c>
      <c r="D1459" s="6" t="s">
        <v>78</v>
      </c>
      <c r="E1459" s="45"/>
      <c r="F1459" s="6" t="s">
        <v>318</v>
      </c>
      <c r="G1459" s="45"/>
      <c r="H1459" s="43">
        <v>754</v>
      </c>
      <c r="I1459" t="s">
        <v>44</v>
      </c>
      <c r="J1459" s="145" t="str">
        <f>IF(ISBLANK(INDEX('Policy Characteristics'!D:D,MATCH($C1459,'Policy Characteristics'!$C:$C,0))),"",INDEX('Policy Characteristics'!D:D,MATCH($C1459,'Policy Characteristics'!$C:$C,0)))</f>
        <v>R&amp;D Fuel Use Reductions</v>
      </c>
      <c r="K1459" s="144" t="str">
        <f>IF(ISBLANK(INDEX('Policy Characteristics'!E:E,MATCH($C1459,'Policy Characteristics'!$C:$C,0))),"",INDEX('Policy Characteristics'!E:E,MATCH($C1459,'Policy Characteristics'!$C:$C,0)))</f>
        <v>RnD electricity fuel use reduction</v>
      </c>
      <c r="L1459" s="151">
        <f>IF(ISBLANK(INDEX('Policy Characteristics'!F:F,MATCH($C1459,'Policy Characteristics'!$C:$C,0))),"",INDEX('Policy Characteristics'!F:F,MATCH($C1459,'Policy Characteristics'!$C:$C,0)))</f>
        <v>0</v>
      </c>
      <c r="M1459" s="151">
        <f>IF(ISBLANK(INDEX('Policy Characteristics'!G:G,MATCH($C1459,'Policy Characteristics'!$C:$C,0))),"",INDEX('Policy Characteristics'!G:G,MATCH($C1459,'Policy Characteristics'!$C:$C,0)))</f>
        <v>0.3</v>
      </c>
      <c r="N1459" s="151">
        <f>IF(ISBLANK(INDEX('Policy Characteristics'!H:H,MATCH($C1459,'Policy Characteristics'!$C:$C,0))),"",INDEX('Policy Characteristics'!H:H,MATCH($C1459,'Policy Characteristics'!$C:$C,0)))</f>
        <v>0.01</v>
      </c>
      <c r="O1459" s="144" t="str">
        <f>IF(ISBLANK(INDEX('Policy Characteristics'!I:I,MATCH($C1459,'Policy Characteristics'!$C:$C,0))),"",INDEX('Policy Characteristics'!I:I,MATCH($C1459,'Policy Characteristics'!$C:$C,0)))</f>
        <v>% reduction in fuel use</v>
      </c>
      <c r="P1459" s="14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44" t="str">
        <f>IF(ISBLANK(INDEX('Policy Characteristics'!K:K,MATCH($C1459,'Policy Characteristics'!$C:$C,0))),"",INDEX('Policy Characteristics'!K:K,MATCH($C1459,'Policy Characteristics'!$C:$C,0)))</f>
        <v>architectural-design.html#rnd</v>
      </c>
      <c r="R1459" s="144" t="str">
        <f>IF(ISBLANK(INDEX('Policy Characteristics'!L:L,MATCH($C1459,'Policy Characteristics'!$C:$C,0))),"",INDEX('Policy Characteristics'!L:L,MATCH($C1459,'Policy Characteristics'!$C:$C,0)))</f>
        <v>research-and-development.html</v>
      </c>
    </row>
    <row r="1460" spans="1:18" x14ac:dyDescent="0.25">
      <c r="A1460" s="144" t="str">
        <f>IF(ISBLANK(INDEX('Policy Characteristics'!A:A,MATCH($C1460,'Policy Characteristics'!$C:$C,0))),"",INDEX('Policy Characteristics'!A:A,MATCH($C1460,'Policy Characteristics'!$C:$C,0)))</f>
        <v>Research and Development</v>
      </c>
      <c r="B1460" s="152" t="str">
        <f>IF(ISBLANK(INDEX('Policy Characteristics'!B:B,MATCH($C1460,'Policy Characteristics'!$C:$C,0))),"",INDEX('Policy Characteristics'!B:B,MATCH($C1460,'Policy Characteristics'!$C:$C,0)))</f>
        <v>Fuel Use Reduction</v>
      </c>
      <c r="C1460" s="144" t="str">
        <f t="shared" si="67"/>
        <v>RnD Electricity Fuel Use Perc Reduction</v>
      </c>
      <c r="D1460" s="6" t="s">
        <v>79</v>
      </c>
      <c r="E1460" s="45"/>
      <c r="F1460" s="6" t="s">
        <v>319</v>
      </c>
      <c r="G1460" s="45"/>
      <c r="H1460" s="43">
        <v>124</v>
      </c>
      <c r="I1460" t="s">
        <v>44</v>
      </c>
      <c r="J1460" s="145" t="str">
        <f>IF(ISBLANK(INDEX('Policy Characteristics'!D:D,MATCH($C1460,'Policy Characteristics'!$C:$C,0))),"",INDEX('Policy Characteristics'!D:D,MATCH($C1460,'Policy Characteristics'!$C:$C,0)))</f>
        <v>R&amp;D Fuel Use Reductions</v>
      </c>
      <c r="K1460" s="144" t="str">
        <f>IF(ISBLANK(INDEX('Policy Characteristics'!E:E,MATCH($C1460,'Policy Characteristics'!$C:$C,0))),"",INDEX('Policy Characteristics'!E:E,MATCH($C1460,'Policy Characteristics'!$C:$C,0)))</f>
        <v>RnD electricity fuel use reduction</v>
      </c>
      <c r="L1460" s="151">
        <f>IF(ISBLANK(INDEX('Policy Characteristics'!F:F,MATCH($C1460,'Policy Characteristics'!$C:$C,0))),"",INDEX('Policy Characteristics'!F:F,MATCH($C1460,'Policy Characteristics'!$C:$C,0)))</f>
        <v>0</v>
      </c>
      <c r="M1460" s="151">
        <f>IF(ISBLANK(INDEX('Policy Characteristics'!G:G,MATCH($C1460,'Policy Characteristics'!$C:$C,0))),"",INDEX('Policy Characteristics'!G:G,MATCH($C1460,'Policy Characteristics'!$C:$C,0)))</f>
        <v>0.3</v>
      </c>
      <c r="N1460" s="151">
        <f>IF(ISBLANK(INDEX('Policy Characteristics'!H:H,MATCH($C1460,'Policy Characteristics'!$C:$C,0))),"",INDEX('Policy Characteristics'!H:H,MATCH($C1460,'Policy Characteristics'!$C:$C,0)))</f>
        <v>0.01</v>
      </c>
      <c r="O1460" s="144" t="str">
        <f>IF(ISBLANK(INDEX('Policy Characteristics'!I:I,MATCH($C1460,'Policy Characteristics'!$C:$C,0))),"",INDEX('Policy Characteristics'!I:I,MATCH($C1460,'Policy Characteristics'!$C:$C,0)))</f>
        <v>% reduction in fuel use</v>
      </c>
      <c r="P1460" s="14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44" t="str">
        <f>IF(ISBLANK(INDEX('Policy Characteristics'!K:K,MATCH($C1460,'Policy Characteristics'!$C:$C,0))),"",INDEX('Policy Characteristics'!K:K,MATCH($C1460,'Policy Characteristics'!$C:$C,0)))</f>
        <v>architectural-design.html#rnd</v>
      </c>
      <c r="R1460" s="144" t="str">
        <f>IF(ISBLANK(INDEX('Policy Characteristics'!L:L,MATCH($C1460,'Policy Characteristics'!$C:$C,0))),"",INDEX('Policy Characteristics'!L:L,MATCH($C1460,'Policy Characteristics'!$C:$C,0)))</f>
        <v>research-and-development.html</v>
      </c>
    </row>
    <row r="1461" spans="1:18" x14ac:dyDescent="0.25">
      <c r="A1461" s="144" t="str">
        <f>IF(ISBLANK(INDEX('Policy Characteristics'!A:A,MATCH($C1461,'Policy Characteristics'!$C:$C,0))),"",INDEX('Policy Characteristics'!A:A,MATCH($C1461,'Policy Characteristics'!$C:$C,0)))</f>
        <v>Research and Development</v>
      </c>
      <c r="B1461" s="152" t="str">
        <f>IF(ISBLANK(INDEX('Policy Characteristics'!B:B,MATCH($C1461,'Policy Characteristics'!$C:$C,0))),"",INDEX('Policy Characteristics'!B:B,MATCH($C1461,'Policy Characteristics'!$C:$C,0)))</f>
        <v>Fuel Use Reduction</v>
      </c>
      <c r="C1461" s="144" t="str">
        <f t="shared" si="67"/>
        <v>RnD Electricity Fuel Use Perc Reduction</v>
      </c>
      <c r="D1461" s="6" t="s">
        <v>80</v>
      </c>
      <c r="E1461" s="45"/>
      <c r="F1461" s="6" t="s">
        <v>320</v>
      </c>
      <c r="G1461" s="45"/>
      <c r="H1461" s="43">
        <v>193</v>
      </c>
      <c r="I1461" t="s">
        <v>43</v>
      </c>
      <c r="J1461" s="145" t="str">
        <f>IF(ISBLANK(INDEX('Policy Characteristics'!D:D,MATCH($C1461,'Policy Characteristics'!$C:$C,0))),"",INDEX('Policy Characteristics'!D:D,MATCH($C1461,'Policy Characteristics'!$C:$C,0)))</f>
        <v>R&amp;D Fuel Use Reductions</v>
      </c>
      <c r="K1461" s="144" t="str">
        <f>IF(ISBLANK(INDEX('Policy Characteristics'!E:E,MATCH($C1461,'Policy Characteristics'!$C:$C,0))),"",INDEX('Policy Characteristics'!E:E,MATCH($C1461,'Policy Characteristics'!$C:$C,0)))</f>
        <v>RnD electricity fuel use reduction</v>
      </c>
      <c r="L1461" s="151">
        <f>IF(ISBLANK(INDEX('Policy Characteristics'!F:F,MATCH($C1461,'Policy Characteristics'!$C:$C,0))),"",INDEX('Policy Characteristics'!F:F,MATCH($C1461,'Policy Characteristics'!$C:$C,0)))</f>
        <v>0</v>
      </c>
      <c r="M1461" s="151">
        <f>IF(ISBLANK(INDEX('Policy Characteristics'!G:G,MATCH($C1461,'Policy Characteristics'!$C:$C,0))),"",INDEX('Policy Characteristics'!G:G,MATCH($C1461,'Policy Characteristics'!$C:$C,0)))</f>
        <v>0.3</v>
      </c>
      <c r="N1461" s="151">
        <f>IF(ISBLANK(INDEX('Policy Characteristics'!H:H,MATCH($C1461,'Policy Characteristics'!$C:$C,0))),"",INDEX('Policy Characteristics'!H:H,MATCH($C1461,'Policy Characteristics'!$C:$C,0)))</f>
        <v>0.01</v>
      </c>
      <c r="O1461" s="144" t="str">
        <f>IF(ISBLANK(INDEX('Policy Characteristics'!I:I,MATCH($C1461,'Policy Characteristics'!$C:$C,0))),"",INDEX('Policy Characteristics'!I:I,MATCH($C1461,'Policy Characteristics'!$C:$C,0)))</f>
        <v>% reduction in fuel use</v>
      </c>
      <c r="P1461" s="14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44" t="str">
        <f>IF(ISBLANK(INDEX('Policy Characteristics'!K:K,MATCH($C1461,'Policy Characteristics'!$C:$C,0))),"",INDEX('Policy Characteristics'!K:K,MATCH($C1461,'Policy Characteristics'!$C:$C,0)))</f>
        <v>architectural-design.html#rnd</v>
      </c>
      <c r="R1461" s="144" t="str">
        <f>IF(ISBLANK(INDEX('Policy Characteristics'!L:L,MATCH($C1461,'Policy Characteristics'!$C:$C,0))),"",INDEX('Policy Characteristics'!L:L,MATCH($C1461,'Policy Characteristics'!$C:$C,0)))</f>
        <v>research-and-development.html</v>
      </c>
    </row>
    <row r="1462" spans="1:18" x14ac:dyDescent="0.25">
      <c r="A1462" s="144" t="str">
        <f>IF(ISBLANK(INDEX('Policy Characteristics'!A:A,MATCH($C1462,'Policy Characteristics'!$C:$C,0))),"",INDEX('Policy Characteristics'!A:A,MATCH($C1462,'Policy Characteristics'!$C:$C,0)))</f>
        <v>Research and Development</v>
      </c>
      <c r="B1462" s="152" t="str">
        <f>IF(ISBLANK(INDEX('Policy Characteristics'!B:B,MATCH($C1462,'Policy Characteristics'!$C:$C,0))),"",INDEX('Policy Characteristics'!B:B,MATCH($C1462,'Policy Characteristics'!$C:$C,0)))</f>
        <v>Fuel Use Reduction</v>
      </c>
      <c r="C1462" s="144" t="str">
        <f t="shared" ref="C1462:C1476" si="68">C$1453</f>
        <v>RnD Electricity Fuel Use Perc Reduction</v>
      </c>
      <c r="D1462" s="6" t="s">
        <v>1318</v>
      </c>
      <c r="E1462" s="45"/>
      <c r="F1462" s="6" t="s">
        <v>2334</v>
      </c>
      <c r="G1462" s="45"/>
      <c r="H1462" s="43">
        <v>181</v>
      </c>
      <c r="I1462" t="s">
        <v>44</v>
      </c>
      <c r="J1462" s="145" t="str">
        <f>IF(ISBLANK(INDEX('Policy Characteristics'!D:D,MATCH($C1462,'Policy Characteristics'!$C:$C,0))),"",INDEX('Policy Characteristics'!D:D,MATCH($C1462,'Policy Characteristics'!$C:$C,0)))</f>
        <v>R&amp;D Fuel Use Reductions</v>
      </c>
      <c r="K1462" s="144" t="str">
        <f>IF(ISBLANK(INDEX('Policy Characteristics'!E:E,MATCH($C1462,'Policy Characteristics'!$C:$C,0))),"",INDEX('Policy Characteristics'!E:E,MATCH($C1462,'Policy Characteristics'!$C:$C,0)))</f>
        <v>RnD electricity fuel use reduction</v>
      </c>
      <c r="L1462" s="151">
        <f>IF(ISBLANK(INDEX('Policy Characteristics'!F:F,MATCH($C1462,'Policy Characteristics'!$C:$C,0))),"",INDEX('Policy Characteristics'!F:F,MATCH($C1462,'Policy Characteristics'!$C:$C,0)))</f>
        <v>0</v>
      </c>
      <c r="M1462" s="151">
        <f>IF(ISBLANK(INDEX('Policy Characteristics'!G:G,MATCH($C1462,'Policy Characteristics'!$C:$C,0))),"",INDEX('Policy Characteristics'!G:G,MATCH($C1462,'Policy Characteristics'!$C:$C,0)))</f>
        <v>0.3</v>
      </c>
      <c r="N1462" s="151">
        <f>IF(ISBLANK(INDEX('Policy Characteristics'!H:H,MATCH($C1462,'Policy Characteristics'!$C:$C,0))),"",INDEX('Policy Characteristics'!H:H,MATCH($C1462,'Policy Characteristics'!$C:$C,0)))</f>
        <v>0.01</v>
      </c>
      <c r="O1462" s="144" t="str">
        <f>IF(ISBLANK(INDEX('Policy Characteristics'!I:I,MATCH($C1462,'Policy Characteristics'!$C:$C,0))),"",INDEX('Policy Characteristics'!I:I,MATCH($C1462,'Policy Characteristics'!$C:$C,0)))</f>
        <v>% reduction in fuel use</v>
      </c>
      <c r="P1462" s="14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44" t="str">
        <f>IF(ISBLANK(INDEX('Policy Characteristics'!K:K,MATCH($C1462,'Policy Characteristics'!$C:$C,0))),"",INDEX('Policy Characteristics'!K:K,MATCH($C1462,'Policy Characteristics'!$C:$C,0)))</f>
        <v>architectural-design.html#rnd</v>
      </c>
      <c r="R1462" s="144" t="str">
        <f>IF(ISBLANK(INDEX('Policy Characteristics'!L:L,MATCH($C1462,'Policy Characteristics'!$C:$C,0))),"",INDEX('Policy Characteristics'!L:L,MATCH($C1462,'Policy Characteristics'!$C:$C,0)))</f>
        <v>research-and-development.html</v>
      </c>
    </row>
    <row r="1463" spans="1:18" x14ac:dyDescent="0.25">
      <c r="A1463" s="144" t="str">
        <f>IF(ISBLANK(INDEX('Policy Characteristics'!A:A,MATCH($C1463,'Policy Characteristics'!$C:$C,0))),"",INDEX('Policy Characteristics'!A:A,MATCH($C1463,'Policy Characteristics'!$C:$C,0)))</f>
        <v>Research and Development</v>
      </c>
      <c r="B1463" s="152" t="str">
        <f>IF(ISBLANK(INDEX('Policy Characteristics'!B:B,MATCH($C1463,'Policy Characteristics'!$C:$C,0))),"",INDEX('Policy Characteristics'!B:B,MATCH($C1463,'Policy Characteristics'!$C:$C,0)))</f>
        <v>Fuel Use Reduction</v>
      </c>
      <c r="C1463" s="144" t="str">
        <f t="shared" si="68"/>
        <v>RnD Electricity Fuel Use Perc Reduction</v>
      </c>
      <c r="D1463" s="6" t="s">
        <v>304</v>
      </c>
      <c r="E1463" s="45"/>
      <c r="F1463" s="6" t="s">
        <v>2335</v>
      </c>
      <c r="G1463" s="45"/>
      <c r="H1463" s="43">
        <v>755</v>
      </c>
      <c r="I1463" t="s">
        <v>44</v>
      </c>
      <c r="J1463" s="145" t="str">
        <f>IF(ISBLANK(INDEX('Policy Characteristics'!D:D,MATCH($C1463,'Policy Characteristics'!$C:$C,0))),"",INDEX('Policy Characteristics'!D:D,MATCH($C1463,'Policy Characteristics'!$C:$C,0)))</f>
        <v>R&amp;D Fuel Use Reductions</v>
      </c>
      <c r="K1463" s="144" t="str">
        <f>IF(ISBLANK(INDEX('Policy Characteristics'!E:E,MATCH($C1463,'Policy Characteristics'!$C:$C,0))),"",INDEX('Policy Characteristics'!E:E,MATCH($C1463,'Policy Characteristics'!$C:$C,0)))</f>
        <v>RnD electricity fuel use reduction</v>
      </c>
      <c r="L1463" s="151">
        <f>IF(ISBLANK(INDEX('Policy Characteristics'!F:F,MATCH($C1463,'Policy Characteristics'!$C:$C,0))),"",INDEX('Policy Characteristics'!F:F,MATCH($C1463,'Policy Characteristics'!$C:$C,0)))</f>
        <v>0</v>
      </c>
      <c r="M1463" s="151">
        <f>IF(ISBLANK(INDEX('Policy Characteristics'!G:G,MATCH($C1463,'Policy Characteristics'!$C:$C,0))),"",INDEX('Policy Characteristics'!G:G,MATCH($C1463,'Policy Characteristics'!$C:$C,0)))</f>
        <v>0.3</v>
      </c>
      <c r="N1463" s="151">
        <f>IF(ISBLANK(INDEX('Policy Characteristics'!H:H,MATCH($C1463,'Policy Characteristics'!$C:$C,0))),"",INDEX('Policy Characteristics'!H:H,MATCH($C1463,'Policy Characteristics'!$C:$C,0)))</f>
        <v>0.01</v>
      </c>
      <c r="O1463" s="144" t="str">
        <f>IF(ISBLANK(INDEX('Policy Characteristics'!I:I,MATCH($C1463,'Policy Characteristics'!$C:$C,0))),"",INDEX('Policy Characteristics'!I:I,MATCH($C1463,'Policy Characteristics'!$C:$C,0)))</f>
        <v>% reduction in fuel use</v>
      </c>
      <c r="P1463" s="14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44" t="str">
        <f>IF(ISBLANK(INDEX('Policy Characteristics'!K:K,MATCH($C1463,'Policy Characteristics'!$C:$C,0))),"",INDEX('Policy Characteristics'!K:K,MATCH($C1463,'Policy Characteristics'!$C:$C,0)))</f>
        <v>architectural-design.html#rnd</v>
      </c>
      <c r="R1463" s="144" t="str">
        <f>IF(ISBLANK(INDEX('Policy Characteristics'!L:L,MATCH($C1463,'Policy Characteristics'!$C:$C,0))),"",INDEX('Policy Characteristics'!L:L,MATCH($C1463,'Policy Characteristics'!$C:$C,0)))</f>
        <v>research-and-development.html</v>
      </c>
    </row>
    <row r="1464" spans="1:18" x14ac:dyDescent="0.25">
      <c r="A1464" s="144" t="str">
        <f>IF(ISBLANK(INDEX('Policy Characteristics'!A:A,MATCH($C1464,'Policy Characteristics'!$C:$C,0))),"",INDEX('Policy Characteristics'!A:A,MATCH($C1464,'Policy Characteristics'!$C:$C,0)))</f>
        <v>Research and Development</v>
      </c>
      <c r="B1464" s="152" t="str">
        <f>IF(ISBLANK(INDEX('Policy Characteristics'!B:B,MATCH($C1464,'Policy Characteristics'!$C:$C,0))),"",INDEX('Policy Characteristics'!B:B,MATCH($C1464,'Policy Characteristics'!$C:$C,0)))</f>
        <v>Fuel Use Reduction</v>
      </c>
      <c r="C1464" s="144" t="str">
        <f t="shared" si="68"/>
        <v>RnD Electricity Fuel Use Perc Reduction</v>
      </c>
      <c r="D1464" s="6" t="s">
        <v>305</v>
      </c>
      <c r="E1464" s="45"/>
      <c r="F1464" s="6" t="s">
        <v>1153</v>
      </c>
      <c r="G1464" s="45"/>
      <c r="H1464" s="43">
        <v>1822</v>
      </c>
      <c r="I1464" t="s">
        <v>43</v>
      </c>
      <c r="J1464" s="145" t="str">
        <f>IF(ISBLANK(INDEX('Policy Characteristics'!D:D,MATCH($C1464,'Policy Characteristics'!$C:$C,0))),"",INDEX('Policy Characteristics'!D:D,MATCH($C1464,'Policy Characteristics'!$C:$C,0)))</f>
        <v>R&amp;D Fuel Use Reductions</v>
      </c>
      <c r="K1464" s="144" t="str">
        <f>IF(ISBLANK(INDEX('Policy Characteristics'!E:E,MATCH($C1464,'Policy Characteristics'!$C:$C,0))),"",INDEX('Policy Characteristics'!E:E,MATCH($C1464,'Policy Characteristics'!$C:$C,0)))</f>
        <v>RnD electricity fuel use reduction</v>
      </c>
      <c r="L1464" s="151">
        <f>IF(ISBLANK(INDEX('Policy Characteristics'!F:F,MATCH($C1464,'Policy Characteristics'!$C:$C,0))),"",INDEX('Policy Characteristics'!F:F,MATCH($C1464,'Policy Characteristics'!$C:$C,0)))</f>
        <v>0</v>
      </c>
      <c r="M1464" s="151">
        <f>IF(ISBLANK(INDEX('Policy Characteristics'!G:G,MATCH($C1464,'Policy Characteristics'!$C:$C,0))),"",INDEX('Policy Characteristics'!G:G,MATCH($C1464,'Policy Characteristics'!$C:$C,0)))</f>
        <v>0.3</v>
      </c>
      <c r="N1464" s="151">
        <f>IF(ISBLANK(INDEX('Policy Characteristics'!H:H,MATCH($C1464,'Policy Characteristics'!$C:$C,0))),"",INDEX('Policy Characteristics'!H:H,MATCH($C1464,'Policy Characteristics'!$C:$C,0)))</f>
        <v>0.01</v>
      </c>
      <c r="O1464" s="144" t="str">
        <f>IF(ISBLANK(INDEX('Policy Characteristics'!I:I,MATCH($C1464,'Policy Characteristics'!$C:$C,0))),"",INDEX('Policy Characteristics'!I:I,MATCH($C1464,'Policy Characteristics'!$C:$C,0)))</f>
        <v>% reduction in fuel use</v>
      </c>
      <c r="P1464" s="14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44" t="str">
        <f>IF(ISBLANK(INDEX('Policy Characteristics'!K:K,MATCH($C1464,'Policy Characteristics'!$C:$C,0))),"",INDEX('Policy Characteristics'!K:K,MATCH($C1464,'Policy Characteristics'!$C:$C,0)))</f>
        <v>architectural-design.html#rnd</v>
      </c>
      <c r="R1464" s="144" t="str">
        <f>IF(ISBLANK(INDEX('Policy Characteristics'!L:L,MATCH($C1464,'Policy Characteristics'!$C:$C,0))),"",INDEX('Policy Characteristics'!L:L,MATCH($C1464,'Policy Characteristics'!$C:$C,0)))</f>
        <v>research-and-development.html</v>
      </c>
    </row>
    <row r="1465" spans="1:18" x14ac:dyDescent="0.25">
      <c r="A1465" s="144" t="str">
        <f>IF(ISBLANK(INDEX('Policy Characteristics'!A:A,MATCH($C1465,'Policy Characteristics'!$C:$C,0))),"",INDEX('Policy Characteristics'!A:A,MATCH($C1465,'Policy Characteristics'!$C:$C,0)))</f>
        <v>Research and Development</v>
      </c>
      <c r="B1465" s="152" t="str">
        <f>IF(ISBLANK(INDEX('Policy Characteristics'!B:B,MATCH($C1465,'Policy Characteristics'!$C:$C,0))),"",INDEX('Policy Characteristics'!B:B,MATCH($C1465,'Policy Characteristics'!$C:$C,0)))</f>
        <v>Fuel Use Reduction</v>
      </c>
      <c r="C1465" s="144" t="str">
        <f t="shared" si="68"/>
        <v>RnD Electricity Fuel Use Perc Reduction</v>
      </c>
      <c r="D1465" s="6" t="s">
        <v>440</v>
      </c>
      <c r="E1465" s="45"/>
      <c r="F1465" s="6" t="s">
        <v>441</v>
      </c>
      <c r="G1465" s="45"/>
      <c r="H1465" s="43">
        <v>1823</v>
      </c>
      <c r="I1465" t="s">
        <v>43</v>
      </c>
      <c r="J1465" s="145" t="str">
        <f>IF(ISBLANK(INDEX('Policy Characteristics'!D:D,MATCH($C1465,'Policy Characteristics'!$C:$C,0))),"",INDEX('Policy Characteristics'!D:D,MATCH($C1465,'Policy Characteristics'!$C:$C,0)))</f>
        <v>R&amp;D Fuel Use Reductions</v>
      </c>
      <c r="K1465" s="144" t="str">
        <f>IF(ISBLANK(INDEX('Policy Characteristics'!E:E,MATCH($C1465,'Policy Characteristics'!$C:$C,0))),"",INDEX('Policy Characteristics'!E:E,MATCH($C1465,'Policy Characteristics'!$C:$C,0)))</f>
        <v>RnD electricity fuel use reduction</v>
      </c>
      <c r="L1465" s="151">
        <f>IF(ISBLANK(INDEX('Policy Characteristics'!F:F,MATCH($C1465,'Policy Characteristics'!$C:$C,0))),"",INDEX('Policy Characteristics'!F:F,MATCH($C1465,'Policy Characteristics'!$C:$C,0)))</f>
        <v>0</v>
      </c>
      <c r="M1465" s="151">
        <f>IF(ISBLANK(INDEX('Policy Characteristics'!G:G,MATCH($C1465,'Policy Characteristics'!$C:$C,0))),"",INDEX('Policy Characteristics'!G:G,MATCH($C1465,'Policy Characteristics'!$C:$C,0)))</f>
        <v>0.3</v>
      </c>
      <c r="N1465" s="151">
        <f>IF(ISBLANK(INDEX('Policy Characteristics'!H:H,MATCH($C1465,'Policy Characteristics'!$C:$C,0))),"",INDEX('Policy Characteristics'!H:H,MATCH($C1465,'Policy Characteristics'!$C:$C,0)))</f>
        <v>0.01</v>
      </c>
      <c r="O1465" s="144" t="str">
        <f>IF(ISBLANK(INDEX('Policy Characteristics'!I:I,MATCH($C1465,'Policy Characteristics'!$C:$C,0))),"",INDEX('Policy Characteristics'!I:I,MATCH($C1465,'Policy Characteristics'!$C:$C,0)))</f>
        <v>% reduction in fuel use</v>
      </c>
      <c r="P1465" s="14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44" t="str">
        <f>IF(ISBLANK(INDEX('Policy Characteristics'!K:K,MATCH($C1465,'Policy Characteristics'!$C:$C,0))),"",INDEX('Policy Characteristics'!K:K,MATCH($C1465,'Policy Characteristics'!$C:$C,0)))</f>
        <v>architectural-design.html#rnd</v>
      </c>
      <c r="R1465" s="144" t="str">
        <f>IF(ISBLANK(INDEX('Policy Characteristics'!L:L,MATCH($C1465,'Policy Characteristics'!$C:$C,0))),"",INDEX('Policy Characteristics'!L:L,MATCH($C1465,'Policy Characteristics'!$C:$C,0)))</f>
        <v>research-and-development.html</v>
      </c>
    </row>
    <row r="1466" spans="1:18" x14ac:dyDescent="0.25">
      <c r="A1466" s="144" t="str">
        <f>IF(ISBLANK(INDEX('Policy Characteristics'!A:A,MATCH($C1466,'Policy Characteristics'!$C:$C,0))),"",INDEX('Policy Characteristics'!A:A,MATCH($C1466,'Policy Characteristics'!$C:$C,0)))</f>
        <v>Research and Development</v>
      </c>
      <c r="B1466" s="152" t="str">
        <f>IF(ISBLANK(INDEX('Policy Characteristics'!B:B,MATCH($C1466,'Policy Characteristics'!$C:$C,0))),"",INDEX('Policy Characteristics'!B:B,MATCH($C1466,'Policy Characteristics'!$C:$C,0)))</f>
        <v>Fuel Use Reduction</v>
      </c>
      <c r="C1466" s="144" t="str">
        <f t="shared" si="68"/>
        <v>RnD Electricity Fuel Use Perc Reduction</v>
      </c>
      <c r="D1466" s="6" t="s">
        <v>449</v>
      </c>
      <c r="E1466" s="45"/>
      <c r="F1466" s="6" t="s">
        <v>451</v>
      </c>
      <c r="G1466" s="45"/>
      <c r="H1466" s="43">
        <v>1824</v>
      </c>
      <c r="I1466" t="s">
        <v>44</v>
      </c>
      <c r="J1466" s="145" t="str">
        <f>IF(ISBLANK(INDEX('Policy Characteristics'!D:D,MATCH($C1466,'Policy Characteristics'!$C:$C,0))),"",INDEX('Policy Characteristics'!D:D,MATCH($C1466,'Policy Characteristics'!$C:$C,0)))</f>
        <v>R&amp;D Fuel Use Reductions</v>
      </c>
      <c r="K1466" s="144" t="str">
        <f>IF(ISBLANK(INDEX('Policy Characteristics'!E:E,MATCH($C1466,'Policy Characteristics'!$C:$C,0))),"",INDEX('Policy Characteristics'!E:E,MATCH($C1466,'Policy Characteristics'!$C:$C,0)))</f>
        <v>RnD electricity fuel use reduction</v>
      </c>
      <c r="L1466" s="151">
        <f>IF(ISBLANK(INDEX('Policy Characteristics'!F:F,MATCH($C1466,'Policy Characteristics'!$C:$C,0))),"",INDEX('Policy Characteristics'!F:F,MATCH($C1466,'Policy Characteristics'!$C:$C,0)))</f>
        <v>0</v>
      </c>
      <c r="M1466" s="151">
        <f>IF(ISBLANK(INDEX('Policy Characteristics'!G:G,MATCH($C1466,'Policy Characteristics'!$C:$C,0))),"",INDEX('Policy Characteristics'!G:G,MATCH($C1466,'Policy Characteristics'!$C:$C,0)))</f>
        <v>0.3</v>
      </c>
      <c r="N1466" s="151">
        <f>IF(ISBLANK(INDEX('Policy Characteristics'!H:H,MATCH($C1466,'Policy Characteristics'!$C:$C,0))),"",INDEX('Policy Characteristics'!H:H,MATCH($C1466,'Policy Characteristics'!$C:$C,0)))</f>
        <v>0.01</v>
      </c>
      <c r="O1466" s="144" t="str">
        <f>IF(ISBLANK(INDEX('Policy Characteristics'!I:I,MATCH($C1466,'Policy Characteristics'!$C:$C,0))),"",INDEX('Policy Characteristics'!I:I,MATCH($C1466,'Policy Characteristics'!$C:$C,0)))</f>
        <v>% reduction in fuel use</v>
      </c>
      <c r="P1466" s="14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44" t="str">
        <f>IF(ISBLANK(INDEX('Policy Characteristics'!K:K,MATCH($C1466,'Policy Characteristics'!$C:$C,0))),"",INDEX('Policy Characteristics'!K:K,MATCH($C1466,'Policy Characteristics'!$C:$C,0)))</f>
        <v>architectural-design.html#rnd</v>
      </c>
      <c r="R1466" s="144" t="str">
        <f>IF(ISBLANK(INDEX('Policy Characteristics'!L:L,MATCH($C1466,'Policy Characteristics'!$C:$C,0))),"",INDEX('Policy Characteristics'!L:L,MATCH($C1466,'Policy Characteristics'!$C:$C,0)))</f>
        <v>research-and-development.html</v>
      </c>
    </row>
    <row r="1467" spans="1:18" x14ac:dyDescent="0.25">
      <c r="A1467" s="144" t="str">
        <f>IF(ISBLANK(INDEX('Policy Characteristics'!A:A,MATCH($C1467,'Policy Characteristics'!$C:$C,0))),"",INDEX('Policy Characteristics'!A:A,MATCH($C1467,'Policy Characteristics'!$C:$C,0)))</f>
        <v>Research and Development</v>
      </c>
      <c r="B1467" s="152" t="str">
        <f>IF(ISBLANK(INDEX('Policy Characteristics'!B:B,MATCH($C1467,'Policy Characteristics'!$C:$C,0))),"",INDEX('Policy Characteristics'!B:B,MATCH($C1467,'Policy Characteristics'!$C:$C,0)))</f>
        <v>Fuel Use Reduction</v>
      </c>
      <c r="C1467" s="144" t="str">
        <f t="shared" si="68"/>
        <v>RnD Electricity Fuel Use Perc Reduction</v>
      </c>
      <c r="D1467" s="6" t="s">
        <v>1641</v>
      </c>
      <c r="E1467" s="45"/>
      <c r="F1467" s="6" t="s">
        <v>2336</v>
      </c>
      <c r="G1467" s="45"/>
      <c r="H1467" s="43">
        <v>1825</v>
      </c>
      <c r="I1467" t="s">
        <v>44</v>
      </c>
      <c r="J1467" s="145" t="str">
        <f>IF(ISBLANK(INDEX('Policy Characteristics'!D:D,MATCH($C1467,'Policy Characteristics'!$C:$C,0))),"",INDEX('Policy Characteristics'!D:D,MATCH($C1467,'Policy Characteristics'!$C:$C,0)))</f>
        <v>R&amp;D Fuel Use Reductions</v>
      </c>
      <c r="K1467" s="144" t="str">
        <f>IF(ISBLANK(INDEX('Policy Characteristics'!E:E,MATCH($C1467,'Policy Characteristics'!$C:$C,0))),"",INDEX('Policy Characteristics'!E:E,MATCH($C1467,'Policy Characteristics'!$C:$C,0)))</f>
        <v>RnD electricity fuel use reduction</v>
      </c>
      <c r="L1467" s="151">
        <f>IF(ISBLANK(INDEX('Policy Characteristics'!F:F,MATCH($C1467,'Policy Characteristics'!$C:$C,0))),"",INDEX('Policy Characteristics'!F:F,MATCH($C1467,'Policy Characteristics'!$C:$C,0)))</f>
        <v>0</v>
      </c>
      <c r="M1467" s="151">
        <f>IF(ISBLANK(INDEX('Policy Characteristics'!G:G,MATCH($C1467,'Policy Characteristics'!$C:$C,0))),"",INDEX('Policy Characteristics'!G:G,MATCH($C1467,'Policy Characteristics'!$C:$C,0)))</f>
        <v>0.3</v>
      </c>
      <c r="N1467" s="151">
        <f>IF(ISBLANK(INDEX('Policy Characteristics'!H:H,MATCH($C1467,'Policy Characteristics'!$C:$C,0))),"",INDEX('Policy Characteristics'!H:H,MATCH($C1467,'Policy Characteristics'!$C:$C,0)))</f>
        <v>0.01</v>
      </c>
      <c r="O1467" s="144" t="str">
        <f>IF(ISBLANK(INDEX('Policy Characteristics'!I:I,MATCH($C1467,'Policy Characteristics'!$C:$C,0))),"",INDEX('Policy Characteristics'!I:I,MATCH($C1467,'Policy Characteristics'!$C:$C,0)))</f>
        <v>% reduction in fuel use</v>
      </c>
      <c r="P1467" s="14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44" t="str">
        <f>IF(ISBLANK(INDEX('Policy Characteristics'!K:K,MATCH($C1467,'Policy Characteristics'!$C:$C,0))),"",INDEX('Policy Characteristics'!K:K,MATCH($C1467,'Policy Characteristics'!$C:$C,0)))</f>
        <v>architectural-design.html#rnd</v>
      </c>
      <c r="R1467" s="144" t="str">
        <f>IF(ISBLANK(INDEX('Policy Characteristics'!L:L,MATCH($C1467,'Policy Characteristics'!$C:$C,0))),"",INDEX('Policy Characteristics'!L:L,MATCH($C1467,'Policy Characteristics'!$C:$C,0)))</f>
        <v>research-and-development.html</v>
      </c>
    </row>
    <row r="1468" spans="1:18" x14ac:dyDescent="0.25">
      <c r="A1468" s="144" t="str">
        <f>IF(ISBLANK(INDEX('Policy Characteristics'!A:A,MATCH($C1468,'Policy Characteristics'!$C:$C,0))),"",INDEX('Policy Characteristics'!A:A,MATCH($C1468,'Policy Characteristics'!$C:$C,0)))</f>
        <v>Research and Development</v>
      </c>
      <c r="B1468" s="152" t="str">
        <f>IF(ISBLANK(INDEX('Policy Characteristics'!B:B,MATCH($C1468,'Policy Characteristics'!$C:$C,0))),"",INDEX('Policy Characteristics'!B:B,MATCH($C1468,'Policy Characteristics'!$C:$C,0)))</f>
        <v>Fuel Use Reduction</v>
      </c>
      <c r="C1468" s="144" t="str">
        <f t="shared" si="68"/>
        <v>RnD Electricity Fuel Use Perc Reduction</v>
      </c>
      <c r="D1468" s="6" t="s">
        <v>1642</v>
      </c>
      <c r="E1468" s="45"/>
      <c r="F1468" s="6" t="s">
        <v>2337</v>
      </c>
      <c r="G1468" s="45"/>
      <c r="H1468" s="43">
        <v>1826</v>
      </c>
      <c r="I1468" t="s">
        <v>44</v>
      </c>
      <c r="J1468" s="145" t="str">
        <f>IF(ISBLANK(INDEX('Policy Characteristics'!D:D,MATCH($C1468,'Policy Characteristics'!$C:$C,0))),"",INDEX('Policy Characteristics'!D:D,MATCH($C1468,'Policy Characteristics'!$C:$C,0)))</f>
        <v>R&amp;D Fuel Use Reductions</v>
      </c>
      <c r="K1468" s="144" t="str">
        <f>IF(ISBLANK(INDEX('Policy Characteristics'!E:E,MATCH($C1468,'Policy Characteristics'!$C:$C,0))),"",INDEX('Policy Characteristics'!E:E,MATCH($C1468,'Policy Characteristics'!$C:$C,0)))</f>
        <v>RnD electricity fuel use reduction</v>
      </c>
      <c r="L1468" s="151">
        <f>IF(ISBLANK(INDEX('Policy Characteristics'!F:F,MATCH($C1468,'Policy Characteristics'!$C:$C,0))),"",INDEX('Policy Characteristics'!F:F,MATCH($C1468,'Policy Characteristics'!$C:$C,0)))</f>
        <v>0</v>
      </c>
      <c r="M1468" s="151">
        <f>IF(ISBLANK(INDEX('Policy Characteristics'!G:G,MATCH($C1468,'Policy Characteristics'!$C:$C,0))),"",INDEX('Policy Characteristics'!G:G,MATCH($C1468,'Policy Characteristics'!$C:$C,0)))</f>
        <v>0.3</v>
      </c>
      <c r="N1468" s="151">
        <f>IF(ISBLANK(INDEX('Policy Characteristics'!H:H,MATCH($C1468,'Policy Characteristics'!$C:$C,0))),"",INDEX('Policy Characteristics'!H:H,MATCH($C1468,'Policy Characteristics'!$C:$C,0)))</f>
        <v>0.01</v>
      </c>
      <c r="O1468" s="144" t="str">
        <f>IF(ISBLANK(INDEX('Policy Characteristics'!I:I,MATCH($C1468,'Policy Characteristics'!$C:$C,0))),"",INDEX('Policy Characteristics'!I:I,MATCH($C1468,'Policy Characteristics'!$C:$C,0)))</f>
        <v>% reduction in fuel use</v>
      </c>
      <c r="P1468" s="14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44" t="str">
        <f>IF(ISBLANK(INDEX('Policy Characteristics'!K:K,MATCH($C1468,'Policy Characteristics'!$C:$C,0))),"",INDEX('Policy Characteristics'!K:K,MATCH($C1468,'Policy Characteristics'!$C:$C,0)))</f>
        <v>architectural-design.html#rnd</v>
      </c>
      <c r="R1468" s="144" t="str">
        <f>IF(ISBLANK(INDEX('Policy Characteristics'!L:L,MATCH($C1468,'Policy Characteristics'!$C:$C,0))),"",INDEX('Policy Characteristics'!L:L,MATCH($C1468,'Policy Characteristics'!$C:$C,0)))</f>
        <v>research-and-development.html</v>
      </c>
    </row>
    <row r="1469" spans="1:18" x14ac:dyDescent="0.25">
      <c r="A1469" s="144" t="str">
        <f>IF(ISBLANK(INDEX('Policy Characteristics'!A:A,MATCH($C1469,'Policy Characteristics'!$C:$C,0))),"",INDEX('Policy Characteristics'!A:A,MATCH($C1469,'Policy Characteristics'!$C:$C,0)))</f>
        <v>Research and Development</v>
      </c>
      <c r="B1469" s="152" t="str">
        <f>IF(ISBLANK(INDEX('Policy Characteristics'!B:B,MATCH($C1469,'Policy Characteristics'!$C:$C,0))),"",INDEX('Policy Characteristics'!B:B,MATCH($C1469,'Policy Characteristics'!$C:$C,0)))</f>
        <v>Fuel Use Reduction</v>
      </c>
      <c r="C1469" s="144" t="str">
        <f t="shared" si="68"/>
        <v>RnD Electricity Fuel Use Perc Reduction</v>
      </c>
      <c r="D1469" s="6" t="s">
        <v>1643</v>
      </c>
      <c r="E1469" s="45"/>
      <c r="F1469" s="6" t="s">
        <v>2338</v>
      </c>
      <c r="G1469" s="45"/>
      <c r="H1469" s="43">
        <v>1827</v>
      </c>
      <c r="I1469" t="s">
        <v>43</v>
      </c>
      <c r="J1469" s="145" t="str">
        <f>IF(ISBLANK(INDEX('Policy Characteristics'!D:D,MATCH($C1469,'Policy Characteristics'!$C:$C,0))),"",INDEX('Policy Characteristics'!D:D,MATCH($C1469,'Policy Characteristics'!$C:$C,0)))</f>
        <v>R&amp;D Fuel Use Reductions</v>
      </c>
      <c r="K1469" s="144" t="str">
        <f>IF(ISBLANK(INDEX('Policy Characteristics'!E:E,MATCH($C1469,'Policy Characteristics'!$C:$C,0))),"",INDEX('Policy Characteristics'!E:E,MATCH($C1469,'Policy Characteristics'!$C:$C,0)))</f>
        <v>RnD electricity fuel use reduction</v>
      </c>
      <c r="L1469" s="151">
        <f>IF(ISBLANK(INDEX('Policy Characteristics'!F:F,MATCH($C1469,'Policy Characteristics'!$C:$C,0))),"",INDEX('Policy Characteristics'!F:F,MATCH($C1469,'Policy Characteristics'!$C:$C,0)))</f>
        <v>0</v>
      </c>
      <c r="M1469" s="151">
        <f>IF(ISBLANK(INDEX('Policy Characteristics'!G:G,MATCH($C1469,'Policy Characteristics'!$C:$C,0))),"",INDEX('Policy Characteristics'!G:G,MATCH($C1469,'Policy Characteristics'!$C:$C,0)))</f>
        <v>0.3</v>
      </c>
      <c r="N1469" s="151">
        <f>IF(ISBLANK(INDEX('Policy Characteristics'!H:H,MATCH($C1469,'Policy Characteristics'!$C:$C,0))),"",INDEX('Policy Characteristics'!H:H,MATCH($C1469,'Policy Characteristics'!$C:$C,0)))</f>
        <v>0.01</v>
      </c>
      <c r="O1469" s="144" t="str">
        <f>IF(ISBLANK(INDEX('Policy Characteristics'!I:I,MATCH($C1469,'Policy Characteristics'!$C:$C,0))),"",INDEX('Policy Characteristics'!I:I,MATCH($C1469,'Policy Characteristics'!$C:$C,0)))</f>
        <v>% reduction in fuel use</v>
      </c>
      <c r="P1469" s="14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44" t="str">
        <f>IF(ISBLANK(INDEX('Policy Characteristics'!K:K,MATCH($C1469,'Policy Characteristics'!$C:$C,0))),"",INDEX('Policy Characteristics'!K:K,MATCH($C1469,'Policy Characteristics'!$C:$C,0)))</f>
        <v>architectural-design.html#rnd</v>
      </c>
      <c r="R1469" s="144" t="str">
        <f>IF(ISBLANK(INDEX('Policy Characteristics'!L:L,MATCH($C1469,'Policy Characteristics'!$C:$C,0))),"",INDEX('Policy Characteristics'!L:L,MATCH($C1469,'Policy Characteristics'!$C:$C,0)))</f>
        <v>research-and-development.html</v>
      </c>
    </row>
    <row r="1470" spans="1:18" x14ac:dyDescent="0.25">
      <c r="A1470" s="144" t="str">
        <f>IF(ISBLANK(INDEX('Policy Characteristics'!A:A,MATCH($C1470,'Policy Characteristics'!$C:$C,0))),"",INDEX('Policy Characteristics'!A:A,MATCH($C1470,'Policy Characteristics'!$C:$C,0)))</f>
        <v>Research and Development</v>
      </c>
      <c r="B1470" s="152" t="str">
        <f>IF(ISBLANK(INDEX('Policy Characteristics'!B:B,MATCH($C1470,'Policy Characteristics'!$C:$C,0))),"",INDEX('Policy Characteristics'!B:B,MATCH($C1470,'Policy Characteristics'!$C:$C,0)))</f>
        <v>Fuel Use Reduction</v>
      </c>
      <c r="C1470" s="144" t="str">
        <f t="shared" si="68"/>
        <v>RnD Electricity Fuel Use Perc Reduction</v>
      </c>
      <c r="D1470" s="6" t="s">
        <v>2318</v>
      </c>
      <c r="E1470" s="45"/>
      <c r="F1470" s="6" t="s">
        <v>2339</v>
      </c>
      <c r="G1470" s="45"/>
      <c r="H1470" s="43">
        <v>1828</v>
      </c>
      <c r="I1470" t="s">
        <v>43</v>
      </c>
      <c r="J1470" s="145" t="str">
        <f>IF(ISBLANK(INDEX('Policy Characteristics'!D:D,MATCH($C1470,'Policy Characteristics'!$C:$C,0))),"",INDEX('Policy Characteristics'!D:D,MATCH($C1470,'Policy Characteristics'!$C:$C,0)))</f>
        <v>R&amp;D Fuel Use Reductions</v>
      </c>
      <c r="K1470" s="144" t="str">
        <f>IF(ISBLANK(INDEX('Policy Characteristics'!E:E,MATCH($C1470,'Policy Characteristics'!$C:$C,0))),"",INDEX('Policy Characteristics'!E:E,MATCH($C1470,'Policy Characteristics'!$C:$C,0)))</f>
        <v>RnD electricity fuel use reduction</v>
      </c>
      <c r="L1470" s="151">
        <f>IF(ISBLANK(INDEX('Policy Characteristics'!F:F,MATCH($C1470,'Policy Characteristics'!$C:$C,0))),"",INDEX('Policy Characteristics'!F:F,MATCH($C1470,'Policy Characteristics'!$C:$C,0)))</f>
        <v>0</v>
      </c>
      <c r="M1470" s="151">
        <f>IF(ISBLANK(INDEX('Policy Characteristics'!G:G,MATCH($C1470,'Policy Characteristics'!$C:$C,0))),"",INDEX('Policy Characteristics'!G:G,MATCH($C1470,'Policy Characteristics'!$C:$C,0)))</f>
        <v>0.3</v>
      </c>
      <c r="N1470" s="151">
        <f>IF(ISBLANK(INDEX('Policy Characteristics'!H:H,MATCH($C1470,'Policy Characteristics'!$C:$C,0))),"",INDEX('Policy Characteristics'!H:H,MATCH($C1470,'Policy Characteristics'!$C:$C,0)))</f>
        <v>0.01</v>
      </c>
      <c r="O1470" s="144" t="str">
        <f>IF(ISBLANK(INDEX('Policy Characteristics'!I:I,MATCH($C1470,'Policy Characteristics'!$C:$C,0))),"",INDEX('Policy Characteristics'!I:I,MATCH($C1470,'Policy Characteristics'!$C:$C,0)))</f>
        <v>% reduction in fuel use</v>
      </c>
      <c r="P1470" s="14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44" t="str">
        <f>IF(ISBLANK(INDEX('Policy Characteristics'!K:K,MATCH($C1470,'Policy Characteristics'!$C:$C,0))),"",INDEX('Policy Characteristics'!K:K,MATCH($C1470,'Policy Characteristics'!$C:$C,0)))</f>
        <v>architectural-design.html#rnd</v>
      </c>
      <c r="R1470" s="144" t="str">
        <f>IF(ISBLANK(INDEX('Policy Characteristics'!L:L,MATCH($C1470,'Policy Characteristics'!$C:$C,0))),"",INDEX('Policy Characteristics'!L:L,MATCH($C1470,'Policy Characteristics'!$C:$C,0)))</f>
        <v>research-and-development.html</v>
      </c>
    </row>
    <row r="1471" spans="1:18" x14ac:dyDescent="0.25">
      <c r="A1471" s="144" t="str">
        <f>IF(ISBLANK(INDEX('Policy Characteristics'!A:A,MATCH($C1471,'Policy Characteristics'!$C:$C,0))),"",INDEX('Policy Characteristics'!A:A,MATCH($C1471,'Policy Characteristics'!$C:$C,0)))</f>
        <v>Research and Development</v>
      </c>
      <c r="B1471" s="152" t="str">
        <f>IF(ISBLANK(INDEX('Policy Characteristics'!B:B,MATCH($C1471,'Policy Characteristics'!$C:$C,0))),"",INDEX('Policy Characteristics'!B:B,MATCH($C1471,'Policy Characteristics'!$C:$C,0)))</f>
        <v>Fuel Use Reduction</v>
      </c>
      <c r="C1471" s="144" t="str">
        <f t="shared" si="68"/>
        <v>RnD Electricity Fuel Use Perc Reduction</v>
      </c>
      <c r="D1471" s="6" t="s">
        <v>2321</v>
      </c>
      <c r="E1471" s="45"/>
      <c r="F1471" s="6" t="s">
        <v>2340</v>
      </c>
      <c r="G1471" s="45"/>
      <c r="H1471" s="43">
        <v>1829</v>
      </c>
      <c r="I1471" t="s">
        <v>43</v>
      </c>
      <c r="J1471" s="145" t="str">
        <f>IF(ISBLANK(INDEX('Policy Characteristics'!D:D,MATCH($C1471,'Policy Characteristics'!$C:$C,0))),"",INDEX('Policy Characteristics'!D:D,MATCH($C1471,'Policy Characteristics'!$C:$C,0)))</f>
        <v>R&amp;D Fuel Use Reductions</v>
      </c>
      <c r="K1471" s="144" t="str">
        <f>IF(ISBLANK(INDEX('Policy Characteristics'!E:E,MATCH($C1471,'Policy Characteristics'!$C:$C,0))),"",INDEX('Policy Characteristics'!E:E,MATCH($C1471,'Policy Characteristics'!$C:$C,0)))</f>
        <v>RnD electricity fuel use reduction</v>
      </c>
      <c r="L1471" s="151">
        <f>IF(ISBLANK(INDEX('Policy Characteristics'!F:F,MATCH($C1471,'Policy Characteristics'!$C:$C,0))),"",INDEX('Policy Characteristics'!F:F,MATCH($C1471,'Policy Characteristics'!$C:$C,0)))</f>
        <v>0</v>
      </c>
      <c r="M1471" s="151">
        <f>IF(ISBLANK(INDEX('Policy Characteristics'!G:G,MATCH($C1471,'Policy Characteristics'!$C:$C,0))),"",INDEX('Policy Characteristics'!G:G,MATCH($C1471,'Policy Characteristics'!$C:$C,0)))</f>
        <v>0.3</v>
      </c>
      <c r="N1471" s="151">
        <f>IF(ISBLANK(INDEX('Policy Characteristics'!H:H,MATCH($C1471,'Policy Characteristics'!$C:$C,0))),"",INDEX('Policy Characteristics'!H:H,MATCH($C1471,'Policy Characteristics'!$C:$C,0)))</f>
        <v>0.01</v>
      </c>
      <c r="O1471" s="144" t="str">
        <f>IF(ISBLANK(INDEX('Policy Characteristics'!I:I,MATCH($C1471,'Policy Characteristics'!$C:$C,0))),"",INDEX('Policy Characteristics'!I:I,MATCH($C1471,'Policy Characteristics'!$C:$C,0)))</f>
        <v>% reduction in fuel use</v>
      </c>
      <c r="P1471" s="14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44" t="str">
        <f>IF(ISBLANK(INDEX('Policy Characteristics'!K:K,MATCH($C1471,'Policy Characteristics'!$C:$C,0))),"",INDEX('Policy Characteristics'!K:K,MATCH($C1471,'Policy Characteristics'!$C:$C,0)))</f>
        <v>architectural-design.html#rnd</v>
      </c>
      <c r="R1471" s="144" t="str">
        <f>IF(ISBLANK(INDEX('Policy Characteristics'!L:L,MATCH($C1471,'Policy Characteristics'!$C:$C,0))),"",INDEX('Policy Characteristics'!L:L,MATCH($C1471,'Policy Characteristics'!$C:$C,0)))</f>
        <v>research-and-development.html</v>
      </c>
    </row>
    <row r="1472" spans="1:18" x14ac:dyDescent="0.25">
      <c r="A1472" s="144" t="str">
        <f>IF(ISBLANK(INDEX('Policy Characteristics'!A:A,MATCH($C1472,'Policy Characteristics'!$C:$C,0))),"",INDEX('Policy Characteristics'!A:A,MATCH($C1472,'Policy Characteristics'!$C:$C,0)))</f>
        <v>Research and Development</v>
      </c>
      <c r="B1472" s="152" t="str">
        <f>IF(ISBLANK(INDEX('Policy Characteristics'!B:B,MATCH($C1472,'Policy Characteristics'!$C:$C,0))),"",INDEX('Policy Characteristics'!B:B,MATCH($C1472,'Policy Characteristics'!$C:$C,0)))</f>
        <v>Fuel Use Reduction</v>
      </c>
      <c r="C1472" s="144" t="str">
        <f t="shared" si="68"/>
        <v>RnD Electricity Fuel Use Perc Reduction</v>
      </c>
      <c r="D1472" s="6" t="s">
        <v>2322</v>
      </c>
      <c r="E1472" s="45"/>
      <c r="F1472" s="6" t="s">
        <v>2341</v>
      </c>
      <c r="G1472" s="45"/>
      <c r="H1472" s="43">
        <v>1830</v>
      </c>
      <c r="I1472" t="s">
        <v>43</v>
      </c>
      <c r="J1472" s="145" t="str">
        <f>IF(ISBLANK(INDEX('Policy Characteristics'!D:D,MATCH($C1472,'Policy Characteristics'!$C:$C,0))),"",INDEX('Policy Characteristics'!D:D,MATCH($C1472,'Policy Characteristics'!$C:$C,0)))</f>
        <v>R&amp;D Fuel Use Reductions</v>
      </c>
      <c r="K1472" s="144" t="str">
        <f>IF(ISBLANK(INDEX('Policy Characteristics'!E:E,MATCH($C1472,'Policy Characteristics'!$C:$C,0))),"",INDEX('Policy Characteristics'!E:E,MATCH($C1472,'Policy Characteristics'!$C:$C,0)))</f>
        <v>RnD electricity fuel use reduction</v>
      </c>
      <c r="L1472" s="151">
        <f>IF(ISBLANK(INDEX('Policy Characteristics'!F:F,MATCH($C1472,'Policy Characteristics'!$C:$C,0))),"",INDEX('Policy Characteristics'!F:F,MATCH($C1472,'Policy Characteristics'!$C:$C,0)))</f>
        <v>0</v>
      </c>
      <c r="M1472" s="151">
        <f>IF(ISBLANK(INDEX('Policy Characteristics'!G:G,MATCH($C1472,'Policy Characteristics'!$C:$C,0))),"",INDEX('Policy Characteristics'!G:G,MATCH($C1472,'Policy Characteristics'!$C:$C,0)))</f>
        <v>0.3</v>
      </c>
      <c r="N1472" s="151">
        <f>IF(ISBLANK(INDEX('Policy Characteristics'!H:H,MATCH($C1472,'Policy Characteristics'!$C:$C,0))),"",INDEX('Policy Characteristics'!H:H,MATCH($C1472,'Policy Characteristics'!$C:$C,0)))</f>
        <v>0.01</v>
      </c>
      <c r="O1472" s="144" t="str">
        <f>IF(ISBLANK(INDEX('Policy Characteristics'!I:I,MATCH($C1472,'Policy Characteristics'!$C:$C,0))),"",INDEX('Policy Characteristics'!I:I,MATCH($C1472,'Policy Characteristics'!$C:$C,0)))</f>
        <v>% reduction in fuel use</v>
      </c>
      <c r="P1472" s="14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44" t="str">
        <f>IF(ISBLANK(INDEX('Policy Characteristics'!K:K,MATCH($C1472,'Policy Characteristics'!$C:$C,0))),"",INDEX('Policy Characteristics'!K:K,MATCH($C1472,'Policy Characteristics'!$C:$C,0)))</f>
        <v>architectural-design.html#rnd</v>
      </c>
      <c r="R1472" s="144" t="str">
        <f>IF(ISBLANK(INDEX('Policy Characteristics'!L:L,MATCH($C1472,'Policy Characteristics'!$C:$C,0))),"",INDEX('Policy Characteristics'!L:L,MATCH($C1472,'Policy Characteristics'!$C:$C,0)))</f>
        <v>research-and-development.html</v>
      </c>
    </row>
    <row r="1473" spans="1:18" x14ac:dyDescent="0.25">
      <c r="A1473" s="144" t="str">
        <f>IF(ISBLANK(INDEX('Policy Characteristics'!A:A,MATCH($C1473,'Policy Characteristics'!$C:$C,0))),"",INDEX('Policy Characteristics'!A:A,MATCH($C1473,'Policy Characteristics'!$C:$C,0)))</f>
        <v>Research and Development</v>
      </c>
      <c r="B1473" s="152" t="str">
        <f>IF(ISBLANK(INDEX('Policy Characteristics'!B:B,MATCH($C1473,'Policy Characteristics'!$C:$C,0))),"",INDEX('Policy Characteristics'!B:B,MATCH($C1473,'Policy Characteristics'!$C:$C,0)))</f>
        <v>Fuel Use Reduction</v>
      </c>
      <c r="C1473" s="144" t="str">
        <f t="shared" si="68"/>
        <v>RnD Electricity Fuel Use Perc Reduction</v>
      </c>
      <c r="D1473" s="6" t="s">
        <v>2323</v>
      </c>
      <c r="E1473" s="45"/>
      <c r="F1473" s="6" t="s">
        <v>2342</v>
      </c>
      <c r="G1473" s="45"/>
      <c r="H1473" s="43">
        <v>1831</v>
      </c>
      <c r="I1473" t="s">
        <v>43</v>
      </c>
      <c r="J1473" s="145" t="str">
        <f>IF(ISBLANK(INDEX('Policy Characteristics'!D:D,MATCH($C1473,'Policy Characteristics'!$C:$C,0))),"",INDEX('Policy Characteristics'!D:D,MATCH($C1473,'Policy Characteristics'!$C:$C,0)))</f>
        <v>R&amp;D Fuel Use Reductions</v>
      </c>
      <c r="K1473" s="144" t="str">
        <f>IF(ISBLANK(INDEX('Policy Characteristics'!E:E,MATCH($C1473,'Policy Characteristics'!$C:$C,0))),"",INDEX('Policy Characteristics'!E:E,MATCH($C1473,'Policy Characteristics'!$C:$C,0)))</f>
        <v>RnD electricity fuel use reduction</v>
      </c>
      <c r="L1473" s="151">
        <f>IF(ISBLANK(INDEX('Policy Characteristics'!F:F,MATCH($C1473,'Policy Characteristics'!$C:$C,0))),"",INDEX('Policy Characteristics'!F:F,MATCH($C1473,'Policy Characteristics'!$C:$C,0)))</f>
        <v>0</v>
      </c>
      <c r="M1473" s="151">
        <f>IF(ISBLANK(INDEX('Policy Characteristics'!G:G,MATCH($C1473,'Policy Characteristics'!$C:$C,0))),"",INDEX('Policy Characteristics'!G:G,MATCH($C1473,'Policy Characteristics'!$C:$C,0)))</f>
        <v>0.3</v>
      </c>
      <c r="N1473" s="151">
        <f>IF(ISBLANK(INDEX('Policy Characteristics'!H:H,MATCH($C1473,'Policy Characteristics'!$C:$C,0))),"",INDEX('Policy Characteristics'!H:H,MATCH($C1473,'Policy Characteristics'!$C:$C,0)))</f>
        <v>0.01</v>
      </c>
      <c r="O1473" s="144" t="str">
        <f>IF(ISBLANK(INDEX('Policy Characteristics'!I:I,MATCH($C1473,'Policy Characteristics'!$C:$C,0))),"",INDEX('Policy Characteristics'!I:I,MATCH($C1473,'Policy Characteristics'!$C:$C,0)))</f>
        <v>% reduction in fuel use</v>
      </c>
      <c r="P1473" s="14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44" t="str">
        <f>IF(ISBLANK(INDEX('Policy Characteristics'!K:K,MATCH($C1473,'Policy Characteristics'!$C:$C,0))),"",INDEX('Policy Characteristics'!K:K,MATCH($C1473,'Policy Characteristics'!$C:$C,0)))</f>
        <v>architectural-design.html#rnd</v>
      </c>
      <c r="R1473" s="144" t="str">
        <f>IF(ISBLANK(INDEX('Policy Characteristics'!L:L,MATCH($C1473,'Policy Characteristics'!$C:$C,0))),"",INDEX('Policy Characteristics'!L:L,MATCH($C1473,'Policy Characteristics'!$C:$C,0)))</f>
        <v>research-and-development.html</v>
      </c>
    </row>
    <row r="1474" spans="1:18" x14ac:dyDescent="0.25">
      <c r="A1474" s="144" t="str">
        <f>IF(ISBLANK(INDEX('Policy Characteristics'!A:A,MATCH($C1474,'Policy Characteristics'!$C:$C,0))),"",INDEX('Policy Characteristics'!A:A,MATCH($C1474,'Policy Characteristics'!$C:$C,0)))</f>
        <v>Research and Development</v>
      </c>
      <c r="B1474" s="152" t="str">
        <f>IF(ISBLANK(INDEX('Policy Characteristics'!B:B,MATCH($C1474,'Policy Characteristics'!$C:$C,0))),"",INDEX('Policy Characteristics'!B:B,MATCH($C1474,'Policy Characteristics'!$C:$C,0)))</f>
        <v>Fuel Use Reduction</v>
      </c>
      <c r="C1474" s="144" t="str">
        <f t="shared" si="68"/>
        <v>RnD Electricity Fuel Use Perc Reduction</v>
      </c>
      <c r="D1474" s="6" t="s">
        <v>2324</v>
      </c>
      <c r="E1474" s="45"/>
      <c r="F1474" s="6" t="s">
        <v>2343</v>
      </c>
      <c r="G1474" s="45"/>
      <c r="H1474" s="43">
        <v>1832</v>
      </c>
      <c r="I1474" t="s">
        <v>43</v>
      </c>
      <c r="J1474" s="145" t="str">
        <f>IF(ISBLANK(INDEX('Policy Characteristics'!D:D,MATCH($C1474,'Policy Characteristics'!$C:$C,0))),"",INDEX('Policy Characteristics'!D:D,MATCH($C1474,'Policy Characteristics'!$C:$C,0)))</f>
        <v>R&amp;D Fuel Use Reductions</v>
      </c>
      <c r="K1474" s="144" t="str">
        <f>IF(ISBLANK(INDEX('Policy Characteristics'!E:E,MATCH($C1474,'Policy Characteristics'!$C:$C,0))),"",INDEX('Policy Characteristics'!E:E,MATCH($C1474,'Policy Characteristics'!$C:$C,0)))</f>
        <v>RnD electricity fuel use reduction</v>
      </c>
      <c r="L1474" s="151">
        <f>IF(ISBLANK(INDEX('Policy Characteristics'!F:F,MATCH($C1474,'Policy Characteristics'!$C:$C,0))),"",INDEX('Policy Characteristics'!F:F,MATCH($C1474,'Policy Characteristics'!$C:$C,0)))</f>
        <v>0</v>
      </c>
      <c r="M1474" s="151">
        <f>IF(ISBLANK(INDEX('Policy Characteristics'!G:G,MATCH($C1474,'Policy Characteristics'!$C:$C,0))),"",INDEX('Policy Characteristics'!G:G,MATCH($C1474,'Policy Characteristics'!$C:$C,0)))</f>
        <v>0.3</v>
      </c>
      <c r="N1474" s="151">
        <f>IF(ISBLANK(INDEX('Policy Characteristics'!H:H,MATCH($C1474,'Policy Characteristics'!$C:$C,0))),"",INDEX('Policy Characteristics'!H:H,MATCH($C1474,'Policy Characteristics'!$C:$C,0)))</f>
        <v>0.01</v>
      </c>
      <c r="O1474" s="144" t="str">
        <f>IF(ISBLANK(INDEX('Policy Characteristics'!I:I,MATCH($C1474,'Policy Characteristics'!$C:$C,0))),"",INDEX('Policy Characteristics'!I:I,MATCH($C1474,'Policy Characteristics'!$C:$C,0)))</f>
        <v>% reduction in fuel use</v>
      </c>
      <c r="P1474" s="14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44" t="str">
        <f>IF(ISBLANK(INDEX('Policy Characteristics'!K:K,MATCH($C1474,'Policy Characteristics'!$C:$C,0))),"",INDEX('Policy Characteristics'!K:K,MATCH($C1474,'Policy Characteristics'!$C:$C,0)))</f>
        <v>architectural-design.html#rnd</v>
      </c>
      <c r="R1474" s="144" t="str">
        <f>IF(ISBLANK(INDEX('Policy Characteristics'!L:L,MATCH($C1474,'Policy Characteristics'!$C:$C,0))),"",INDEX('Policy Characteristics'!L:L,MATCH($C1474,'Policy Characteristics'!$C:$C,0)))</f>
        <v>research-and-development.html</v>
      </c>
    </row>
    <row r="1475" spans="1:18" x14ac:dyDescent="0.25">
      <c r="A1475" s="144" t="str">
        <f>IF(ISBLANK(INDEX('Policy Characteristics'!A:A,MATCH($C1475,'Policy Characteristics'!$C:$C,0))),"",INDEX('Policy Characteristics'!A:A,MATCH($C1475,'Policy Characteristics'!$C:$C,0)))</f>
        <v>Research and Development</v>
      </c>
      <c r="B1475" s="152" t="str">
        <f>IF(ISBLANK(INDEX('Policy Characteristics'!B:B,MATCH($C1475,'Policy Characteristics'!$C:$C,0))),"",INDEX('Policy Characteristics'!B:B,MATCH($C1475,'Policy Characteristics'!$C:$C,0)))</f>
        <v>Fuel Use Reduction</v>
      </c>
      <c r="C1475" s="144" t="str">
        <f t="shared" si="68"/>
        <v>RnD Electricity Fuel Use Perc Reduction</v>
      </c>
      <c r="D1475" s="6" t="s">
        <v>2409</v>
      </c>
      <c r="E1475" s="45"/>
      <c r="F1475" s="6" t="s">
        <v>2411</v>
      </c>
      <c r="G1475" s="45"/>
      <c r="H1475" s="43">
        <v>1833</v>
      </c>
      <c r="I1475" t="s">
        <v>43</v>
      </c>
      <c r="J1475" s="145" t="str">
        <f>IF(ISBLANK(INDEX('Policy Characteristics'!D:D,MATCH($C1475,'Policy Characteristics'!$C:$C,0))),"",INDEX('Policy Characteristics'!D:D,MATCH($C1475,'Policy Characteristics'!$C:$C,0)))</f>
        <v>R&amp;D Fuel Use Reductions</v>
      </c>
      <c r="K1475" s="144" t="str">
        <f>IF(ISBLANK(INDEX('Policy Characteristics'!E:E,MATCH($C1475,'Policy Characteristics'!$C:$C,0))),"",INDEX('Policy Characteristics'!E:E,MATCH($C1475,'Policy Characteristics'!$C:$C,0)))</f>
        <v>RnD electricity fuel use reduction</v>
      </c>
      <c r="L1475" s="151">
        <f>IF(ISBLANK(INDEX('Policy Characteristics'!F:F,MATCH($C1475,'Policy Characteristics'!$C:$C,0))),"",INDEX('Policy Characteristics'!F:F,MATCH($C1475,'Policy Characteristics'!$C:$C,0)))</f>
        <v>0</v>
      </c>
      <c r="M1475" s="151">
        <f>IF(ISBLANK(INDEX('Policy Characteristics'!G:G,MATCH($C1475,'Policy Characteristics'!$C:$C,0))),"",INDEX('Policy Characteristics'!G:G,MATCH($C1475,'Policy Characteristics'!$C:$C,0)))</f>
        <v>0.3</v>
      </c>
      <c r="N1475" s="151">
        <f>IF(ISBLANK(INDEX('Policy Characteristics'!H:H,MATCH($C1475,'Policy Characteristics'!$C:$C,0))),"",INDEX('Policy Characteristics'!H:H,MATCH($C1475,'Policy Characteristics'!$C:$C,0)))</f>
        <v>0.01</v>
      </c>
      <c r="O1475" s="144" t="str">
        <f>IF(ISBLANK(INDEX('Policy Characteristics'!I:I,MATCH($C1475,'Policy Characteristics'!$C:$C,0))),"",INDEX('Policy Characteristics'!I:I,MATCH($C1475,'Policy Characteristics'!$C:$C,0)))</f>
        <v>% reduction in fuel use</v>
      </c>
      <c r="P1475" s="14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44" t="str">
        <f>IF(ISBLANK(INDEX('Policy Characteristics'!K:K,MATCH($C1475,'Policy Characteristics'!$C:$C,0))),"",INDEX('Policy Characteristics'!K:K,MATCH($C1475,'Policy Characteristics'!$C:$C,0)))</f>
        <v>architectural-design.html#rnd</v>
      </c>
      <c r="R1475" s="144" t="str">
        <f>IF(ISBLANK(INDEX('Policy Characteristics'!L:L,MATCH($C1475,'Policy Characteristics'!$C:$C,0))),"",INDEX('Policy Characteristics'!L:L,MATCH($C1475,'Policy Characteristics'!$C:$C,0)))</f>
        <v>research-and-development.html</v>
      </c>
    </row>
    <row r="1476" spans="1:18" x14ac:dyDescent="0.25">
      <c r="A1476" s="144" t="str">
        <f>IF(ISBLANK(INDEX('Policy Characteristics'!A:A,MATCH($C1476,'Policy Characteristics'!$C:$C,0))),"",INDEX('Policy Characteristics'!A:A,MATCH($C1476,'Policy Characteristics'!$C:$C,0)))</f>
        <v>Research and Development</v>
      </c>
      <c r="B1476" s="152" t="str">
        <f>IF(ISBLANK(INDEX('Policy Characteristics'!B:B,MATCH($C1476,'Policy Characteristics'!$C:$C,0))),"",INDEX('Policy Characteristics'!B:B,MATCH($C1476,'Policy Characteristics'!$C:$C,0)))</f>
        <v>Fuel Use Reduction</v>
      </c>
      <c r="C1476" s="144" t="str">
        <f t="shared" si="68"/>
        <v>RnD Electricity Fuel Use Perc Reduction</v>
      </c>
      <c r="D1476" s="6" t="s">
        <v>2410</v>
      </c>
      <c r="E1476" s="45"/>
      <c r="F1476" s="6" t="s">
        <v>2412</v>
      </c>
      <c r="G1476" s="45"/>
      <c r="H1476" s="43">
        <v>2246</v>
      </c>
      <c r="I1476" t="s">
        <v>43</v>
      </c>
      <c r="J1476" s="145" t="str">
        <f>IF(ISBLANK(INDEX('Policy Characteristics'!D:D,MATCH($C1476,'Policy Characteristics'!$C:$C,0))),"",INDEX('Policy Characteristics'!D:D,MATCH($C1476,'Policy Characteristics'!$C:$C,0)))</f>
        <v>R&amp;D Fuel Use Reductions</v>
      </c>
      <c r="K1476" s="144" t="str">
        <f>IF(ISBLANK(INDEX('Policy Characteristics'!E:E,MATCH($C1476,'Policy Characteristics'!$C:$C,0))),"",INDEX('Policy Characteristics'!E:E,MATCH($C1476,'Policy Characteristics'!$C:$C,0)))</f>
        <v>RnD electricity fuel use reduction</v>
      </c>
      <c r="L1476" s="151">
        <f>IF(ISBLANK(INDEX('Policy Characteristics'!F:F,MATCH($C1476,'Policy Characteristics'!$C:$C,0))),"",INDEX('Policy Characteristics'!F:F,MATCH($C1476,'Policy Characteristics'!$C:$C,0)))</f>
        <v>0</v>
      </c>
      <c r="M1476" s="151">
        <f>IF(ISBLANK(INDEX('Policy Characteristics'!G:G,MATCH($C1476,'Policy Characteristics'!$C:$C,0))),"",INDEX('Policy Characteristics'!G:G,MATCH($C1476,'Policy Characteristics'!$C:$C,0)))</f>
        <v>0.3</v>
      </c>
      <c r="N1476" s="151">
        <f>IF(ISBLANK(INDEX('Policy Characteristics'!H:H,MATCH($C1476,'Policy Characteristics'!$C:$C,0))),"",INDEX('Policy Characteristics'!H:H,MATCH($C1476,'Policy Characteristics'!$C:$C,0)))</f>
        <v>0.01</v>
      </c>
      <c r="O1476" s="144" t="str">
        <f>IF(ISBLANK(INDEX('Policy Characteristics'!I:I,MATCH($C1476,'Policy Characteristics'!$C:$C,0))),"",INDEX('Policy Characteristics'!I:I,MATCH($C1476,'Policy Characteristics'!$C:$C,0)))</f>
        <v>% reduction in fuel use</v>
      </c>
      <c r="P1476" s="14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44" t="str">
        <f>IF(ISBLANK(INDEX('Policy Characteristics'!K:K,MATCH($C1476,'Policy Characteristics'!$C:$C,0))),"",INDEX('Policy Characteristics'!K:K,MATCH($C1476,'Policy Characteristics'!$C:$C,0)))</f>
        <v>architectural-design.html#rnd</v>
      </c>
      <c r="R1476" s="144" t="str">
        <f>IF(ISBLANK(INDEX('Policy Characteristics'!L:L,MATCH($C1476,'Policy Characteristics'!$C:$C,0))),"",INDEX('Policy Characteristics'!L:L,MATCH($C1476,'Policy Characteristics'!$C:$C,0)))</f>
        <v>research-and-development.html</v>
      </c>
    </row>
    <row r="1477" spans="1:18" x14ac:dyDescent="0.25">
      <c r="A1477" s="144" t="str">
        <f>IF(ISBLANK(INDEX('Policy Characteristics'!A:A,MATCH($C1477,'Policy Characteristics'!$C:$C,0))),"",INDEX('Policy Characteristics'!A:A,MATCH($C1477,'Policy Characteristics'!$C:$C,0)))</f>
        <v>Research and Development</v>
      </c>
      <c r="B1477" s="152" t="str">
        <f>IF(ISBLANK(INDEX('Policy Characteristics'!B:B,MATCH($C1477,'Policy Characteristics'!$C:$C,0))),"",INDEX('Policy Characteristics'!B:B,MATCH($C1477,'Policy Characteristics'!$C:$C,0)))</f>
        <v>Fuel Use Reduction</v>
      </c>
      <c r="C1477" t="s">
        <v>292</v>
      </c>
      <c r="D1477" t="s">
        <v>1956</v>
      </c>
      <c r="E1477" s="45"/>
      <c r="F1477" s="6" t="s">
        <v>1983</v>
      </c>
      <c r="G1477" s="45"/>
      <c r="H1477" s="43">
        <v>1487</v>
      </c>
      <c r="I1477" t="s">
        <v>43</v>
      </c>
      <c r="J1477" s="145" t="str">
        <f>IF(ISBLANK(INDEX('Policy Characteristics'!D:D,MATCH($C1477,'Policy Characteristics'!$C:$C,0))),"",INDEX('Policy Characteristics'!D:D,MATCH($C1477,'Policy Characteristics'!$C:$C,0)))</f>
        <v>R&amp;D Fuel Use Reductions</v>
      </c>
      <c r="K1477" s="144" t="str">
        <f>IF(ISBLANK(INDEX('Policy Characteristics'!E:E,MATCH($C1477,'Policy Characteristics'!$C:$C,0))),"",INDEX('Policy Characteristics'!E:E,MATCH($C1477,'Policy Characteristics'!$C:$C,0)))</f>
        <v>RnD industry fuel use reduction</v>
      </c>
      <c r="L1477" s="151">
        <f>IF(ISBLANK(INDEX('Policy Characteristics'!F:F,MATCH($C1477,'Policy Characteristics'!$C:$C,0))),"",INDEX('Policy Characteristics'!F:F,MATCH($C1477,'Policy Characteristics'!$C:$C,0)))</f>
        <v>0</v>
      </c>
      <c r="M1477" s="151">
        <f>IF(ISBLANK(INDEX('Policy Characteristics'!G:G,MATCH($C1477,'Policy Characteristics'!$C:$C,0))),"",INDEX('Policy Characteristics'!G:G,MATCH($C1477,'Policy Characteristics'!$C:$C,0)))</f>
        <v>0.3</v>
      </c>
      <c r="N1477" s="151">
        <f>IF(ISBLANK(INDEX('Policy Characteristics'!H:H,MATCH($C1477,'Policy Characteristics'!$C:$C,0))),"",INDEX('Policy Characteristics'!H:H,MATCH($C1477,'Policy Characteristics'!$C:$C,0)))</f>
        <v>0.01</v>
      </c>
      <c r="O1477" s="144" t="str">
        <f>IF(ISBLANK(INDEX('Policy Characteristics'!I:I,MATCH($C1477,'Policy Characteristics'!$C:$C,0))),"",INDEX('Policy Characteristics'!I:I,MATCH($C1477,'Policy Characteristics'!$C:$C,0)))</f>
        <v>% reduction in fuel use</v>
      </c>
      <c r="P1477" s="14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44" t="str">
        <f>IF(ISBLANK(INDEX('Policy Characteristics'!K:K,MATCH($C1477,'Policy Characteristics'!$C:$C,0))),"",INDEX('Policy Characteristics'!K:K,MATCH($C1477,'Policy Characteristics'!$C:$C,0)))</f>
        <v>architectural-design.html#rnd</v>
      </c>
      <c r="R1477" s="144" t="str">
        <f>IF(ISBLANK(INDEX('Policy Characteristics'!L:L,MATCH($C1477,'Policy Characteristics'!$C:$C,0))),"",INDEX('Policy Characteristics'!L:L,MATCH($C1477,'Policy Characteristics'!$C:$C,0)))</f>
        <v>research-and-development.html</v>
      </c>
    </row>
    <row r="1478" spans="1:18" x14ac:dyDescent="0.25">
      <c r="A1478" s="144" t="str">
        <f>IF(ISBLANK(INDEX('Policy Characteristics'!A:A,MATCH($C1478,'Policy Characteristics'!$C:$C,0))),"",INDEX('Policy Characteristics'!A:A,MATCH($C1478,'Policy Characteristics'!$C:$C,0)))</f>
        <v>Research and Development</v>
      </c>
      <c r="B1478" s="152" t="str">
        <f>IF(ISBLANK(INDEX('Policy Characteristics'!B:B,MATCH($C1478,'Policy Characteristics'!$C:$C,0))),"",INDEX('Policy Characteristics'!B:B,MATCH($C1478,'Policy Characteristics'!$C:$C,0)))</f>
        <v>Fuel Use Reduction</v>
      </c>
      <c r="C1478" s="144" t="str">
        <f t="shared" ref="C1478:C1501" si="69">C$1477</f>
        <v>RnD Industry Fuel Use Perc Reduction</v>
      </c>
      <c r="D1478" t="s">
        <v>1957</v>
      </c>
      <c r="E1478" s="45"/>
      <c r="F1478" s="6" t="s">
        <v>1984</v>
      </c>
      <c r="G1478" s="45"/>
      <c r="H1478" s="43">
        <v>1488</v>
      </c>
      <c r="I1478" t="s">
        <v>43</v>
      </c>
      <c r="J1478" s="145" t="str">
        <f>IF(ISBLANK(INDEX('Policy Characteristics'!D:D,MATCH($C1478,'Policy Characteristics'!$C:$C,0))),"",INDEX('Policy Characteristics'!D:D,MATCH($C1478,'Policy Characteristics'!$C:$C,0)))</f>
        <v>R&amp;D Fuel Use Reductions</v>
      </c>
      <c r="K1478" s="144" t="str">
        <f>IF(ISBLANK(INDEX('Policy Characteristics'!E:E,MATCH($C1478,'Policy Characteristics'!$C:$C,0))),"",INDEX('Policy Characteristics'!E:E,MATCH($C1478,'Policy Characteristics'!$C:$C,0)))</f>
        <v>RnD industry fuel use reduction</v>
      </c>
      <c r="L1478" s="151">
        <f>IF(ISBLANK(INDEX('Policy Characteristics'!F:F,MATCH($C1478,'Policy Characteristics'!$C:$C,0))),"",INDEX('Policy Characteristics'!F:F,MATCH($C1478,'Policy Characteristics'!$C:$C,0)))</f>
        <v>0</v>
      </c>
      <c r="M1478" s="151">
        <f>IF(ISBLANK(INDEX('Policy Characteristics'!G:G,MATCH($C1478,'Policy Characteristics'!$C:$C,0))),"",INDEX('Policy Characteristics'!G:G,MATCH($C1478,'Policy Characteristics'!$C:$C,0)))</f>
        <v>0.3</v>
      </c>
      <c r="N1478" s="151">
        <f>IF(ISBLANK(INDEX('Policy Characteristics'!H:H,MATCH($C1478,'Policy Characteristics'!$C:$C,0))),"",INDEX('Policy Characteristics'!H:H,MATCH($C1478,'Policy Characteristics'!$C:$C,0)))</f>
        <v>0.01</v>
      </c>
      <c r="O1478" s="144" t="str">
        <f>IF(ISBLANK(INDEX('Policy Characteristics'!I:I,MATCH($C1478,'Policy Characteristics'!$C:$C,0))),"",INDEX('Policy Characteristics'!I:I,MATCH($C1478,'Policy Characteristics'!$C:$C,0)))</f>
        <v>% reduction in fuel use</v>
      </c>
      <c r="P1478" s="14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44" t="str">
        <f>IF(ISBLANK(INDEX('Policy Characteristics'!K:K,MATCH($C1478,'Policy Characteristics'!$C:$C,0))),"",INDEX('Policy Characteristics'!K:K,MATCH($C1478,'Policy Characteristics'!$C:$C,0)))</f>
        <v>architectural-design.html#rnd</v>
      </c>
      <c r="R1478" s="144" t="str">
        <f>IF(ISBLANK(INDEX('Policy Characteristics'!L:L,MATCH($C1478,'Policy Characteristics'!$C:$C,0))),"",INDEX('Policy Characteristics'!L:L,MATCH($C1478,'Policy Characteristics'!$C:$C,0)))</f>
        <v>research-and-development.html</v>
      </c>
    </row>
    <row r="1479" spans="1:18" x14ac:dyDescent="0.25">
      <c r="A1479" s="144" t="str">
        <f>IF(ISBLANK(INDEX('Policy Characteristics'!A:A,MATCH($C1479,'Policy Characteristics'!$C:$C,0))),"",INDEX('Policy Characteristics'!A:A,MATCH($C1479,'Policy Characteristics'!$C:$C,0)))</f>
        <v>Research and Development</v>
      </c>
      <c r="B1479" s="152" t="str">
        <f>IF(ISBLANK(INDEX('Policy Characteristics'!B:B,MATCH($C1479,'Policy Characteristics'!$C:$C,0))),"",INDEX('Policy Characteristics'!B:B,MATCH($C1479,'Policy Characteristics'!$C:$C,0)))</f>
        <v>Fuel Use Reduction</v>
      </c>
      <c r="C1479" s="144" t="str">
        <f t="shared" si="69"/>
        <v>RnD Industry Fuel Use Perc Reduction</v>
      </c>
      <c r="D1479" t="s">
        <v>1958</v>
      </c>
      <c r="E1479" s="45"/>
      <c r="F1479" s="6" t="s">
        <v>1985</v>
      </c>
      <c r="G1479" s="45"/>
      <c r="H1479" s="43">
        <v>1489</v>
      </c>
      <c r="I1479" t="s">
        <v>43</v>
      </c>
      <c r="J1479" s="145" t="str">
        <f>IF(ISBLANK(INDEX('Policy Characteristics'!D:D,MATCH($C1479,'Policy Characteristics'!$C:$C,0))),"",INDEX('Policy Characteristics'!D:D,MATCH($C1479,'Policy Characteristics'!$C:$C,0)))</f>
        <v>R&amp;D Fuel Use Reductions</v>
      </c>
      <c r="K1479" s="144" t="str">
        <f>IF(ISBLANK(INDEX('Policy Characteristics'!E:E,MATCH($C1479,'Policy Characteristics'!$C:$C,0))),"",INDEX('Policy Characteristics'!E:E,MATCH($C1479,'Policy Characteristics'!$C:$C,0)))</f>
        <v>RnD industry fuel use reduction</v>
      </c>
      <c r="L1479" s="151">
        <f>IF(ISBLANK(INDEX('Policy Characteristics'!F:F,MATCH($C1479,'Policy Characteristics'!$C:$C,0))),"",INDEX('Policy Characteristics'!F:F,MATCH($C1479,'Policy Characteristics'!$C:$C,0)))</f>
        <v>0</v>
      </c>
      <c r="M1479" s="151">
        <f>IF(ISBLANK(INDEX('Policy Characteristics'!G:G,MATCH($C1479,'Policy Characteristics'!$C:$C,0))),"",INDEX('Policy Characteristics'!G:G,MATCH($C1479,'Policy Characteristics'!$C:$C,0)))</f>
        <v>0.3</v>
      </c>
      <c r="N1479" s="151">
        <f>IF(ISBLANK(INDEX('Policy Characteristics'!H:H,MATCH($C1479,'Policy Characteristics'!$C:$C,0))),"",INDEX('Policy Characteristics'!H:H,MATCH($C1479,'Policy Characteristics'!$C:$C,0)))</f>
        <v>0.01</v>
      </c>
      <c r="O1479" s="144" t="str">
        <f>IF(ISBLANK(INDEX('Policy Characteristics'!I:I,MATCH($C1479,'Policy Characteristics'!$C:$C,0))),"",INDEX('Policy Characteristics'!I:I,MATCH($C1479,'Policy Characteristics'!$C:$C,0)))</f>
        <v>% reduction in fuel use</v>
      </c>
      <c r="P1479" s="14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44" t="str">
        <f>IF(ISBLANK(INDEX('Policy Characteristics'!K:K,MATCH($C1479,'Policy Characteristics'!$C:$C,0))),"",INDEX('Policy Characteristics'!K:K,MATCH($C1479,'Policy Characteristics'!$C:$C,0)))</f>
        <v>architectural-design.html#rnd</v>
      </c>
      <c r="R1479" s="144" t="str">
        <f>IF(ISBLANK(INDEX('Policy Characteristics'!L:L,MATCH($C1479,'Policy Characteristics'!$C:$C,0))),"",INDEX('Policy Characteristics'!L:L,MATCH($C1479,'Policy Characteristics'!$C:$C,0)))</f>
        <v>research-and-development.html</v>
      </c>
    </row>
    <row r="1480" spans="1:18" x14ac:dyDescent="0.25">
      <c r="A1480" s="144" t="str">
        <f>IF(ISBLANK(INDEX('Policy Characteristics'!A:A,MATCH($C1480,'Policy Characteristics'!$C:$C,0))),"",INDEX('Policy Characteristics'!A:A,MATCH($C1480,'Policy Characteristics'!$C:$C,0)))</f>
        <v>Research and Development</v>
      </c>
      <c r="B1480" s="152" t="str">
        <f>IF(ISBLANK(INDEX('Policy Characteristics'!B:B,MATCH($C1480,'Policy Characteristics'!$C:$C,0))),"",INDEX('Policy Characteristics'!B:B,MATCH($C1480,'Policy Characteristics'!$C:$C,0)))</f>
        <v>Fuel Use Reduction</v>
      </c>
      <c r="C1480" s="144" t="str">
        <f t="shared" si="69"/>
        <v>RnD Industry Fuel Use Perc Reduction</v>
      </c>
      <c r="D1480" t="s">
        <v>1959</v>
      </c>
      <c r="E1480" s="45"/>
      <c r="F1480" s="6" t="s">
        <v>1986</v>
      </c>
      <c r="G1480" s="45"/>
      <c r="H1480" s="43">
        <v>1490</v>
      </c>
      <c r="I1480" t="s">
        <v>43</v>
      </c>
      <c r="J1480" s="145" t="str">
        <f>IF(ISBLANK(INDEX('Policy Characteristics'!D:D,MATCH($C1480,'Policy Characteristics'!$C:$C,0))),"",INDEX('Policy Characteristics'!D:D,MATCH($C1480,'Policy Characteristics'!$C:$C,0)))</f>
        <v>R&amp;D Fuel Use Reductions</v>
      </c>
      <c r="K1480" s="144" t="str">
        <f>IF(ISBLANK(INDEX('Policy Characteristics'!E:E,MATCH($C1480,'Policy Characteristics'!$C:$C,0))),"",INDEX('Policy Characteristics'!E:E,MATCH($C1480,'Policy Characteristics'!$C:$C,0)))</f>
        <v>RnD industry fuel use reduction</v>
      </c>
      <c r="L1480" s="151">
        <f>IF(ISBLANK(INDEX('Policy Characteristics'!F:F,MATCH($C1480,'Policy Characteristics'!$C:$C,0))),"",INDEX('Policy Characteristics'!F:F,MATCH($C1480,'Policy Characteristics'!$C:$C,0)))</f>
        <v>0</v>
      </c>
      <c r="M1480" s="151">
        <f>IF(ISBLANK(INDEX('Policy Characteristics'!G:G,MATCH($C1480,'Policy Characteristics'!$C:$C,0))),"",INDEX('Policy Characteristics'!G:G,MATCH($C1480,'Policy Characteristics'!$C:$C,0)))</f>
        <v>0.3</v>
      </c>
      <c r="N1480" s="151">
        <f>IF(ISBLANK(INDEX('Policy Characteristics'!H:H,MATCH($C1480,'Policy Characteristics'!$C:$C,0))),"",INDEX('Policy Characteristics'!H:H,MATCH($C1480,'Policy Characteristics'!$C:$C,0)))</f>
        <v>0.01</v>
      </c>
      <c r="O1480" s="144" t="str">
        <f>IF(ISBLANK(INDEX('Policy Characteristics'!I:I,MATCH($C1480,'Policy Characteristics'!$C:$C,0))),"",INDEX('Policy Characteristics'!I:I,MATCH($C1480,'Policy Characteristics'!$C:$C,0)))</f>
        <v>% reduction in fuel use</v>
      </c>
      <c r="P1480" s="14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44" t="str">
        <f>IF(ISBLANK(INDEX('Policy Characteristics'!K:K,MATCH($C1480,'Policy Characteristics'!$C:$C,0))),"",INDEX('Policy Characteristics'!K:K,MATCH($C1480,'Policy Characteristics'!$C:$C,0)))</f>
        <v>architectural-design.html#rnd</v>
      </c>
      <c r="R1480" s="144" t="str">
        <f>IF(ISBLANK(INDEX('Policy Characteristics'!L:L,MATCH($C1480,'Policy Characteristics'!$C:$C,0))),"",INDEX('Policy Characteristics'!L:L,MATCH($C1480,'Policy Characteristics'!$C:$C,0)))</f>
        <v>research-and-development.html</v>
      </c>
    </row>
    <row r="1481" spans="1:18" x14ac:dyDescent="0.25">
      <c r="A1481" s="144" t="str">
        <f>IF(ISBLANK(INDEX('Policy Characteristics'!A:A,MATCH($C1481,'Policy Characteristics'!$C:$C,0))),"",INDEX('Policy Characteristics'!A:A,MATCH($C1481,'Policy Characteristics'!$C:$C,0)))</f>
        <v>Research and Development</v>
      </c>
      <c r="B1481" s="152" t="str">
        <f>IF(ISBLANK(INDEX('Policy Characteristics'!B:B,MATCH($C1481,'Policy Characteristics'!$C:$C,0))),"",INDEX('Policy Characteristics'!B:B,MATCH($C1481,'Policy Characteristics'!$C:$C,0)))</f>
        <v>Fuel Use Reduction</v>
      </c>
      <c r="C1481" s="144" t="str">
        <f t="shared" si="69"/>
        <v>RnD Industry Fuel Use Perc Reduction</v>
      </c>
      <c r="D1481" t="s">
        <v>1960</v>
      </c>
      <c r="E1481" s="45"/>
      <c r="F1481" s="6" t="s">
        <v>1987</v>
      </c>
      <c r="G1481" s="45"/>
      <c r="H1481" s="43">
        <v>1491</v>
      </c>
      <c r="I1481" t="s">
        <v>43</v>
      </c>
      <c r="J1481" s="145" t="str">
        <f>IF(ISBLANK(INDEX('Policy Characteristics'!D:D,MATCH($C1481,'Policy Characteristics'!$C:$C,0))),"",INDEX('Policy Characteristics'!D:D,MATCH($C1481,'Policy Characteristics'!$C:$C,0)))</f>
        <v>R&amp;D Fuel Use Reductions</v>
      </c>
      <c r="K1481" s="144" t="str">
        <f>IF(ISBLANK(INDEX('Policy Characteristics'!E:E,MATCH($C1481,'Policy Characteristics'!$C:$C,0))),"",INDEX('Policy Characteristics'!E:E,MATCH($C1481,'Policy Characteristics'!$C:$C,0)))</f>
        <v>RnD industry fuel use reduction</v>
      </c>
      <c r="L1481" s="151">
        <f>IF(ISBLANK(INDEX('Policy Characteristics'!F:F,MATCH($C1481,'Policy Characteristics'!$C:$C,0))),"",INDEX('Policy Characteristics'!F:F,MATCH($C1481,'Policy Characteristics'!$C:$C,0)))</f>
        <v>0</v>
      </c>
      <c r="M1481" s="151">
        <f>IF(ISBLANK(INDEX('Policy Characteristics'!G:G,MATCH($C1481,'Policy Characteristics'!$C:$C,0))),"",INDEX('Policy Characteristics'!G:G,MATCH($C1481,'Policy Characteristics'!$C:$C,0)))</f>
        <v>0.3</v>
      </c>
      <c r="N1481" s="151">
        <f>IF(ISBLANK(INDEX('Policy Characteristics'!H:H,MATCH($C1481,'Policy Characteristics'!$C:$C,0))),"",INDEX('Policy Characteristics'!H:H,MATCH($C1481,'Policy Characteristics'!$C:$C,0)))</f>
        <v>0.01</v>
      </c>
      <c r="O1481" s="144" t="str">
        <f>IF(ISBLANK(INDEX('Policy Characteristics'!I:I,MATCH($C1481,'Policy Characteristics'!$C:$C,0))),"",INDEX('Policy Characteristics'!I:I,MATCH($C1481,'Policy Characteristics'!$C:$C,0)))</f>
        <v>% reduction in fuel use</v>
      </c>
      <c r="P1481" s="14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44" t="str">
        <f>IF(ISBLANK(INDEX('Policy Characteristics'!K:K,MATCH($C1481,'Policy Characteristics'!$C:$C,0))),"",INDEX('Policy Characteristics'!K:K,MATCH($C1481,'Policy Characteristics'!$C:$C,0)))</f>
        <v>architectural-design.html#rnd</v>
      </c>
      <c r="R1481" s="144" t="str">
        <f>IF(ISBLANK(INDEX('Policy Characteristics'!L:L,MATCH($C1481,'Policy Characteristics'!$C:$C,0))),"",INDEX('Policy Characteristics'!L:L,MATCH($C1481,'Policy Characteristics'!$C:$C,0)))</f>
        <v>research-and-development.html</v>
      </c>
    </row>
    <row r="1482" spans="1:18" x14ac:dyDescent="0.25">
      <c r="A1482" s="144" t="str">
        <f>IF(ISBLANK(INDEX('Policy Characteristics'!A:A,MATCH($C1482,'Policy Characteristics'!$C:$C,0))),"",INDEX('Policy Characteristics'!A:A,MATCH($C1482,'Policy Characteristics'!$C:$C,0)))</f>
        <v>Research and Development</v>
      </c>
      <c r="B1482" s="152" t="str">
        <f>IF(ISBLANK(INDEX('Policy Characteristics'!B:B,MATCH($C1482,'Policy Characteristics'!$C:$C,0))),"",INDEX('Policy Characteristics'!B:B,MATCH($C1482,'Policy Characteristics'!$C:$C,0)))</f>
        <v>Fuel Use Reduction</v>
      </c>
      <c r="C1482" s="144" t="str">
        <f t="shared" si="69"/>
        <v>RnD Industry Fuel Use Perc Reduction</v>
      </c>
      <c r="D1482" t="s">
        <v>1961</v>
      </c>
      <c r="E1482" s="45"/>
      <c r="F1482" s="6" t="s">
        <v>1988</v>
      </c>
      <c r="G1482" s="45"/>
      <c r="H1482" s="43">
        <v>1492</v>
      </c>
      <c r="I1482" t="s">
        <v>43</v>
      </c>
      <c r="J1482" s="145" t="str">
        <f>IF(ISBLANK(INDEX('Policy Characteristics'!D:D,MATCH($C1482,'Policy Characteristics'!$C:$C,0))),"",INDEX('Policy Characteristics'!D:D,MATCH($C1482,'Policy Characteristics'!$C:$C,0)))</f>
        <v>R&amp;D Fuel Use Reductions</v>
      </c>
      <c r="K1482" s="144" t="str">
        <f>IF(ISBLANK(INDEX('Policy Characteristics'!E:E,MATCH($C1482,'Policy Characteristics'!$C:$C,0))),"",INDEX('Policy Characteristics'!E:E,MATCH($C1482,'Policy Characteristics'!$C:$C,0)))</f>
        <v>RnD industry fuel use reduction</v>
      </c>
      <c r="L1482" s="151">
        <f>IF(ISBLANK(INDEX('Policy Characteristics'!F:F,MATCH($C1482,'Policy Characteristics'!$C:$C,0))),"",INDEX('Policy Characteristics'!F:F,MATCH($C1482,'Policy Characteristics'!$C:$C,0)))</f>
        <v>0</v>
      </c>
      <c r="M1482" s="151">
        <f>IF(ISBLANK(INDEX('Policy Characteristics'!G:G,MATCH($C1482,'Policy Characteristics'!$C:$C,0))),"",INDEX('Policy Characteristics'!G:G,MATCH($C1482,'Policy Characteristics'!$C:$C,0)))</f>
        <v>0.3</v>
      </c>
      <c r="N1482" s="151">
        <f>IF(ISBLANK(INDEX('Policy Characteristics'!H:H,MATCH($C1482,'Policy Characteristics'!$C:$C,0))),"",INDEX('Policy Characteristics'!H:H,MATCH($C1482,'Policy Characteristics'!$C:$C,0)))</f>
        <v>0.01</v>
      </c>
      <c r="O1482" s="144" t="str">
        <f>IF(ISBLANK(INDEX('Policy Characteristics'!I:I,MATCH($C1482,'Policy Characteristics'!$C:$C,0))),"",INDEX('Policy Characteristics'!I:I,MATCH($C1482,'Policy Characteristics'!$C:$C,0)))</f>
        <v>% reduction in fuel use</v>
      </c>
      <c r="P1482" s="14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44" t="str">
        <f>IF(ISBLANK(INDEX('Policy Characteristics'!K:K,MATCH($C1482,'Policy Characteristics'!$C:$C,0))),"",INDEX('Policy Characteristics'!K:K,MATCH($C1482,'Policy Characteristics'!$C:$C,0)))</f>
        <v>architectural-design.html#rnd</v>
      </c>
      <c r="R1482" s="144" t="str">
        <f>IF(ISBLANK(INDEX('Policy Characteristics'!L:L,MATCH($C1482,'Policy Characteristics'!$C:$C,0))),"",INDEX('Policy Characteristics'!L:L,MATCH($C1482,'Policy Characteristics'!$C:$C,0)))</f>
        <v>research-and-development.html</v>
      </c>
    </row>
    <row r="1483" spans="1:18" x14ac:dyDescent="0.25">
      <c r="A1483" s="144" t="str">
        <f>IF(ISBLANK(INDEX('Policy Characteristics'!A:A,MATCH($C1483,'Policy Characteristics'!$C:$C,0))),"",INDEX('Policy Characteristics'!A:A,MATCH($C1483,'Policy Characteristics'!$C:$C,0)))</f>
        <v>Research and Development</v>
      </c>
      <c r="B1483" s="152" t="str">
        <f>IF(ISBLANK(INDEX('Policy Characteristics'!B:B,MATCH($C1483,'Policy Characteristics'!$C:$C,0))),"",INDEX('Policy Characteristics'!B:B,MATCH($C1483,'Policy Characteristics'!$C:$C,0)))</f>
        <v>Fuel Use Reduction</v>
      </c>
      <c r="C1483" s="144" t="str">
        <f t="shared" si="69"/>
        <v>RnD Industry Fuel Use Perc Reduction</v>
      </c>
      <c r="D1483" t="s">
        <v>1962</v>
      </c>
      <c r="E1483" s="45"/>
      <c r="F1483" s="6" t="s">
        <v>1989</v>
      </c>
      <c r="G1483" s="45"/>
      <c r="H1483" s="43">
        <v>1493</v>
      </c>
      <c r="I1483" t="s">
        <v>43</v>
      </c>
      <c r="J1483" s="145" t="str">
        <f>IF(ISBLANK(INDEX('Policy Characteristics'!D:D,MATCH($C1483,'Policy Characteristics'!$C:$C,0))),"",INDEX('Policy Characteristics'!D:D,MATCH($C1483,'Policy Characteristics'!$C:$C,0)))</f>
        <v>R&amp;D Fuel Use Reductions</v>
      </c>
      <c r="K1483" s="144" t="str">
        <f>IF(ISBLANK(INDEX('Policy Characteristics'!E:E,MATCH($C1483,'Policy Characteristics'!$C:$C,0))),"",INDEX('Policy Characteristics'!E:E,MATCH($C1483,'Policy Characteristics'!$C:$C,0)))</f>
        <v>RnD industry fuel use reduction</v>
      </c>
      <c r="L1483" s="151">
        <f>IF(ISBLANK(INDEX('Policy Characteristics'!F:F,MATCH($C1483,'Policy Characteristics'!$C:$C,0))),"",INDEX('Policy Characteristics'!F:F,MATCH($C1483,'Policy Characteristics'!$C:$C,0)))</f>
        <v>0</v>
      </c>
      <c r="M1483" s="151">
        <f>IF(ISBLANK(INDEX('Policy Characteristics'!G:G,MATCH($C1483,'Policy Characteristics'!$C:$C,0))),"",INDEX('Policy Characteristics'!G:G,MATCH($C1483,'Policy Characteristics'!$C:$C,0)))</f>
        <v>0.3</v>
      </c>
      <c r="N1483" s="151">
        <f>IF(ISBLANK(INDEX('Policy Characteristics'!H:H,MATCH($C1483,'Policy Characteristics'!$C:$C,0))),"",INDEX('Policy Characteristics'!H:H,MATCH($C1483,'Policy Characteristics'!$C:$C,0)))</f>
        <v>0.01</v>
      </c>
      <c r="O1483" s="144" t="str">
        <f>IF(ISBLANK(INDEX('Policy Characteristics'!I:I,MATCH($C1483,'Policy Characteristics'!$C:$C,0))),"",INDEX('Policy Characteristics'!I:I,MATCH($C1483,'Policy Characteristics'!$C:$C,0)))</f>
        <v>% reduction in fuel use</v>
      </c>
      <c r="P1483" s="14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44" t="str">
        <f>IF(ISBLANK(INDEX('Policy Characteristics'!K:K,MATCH($C1483,'Policy Characteristics'!$C:$C,0))),"",INDEX('Policy Characteristics'!K:K,MATCH($C1483,'Policy Characteristics'!$C:$C,0)))</f>
        <v>architectural-design.html#rnd</v>
      </c>
      <c r="R1483" s="144" t="str">
        <f>IF(ISBLANK(INDEX('Policy Characteristics'!L:L,MATCH($C1483,'Policy Characteristics'!$C:$C,0))),"",INDEX('Policy Characteristics'!L:L,MATCH($C1483,'Policy Characteristics'!$C:$C,0)))</f>
        <v>research-and-development.html</v>
      </c>
    </row>
    <row r="1484" spans="1:18" x14ac:dyDescent="0.25">
      <c r="A1484" s="144" t="str">
        <f>IF(ISBLANK(INDEX('Policy Characteristics'!A:A,MATCH($C1484,'Policy Characteristics'!$C:$C,0))),"",INDEX('Policy Characteristics'!A:A,MATCH($C1484,'Policy Characteristics'!$C:$C,0)))</f>
        <v>Research and Development</v>
      </c>
      <c r="B1484" s="152" t="str">
        <f>IF(ISBLANK(INDEX('Policy Characteristics'!B:B,MATCH($C1484,'Policy Characteristics'!$C:$C,0))),"",INDEX('Policy Characteristics'!B:B,MATCH($C1484,'Policy Characteristics'!$C:$C,0)))</f>
        <v>Fuel Use Reduction</v>
      </c>
      <c r="C1484" s="144" t="str">
        <f t="shared" si="69"/>
        <v>RnD Industry Fuel Use Perc Reduction</v>
      </c>
      <c r="D1484" t="s">
        <v>1963</v>
      </c>
      <c r="E1484" s="45"/>
      <c r="F1484" s="6" t="s">
        <v>1990</v>
      </c>
      <c r="G1484" s="45"/>
      <c r="H1484" s="43">
        <v>1494</v>
      </c>
      <c r="I1484" t="s">
        <v>43</v>
      </c>
      <c r="J1484" s="145" t="str">
        <f>IF(ISBLANK(INDEX('Policy Characteristics'!D:D,MATCH($C1484,'Policy Characteristics'!$C:$C,0))),"",INDEX('Policy Characteristics'!D:D,MATCH($C1484,'Policy Characteristics'!$C:$C,0)))</f>
        <v>R&amp;D Fuel Use Reductions</v>
      </c>
      <c r="K1484" s="144" t="str">
        <f>IF(ISBLANK(INDEX('Policy Characteristics'!E:E,MATCH($C1484,'Policy Characteristics'!$C:$C,0))),"",INDEX('Policy Characteristics'!E:E,MATCH($C1484,'Policy Characteristics'!$C:$C,0)))</f>
        <v>RnD industry fuel use reduction</v>
      </c>
      <c r="L1484" s="151">
        <f>IF(ISBLANK(INDEX('Policy Characteristics'!F:F,MATCH($C1484,'Policy Characteristics'!$C:$C,0))),"",INDEX('Policy Characteristics'!F:F,MATCH($C1484,'Policy Characteristics'!$C:$C,0)))</f>
        <v>0</v>
      </c>
      <c r="M1484" s="151">
        <f>IF(ISBLANK(INDEX('Policy Characteristics'!G:G,MATCH($C1484,'Policy Characteristics'!$C:$C,0))),"",INDEX('Policy Characteristics'!G:G,MATCH($C1484,'Policy Characteristics'!$C:$C,0)))</f>
        <v>0.3</v>
      </c>
      <c r="N1484" s="151">
        <f>IF(ISBLANK(INDEX('Policy Characteristics'!H:H,MATCH($C1484,'Policy Characteristics'!$C:$C,0))),"",INDEX('Policy Characteristics'!H:H,MATCH($C1484,'Policy Characteristics'!$C:$C,0)))</f>
        <v>0.01</v>
      </c>
      <c r="O1484" s="144" t="str">
        <f>IF(ISBLANK(INDEX('Policy Characteristics'!I:I,MATCH($C1484,'Policy Characteristics'!$C:$C,0))),"",INDEX('Policy Characteristics'!I:I,MATCH($C1484,'Policy Characteristics'!$C:$C,0)))</f>
        <v>% reduction in fuel use</v>
      </c>
      <c r="P1484" s="14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44" t="str">
        <f>IF(ISBLANK(INDEX('Policy Characteristics'!K:K,MATCH($C1484,'Policy Characteristics'!$C:$C,0))),"",INDEX('Policy Characteristics'!K:K,MATCH($C1484,'Policy Characteristics'!$C:$C,0)))</f>
        <v>architectural-design.html#rnd</v>
      </c>
      <c r="R1484" s="144" t="str">
        <f>IF(ISBLANK(INDEX('Policy Characteristics'!L:L,MATCH($C1484,'Policy Characteristics'!$C:$C,0))),"",INDEX('Policy Characteristics'!L:L,MATCH($C1484,'Policy Characteristics'!$C:$C,0)))</f>
        <v>research-and-development.html</v>
      </c>
    </row>
    <row r="1485" spans="1:18" x14ac:dyDescent="0.25">
      <c r="A1485" s="144" t="str">
        <f>IF(ISBLANK(INDEX('Policy Characteristics'!A:A,MATCH($C1485,'Policy Characteristics'!$C:$C,0))),"",INDEX('Policy Characteristics'!A:A,MATCH($C1485,'Policy Characteristics'!$C:$C,0)))</f>
        <v>Research and Development</v>
      </c>
      <c r="B1485" s="152" t="str">
        <f>IF(ISBLANK(INDEX('Policy Characteristics'!B:B,MATCH($C1485,'Policy Characteristics'!$C:$C,0))),"",INDEX('Policy Characteristics'!B:B,MATCH($C1485,'Policy Characteristics'!$C:$C,0)))</f>
        <v>Fuel Use Reduction</v>
      </c>
      <c r="C1485" s="144" t="str">
        <f t="shared" si="69"/>
        <v>RnD Industry Fuel Use Perc Reduction</v>
      </c>
      <c r="D1485" t="s">
        <v>1964</v>
      </c>
      <c r="E1485" s="45"/>
      <c r="F1485" s="6" t="s">
        <v>1991</v>
      </c>
      <c r="G1485" s="45"/>
      <c r="H1485" s="43">
        <v>1495</v>
      </c>
      <c r="I1485" t="s">
        <v>43</v>
      </c>
      <c r="J1485" s="145" t="str">
        <f>IF(ISBLANK(INDEX('Policy Characteristics'!D:D,MATCH($C1485,'Policy Characteristics'!$C:$C,0))),"",INDEX('Policy Characteristics'!D:D,MATCH($C1485,'Policy Characteristics'!$C:$C,0)))</f>
        <v>R&amp;D Fuel Use Reductions</v>
      </c>
      <c r="K1485" s="144" t="str">
        <f>IF(ISBLANK(INDEX('Policy Characteristics'!E:E,MATCH($C1485,'Policy Characteristics'!$C:$C,0))),"",INDEX('Policy Characteristics'!E:E,MATCH($C1485,'Policy Characteristics'!$C:$C,0)))</f>
        <v>RnD industry fuel use reduction</v>
      </c>
      <c r="L1485" s="151">
        <f>IF(ISBLANK(INDEX('Policy Characteristics'!F:F,MATCH($C1485,'Policy Characteristics'!$C:$C,0))),"",INDEX('Policy Characteristics'!F:F,MATCH($C1485,'Policy Characteristics'!$C:$C,0)))</f>
        <v>0</v>
      </c>
      <c r="M1485" s="151">
        <f>IF(ISBLANK(INDEX('Policy Characteristics'!G:G,MATCH($C1485,'Policy Characteristics'!$C:$C,0))),"",INDEX('Policy Characteristics'!G:G,MATCH($C1485,'Policy Characteristics'!$C:$C,0)))</f>
        <v>0.3</v>
      </c>
      <c r="N1485" s="151">
        <f>IF(ISBLANK(INDEX('Policy Characteristics'!H:H,MATCH($C1485,'Policy Characteristics'!$C:$C,0))),"",INDEX('Policy Characteristics'!H:H,MATCH($C1485,'Policy Characteristics'!$C:$C,0)))</f>
        <v>0.01</v>
      </c>
      <c r="O1485" s="144" t="str">
        <f>IF(ISBLANK(INDEX('Policy Characteristics'!I:I,MATCH($C1485,'Policy Characteristics'!$C:$C,0))),"",INDEX('Policy Characteristics'!I:I,MATCH($C1485,'Policy Characteristics'!$C:$C,0)))</f>
        <v>% reduction in fuel use</v>
      </c>
      <c r="P1485" s="14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44" t="str">
        <f>IF(ISBLANK(INDEX('Policy Characteristics'!K:K,MATCH($C1485,'Policy Characteristics'!$C:$C,0))),"",INDEX('Policy Characteristics'!K:K,MATCH($C1485,'Policy Characteristics'!$C:$C,0)))</f>
        <v>architectural-design.html#rnd</v>
      </c>
      <c r="R1485" s="144" t="str">
        <f>IF(ISBLANK(INDEX('Policy Characteristics'!L:L,MATCH($C1485,'Policy Characteristics'!$C:$C,0))),"",INDEX('Policy Characteristics'!L:L,MATCH($C1485,'Policy Characteristics'!$C:$C,0)))</f>
        <v>research-and-development.html</v>
      </c>
    </row>
    <row r="1486" spans="1:18" x14ac:dyDescent="0.25">
      <c r="A1486" s="144" t="str">
        <f>IF(ISBLANK(INDEX('Policy Characteristics'!A:A,MATCH($C1486,'Policy Characteristics'!$C:$C,0))),"",INDEX('Policy Characteristics'!A:A,MATCH($C1486,'Policy Characteristics'!$C:$C,0)))</f>
        <v>Research and Development</v>
      </c>
      <c r="B1486" s="152" t="str">
        <f>IF(ISBLANK(INDEX('Policy Characteristics'!B:B,MATCH($C1486,'Policy Characteristics'!$C:$C,0))),"",INDEX('Policy Characteristics'!B:B,MATCH($C1486,'Policy Characteristics'!$C:$C,0)))</f>
        <v>Fuel Use Reduction</v>
      </c>
      <c r="C1486" s="144" t="str">
        <f t="shared" si="69"/>
        <v>RnD Industry Fuel Use Perc Reduction</v>
      </c>
      <c r="D1486" t="s">
        <v>1965</v>
      </c>
      <c r="E1486" s="45"/>
      <c r="F1486" s="6" t="s">
        <v>322</v>
      </c>
      <c r="G1486" s="45"/>
      <c r="H1486" s="43">
        <v>1496</v>
      </c>
      <c r="I1486" t="s">
        <v>43</v>
      </c>
      <c r="J1486" s="145" t="str">
        <f>IF(ISBLANK(INDEX('Policy Characteristics'!D:D,MATCH($C1486,'Policy Characteristics'!$C:$C,0))),"",INDEX('Policy Characteristics'!D:D,MATCH($C1486,'Policy Characteristics'!$C:$C,0)))</f>
        <v>R&amp;D Fuel Use Reductions</v>
      </c>
      <c r="K1486" s="144" t="str">
        <f>IF(ISBLANK(INDEX('Policy Characteristics'!E:E,MATCH($C1486,'Policy Characteristics'!$C:$C,0))),"",INDEX('Policy Characteristics'!E:E,MATCH($C1486,'Policy Characteristics'!$C:$C,0)))</f>
        <v>RnD industry fuel use reduction</v>
      </c>
      <c r="L1486" s="151">
        <f>IF(ISBLANK(INDEX('Policy Characteristics'!F:F,MATCH($C1486,'Policy Characteristics'!$C:$C,0))),"",INDEX('Policy Characteristics'!F:F,MATCH($C1486,'Policy Characteristics'!$C:$C,0)))</f>
        <v>0</v>
      </c>
      <c r="M1486" s="151">
        <f>IF(ISBLANK(INDEX('Policy Characteristics'!G:G,MATCH($C1486,'Policy Characteristics'!$C:$C,0))),"",INDEX('Policy Characteristics'!G:G,MATCH($C1486,'Policy Characteristics'!$C:$C,0)))</f>
        <v>0.3</v>
      </c>
      <c r="N1486" s="151">
        <f>IF(ISBLANK(INDEX('Policy Characteristics'!H:H,MATCH($C1486,'Policy Characteristics'!$C:$C,0))),"",INDEX('Policy Characteristics'!H:H,MATCH($C1486,'Policy Characteristics'!$C:$C,0)))</f>
        <v>0.01</v>
      </c>
      <c r="O1486" s="144" t="str">
        <f>IF(ISBLANK(INDEX('Policy Characteristics'!I:I,MATCH($C1486,'Policy Characteristics'!$C:$C,0))),"",INDEX('Policy Characteristics'!I:I,MATCH($C1486,'Policy Characteristics'!$C:$C,0)))</f>
        <v>% reduction in fuel use</v>
      </c>
      <c r="P1486" s="14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44" t="str">
        <f>IF(ISBLANK(INDEX('Policy Characteristics'!K:K,MATCH($C1486,'Policy Characteristics'!$C:$C,0))),"",INDEX('Policy Characteristics'!K:K,MATCH($C1486,'Policy Characteristics'!$C:$C,0)))</f>
        <v>architectural-design.html#rnd</v>
      </c>
      <c r="R1486" s="144" t="str">
        <f>IF(ISBLANK(INDEX('Policy Characteristics'!L:L,MATCH($C1486,'Policy Characteristics'!$C:$C,0))),"",INDEX('Policy Characteristics'!L:L,MATCH($C1486,'Policy Characteristics'!$C:$C,0)))</f>
        <v>research-and-development.html</v>
      </c>
    </row>
    <row r="1487" spans="1:18" x14ac:dyDescent="0.25">
      <c r="A1487" s="144" t="str">
        <f>IF(ISBLANK(INDEX('Policy Characteristics'!A:A,MATCH($C1487,'Policy Characteristics'!$C:$C,0))),"",INDEX('Policy Characteristics'!A:A,MATCH($C1487,'Policy Characteristics'!$C:$C,0)))</f>
        <v>Research and Development</v>
      </c>
      <c r="B1487" s="152" t="str">
        <f>IF(ISBLANK(INDEX('Policy Characteristics'!B:B,MATCH($C1487,'Policy Characteristics'!$C:$C,0))),"",INDEX('Policy Characteristics'!B:B,MATCH($C1487,'Policy Characteristics'!$C:$C,0)))</f>
        <v>Fuel Use Reduction</v>
      </c>
      <c r="C1487" s="144" t="str">
        <f t="shared" si="69"/>
        <v>RnD Industry Fuel Use Perc Reduction</v>
      </c>
      <c r="D1487" t="s">
        <v>1966</v>
      </c>
      <c r="E1487" s="45"/>
      <c r="F1487" s="6" t="s">
        <v>1992</v>
      </c>
      <c r="G1487" s="45"/>
      <c r="H1487" s="43">
        <v>1497</v>
      </c>
      <c r="I1487" t="s">
        <v>43</v>
      </c>
      <c r="J1487" s="145" t="str">
        <f>IF(ISBLANK(INDEX('Policy Characteristics'!D:D,MATCH($C1487,'Policy Characteristics'!$C:$C,0))),"",INDEX('Policy Characteristics'!D:D,MATCH($C1487,'Policy Characteristics'!$C:$C,0)))</f>
        <v>R&amp;D Fuel Use Reductions</v>
      </c>
      <c r="K1487" s="144" t="str">
        <f>IF(ISBLANK(INDEX('Policy Characteristics'!E:E,MATCH($C1487,'Policy Characteristics'!$C:$C,0))),"",INDEX('Policy Characteristics'!E:E,MATCH($C1487,'Policy Characteristics'!$C:$C,0)))</f>
        <v>RnD industry fuel use reduction</v>
      </c>
      <c r="L1487" s="151">
        <f>IF(ISBLANK(INDEX('Policy Characteristics'!F:F,MATCH($C1487,'Policy Characteristics'!$C:$C,0))),"",INDEX('Policy Characteristics'!F:F,MATCH($C1487,'Policy Characteristics'!$C:$C,0)))</f>
        <v>0</v>
      </c>
      <c r="M1487" s="151">
        <f>IF(ISBLANK(INDEX('Policy Characteristics'!G:G,MATCH($C1487,'Policy Characteristics'!$C:$C,0))),"",INDEX('Policy Characteristics'!G:G,MATCH($C1487,'Policy Characteristics'!$C:$C,0)))</f>
        <v>0.3</v>
      </c>
      <c r="N1487" s="151">
        <f>IF(ISBLANK(INDEX('Policy Characteristics'!H:H,MATCH($C1487,'Policy Characteristics'!$C:$C,0))),"",INDEX('Policy Characteristics'!H:H,MATCH($C1487,'Policy Characteristics'!$C:$C,0)))</f>
        <v>0.01</v>
      </c>
      <c r="O1487" s="144" t="str">
        <f>IF(ISBLANK(INDEX('Policy Characteristics'!I:I,MATCH($C1487,'Policy Characteristics'!$C:$C,0))),"",INDEX('Policy Characteristics'!I:I,MATCH($C1487,'Policy Characteristics'!$C:$C,0)))</f>
        <v>% reduction in fuel use</v>
      </c>
      <c r="P1487" s="14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44" t="str">
        <f>IF(ISBLANK(INDEX('Policy Characteristics'!K:K,MATCH($C1487,'Policy Characteristics'!$C:$C,0))),"",INDEX('Policy Characteristics'!K:K,MATCH($C1487,'Policy Characteristics'!$C:$C,0)))</f>
        <v>architectural-design.html#rnd</v>
      </c>
      <c r="R1487" s="144" t="str">
        <f>IF(ISBLANK(INDEX('Policy Characteristics'!L:L,MATCH($C1487,'Policy Characteristics'!$C:$C,0))),"",INDEX('Policy Characteristics'!L:L,MATCH($C1487,'Policy Characteristics'!$C:$C,0)))</f>
        <v>research-and-development.html</v>
      </c>
    </row>
    <row r="1488" spans="1:18" x14ac:dyDescent="0.25">
      <c r="A1488" s="144" t="str">
        <f>IF(ISBLANK(INDEX('Policy Characteristics'!A:A,MATCH($C1488,'Policy Characteristics'!$C:$C,0))),"",INDEX('Policy Characteristics'!A:A,MATCH($C1488,'Policy Characteristics'!$C:$C,0)))</f>
        <v>Research and Development</v>
      </c>
      <c r="B1488" s="152" t="str">
        <f>IF(ISBLANK(INDEX('Policy Characteristics'!B:B,MATCH($C1488,'Policy Characteristics'!$C:$C,0))),"",INDEX('Policy Characteristics'!B:B,MATCH($C1488,'Policy Characteristics'!$C:$C,0)))</f>
        <v>Fuel Use Reduction</v>
      </c>
      <c r="C1488" s="144" t="str">
        <f t="shared" si="69"/>
        <v>RnD Industry Fuel Use Perc Reduction</v>
      </c>
      <c r="D1488" t="s">
        <v>1967</v>
      </c>
      <c r="E1488" s="45"/>
      <c r="F1488" s="6" t="s">
        <v>1993</v>
      </c>
      <c r="G1488" s="45"/>
      <c r="H1488" s="43">
        <v>1498</v>
      </c>
      <c r="I1488" t="s">
        <v>43</v>
      </c>
      <c r="J1488" s="145" t="str">
        <f>IF(ISBLANK(INDEX('Policy Characteristics'!D:D,MATCH($C1488,'Policy Characteristics'!$C:$C,0))),"",INDEX('Policy Characteristics'!D:D,MATCH($C1488,'Policy Characteristics'!$C:$C,0)))</f>
        <v>R&amp;D Fuel Use Reductions</v>
      </c>
      <c r="K1488" s="144" t="str">
        <f>IF(ISBLANK(INDEX('Policy Characteristics'!E:E,MATCH($C1488,'Policy Characteristics'!$C:$C,0))),"",INDEX('Policy Characteristics'!E:E,MATCH($C1488,'Policy Characteristics'!$C:$C,0)))</f>
        <v>RnD industry fuel use reduction</v>
      </c>
      <c r="L1488" s="151">
        <f>IF(ISBLANK(INDEX('Policy Characteristics'!F:F,MATCH($C1488,'Policy Characteristics'!$C:$C,0))),"",INDEX('Policy Characteristics'!F:F,MATCH($C1488,'Policy Characteristics'!$C:$C,0)))</f>
        <v>0</v>
      </c>
      <c r="M1488" s="151">
        <f>IF(ISBLANK(INDEX('Policy Characteristics'!G:G,MATCH($C1488,'Policy Characteristics'!$C:$C,0))),"",INDEX('Policy Characteristics'!G:G,MATCH($C1488,'Policy Characteristics'!$C:$C,0)))</f>
        <v>0.3</v>
      </c>
      <c r="N1488" s="151">
        <f>IF(ISBLANK(INDEX('Policy Characteristics'!H:H,MATCH($C1488,'Policy Characteristics'!$C:$C,0))),"",INDEX('Policy Characteristics'!H:H,MATCH($C1488,'Policy Characteristics'!$C:$C,0)))</f>
        <v>0.01</v>
      </c>
      <c r="O1488" s="144" t="str">
        <f>IF(ISBLANK(INDEX('Policy Characteristics'!I:I,MATCH($C1488,'Policy Characteristics'!$C:$C,0))),"",INDEX('Policy Characteristics'!I:I,MATCH($C1488,'Policy Characteristics'!$C:$C,0)))</f>
        <v>% reduction in fuel use</v>
      </c>
      <c r="P1488" s="14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44" t="str">
        <f>IF(ISBLANK(INDEX('Policy Characteristics'!K:K,MATCH($C1488,'Policy Characteristics'!$C:$C,0))),"",INDEX('Policy Characteristics'!K:K,MATCH($C1488,'Policy Characteristics'!$C:$C,0)))</f>
        <v>architectural-design.html#rnd</v>
      </c>
      <c r="R1488" s="144" t="str">
        <f>IF(ISBLANK(INDEX('Policy Characteristics'!L:L,MATCH($C1488,'Policy Characteristics'!$C:$C,0))),"",INDEX('Policy Characteristics'!L:L,MATCH($C1488,'Policy Characteristics'!$C:$C,0)))</f>
        <v>research-and-development.html</v>
      </c>
    </row>
    <row r="1489" spans="1:18" x14ac:dyDescent="0.25">
      <c r="A1489" s="144" t="str">
        <f>IF(ISBLANK(INDEX('Policy Characteristics'!A:A,MATCH($C1489,'Policy Characteristics'!$C:$C,0))),"",INDEX('Policy Characteristics'!A:A,MATCH($C1489,'Policy Characteristics'!$C:$C,0)))</f>
        <v>Research and Development</v>
      </c>
      <c r="B1489" s="152" t="str">
        <f>IF(ISBLANK(INDEX('Policy Characteristics'!B:B,MATCH($C1489,'Policy Characteristics'!$C:$C,0))),"",INDEX('Policy Characteristics'!B:B,MATCH($C1489,'Policy Characteristics'!$C:$C,0)))</f>
        <v>Fuel Use Reduction</v>
      </c>
      <c r="C1489" s="144" t="str">
        <f t="shared" si="69"/>
        <v>RnD Industry Fuel Use Perc Reduction</v>
      </c>
      <c r="D1489" t="s">
        <v>1968</v>
      </c>
      <c r="E1489" s="45"/>
      <c r="F1489" s="6" t="s">
        <v>1994</v>
      </c>
      <c r="G1489" s="45"/>
      <c r="H1489" s="43">
        <v>1499</v>
      </c>
      <c r="I1489" t="s">
        <v>43</v>
      </c>
      <c r="J1489" s="145" t="str">
        <f>IF(ISBLANK(INDEX('Policy Characteristics'!D:D,MATCH($C1489,'Policy Characteristics'!$C:$C,0))),"",INDEX('Policy Characteristics'!D:D,MATCH($C1489,'Policy Characteristics'!$C:$C,0)))</f>
        <v>R&amp;D Fuel Use Reductions</v>
      </c>
      <c r="K1489" s="144" t="str">
        <f>IF(ISBLANK(INDEX('Policy Characteristics'!E:E,MATCH($C1489,'Policy Characteristics'!$C:$C,0))),"",INDEX('Policy Characteristics'!E:E,MATCH($C1489,'Policy Characteristics'!$C:$C,0)))</f>
        <v>RnD industry fuel use reduction</v>
      </c>
      <c r="L1489" s="151">
        <f>IF(ISBLANK(INDEX('Policy Characteristics'!F:F,MATCH($C1489,'Policy Characteristics'!$C:$C,0))),"",INDEX('Policy Characteristics'!F:F,MATCH($C1489,'Policy Characteristics'!$C:$C,0)))</f>
        <v>0</v>
      </c>
      <c r="M1489" s="151">
        <f>IF(ISBLANK(INDEX('Policy Characteristics'!G:G,MATCH($C1489,'Policy Characteristics'!$C:$C,0))),"",INDEX('Policy Characteristics'!G:G,MATCH($C1489,'Policy Characteristics'!$C:$C,0)))</f>
        <v>0.3</v>
      </c>
      <c r="N1489" s="151">
        <f>IF(ISBLANK(INDEX('Policy Characteristics'!H:H,MATCH($C1489,'Policy Characteristics'!$C:$C,0))),"",INDEX('Policy Characteristics'!H:H,MATCH($C1489,'Policy Characteristics'!$C:$C,0)))</f>
        <v>0.01</v>
      </c>
      <c r="O1489" s="144" t="str">
        <f>IF(ISBLANK(INDEX('Policy Characteristics'!I:I,MATCH($C1489,'Policy Characteristics'!$C:$C,0))),"",INDEX('Policy Characteristics'!I:I,MATCH($C1489,'Policy Characteristics'!$C:$C,0)))</f>
        <v>% reduction in fuel use</v>
      </c>
      <c r="P1489" s="14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44" t="str">
        <f>IF(ISBLANK(INDEX('Policy Characteristics'!K:K,MATCH($C1489,'Policy Characteristics'!$C:$C,0))),"",INDEX('Policy Characteristics'!K:K,MATCH($C1489,'Policy Characteristics'!$C:$C,0)))</f>
        <v>architectural-design.html#rnd</v>
      </c>
      <c r="R1489" s="144" t="str">
        <f>IF(ISBLANK(INDEX('Policy Characteristics'!L:L,MATCH($C1489,'Policy Characteristics'!$C:$C,0))),"",INDEX('Policy Characteristics'!L:L,MATCH($C1489,'Policy Characteristics'!$C:$C,0)))</f>
        <v>research-and-development.html</v>
      </c>
    </row>
    <row r="1490" spans="1:18" x14ac:dyDescent="0.25">
      <c r="A1490" s="144" t="str">
        <f>IF(ISBLANK(INDEX('Policy Characteristics'!A:A,MATCH($C1490,'Policy Characteristics'!$C:$C,0))),"",INDEX('Policy Characteristics'!A:A,MATCH($C1490,'Policy Characteristics'!$C:$C,0)))</f>
        <v>Research and Development</v>
      </c>
      <c r="B1490" s="152" t="str">
        <f>IF(ISBLANK(INDEX('Policy Characteristics'!B:B,MATCH($C1490,'Policy Characteristics'!$C:$C,0))),"",INDEX('Policy Characteristics'!B:B,MATCH($C1490,'Policy Characteristics'!$C:$C,0)))</f>
        <v>Fuel Use Reduction</v>
      </c>
      <c r="C1490" s="144" t="str">
        <f t="shared" si="69"/>
        <v>RnD Industry Fuel Use Perc Reduction</v>
      </c>
      <c r="D1490" t="s">
        <v>1969</v>
      </c>
      <c r="E1490" s="45"/>
      <c r="F1490" s="6" t="s">
        <v>321</v>
      </c>
      <c r="G1490" s="45"/>
      <c r="H1490" s="43">
        <v>1500</v>
      </c>
      <c r="I1490" t="s">
        <v>43</v>
      </c>
      <c r="J1490" s="145" t="str">
        <f>IF(ISBLANK(INDEX('Policy Characteristics'!D:D,MATCH($C1490,'Policy Characteristics'!$C:$C,0))),"",INDEX('Policy Characteristics'!D:D,MATCH($C1490,'Policy Characteristics'!$C:$C,0)))</f>
        <v>R&amp;D Fuel Use Reductions</v>
      </c>
      <c r="K1490" s="144" t="str">
        <f>IF(ISBLANK(INDEX('Policy Characteristics'!E:E,MATCH($C1490,'Policy Characteristics'!$C:$C,0))),"",INDEX('Policy Characteristics'!E:E,MATCH($C1490,'Policy Characteristics'!$C:$C,0)))</f>
        <v>RnD industry fuel use reduction</v>
      </c>
      <c r="L1490" s="151">
        <f>IF(ISBLANK(INDEX('Policy Characteristics'!F:F,MATCH($C1490,'Policy Characteristics'!$C:$C,0))),"",INDEX('Policy Characteristics'!F:F,MATCH($C1490,'Policy Characteristics'!$C:$C,0)))</f>
        <v>0</v>
      </c>
      <c r="M1490" s="151">
        <f>IF(ISBLANK(INDEX('Policy Characteristics'!G:G,MATCH($C1490,'Policy Characteristics'!$C:$C,0))),"",INDEX('Policy Characteristics'!G:G,MATCH($C1490,'Policy Characteristics'!$C:$C,0)))</f>
        <v>0.3</v>
      </c>
      <c r="N1490" s="151">
        <f>IF(ISBLANK(INDEX('Policy Characteristics'!H:H,MATCH($C1490,'Policy Characteristics'!$C:$C,0))),"",INDEX('Policy Characteristics'!H:H,MATCH($C1490,'Policy Characteristics'!$C:$C,0)))</f>
        <v>0.01</v>
      </c>
      <c r="O1490" s="144" t="str">
        <f>IF(ISBLANK(INDEX('Policy Characteristics'!I:I,MATCH($C1490,'Policy Characteristics'!$C:$C,0))),"",INDEX('Policy Characteristics'!I:I,MATCH($C1490,'Policy Characteristics'!$C:$C,0)))</f>
        <v>% reduction in fuel use</v>
      </c>
      <c r="P1490" s="14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44" t="str">
        <f>IF(ISBLANK(INDEX('Policy Characteristics'!K:K,MATCH($C1490,'Policy Characteristics'!$C:$C,0))),"",INDEX('Policy Characteristics'!K:K,MATCH($C1490,'Policy Characteristics'!$C:$C,0)))</f>
        <v>architectural-design.html#rnd</v>
      </c>
      <c r="R1490" s="144" t="str">
        <f>IF(ISBLANK(INDEX('Policy Characteristics'!L:L,MATCH($C1490,'Policy Characteristics'!$C:$C,0))),"",INDEX('Policy Characteristics'!L:L,MATCH($C1490,'Policy Characteristics'!$C:$C,0)))</f>
        <v>research-and-development.html</v>
      </c>
    </row>
    <row r="1491" spans="1:18" x14ac:dyDescent="0.25">
      <c r="A1491" s="144" t="str">
        <f>IF(ISBLANK(INDEX('Policy Characteristics'!A:A,MATCH($C1491,'Policy Characteristics'!$C:$C,0))),"",INDEX('Policy Characteristics'!A:A,MATCH($C1491,'Policy Characteristics'!$C:$C,0)))</f>
        <v>Research and Development</v>
      </c>
      <c r="B1491" s="152" t="str">
        <f>IF(ISBLANK(INDEX('Policy Characteristics'!B:B,MATCH($C1491,'Policy Characteristics'!$C:$C,0))),"",INDEX('Policy Characteristics'!B:B,MATCH($C1491,'Policy Characteristics'!$C:$C,0)))</f>
        <v>Fuel Use Reduction</v>
      </c>
      <c r="C1491" s="144" t="str">
        <f t="shared" si="69"/>
        <v>RnD Industry Fuel Use Perc Reduction</v>
      </c>
      <c r="D1491" t="s">
        <v>1970</v>
      </c>
      <c r="E1491" s="45"/>
      <c r="F1491" s="6" t="s">
        <v>1995</v>
      </c>
      <c r="G1491" s="45"/>
      <c r="H1491" s="43">
        <v>1501</v>
      </c>
      <c r="I1491" t="s">
        <v>43</v>
      </c>
      <c r="J1491" s="145" t="str">
        <f>IF(ISBLANK(INDEX('Policy Characteristics'!D:D,MATCH($C1491,'Policy Characteristics'!$C:$C,0))),"",INDEX('Policy Characteristics'!D:D,MATCH($C1491,'Policy Characteristics'!$C:$C,0)))</f>
        <v>R&amp;D Fuel Use Reductions</v>
      </c>
      <c r="K1491" s="144" t="str">
        <f>IF(ISBLANK(INDEX('Policy Characteristics'!E:E,MATCH($C1491,'Policy Characteristics'!$C:$C,0))),"",INDEX('Policy Characteristics'!E:E,MATCH($C1491,'Policy Characteristics'!$C:$C,0)))</f>
        <v>RnD industry fuel use reduction</v>
      </c>
      <c r="L1491" s="151">
        <f>IF(ISBLANK(INDEX('Policy Characteristics'!F:F,MATCH($C1491,'Policy Characteristics'!$C:$C,0))),"",INDEX('Policy Characteristics'!F:F,MATCH($C1491,'Policy Characteristics'!$C:$C,0)))</f>
        <v>0</v>
      </c>
      <c r="M1491" s="151">
        <f>IF(ISBLANK(INDEX('Policy Characteristics'!G:G,MATCH($C1491,'Policy Characteristics'!$C:$C,0))),"",INDEX('Policy Characteristics'!G:G,MATCH($C1491,'Policy Characteristics'!$C:$C,0)))</f>
        <v>0.3</v>
      </c>
      <c r="N1491" s="151">
        <f>IF(ISBLANK(INDEX('Policy Characteristics'!H:H,MATCH($C1491,'Policy Characteristics'!$C:$C,0))),"",INDEX('Policy Characteristics'!H:H,MATCH($C1491,'Policy Characteristics'!$C:$C,0)))</f>
        <v>0.01</v>
      </c>
      <c r="O1491" s="144" t="str">
        <f>IF(ISBLANK(INDEX('Policy Characteristics'!I:I,MATCH($C1491,'Policy Characteristics'!$C:$C,0))),"",INDEX('Policy Characteristics'!I:I,MATCH($C1491,'Policy Characteristics'!$C:$C,0)))</f>
        <v>% reduction in fuel use</v>
      </c>
      <c r="P1491" s="14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44" t="str">
        <f>IF(ISBLANK(INDEX('Policy Characteristics'!K:K,MATCH($C1491,'Policy Characteristics'!$C:$C,0))),"",INDEX('Policy Characteristics'!K:K,MATCH($C1491,'Policy Characteristics'!$C:$C,0)))</f>
        <v>architectural-design.html#rnd</v>
      </c>
      <c r="R1491" s="144" t="str">
        <f>IF(ISBLANK(INDEX('Policy Characteristics'!L:L,MATCH($C1491,'Policy Characteristics'!$C:$C,0))),"",INDEX('Policy Characteristics'!L:L,MATCH($C1491,'Policy Characteristics'!$C:$C,0)))</f>
        <v>research-and-development.html</v>
      </c>
    </row>
    <row r="1492" spans="1:18" ht="30" x14ac:dyDescent="0.25">
      <c r="A1492" s="144" t="str">
        <f>IF(ISBLANK(INDEX('Policy Characteristics'!A:A,MATCH($C1492,'Policy Characteristics'!$C:$C,0))),"",INDEX('Policy Characteristics'!A:A,MATCH($C1492,'Policy Characteristics'!$C:$C,0)))</f>
        <v>Research and Development</v>
      </c>
      <c r="B1492" s="152" t="str">
        <f>IF(ISBLANK(INDEX('Policy Characteristics'!B:B,MATCH($C1492,'Policy Characteristics'!$C:$C,0))),"",INDEX('Policy Characteristics'!B:B,MATCH($C1492,'Policy Characteristics'!$C:$C,0)))</f>
        <v>Fuel Use Reduction</v>
      </c>
      <c r="C1492" s="144" t="str">
        <f t="shared" si="69"/>
        <v>RnD Industry Fuel Use Perc Reduction</v>
      </c>
      <c r="D1492" t="s">
        <v>1971</v>
      </c>
      <c r="E1492" s="45"/>
      <c r="F1492" s="6" t="s">
        <v>1996</v>
      </c>
      <c r="G1492" s="45"/>
      <c r="H1492" s="43">
        <v>1502</v>
      </c>
      <c r="I1492" t="s">
        <v>43</v>
      </c>
      <c r="J1492" s="145" t="str">
        <f>IF(ISBLANK(INDEX('Policy Characteristics'!D:D,MATCH($C1492,'Policy Characteristics'!$C:$C,0))),"",INDEX('Policy Characteristics'!D:D,MATCH($C1492,'Policy Characteristics'!$C:$C,0)))</f>
        <v>R&amp;D Fuel Use Reductions</v>
      </c>
      <c r="K1492" s="144" t="str">
        <f>IF(ISBLANK(INDEX('Policy Characteristics'!E:E,MATCH($C1492,'Policy Characteristics'!$C:$C,0))),"",INDEX('Policy Characteristics'!E:E,MATCH($C1492,'Policy Characteristics'!$C:$C,0)))</f>
        <v>RnD industry fuel use reduction</v>
      </c>
      <c r="L1492" s="151">
        <f>IF(ISBLANK(INDEX('Policy Characteristics'!F:F,MATCH($C1492,'Policy Characteristics'!$C:$C,0))),"",INDEX('Policy Characteristics'!F:F,MATCH($C1492,'Policy Characteristics'!$C:$C,0)))</f>
        <v>0</v>
      </c>
      <c r="M1492" s="151">
        <f>IF(ISBLANK(INDEX('Policy Characteristics'!G:G,MATCH($C1492,'Policy Characteristics'!$C:$C,0))),"",INDEX('Policy Characteristics'!G:G,MATCH($C1492,'Policy Characteristics'!$C:$C,0)))</f>
        <v>0.3</v>
      </c>
      <c r="N1492" s="151">
        <f>IF(ISBLANK(INDEX('Policy Characteristics'!H:H,MATCH($C1492,'Policy Characteristics'!$C:$C,0))),"",INDEX('Policy Characteristics'!H:H,MATCH($C1492,'Policy Characteristics'!$C:$C,0)))</f>
        <v>0.01</v>
      </c>
      <c r="O1492" s="144" t="str">
        <f>IF(ISBLANK(INDEX('Policy Characteristics'!I:I,MATCH($C1492,'Policy Characteristics'!$C:$C,0))),"",INDEX('Policy Characteristics'!I:I,MATCH($C1492,'Policy Characteristics'!$C:$C,0)))</f>
        <v>% reduction in fuel use</v>
      </c>
      <c r="P1492" s="14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44" t="str">
        <f>IF(ISBLANK(INDEX('Policy Characteristics'!K:K,MATCH($C1492,'Policy Characteristics'!$C:$C,0))),"",INDEX('Policy Characteristics'!K:K,MATCH($C1492,'Policy Characteristics'!$C:$C,0)))</f>
        <v>architectural-design.html#rnd</v>
      </c>
      <c r="R1492" s="144" t="str">
        <f>IF(ISBLANK(INDEX('Policy Characteristics'!L:L,MATCH($C1492,'Policy Characteristics'!$C:$C,0))),"",INDEX('Policy Characteristics'!L:L,MATCH($C1492,'Policy Characteristics'!$C:$C,0)))</f>
        <v>research-and-development.html</v>
      </c>
    </row>
    <row r="1493" spans="1:18" x14ac:dyDescent="0.25">
      <c r="A1493" s="144" t="str">
        <f>IF(ISBLANK(INDEX('Policy Characteristics'!A:A,MATCH($C1493,'Policy Characteristics'!$C:$C,0))),"",INDEX('Policy Characteristics'!A:A,MATCH($C1493,'Policy Characteristics'!$C:$C,0)))</f>
        <v>Research and Development</v>
      </c>
      <c r="B1493" s="152" t="str">
        <f>IF(ISBLANK(INDEX('Policy Characteristics'!B:B,MATCH($C1493,'Policy Characteristics'!$C:$C,0))),"",INDEX('Policy Characteristics'!B:B,MATCH($C1493,'Policy Characteristics'!$C:$C,0)))</f>
        <v>Fuel Use Reduction</v>
      </c>
      <c r="C1493" s="144" t="str">
        <f t="shared" si="69"/>
        <v>RnD Industry Fuel Use Perc Reduction</v>
      </c>
      <c r="D1493" t="s">
        <v>1972</v>
      </c>
      <c r="E1493" s="45"/>
      <c r="F1493" s="6" t="s">
        <v>1997</v>
      </c>
      <c r="G1493" s="45"/>
      <c r="H1493" s="43">
        <v>1503</v>
      </c>
      <c r="I1493" t="s">
        <v>43</v>
      </c>
      <c r="J1493" s="145" t="str">
        <f>IF(ISBLANK(INDEX('Policy Characteristics'!D:D,MATCH($C1493,'Policy Characteristics'!$C:$C,0))),"",INDEX('Policy Characteristics'!D:D,MATCH($C1493,'Policy Characteristics'!$C:$C,0)))</f>
        <v>R&amp;D Fuel Use Reductions</v>
      </c>
      <c r="K1493" s="144" t="str">
        <f>IF(ISBLANK(INDEX('Policy Characteristics'!E:E,MATCH($C1493,'Policy Characteristics'!$C:$C,0))),"",INDEX('Policy Characteristics'!E:E,MATCH($C1493,'Policy Characteristics'!$C:$C,0)))</f>
        <v>RnD industry fuel use reduction</v>
      </c>
      <c r="L1493" s="151">
        <f>IF(ISBLANK(INDEX('Policy Characteristics'!F:F,MATCH($C1493,'Policy Characteristics'!$C:$C,0))),"",INDEX('Policy Characteristics'!F:F,MATCH($C1493,'Policy Characteristics'!$C:$C,0)))</f>
        <v>0</v>
      </c>
      <c r="M1493" s="151">
        <f>IF(ISBLANK(INDEX('Policy Characteristics'!G:G,MATCH($C1493,'Policy Characteristics'!$C:$C,0))),"",INDEX('Policy Characteristics'!G:G,MATCH($C1493,'Policy Characteristics'!$C:$C,0)))</f>
        <v>0.3</v>
      </c>
      <c r="N1493" s="151">
        <f>IF(ISBLANK(INDEX('Policy Characteristics'!H:H,MATCH($C1493,'Policy Characteristics'!$C:$C,0))),"",INDEX('Policy Characteristics'!H:H,MATCH($C1493,'Policy Characteristics'!$C:$C,0)))</f>
        <v>0.01</v>
      </c>
      <c r="O1493" s="144" t="str">
        <f>IF(ISBLANK(INDEX('Policy Characteristics'!I:I,MATCH($C1493,'Policy Characteristics'!$C:$C,0))),"",INDEX('Policy Characteristics'!I:I,MATCH($C1493,'Policy Characteristics'!$C:$C,0)))</f>
        <v>% reduction in fuel use</v>
      </c>
      <c r="P1493" s="14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44" t="str">
        <f>IF(ISBLANK(INDEX('Policy Characteristics'!K:K,MATCH($C1493,'Policy Characteristics'!$C:$C,0))),"",INDEX('Policy Characteristics'!K:K,MATCH($C1493,'Policy Characteristics'!$C:$C,0)))</f>
        <v>architectural-design.html#rnd</v>
      </c>
      <c r="R1493" s="144" t="str">
        <f>IF(ISBLANK(INDEX('Policy Characteristics'!L:L,MATCH($C1493,'Policy Characteristics'!$C:$C,0))),"",INDEX('Policy Characteristics'!L:L,MATCH($C1493,'Policy Characteristics'!$C:$C,0)))</f>
        <v>research-and-development.html</v>
      </c>
    </row>
    <row r="1494" spans="1:18" x14ac:dyDescent="0.25">
      <c r="A1494" s="144" t="str">
        <f>IF(ISBLANK(INDEX('Policy Characteristics'!A:A,MATCH($C1494,'Policy Characteristics'!$C:$C,0))),"",INDEX('Policy Characteristics'!A:A,MATCH($C1494,'Policy Characteristics'!$C:$C,0)))</f>
        <v>Research and Development</v>
      </c>
      <c r="B1494" s="152" t="str">
        <f>IF(ISBLANK(INDEX('Policy Characteristics'!B:B,MATCH($C1494,'Policy Characteristics'!$C:$C,0))),"",INDEX('Policy Characteristics'!B:B,MATCH($C1494,'Policy Characteristics'!$C:$C,0)))</f>
        <v>Fuel Use Reduction</v>
      </c>
      <c r="C1494" s="144" t="str">
        <f t="shared" si="69"/>
        <v>RnD Industry Fuel Use Perc Reduction</v>
      </c>
      <c r="D1494" t="s">
        <v>1973</v>
      </c>
      <c r="E1494" s="45"/>
      <c r="F1494" s="6" t="s">
        <v>1998</v>
      </c>
      <c r="G1494" s="45"/>
      <c r="H1494" s="43">
        <v>1504</v>
      </c>
      <c r="I1494" t="s">
        <v>43</v>
      </c>
      <c r="J1494" s="145" t="str">
        <f>IF(ISBLANK(INDEX('Policy Characteristics'!D:D,MATCH($C1494,'Policy Characteristics'!$C:$C,0))),"",INDEX('Policy Characteristics'!D:D,MATCH($C1494,'Policy Characteristics'!$C:$C,0)))</f>
        <v>R&amp;D Fuel Use Reductions</v>
      </c>
      <c r="K1494" s="144" t="str">
        <f>IF(ISBLANK(INDEX('Policy Characteristics'!E:E,MATCH($C1494,'Policy Characteristics'!$C:$C,0))),"",INDEX('Policy Characteristics'!E:E,MATCH($C1494,'Policy Characteristics'!$C:$C,0)))</f>
        <v>RnD industry fuel use reduction</v>
      </c>
      <c r="L1494" s="151">
        <f>IF(ISBLANK(INDEX('Policy Characteristics'!F:F,MATCH($C1494,'Policy Characteristics'!$C:$C,0))),"",INDEX('Policy Characteristics'!F:F,MATCH($C1494,'Policy Characteristics'!$C:$C,0)))</f>
        <v>0</v>
      </c>
      <c r="M1494" s="151">
        <f>IF(ISBLANK(INDEX('Policy Characteristics'!G:G,MATCH($C1494,'Policy Characteristics'!$C:$C,0))),"",INDEX('Policy Characteristics'!G:G,MATCH($C1494,'Policy Characteristics'!$C:$C,0)))</f>
        <v>0.3</v>
      </c>
      <c r="N1494" s="151">
        <f>IF(ISBLANK(INDEX('Policy Characteristics'!H:H,MATCH($C1494,'Policy Characteristics'!$C:$C,0))),"",INDEX('Policy Characteristics'!H:H,MATCH($C1494,'Policy Characteristics'!$C:$C,0)))</f>
        <v>0.01</v>
      </c>
      <c r="O1494" s="144" t="str">
        <f>IF(ISBLANK(INDEX('Policy Characteristics'!I:I,MATCH($C1494,'Policy Characteristics'!$C:$C,0))),"",INDEX('Policy Characteristics'!I:I,MATCH($C1494,'Policy Characteristics'!$C:$C,0)))</f>
        <v>% reduction in fuel use</v>
      </c>
      <c r="P1494" s="14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44" t="str">
        <f>IF(ISBLANK(INDEX('Policy Characteristics'!K:K,MATCH($C1494,'Policy Characteristics'!$C:$C,0))),"",INDEX('Policy Characteristics'!K:K,MATCH($C1494,'Policy Characteristics'!$C:$C,0)))</f>
        <v>architectural-design.html#rnd</v>
      </c>
      <c r="R1494" s="144" t="str">
        <f>IF(ISBLANK(INDEX('Policy Characteristics'!L:L,MATCH($C1494,'Policy Characteristics'!$C:$C,0))),"",INDEX('Policy Characteristics'!L:L,MATCH($C1494,'Policy Characteristics'!$C:$C,0)))</f>
        <v>research-and-development.html</v>
      </c>
    </row>
    <row r="1495" spans="1:18" x14ac:dyDescent="0.25">
      <c r="A1495" s="144" t="str">
        <f>IF(ISBLANK(INDEX('Policy Characteristics'!A:A,MATCH($C1495,'Policy Characteristics'!$C:$C,0))),"",INDEX('Policy Characteristics'!A:A,MATCH($C1495,'Policy Characteristics'!$C:$C,0)))</f>
        <v>Research and Development</v>
      </c>
      <c r="B1495" s="152" t="str">
        <f>IF(ISBLANK(INDEX('Policy Characteristics'!B:B,MATCH($C1495,'Policy Characteristics'!$C:$C,0))),"",INDEX('Policy Characteristics'!B:B,MATCH($C1495,'Policy Characteristics'!$C:$C,0)))</f>
        <v>Fuel Use Reduction</v>
      </c>
      <c r="C1495" s="144" t="str">
        <f t="shared" si="69"/>
        <v>RnD Industry Fuel Use Perc Reduction</v>
      </c>
      <c r="D1495" t="s">
        <v>1974</v>
      </c>
      <c r="E1495" s="45"/>
      <c r="F1495" s="6" t="s">
        <v>1999</v>
      </c>
      <c r="G1495" s="45"/>
      <c r="H1495" s="43">
        <v>1505</v>
      </c>
      <c r="I1495" t="s">
        <v>43</v>
      </c>
      <c r="J1495" s="145" t="str">
        <f>IF(ISBLANK(INDEX('Policy Characteristics'!D:D,MATCH($C1495,'Policy Characteristics'!$C:$C,0))),"",INDEX('Policy Characteristics'!D:D,MATCH($C1495,'Policy Characteristics'!$C:$C,0)))</f>
        <v>R&amp;D Fuel Use Reductions</v>
      </c>
      <c r="K1495" s="144" t="str">
        <f>IF(ISBLANK(INDEX('Policy Characteristics'!E:E,MATCH($C1495,'Policy Characteristics'!$C:$C,0))),"",INDEX('Policy Characteristics'!E:E,MATCH($C1495,'Policy Characteristics'!$C:$C,0)))</f>
        <v>RnD industry fuel use reduction</v>
      </c>
      <c r="L1495" s="151">
        <f>IF(ISBLANK(INDEX('Policy Characteristics'!F:F,MATCH($C1495,'Policy Characteristics'!$C:$C,0))),"",INDEX('Policy Characteristics'!F:F,MATCH($C1495,'Policy Characteristics'!$C:$C,0)))</f>
        <v>0</v>
      </c>
      <c r="M1495" s="151">
        <f>IF(ISBLANK(INDEX('Policy Characteristics'!G:G,MATCH($C1495,'Policy Characteristics'!$C:$C,0))),"",INDEX('Policy Characteristics'!G:G,MATCH($C1495,'Policy Characteristics'!$C:$C,0)))</f>
        <v>0.3</v>
      </c>
      <c r="N1495" s="151">
        <f>IF(ISBLANK(INDEX('Policy Characteristics'!H:H,MATCH($C1495,'Policy Characteristics'!$C:$C,0))),"",INDEX('Policy Characteristics'!H:H,MATCH($C1495,'Policy Characteristics'!$C:$C,0)))</f>
        <v>0.01</v>
      </c>
      <c r="O1495" s="144" t="str">
        <f>IF(ISBLANK(INDEX('Policy Characteristics'!I:I,MATCH($C1495,'Policy Characteristics'!$C:$C,0))),"",INDEX('Policy Characteristics'!I:I,MATCH($C1495,'Policy Characteristics'!$C:$C,0)))</f>
        <v>% reduction in fuel use</v>
      </c>
      <c r="P1495" s="14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44" t="str">
        <f>IF(ISBLANK(INDEX('Policy Characteristics'!K:K,MATCH($C1495,'Policy Characteristics'!$C:$C,0))),"",INDEX('Policy Characteristics'!K:K,MATCH($C1495,'Policy Characteristics'!$C:$C,0)))</f>
        <v>architectural-design.html#rnd</v>
      </c>
      <c r="R1495" s="144" t="str">
        <f>IF(ISBLANK(INDEX('Policy Characteristics'!L:L,MATCH($C1495,'Policy Characteristics'!$C:$C,0))),"",INDEX('Policy Characteristics'!L:L,MATCH($C1495,'Policy Characteristics'!$C:$C,0)))</f>
        <v>research-and-development.html</v>
      </c>
    </row>
    <row r="1496" spans="1:18" x14ac:dyDescent="0.25">
      <c r="A1496" s="144" t="str">
        <f>IF(ISBLANK(INDEX('Policy Characteristics'!A:A,MATCH($C1496,'Policy Characteristics'!$C:$C,0))),"",INDEX('Policy Characteristics'!A:A,MATCH($C1496,'Policy Characteristics'!$C:$C,0)))</f>
        <v>Research and Development</v>
      </c>
      <c r="B1496" s="152" t="str">
        <f>IF(ISBLANK(INDEX('Policy Characteristics'!B:B,MATCH($C1496,'Policy Characteristics'!$C:$C,0))),"",INDEX('Policy Characteristics'!B:B,MATCH($C1496,'Policy Characteristics'!$C:$C,0)))</f>
        <v>Fuel Use Reduction</v>
      </c>
      <c r="C1496" s="144" t="str">
        <f t="shared" si="69"/>
        <v>RnD Industry Fuel Use Perc Reduction</v>
      </c>
      <c r="D1496" t="s">
        <v>1975</v>
      </c>
      <c r="E1496" s="45"/>
      <c r="F1496" s="6" t="s">
        <v>2000</v>
      </c>
      <c r="G1496" s="45"/>
      <c r="H1496" s="43">
        <v>1506</v>
      </c>
      <c r="I1496" t="s">
        <v>43</v>
      </c>
      <c r="J1496" s="145" t="str">
        <f>IF(ISBLANK(INDEX('Policy Characteristics'!D:D,MATCH($C1496,'Policy Characteristics'!$C:$C,0))),"",INDEX('Policy Characteristics'!D:D,MATCH($C1496,'Policy Characteristics'!$C:$C,0)))</f>
        <v>R&amp;D Fuel Use Reductions</v>
      </c>
      <c r="K1496" s="144" t="str">
        <f>IF(ISBLANK(INDEX('Policy Characteristics'!E:E,MATCH($C1496,'Policy Characteristics'!$C:$C,0))),"",INDEX('Policy Characteristics'!E:E,MATCH($C1496,'Policy Characteristics'!$C:$C,0)))</f>
        <v>RnD industry fuel use reduction</v>
      </c>
      <c r="L1496" s="151">
        <f>IF(ISBLANK(INDEX('Policy Characteristics'!F:F,MATCH($C1496,'Policy Characteristics'!$C:$C,0))),"",INDEX('Policy Characteristics'!F:F,MATCH($C1496,'Policy Characteristics'!$C:$C,0)))</f>
        <v>0</v>
      </c>
      <c r="M1496" s="151">
        <f>IF(ISBLANK(INDEX('Policy Characteristics'!G:G,MATCH($C1496,'Policy Characteristics'!$C:$C,0))),"",INDEX('Policy Characteristics'!G:G,MATCH($C1496,'Policy Characteristics'!$C:$C,0)))</f>
        <v>0.3</v>
      </c>
      <c r="N1496" s="151">
        <f>IF(ISBLANK(INDEX('Policy Characteristics'!H:H,MATCH($C1496,'Policy Characteristics'!$C:$C,0))),"",INDEX('Policy Characteristics'!H:H,MATCH($C1496,'Policy Characteristics'!$C:$C,0)))</f>
        <v>0.01</v>
      </c>
      <c r="O1496" s="144" t="str">
        <f>IF(ISBLANK(INDEX('Policy Characteristics'!I:I,MATCH($C1496,'Policy Characteristics'!$C:$C,0))),"",INDEX('Policy Characteristics'!I:I,MATCH($C1496,'Policy Characteristics'!$C:$C,0)))</f>
        <v>% reduction in fuel use</v>
      </c>
      <c r="P1496" s="14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44" t="str">
        <f>IF(ISBLANK(INDEX('Policy Characteristics'!K:K,MATCH($C1496,'Policy Characteristics'!$C:$C,0))),"",INDEX('Policy Characteristics'!K:K,MATCH($C1496,'Policy Characteristics'!$C:$C,0)))</f>
        <v>architectural-design.html#rnd</v>
      </c>
      <c r="R1496" s="144" t="str">
        <f>IF(ISBLANK(INDEX('Policy Characteristics'!L:L,MATCH($C1496,'Policy Characteristics'!$C:$C,0))),"",INDEX('Policy Characteristics'!L:L,MATCH($C1496,'Policy Characteristics'!$C:$C,0)))</f>
        <v>research-and-development.html</v>
      </c>
    </row>
    <row r="1497" spans="1:18" x14ac:dyDescent="0.25">
      <c r="A1497" s="144" t="str">
        <f>IF(ISBLANK(INDEX('Policy Characteristics'!A:A,MATCH($C1497,'Policy Characteristics'!$C:$C,0))),"",INDEX('Policy Characteristics'!A:A,MATCH($C1497,'Policy Characteristics'!$C:$C,0)))</f>
        <v>Research and Development</v>
      </c>
      <c r="B1497" s="152" t="str">
        <f>IF(ISBLANK(INDEX('Policy Characteristics'!B:B,MATCH($C1497,'Policy Characteristics'!$C:$C,0))),"",INDEX('Policy Characteristics'!B:B,MATCH($C1497,'Policy Characteristics'!$C:$C,0)))</f>
        <v>Fuel Use Reduction</v>
      </c>
      <c r="C1497" s="144" t="str">
        <f t="shared" si="69"/>
        <v>RnD Industry Fuel Use Perc Reduction</v>
      </c>
      <c r="D1497" t="s">
        <v>1976</v>
      </c>
      <c r="E1497" s="45"/>
      <c r="F1497" s="6" t="s">
        <v>2001</v>
      </c>
      <c r="G1497" s="45"/>
      <c r="H1497" s="43">
        <v>1507</v>
      </c>
      <c r="I1497" t="s">
        <v>43</v>
      </c>
      <c r="J1497" s="145" t="str">
        <f>IF(ISBLANK(INDEX('Policy Characteristics'!D:D,MATCH($C1497,'Policy Characteristics'!$C:$C,0))),"",INDEX('Policy Characteristics'!D:D,MATCH($C1497,'Policy Characteristics'!$C:$C,0)))</f>
        <v>R&amp;D Fuel Use Reductions</v>
      </c>
      <c r="K1497" s="144" t="str">
        <f>IF(ISBLANK(INDEX('Policy Characteristics'!E:E,MATCH($C1497,'Policy Characteristics'!$C:$C,0))),"",INDEX('Policy Characteristics'!E:E,MATCH($C1497,'Policy Characteristics'!$C:$C,0)))</f>
        <v>RnD industry fuel use reduction</v>
      </c>
      <c r="L1497" s="151">
        <f>IF(ISBLANK(INDEX('Policy Characteristics'!F:F,MATCH($C1497,'Policy Characteristics'!$C:$C,0))),"",INDEX('Policy Characteristics'!F:F,MATCH($C1497,'Policy Characteristics'!$C:$C,0)))</f>
        <v>0</v>
      </c>
      <c r="M1497" s="151">
        <f>IF(ISBLANK(INDEX('Policy Characteristics'!G:G,MATCH($C1497,'Policy Characteristics'!$C:$C,0))),"",INDEX('Policy Characteristics'!G:G,MATCH($C1497,'Policy Characteristics'!$C:$C,0)))</f>
        <v>0.3</v>
      </c>
      <c r="N1497" s="151">
        <f>IF(ISBLANK(INDEX('Policy Characteristics'!H:H,MATCH($C1497,'Policy Characteristics'!$C:$C,0))),"",INDEX('Policy Characteristics'!H:H,MATCH($C1497,'Policy Characteristics'!$C:$C,0)))</f>
        <v>0.01</v>
      </c>
      <c r="O1497" s="144" t="str">
        <f>IF(ISBLANK(INDEX('Policy Characteristics'!I:I,MATCH($C1497,'Policy Characteristics'!$C:$C,0))),"",INDEX('Policy Characteristics'!I:I,MATCH($C1497,'Policy Characteristics'!$C:$C,0)))</f>
        <v>% reduction in fuel use</v>
      </c>
      <c r="P1497" s="14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44" t="str">
        <f>IF(ISBLANK(INDEX('Policy Characteristics'!K:K,MATCH($C1497,'Policy Characteristics'!$C:$C,0))),"",INDEX('Policy Characteristics'!K:K,MATCH($C1497,'Policy Characteristics'!$C:$C,0)))</f>
        <v>architectural-design.html#rnd</v>
      </c>
      <c r="R1497" s="144" t="str">
        <f>IF(ISBLANK(INDEX('Policy Characteristics'!L:L,MATCH($C1497,'Policy Characteristics'!$C:$C,0))),"",INDEX('Policy Characteristics'!L:L,MATCH($C1497,'Policy Characteristics'!$C:$C,0)))</f>
        <v>research-and-development.html</v>
      </c>
    </row>
    <row r="1498" spans="1:18" x14ac:dyDescent="0.25">
      <c r="A1498" s="144" t="str">
        <f>IF(ISBLANK(INDEX('Policy Characteristics'!A:A,MATCH($C1498,'Policy Characteristics'!$C:$C,0))),"",INDEX('Policy Characteristics'!A:A,MATCH($C1498,'Policy Characteristics'!$C:$C,0)))</f>
        <v>Research and Development</v>
      </c>
      <c r="B1498" s="152" t="str">
        <f>IF(ISBLANK(INDEX('Policy Characteristics'!B:B,MATCH($C1498,'Policy Characteristics'!$C:$C,0))),"",INDEX('Policy Characteristics'!B:B,MATCH($C1498,'Policy Characteristics'!$C:$C,0)))</f>
        <v>Fuel Use Reduction</v>
      </c>
      <c r="C1498" s="144" t="str">
        <f t="shared" si="69"/>
        <v>RnD Industry Fuel Use Perc Reduction</v>
      </c>
      <c r="D1498" t="s">
        <v>1977</v>
      </c>
      <c r="E1498" s="45"/>
      <c r="F1498" s="6" t="s">
        <v>2002</v>
      </c>
      <c r="G1498" s="45"/>
      <c r="H1498" s="43">
        <v>1508</v>
      </c>
      <c r="I1498" t="s">
        <v>43</v>
      </c>
      <c r="J1498" s="145" t="str">
        <f>IF(ISBLANK(INDEX('Policy Characteristics'!D:D,MATCH($C1498,'Policy Characteristics'!$C:$C,0))),"",INDEX('Policy Characteristics'!D:D,MATCH($C1498,'Policy Characteristics'!$C:$C,0)))</f>
        <v>R&amp;D Fuel Use Reductions</v>
      </c>
      <c r="K1498" s="144" t="str">
        <f>IF(ISBLANK(INDEX('Policy Characteristics'!E:E,MATCH($C1498,'Policy Characteristics'!$C:$C,0))),"",INDEX('Policy Characteristics'!E:E,MATCH($C1498,'Policy Characteristics'!$C:$C,0)))</f>
        <v>RnD industry fuel use reduction</v>
      </c>
      <c r="L1498" s="151">
        <f>IF(ISBLANK(INDEX('Policy Characteristics'!F:F,MATCH($C1498,'Policy Characteristics'!$C:$C,0))),"",INDEX('Policy Characteristics'!F:F,MATCH($C1498,'Policy Characteristics'!$C:$C,0)))</f>
        <v>0</v>
      </c>
      <c r="M1498" s="151">
        <f>IF(ISBLANK(INDEX('Policy Characteristics'!G:G,MATCH($C1498,'Policy Characteristics'!$C:$C,0))),"",INDEX('Policy Characteristics'!G:G,MATCH($C1498,'Policy Characteristics'!$C:$C,0)))</f>
        <v>0.3</v>
      </c>
      <c r="N1498" s="151">
        <f>IF(ISBLANK(INDEX('Policy Characteristics'!H:H,MATCH($C1498,'Policy Characteristics'!$C:$C,0))),"",INDEX('Policy Characteristics'!H:H,MATCH($C1498,'Policy Characteristics'!$C:$C,0)))</f>
        <v>0.01</v>
      </c>
      <c r="O1498" s="144" t="str">
        <f>IF(ISBLANK(INDEX('Policy Characteristics'!I:I,MATCH($C1498,'Policy Characteristics'!$C:$C,0))),"",INDEX('Policy Characteristics'!I:I,MATCH($C1498,'Policy Characteristics'!$C:$C,0)))</f>
        <v>% reduction in fuel use</v>
      </c>
      <c r="P1498" s="14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44" t="str">
        <f>IF(ISBLANK(INDEX('Policy Characteristics'!K:K,MATCH($C1498,'Policy Characteristics'!$C:$C,0))),"",INDEX('Policy Characteristics'!K:K,MATCH($C1498,'Policy Characteristics'!$C:$C,0)))</f>
        <v>architectural-design.html#rnd</v>
      </c>
      <c r="R1498" s="144" t="str">
        <f>IF(ISBLANK(INDEX('Policy Characteristics'!L:L,MATCH($C1498,'Policy Characteristics'!$C:$C,0))),"",INDEX('Policy Characteristics'!L:L,MATCH($C1498,'Policy Characteristics'!$C:$C,0)))</f>
        <v>research-and-development.html</v>
      </c>
    </row>
    <row r="1499" spans="1:18" x14ac:dyDescent="0.25">
      <c r="A1499" s="144" t="str">
        <f>IF(ISBLANK(INDEX('Policy Characteristics'!A:A,MATCH($C1499,'Policy Characteristics'!$C:$C,0))),"",INDEX('Policy Characteristics'!A:A,MATCH($C1499,'Policy Characteristics'!$C:$C,0)))</f>
        <v>Research and Development</v>
      </c>
      <c r="B1499" s="152" t="str">
        <f>IF(ISBLANK(INDEX('Policy Characteristics'!B:B,MATCH($C1499,'Policy Characteristics'!$C:$C,0))),"",INDEX('Policy Characteristics'!B:B,MATCH($C1499,'Policy Characteristics'!$C:$C,0)))</f>
        <v>Fuel Use Reduction</v>
      </c>
      <c r="C1499" s="144" t="str">
        <f t="shared" si="69"/>
        <v>RnD Industry Fuel Use Perc Reduction</v>
      </c>
      <c r="D1499" t="s">
        <v>1978</v>
      </c>
      <c r="E1499" s="45"/>
      <c r="F1499" s="6" t="s">
        <v>2003</v>
      </c>
      <c r="G1499" s="45"/>
      <c r="H1499" s="43">
        <v>1509</v>
      </c>
      <c r="I1499" t="s">
        <v>43</v>
      </c>
      <c r="J1499" s="145" t="str">
        <f>IF(ISBLANK(INDEX('Policy Characteristics'!D:D,MATCH($C1499,'Policy Characteristics'!$C:$C,0))),"",INDEX('Policy Characteristics'!D:D,MATCH($C1499,'Policy Characteristics'!$C:$C,0)))</f>
        <v>R&amp;D Fuel Use Reductions</v>
      </c>
      <c r="K1499" s="144" t="str">
        <f>IF(ISBLANK(INDEX('Policy Characteristics'!E:E,MATCH($C1499,'Policy Characteristics'!$C:$C,0))),"",INDEX('Policy Characteristics'!E:E,MATCH($C1499,'Policy Characteristics'!$C:$C,0)))</f>
        <v>RnD industry fuel use reduction</v>
      </c>
      <c r="L1499" s="151">
        <f>IF(ISBLANK(INDEX('Policy Characteristics'!F:F,MATCH($C1499,'Policy Characteristics'!$C:$C,0))),"",INDEX('Policy Characteristics'!F:F,MATCH($C1499,'Policy Characteristics'!$C:$C,0)))</f>
        <v>0</v>
      </c>
      <c r="M1499" s="151">
        <f>IF(ISBLANK(INDEX('Policy Characteristics'!G:G,MATCH($C1499,'Policy Characteristics'!$C:$C,0))),"",INDEX('Policy Characteristics'!G:G,MATCH($C1499,'Policy Characteristics'!$C:$C,0)))</f>
        <v>0.3</v>
      </c>
      <c r="N1499" s="151">
        <f>IF(ISBLANK(INDEX('Policy Characteristics'!H:H,MATCH($C1499,'Policy Characteristics'!$C:$C,0))),"",INDEX('Policy Characteristics'!H:H,MATCH($C1499,'Policy Characteristics'!$C:$C,0)))</f>
        <v>0.01</v>
      </c>
      <c r="O1499" s="144" t="str">
        <f>IF(ISBLANK(INDEX('Policy Characteristics'!I:I,MATCH($C1499,'Policy Characteristics'!$C:$C,0))),"",INDEX('Policy Characteristics'!I:I,MATCH($C1499,'Policy Characteristics'!$C:$C,0)))</f>
        <v>% reduction in fuel use</v>
      </c>
      <c r="P1499" s="14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44" t="str">
        <f>IF(ISBLANK(INDEX('Policy Characteristics'!K:K,MATCH($C1499,'Policy Characteristics'!$C:$C,0))),"",INDEX('Policy Characteristics'!K:K,MATCH($C1499,'Policy Characteristics'!$C:$C,0)))</f>
        <v>architectural-design.html#rnd</v>
      </c>
      <c r="R1499" s="144" t="str">
        <f>IF(ISBLANK(INDEX('Policy Characteristics'!L:L,MATCH($C1499,'Policy Characteristics'!$C:$C,0))),"",INDEX('Policy Characteristics'!L:L,MATCH($C1499,'Policy Characteristics'!$C:$C,0)))</f>
        <v>research-and-development.html</v>
      </c>
    </row>
    <row r="1500" spans="1:18" x14ac:dyDescent="0.25">
      <c r="A1500" s="144" t="str">
        <f>IF(ISBLANK(INDEX('Policy Characteristics'!A:A,MATCH($C1500,'Policy Characteristics'!$C:$C,0))),"",INDEX('Policy Characteristics'!A:A,MATCH($C1500,'Policy Characteristics'!$C:$C,0)))</f>
        <v>Research and Development</v>
      </c>
      <c r="B1500" s="152" t="str">
        <f>IF(ISBLANK(INDEX('Policy Characteristics'!B:B,MATCH($C1500,'Policy Characteristics'!$C:$C,0))),"",INDEX('Policy Characteristics'!B:B,MATCH($C1500,'Policy Characteristics'!$C:$C,0)))</f>
        <v>Fuel Use Reduction</v>
      </c>
      <c r="C1500" s="144" t="str">
        <f t="shared" si="69"/>
        <v>RnD Industry Fuel Use Perc Reduction</v>
      </c>
      <c r="D1500" t="s">
        <v>1979</v>
      </c>
      <c r="E1500" s="45"/>
      <c r="F1500" s="6" t="s">
        <v>2004</v>
      </c>
      <c r="G1500" s="45"/>
      <c r="H1500" s="43">
        <v>1510</v>
      </c>
      <c r="I1500" t="s">
        <v>43</v>
      </c>
      <c r="J1500" s="145" t="str">
        <f>IF(ISBLANK(INDEX('Policy Characteristics'!D:D,MATCH($C1500,'Policy Characteristics'!$C:$C,0))),"",INDEX('Policy Characteristics'!D:D,MATCH($C1500,'Policy Characteristics'!$C:$C,0)))</f>
        <v>R&amp;D Fuel Use Reductions</v>
      </c>
      <c r="K1500" s="144" t="str">
        <f>IF(ISBLANK(INDEX('Policy Characteristics'!E:E,MATCH($C1500,'Policy Characteristics'!$C:$C,0))),"",INDEX('Policy Characteristics'!E:E,MATCH($C1500,'Policy Characteristics'!$C:$C,0)))</f>
        <v>RnD industry fuel use reduction</v>
      </c>
      <c r="L1500" s="151">
        <f>IF(ISBLANK(INDEX('Policy Characteristics'!F:F,MATCH($C1500,'Policy Characteristics'!$C:$C,0))),"",INDEX('Policy Characteristics'!F:F,MATCH($C1500,'Policy Characteristics'!$C:$C,0)))</f>
        <v>0</v>
      </c>
      <c r="M1500" s="151">
        <f>IF(ISBLANK(INDEX('Policy Characteristics'!G:G,MATCH($C1500,'Policy Characteristics'!$C:$C,0))),"",INDEX('Policy Characteristics'!G:G,MATCH($C1500,'Policy Characteristics'!$C:$C,0)))</f>
        <v>0.3</v>
      </c>
      <c r="N1500" s="151">
        <f>IF(ISBLANK(INDEX('Policy Characteristics'!H:H,MATCH($C1500,'Policy Characteristics'!$C:$C,0))),"",INDEX('Policy Characteristics'!H:H,MATCH($C1500,'Policy Characteristics'!$C:$C,0)))</f>
        <v>0.01</v>
      </c>
      <c r="O1500" s="144" t="str">
        <f>IF(ISBLANK(INDEX('Policy Characteristics'!I:I,MATCH($C1500,'Policy Characteristics'!$C:$C,0))),"",INDEX('Policy Characteristics'!I:I,MATCH($C1500,'Policy Characteristics'!$C:$C,0)))</f>
        <v>% reduction in fuel use</v>
      </c>
      <c r="P1500" s="14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44" t="str">
        <f>IF(ISBLANK(INDEX('Policy Characteristics'!K:K,MATCH($C1500,'Policy Characteristics'!$C:$C,0))),"",INDEX('Policy Characteristics'!K:K,MATCH($C1500,'Policy Characteristics'!$C:$C,0)))</f>
        <v>architectural-design.html#rnd</v>
      </c>
      <c r="R1500" s="144" t="str">
        <f>IF(ISBLANK(INDEX('Policy Characteristics'!L:L,MATCH($C1500,'Policy Characteristics'!$C:$C,0))),"",INDEX('Policy Characteristics'!L:L,MATCH($C1500,'Policy Characteristics'!$C:$C,0)))</f>
        <v>research-and-development.html</v>
      </c>
    </row>
    <row r="1501" spans="1:18" x14ac:dyDescent="0.25">
      <c r="A1501" s="144" t="str">
        <f>IF(ISBLANK(INDEX('Policy Characteristics'!A:A,MATCH($C1501,'Policy Characteristics'!$C:$C,0))),"",INDEX('Policy Characteristics'!A:A,MATCH($C1501,'Policy Characteristics'!$C:$C,0)))</f>
        <v>Research and Development</v>
      </c>
      <c r="B1501" s="152" t="str">
        <f>IF(ISBLANK(INDEX('Policy Characteristics'!B:B,MATCH($C1501,'Policy Characteristics'!$C:$C,0))),"",INDEX('Policy Characteristics'!B:B,MATCH($C1501,'Policy Characteristics'!$C:$C,0)))</f>
        <v>Fuel Use Reduction</v>
      </c>
      <c r="C1501" s="144" t="str">
        <f t="shared" si="69"/>
        <v>RnD Industry Fuel Use Perc Reduction</v>
      </c>
      <c r="D1501" t="s">
        <v>1980</v>
      </c>
      <c r="E1501" s="45"/>
      <c r="F1501" s="6" t="s">
        <v>2005</v>
      </c>
      <c r="G1501" s="45"/>
      <c r="H1501" s="43">
        <v>1511</v>
      </c>
      <c r="I1501" t="s">
        <v>43</v>
      </c>
      <c r="J1501" s="145" t="str">
        <f>IF(ISBLANK(INDEX('Policy Characteristics'!D:D,MATCH($C1501,'Policy Characteristics'!$C:$C,0))),"",INDEX('Policy Characteristics'!D:D,MATCH($C1501,'Policy Characteristics'!$C:$C,0)))</f>
        <v>R&amp;D Fuel Use Reductions</v>
      </c>
      <c r="K1501" s="144" t="str">
        <f>IF(ISBLANK(INDEX('Policy Characteristics'!E:E,MATCH($C1501,'Policy Characteristics'!$C:$C,0))),"",INDEX('Policy Characteristics'!E:E,MATCH($C1501,'Policy Characteristics'!$C:$C,0)))</f>
        <v>RnD industry fuel use reduction</v>
      </c>
      <c r="L1501" s="151">
        <f>IF(ISBLANK(INDEX('Policy Characteristics'!F:F,MATCH($C1501,'Policy Characteristics'!$C:$C,0))),"",INDEX('Policy Characteristics'!F:F,MATCH($C1501,'Policy Characteristics'!$C:$C,0)))</f>
        <v>0</v>
      </c>
      <c r="M1501" s="151">
        <f>IF(ISBLANK(INDEX('Policy Characteristics'!G:G,MATCH($C1501,'Policy Characteristics'!$C:$C,0))),"",INDEX('Policy Characteristics'!G:G,MATCH($C1501,'Policy Characteristics'!$C:$C,0)))</f>
        <v>0.3</v>
      </c>
      <c r="N1501" s="151">
        <f>IF(ISBLANK(INDEX('Policy Characteristics'!H:H,MATCH($C1501,'Policy Characteristics'!$C:$C,0))),"",INDEX('Policy Characteristics'!H:H,MATCH($C1501,'Policy Characteristics'!$C:$C,0)))</f>
        <v>0.01</v>
      </c>
      <c r="O1501" s="144" t="str">
        <f>IF(ISBLANK(INDEX('Policy Characteristics'!I:I,MATCH($C1501,'Policy Characteristics'!$C:$C,0))),"",INDEX('Policy Characteristics'!I:I,MATCH($C1501,'Policy Characteristics'!$C:$C,0)))</f>
        <v>% reduction in fuel use</v>
      </c>
      <c r="P1501" s="14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44" t="str">
        <f>IF(ISBLANK(INDEX('Policy Characteristics'!K:K,MATCH($C1501,'Policy Characteristics'!$C:$C,0))),"",INDEX('Policy Characteristics'!K:K,MATCH($C1501,'Policy Characteristics'!$C:$C,0)))</f>
        <v>architectural-design.html#rnd</v>
      </c>
      <c r="R1501" s="144" t="str">
        <f>IF(ISBLANK(INDEX('Policy Characteristics'!L:L,MATCH($C1501,'Policy Characteristics'!$C:$C,0))),"",INDEX('Policy Characteristics'!L:L,MATCH($C1501,'Policy Characteristics'!$C:$C,0)))</f>
        <v>research-and-development.html</v>
      </c>
    </row>
    <row r="1502" spans="1:18" x14ac:dyDescent="0.25">
      <c r="A1502" s="144" t="str">
        <f>IF(ISBLANK(INDEX('Policy Characteristics'!A:A,MATCH($C1502,'Policy Characteristics'!$C:$C,0))),"",INDEX('Policy Characteristics'!A:A,MATCH($C1502,'Policy Characteristics'!$C:$C,0)))</f>
        <v>Research and Development</v>
      </c>
      <c r="B1502" s="152" t="str">
        <f>IF(ISBLANK(INDEX('Policy Characteristics'!B:B,MATCH($C1502,'Policy Characteristics'!$C:$C,0))),"",INDEX('Policy Characteristics'!B:B,MATCH($C1502,'Policy Characteristics'!$C:$C,0)))</f>
        <v>Fuel Use Reduction</v>
      </c>
      <c r="C1502" t="s">
        <v>293</v>
      </c>
      <c r="D1502" s="45" t="s">
        <v>1141</v>
      </c>
      <c r="E1502" s="45"/>
      <c r="F1502" s="45" t="s">
        <v>466</v>
      </c>
      <c r="G1502" s="45"/>
      <c r="H1502" s="43">
        <v>133</v>
      </c>
      <c r="I1502" t="s">
        <v>43</v>
      </c>
      <c r="J1502" s="145" t="str">
        <f>IF(ISBLANK(INDEX('Policy Characteristics'!D:D,MATCH($C1502,'Policy Characteristics'!$C:$C,0))),"",INDEX('Policy Characteristics'!D:D,MATCH($C1502,'Policy Characteristics'!$C:$C,0)))</f>
        <v>R&amp;D Fuel Use Reductions</v>
      </c>
      <c r="K1502" s="144" t="str">
        <f>IF(ISBLANK(INDEX('Policy Characteristics'!E:E,MATCH($C1502,'Policy Characteristics'!$C:$C,0))),"",INDEX('Policy Characteristics'!E:E,MATCH($C1502,'Policy Characteristics'!$C:$C,0)))</f>
        <v>RnD transportation fuel use reduction</v>
      </c>
      <c r="L1502" s="151">
        <f>IF(ISBLANK(INDEX('Policy Characteristics'!F:F,MATCH($C1502,'Policy Characteristics'!$C:$C,0))),"",INDEX('Policy Characteristics'!F:F,MATCH($C1502,'Policy Characteristics'!$C:$C,0)))</f>
        <v>0</v>
      </c>
      <c r="M1502" s="151">
        <f>IF(ISBLANK(INDEX('Policy Characteristics'!G:G,MATCH($C1502,'Policy Characteristics'!$C:$C,0))),"",INDEX('Policy Characteristics'!G:G,MATCH($C1502,'Policy Characteristics'!$C:$C,0)))</f>
        <v>0.3</v>
      </c>
      <c r="N1502" s="151">
        <f>IF(ISBLANK(INDEX('Policy Characteristics'!H:H,MATCH($C1502,'Policy Characteristics'!$C:$C,0))),"",INDEX('Policy Characteristics'!H:H,MATCH($C1502,'Policy Characteristics'!$C:$C,0)))</f>
        <v>0.01</v>
      </c>
      <c r="O1502" s="144" t="str">
        <f>IF(ISBLANK(INDEX('Policy Characteristics'!I:I,MATCH($C1502,'Policy Characteristics'!$C:$C,0))),"",INDEX('Policy Characteristics'!I:I,MATCH($C1502,'Policy Characteristics'!$C:$C,0)))</f>
        <v>% reduction in fuel use</v>
      </c>
      <c r="P1502" s="14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44" t="str">
        <f>IF(ISBLANK(INDEX('Policy Characteristics'!K:K,MATCH($C1502,'Policy Characteristics'!$C:$C,0))),"",INDEX('Policy Characteristics'!K:K,MATCH($C1502,'Policy Characteristics'!$C:$C,0)))</f>
        <v>architectural-design.html#rnd</v>
      </c>
      <c r="R1502" s="144" t="str">
        <f>IF(ISBLANK(INDEX('Policy Characteristics'!L:L,MATCH($C1502,'Policy Characteristics'!$C:$C,0))),"",INDEX('Policy Characteristics'!L:L,MATCH($C1502,'Policy Characteristics'!$C:$C,0)))</f>
        <v>research-and-development.html</v>
      </c>
    </row>
    <row r="1503" spans="1:18" x14ac:dyDescent="0.25">
      <c r="A1503" s="144" t="str">
        <f>IF(ISBLANK(INDEX('Policy Characteristics'!A:A,MATCH($C1503,'Policy Characteristics'!$C:$C,0))),"",INDEX('Policy Characteristics'!A:A,MATCH($C1503,'Policy Characteristics'!$C:$C,0)))</f>
        <v>Research and Development</v>
      </c>
      <c r="B1503" s="152" t="str">
        <f>IF(ISBLANK(INDEX('Policy Characteristics'!B:B,MATCH($C1503,'Policy Characteristics'!$C:$C,0))),"",INDEX('Policy Characteristics'!B:B,MATCH($C1503,'Policy Characteristics'!$C:$C,0)))</f>
        <v>Fuel Use Reduction</v>
      </c>
      <c r="C1503" s="144" t="str">
        <f t="shared" ref="C1503:C1508" si="70">C$1502</f>
        <v>RnD Transportation Fuel Use Perc Reduction</v>
      </c>
      <c r="D1503" s="45" t="s">
        <v>1142</v>
      </c>
      <c r="E1503" s="45"/>
      <c r="F1503" s="45" t="s">
        <v>467</v>
      </c>
      <c r="G1503" s="45"/>
      <c r="H1503" s="43">
        <v>134</v>
      </c>
      <c r="I1503" t="s">
        <v>43</v>
      </c>
      <c r="J1503" s="145" t="str">
        <f>IF(ISBLANK(INDEX('Policy Characteristics'!D:D,MATCH($C1503,'Policy Characteristics'!$C:$C,0))),"",INDEX('Policy Characteristics'!D:D,MATCH($C1503,'Policy Characteristics'!$C:$C,0)))</f>
        <v>R&amp;D Fuel Use Reductions</v>
      </c>
      <c r="K1503" s="144" t="str">
        <f>IF(ISBLANK(INDEX('Policy Characteristics'!E:E,MATCH($C1503,'Policy Characteristics'!$C:$C,0))),"",INDEX('Policy Characteristics'!E:E,MATCH($C1503,'Policy Characteristics'!$C:$C,0)))</f>
        <v>RnD transportation fuel use reduction</v>
      </c>
      <c r="L1503" s="151">
        <f>IF(ISBLANK(INDEX('Policy Characteristics'!F:F,MATCH($C1503,'Policy Characteristics'!$C:$C,0))),"",INDEX('Policy Characteristics'!F:F,MATCH($C1503,'Policy Characteristics'!$C:$C,0)))</f>
        <v>0</v>
      </c>
      <c r="M1503" s="151">
        <f>IF(ISBLANK(INDEX('Policy Characteristics'!G:G,MATCH($C1503,'Policy Characteristics'!$C:$C,0))),"",INDEX('Policy Characteristics'!G:G,MATCH($C1503,'Policy Characteristics'!$C:$C,0)))</f>
        <v>0.3</v>
      </c>
      <c r="N1503" s="151">
        <f>IF(ISBLANK(INDEX('Policy Characteristics'!H:H,MATCH($C1503,'Policy Characteristics'!$C:$C,0))),"",INDEX('Policy Characteristics'!H:H,MATCH($C1503,'Policy Characteristics'!$C:$C,0)))</f>
        <v>0.01</v>
      </c>
      <c r="O1503" s="144" t="str">
        <f>IF(ISBLANK(INDEX('Policy Characteristics'!I:I,MATCH($C1503,'Policy Characteristics'!$C:$C,0))),"",INDEX('Policy Characteristics'!I:I,MATCH($C1503,'Policy Characteristics'!$C:$C,0)))</f>
        <v>% reduction in fuel use</v>
      </c>
      <c r="P1503" s="14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44" t="str">
        <f>IF(ISBLANK(INDEX('Policy Characteristics'!K:K,MATCH($C1503,'Policy Characteristics'!$C:$C,0))),"",INDEX('Policy Characteristics'!K:K,MATCH($C1503,'Policy Characteristics'!$C:$C,0)))</f>
        <v>architectural-design.html#rnd</v>
      </c>
      <c r="R1503" s="144" t="str">
        <f>IF(ISBLANK(INDEX('Policy Characteristics'!L:L,MATCH($C1503,'Policy Characteristics'!$C:$C,0))),"",INDEX('Policy Characteristics'!L:L,MATCH($C1503,'Policy Characteristics'!$C:$C,0)))</f>
        <v>research-and-development.html</v>
      </c>
    </row>
    <row r="1504" spans="1:18" x14ac:dyDescent="0.25">
      <c r="A1504" s="144" t="str">
        <f>IF(ISBLANK(INDEX('Policy Characteristics'!A:A,MATCH($C1504,'Policy Characteristics'!$C:$C,0))),"",INDEX('Policy Characteristics'!A:A,MATCH($C1504,'Policy Characteristics'!$C:$C,0)))</f>
        <v>Research and Development</v>
      </c>
      <c r="B1504" s="152" t="str">
        <f>IF(ISBLANK(INDEX('Policy Characteristics'!B:B,MATCH($C1504,'Policy Characteristics'!$C:$C,0))),"",INDEX('Policy Characteristics'!B:B,MATCH($C1504,'Policy Characteristics'!$C:$C,0)))</f>
        <v>Fuel Use Reduction</v>
      </c>
      <c r="C1504" s="144" t="str">
        <f t="shared" si="70"/>
        <v>RnD Transportation Fuel Use Perc Reduction</v>
      </c>
      <c r="D1504" s="45" t="s">
        <v>1143</v>
      </c>
      <c r="E1504" s="45"/>
      <c r="F1504" s="45" t="s">
        <v>468</v>
      </c>
      <c r="G1504" s="45"/>
      <c r="H1504" s="43">
        <v>135</v>
      </c>
      <c r="I1504" t="s">
        <v>43</v>
      </c>
      <c r="J1504" s="145" t="str">
        <f>IF(ISBLANK(INDEX('Policy Characteristics'!D:D,MATCH($C1504,'Policy Characteristics'!$C:$C,0))),"",INDEX('Policy Characteristics'!D:D,MATCH($C1504,'Policy Characteristics'!$C:$C,0)))</f>
        <v>R&amp;D Fuel Use Reductions</v>
      </c>
      <c r="K1504" s="144" t="str">
        <f>IF(ISBLANK(INDEX('Policy Characteristics'!E:E,MATCH($C1504,'Policy Characteristics'!$C:$C,0))),"",INDEX('Policy Characteristics'!E:E,MATCH($C1504,'Policy Characteristics'!$C:$C,0)))</f>
        <v>RnD transportation fuel use reduction</v>
      </c>
      <c r="L1504" s="151">
        <f>IF(ISBLANK(INDEX('Policy Characteristics'!F:F,MATCH($C1504,'Policy Characteristics'!$C:$C,0))),"",INDEX('Policy Characteristics'!F:F,MATCH($C1504,'Policy Characteristics'!$C:$C,0)))</f>
        <v>0</v>
      </c>
      <c r="M1504" s="151">
        <f>IF(ISBLANK(INDEX('Policy Characteristics'!G:G,MATCH($C1504,'Policy Characteristics'!$C:$C,0))),"",INDEX('Policy Characteristics'!G:G,MATCH($C1504,'Policy Characteristics'!$C:$C,0)))</f>
        <v>0.3</v>
      </c>
      <c r="N1504" s="151">
        <f>IF(ISBLANK(INDEX('Policy Characteristics'!H:H,MATCH($C1504,'Policy Characteristics'!$C:$C,0))),"",INDEX('Policy Characteristics'!H:H,MATCH($C1504,'Policy Characteristics'!$C:$C,0)))</f>
        <v>0.01</v>
      </c>
      <c r="O1504" s="144" t="str">
        <f>IF(ISBLANK(INDEX('Policy Characteristics'!I:I,MATCH($C1504,'Policy Characteristics'!$C:$C,0))),"",INDEX('Policy Characteristics'!I:I,MATCH($C1504,'Policy Characteristics'!$C:$C,0)))</f>
        <v>% reduction in fuel use</v>
      </c>
      <c r="P1504" s="14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44" t="str">
        <f>IF(ISBLANK(INDEX('Policy Characteristics'!K:K,MATCH($C1504,'Policy Characteristics'!$C:$C,0))),"",INDEX('Policy Characteristics'!K:K,MATCH($C1504,'Policy Characteristics'!$C:$C,0)))</f>
        <v>architectural-design.html#rnd</v>
      </c>
      <c r="R1504" s="144" t="str">
        <f>IF(ISBLANK(INDEX('Policy Characteristics'!L:L,MATCH($C1504,'Policy Characteristics'!$C:$C,0))),"",INDEX('Policy Characteristics'!L:L,MATCH($C1504,'Policy Characteristics'!$C:$C,0)))</f>
        <v>research-and-development.html</v>
      </c>
    </row>
    <row r="1505" spans="1:18" x14ac:dyDescent="0.25">
      <c r="A1505" s="144" t="str">
        <f>IF(ISBLANK(INDEX('Policy Characteristics'!A:A,MATCH($C1505,'Policy Characteristics'!$C:$C,0))),"",INDEX('Policy Characteristics'!A:A,MATCH($C1505,'Policy Characteristics'!$C:$C,0)))</f>
        <v>Research and Development</v>
      </c>
      <c r="B1505" s="152" t="str">
        <f>IF(ISBLANK(INDEX('Policy Characteristics'!B:B,MATCH($C1505,'Policy Characteristics'!$C:$C,0))),"",INDEX('Policy Characteristics'!B:B,MATCH($C1505,'Policy Characteristics'!$C:$C,0)))</f>
        <v>Fuel Use Reduction</v>
      </c>
      <c r="C1505" s="144" t="str">
        <f t="shared" si="70"/>
        <v>RnD Transportation Fuel Use Perc Reduction</v>
      </c>
      <c r="D1505" s="45" t="s">
        <v>1144</v>
      </c>
      <c r="E1505" s="45"/>
      <c r="F1505" s="45" t="s">
        <v>469</v>
      </c>
      <c r="G1505" s="45"/>
      <c r="H1505" s="43">
        <v>136</v>
      </c>
      <c r="I1505" t="s">
        <v>43</v>
      </c>
      <c r="J1505" s="145" t="str">
        <f>IF(ISBLANK(INDEX('Policy Characteristics'!D:D,MATCH($C1505,'Policy Characteristics'!$C:$C,0))),"",INDEX('Policy Characteristics'!D:D,MATCH($C1505,'Policy Characteristics'!$C:$C,0)))</f>
        <v>R&amp;D Fuel Use Reductions</v>
      </c>
      <c r="K1505" s="144" t="str">
        <f>IF(ISBLANK(INDEX('Policy Characteristics'!E:E,MATCH($C1505,'Policy Characteristics'!$C:$C,0))),"",INDEX('Policy Characteristics'!E:E,MATCH($C1505,'Policy Characteristics'!$C:$C,0)))</f>
        <v>RnD transportation fuel use reduction</v>
      </c>
      <c r="L1505" s="151">
        <f>IF(ISBLANK(INDEX('Policy Characteristics'!F:F,MATCH($C1505,'Policy Characteristics'!$C:$C,0))),"",INDEX('Policy Characteristics'!F:F,MATCH($C1505,'Policy Characteristics'!$C:$C,0)))</f>
        <v>0</v>
      </c>
      <c r="M1505" s="151">
        <f>IF(ISBLANK(INDEX('Policy Characteristics'!G:G,MATCH($C1505,'Policy Characteristics'!$C:$C,0))),"",INDEX('Policy Characteristics'!G:G,MATCH($C1505,'Policy Characteristics'!$C:$C,0)))</f>
        <v>0.3</v>
      </c>
      <c r="N1505" s="151">
        <f>IF(ISBLANK(INDEX('Policy Characteristics'!H:H,MATCH($C1505,'Policy Characteristics'!$C:$C,0))),"",INDEX('Policy Characteristics'!H:H,MATCH($C1505,'Policy Characteristics'!$C:$C,0)))</f>
        <v>0.01</v>
      </c>
      <c r="O1505" s="144" t="str">
        <f>IF(ISBLANK(INDEX('Policy Characteristics'!I:I,MATCH($C1505,'Policy Characteristics'!$C:$C,0))),"",INDEX('Policy Characteristics'!I:I,MATCH($C1505,'Policy Characteristics'!$C:$C,0)))</f>
        <v>% reduction in fuel use</v>
      </c>
      <c r="P1505" s="14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44" t="str">
        <f>IF(ISBLANK(INDEX('Policy Characteristics'!K:K,MATCH($C1505,'Policy Characteristics'!$C:$C,0))),"",INDEX('Policy Characteristics'!K:K,MATCH($C1505,'Policy Characteristics'!$C:$C,0)))</f>
        <v>architectural-design.html#rnd</v>
      </c>
      <c r="R1505" s="144" t="str">
        <f>IF(ISBLANK(INDEX('Policy Characteristics'!L:L,MATCH($C1505,'Policy Characteristics'!$C:$C,0))),"",INDEX('Policy Characteristics'!L:L,MATCH($C1505,'Policy Characteristics'!$C:$C,0)))</f>
        <v>research-and-development.html</v>
      </c>
    </row>
    <row r="1506" spans="1:18" x14ac:dyDescent="0.25">
      <c r="A1506" s="144" t="str">
        <f>IF(ISBLANK(INDEX('Policy Characteristics'!A:A,MATCH($C1506,'Policy Characteristics'!$C:$C,0))),"",INDEX('Policy Characteristics'!A:A,MATCH($C1506,'Policy Characteristics'!$C:$C,0)))</f>
        <v>Research and Development</v>
      </c>
      <c r="B1506" s="152" t="str">
        <f>IF(ISBLANK(INDEX('Policy Characteristics'!B:B,MATCH($C1506,'Policy Characteristics'!$C:$C,0))),"",INDEX('Policy Characteristics'!B:B,MATCH($C1506,'Policy Characteristics'!$C:$C,0)))</f>
        <v>Fuel Use Reduction</v>
      </c>
      <c r="C1506" s="144" t="str">
        <f t="shared" si="70"/>
        <v>RnD Transportation Fuel Use Perc Reduction</v>
      </c>
      <c r="D1506" s="45" t="s">
        <v>1145</v>
      </c>
      <c r="E1506" s="45"/>
      <c r="F1506" s="45" t="s">
        <v>470</v>
      </c>
      <c r="G1506" s="45"/>
      <c r="H1506" s="43">
        <v>137</v>
      </c>
      <c r="I1506" t="s">
        <v>43</v>
      </c>
      <c r="J1506" s="145" t="str">
        <f>IF(ISBLANK(INDEX('Policy Characteristics'!D:D,MATCH($C1506,'Policy Characteristics'!$C:$C,0))),"",INDEX('Policy Characteristics'!D:D,MATCH($C1506,'Policy Characteristics'!$C:$C,0)))</f>
        <v>R&amp;D Fuel Use Reductions</v>
      </c>
      <c r="K1506" s="144" t="str">
        <f>IF(ISBLANK(INDEX('Policy Characteristics'!E:E,MATCH($C1506,'Policy Characteristics'!$C:$C,0))),"",INDEX('Policy Characteristics'!E:E,MATCH($C1506,'Policy Characteristics'!$C:$C,0)))</f>
        <v>RnD transportation fuel use reduction</v>
      </c>
      <c r="L1506" s="151">
        <f>IF(ISBLANK(INDEX('Policy Characteristics'!F:F,MATCH($C1506,'Policy Characteristics'!$C:$C,0))),"",INDEX('Policy Characteristics'!F:F,MATCH($C1506,'Policy Characteristics'!$C:$C,0)))</f>
        <v>0</v>
      </c>
      <c r="M1506" s="151">
        <f>IF(ISBLANK(INDEX('Policy Characteristics'!G:G,MATCH($C1506,'Policy Characteristics'!$C:$C,0))),"",INDEX('Policy Characteristics'!G:G,MATCH($C1506,'Policy Characteristics'!$C:$C,0)))</f>
        <v>0.3</v>
      </c>
      <c r="N1506" s="151">
        <f>IF(ISBLANK(INDEX('Policy Characteristics'!H:H,MATCH($C1506,'Policy Characteristics'!$C:$C,0))),"",INDEX('Policy Characteristics'!H:H,MATCH($C1506,'Policy Characteristics'!$C:$C,0)))</f>
        <v>0.01</v>
      </c>
      <c r="O1506" s="144" t="str">
        <f>IF(ISBLANK(INDEX('Policy Characteristics'!I:I,MATCH($C1506,'Policy Characteristics'!$C:$C,0))),"",INDEX('Policy Characteristics'!I:I,MATCH($C1506,'Policy Characteristics'!$C:$C,0)))</f>
        <v>% reduction in fuel use</v>
      </c>
      <c r="P1506" s="14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44" t="str">
        <f>IF(ISBLANK(INDEX('Policy Characteristics'!K:K,MATCH($C1506,'Policy Characteristics'!$C:$C,0))),"",INDEX('Policy Characteristics'!K:K,MATCH($C1506,'Policy Characteristics'!$C:$C,0)))</f>
        <v>architectural-design.html#rnd</v>
      </c>
      <c r="R1506" s="144" t="str">
        <f>IF(ISBLANK(INDEX('Policy Characteristics'!L:L,MATCH($C1506,'Policy Characteristics'!$C:$C,0))),"",INDEX('Policy Characteristics'!L:L,MATCH($C1506,'Policy Characteristics'!$C:$C,0)))</f>
        <v>research-and-development.html</v>
      </c>
    </row>
    <row r="1507" spans="1:18" x14ac:dyDescent="0.25">
      <c r="A1507" s="144" t="str">
        <f>IF(ISBLANK(INDEX('Policy Characteristics'!A:A,MATCH($C1507,'Policy Characteristics'!$C:$C,0))),"",INDEX('Policy Characteristics'!A:A,MATCH($C1507,'Policy Characteristics'!$C:$C,0)))</f>
        <v>Research and Development</v>
      </c>
      <c r="B1507" s="152" t="str">
        <f>IF(ISBLANK(INDEX('Policy Characteristics'!B:B,MATCH($C1507,'Policy Characteristics'!$C:$C,0))),"",INDEX('Policy Characteristics'!B:B,MATCH($C1507,'Policy Characteristics'!$C:$C,0)))</f>
        <v>Fuel Use Reduction</v>
      </c>
      <c r="C1507" s="144" t="str">
        <f t="shared" si="70"/>
        <v>RnD Transportation Fuel Use Perc Reduction</v>
      </c>
      <c r="D1507" s="45" t="s">
        <v>1401</v>
      </c>
      <c r="E1507" s="45"/>
      <c r="F1507" s="45" t="s">
        <v>1684</v>
      </c>
      <c r="G1507" s="45"/>
      <c r="H1507" s="43">
        <v>138</v>
      </c>
      <c r="I1507" t="s">
        <v>43</v>
      </c>
      <c r="J1507" s="145" t="str">
        <f>IF(ISBLANK(INDEX('Policy Characteristics'!D:D,MATCH($C1507,'Policy Characteristics'!$C:$C,0))),"",INDEX('Policy Characteristics'!D:D,MATCH($C1507,'Policy Characteristics'!$C:$C,0)))</f>
        <v>R&amp;D Fuel Use Reductions</v>
      </c>
      <c r="K1507" s="144" t="str">
        <f>IF(ISBLANK(INDEX('Policy Characteristics'!E:E,MATCH($C1507,'Policy Characteristics'!$C:$C,0))),"",INDEX('Policy Characteristics'!E:E,MATCH($C1507,'Policy Characteristics'!$C:$C,0)))</f>
        <v>RnD transportation fuel use reduction</v>
      </c>
      <c r="L1507" s="151">
        <f>IF(ISBLANK(INDEX('Policy Characteristics'!F:F,MATCH($C1507,'Policy Characteristics'!$C:$C,0))),"",INDEX('Policy Characteristics'!F:F,MATCH($C1507,'Policy Characteristics'!$C:$C,0)))</f>
        <v>0</v>
      </c>
      <c r="M1507" s="151">
        <f>IF(ISBLANK(INDEX('Policy Characteristics'!G:G,MATCH($C1507,'Policy Characteristics'!$C:$C,0))),"",INDEX('Policy Characteristics'!G:G,MATCH($C1507,'Policy Characteristics'!$C:$C,0)))</f>
        <v>0.3</v>
      </c>
      <c r="N1507" s="151">
        <f>IF(ISBLANK(INDEX('Policy Characteristics'!H:H,MATCH($C1507,'Policy Characteristics'!$C:$C,0))),"",INDEX('Policy Characteristics'!H:H,MATCH($C1507,'Policy Characteristics'!$C:$C,0)))</f>
        <v>0.01</v>
      </c>
      <c r="O1507" s="144" t="str">
        <f>IF(ISBLANK(INDEX('Policy Characteristics'!I:I,MATCH($C1507,'Policy Characteristics'!$C:$C,0))),"",INDEX('Policy Characteristics'!I:I,MATCH($C1507,'Policy Characteristics'!$C:$C,0)))</f>
        <v>% reduction in fuel use</v>
      </c>
      <c r="P1507" s="14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44" t="str">
        <f>IF(ISBLANK(INDEX('Policy Characteristics'!K:K,MATCH($C1507,'Policy Characteristics'!$C:$C,0))),"",INDEX('Policy Characteristics'!K:K,MATCH($C1507,'Policy Characteristics'!$C:$C,0)))</f>
        <v>architectural-design.html#rnd</v>
      </c>
      <c r="R1507" s="144" t="str">
        <f>IF(ISBLANK(INDEX('Policy Characteristics'!L:L,MATCH($C1507,'Policy Characteristics'!$C:$C,0))),"",INDEX('Policy Characteristics'!L:L,MATCH($C1507,'Policy Characteristics'!$C:$C,0)))</f>
        <v>research-and-development.html</v>
      </c>
    </row>
    <row r="1508" spans="1:18" x14ac:dyDescent="0.25">
      <c r="A1508" s="144" t="str">
        <f>IF(ISBLANK(INDEX('Policy Characteristics'!A:A,MATCH($C1508,'Policy Characteristics'!$C:$C,0))),"",INDEX('Policy Characteristics'!A:A,MATCH($C1508,'Policy Characteristics'!$C:$C,0)))</f>
        <v>Research and Development</v>
      </c>
      <c r="B1508" s="152" t="str">
        <f>IF(ISBLANK(INDEX('Policy Characteristics'!B:B,MATCH($C1508,'Policy Characteristics'!$C:$C,0))),"",INDEX('Policy Characteristics'!B:B,MATCH($C1508,'Policy Characteristics'!$C:$C,0)))</f>
        <v>Fuel Use Reduction</v>
      </c>
      <c r="C1508" s="144" t="str">
        <f t="shared" si="70"/>
        <v>RnD Transportation Fuel Use Perc Reduction</v>
      </c>
      <c r="D1508" s="45" t="s">
        <v>1400</v>
      </c>
      <c r="E1508" s="45"/>
      <c r="F1508" s="45" t="s">
        <v>1685</v>
      </c>
      <c r="G1508" s="45"/>
      <c r="H1508" s="43">
        <v>524</v>
      </c>
      <c r="I1508" t="s">
        <v>43</v>
      </c>
      <c r="J1508" s="145" t="str">
        <f>IF(ISBLANK(INDEX('Policy Characteristics'!D:D,MATCH($C1508,'Policy Characteristics'!$C:$C,0))),"",INDEX('Policy Characteristics'!D:D,MATCH($C1508,'Policy Characteristics'!$C:$C,0)))</f>
        <v>R&amp;D Fuel Use Reductions</v>
      </c>
      <c r="K1508" s="144" t="str">
        <f>IF(ISBLANK(INDEX('Policy Characteristics'!E:E,MATCH($C1508,'Policy Characteristics'!$C:$C,0))),"",INDEX('Policy Characteristics'!E:E,MATCH($C1508,'Policy Characteristics'!$C:$C,0)))</f>
        <v>RnD transportation fuel use reduction</v>
      </c>
      <c r="L1508" s="151">
        <f>IF(ISBLANK(INDEX('Policy Characteristics'!F:F,MATCH($C1508,'Policy Characteristics'!$C:$C,0))),"",INDEX('Policy Characteristics'!F:F,MATCH($C1508,'Policy Characteristics'!$C:$C,0)))</f>
        <v>0</v>
      </c>
      <c r="M1508" s="151">
        <f>IF(ISBLANK(INDEX('Policy Characteristics'!G:G,MATCH($C1508,'Policy Characteristics'!$C:$C,0))),"",INDEX('Policy Characteristics'!G:G,MATCH($C1508,'Policy Characteristics'!$C:$C,0)))</f>
        <v>0.3</v>
      </c>
      <c r="N1508" s="151">
        <f>IF(ISBLANK(INDEX('Policy Characteristics'!H:H,MATCH($C1508,'Policy Characteristics'!$C:$C,0))),"",INDEX('Policy Characteristics'!H:H,MATCH($C1508,'Policy Characteristics'!$C:$C,0)))</f>
        <v>0.01</v>
      </c>
      <c r="O1508" s="144" t="str">
        <f>IF(ISBLANK(INDEX('Policy Characteristics'!I:I,MATCH($C1508,'Policy Characteristics'!$C:$C,0))),"",INDEX('Policy Characteristics'!I:I,MATCH($C1508,'Policy Characteristics'!$C:$C,0)))</f>
        <v>% reduction in fuel use</v>
      </c>
      <c r="P1508" s="14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44" t="str">
        <f>IF(ISBLANK(INDEX('Policy Characteristics'!K:K,MATCH($C1508,'Policy Characteristics'!$C:$C,0))),"",INDEX('Policy Characteristics'!K:K,MATCH($C1508,'Policy Characteristics'!$C:$C,0)))</f>
        <v>architectural-design.html#rnd</v>
      </c>
      <c r="R1508" s="144" t="str">
        <f>IF(ISBLANK(INDEX('Policy Characteristics'!L:L,MATCH($C1508,'Policy Characteristics'!$C:$C,0))),"",INDEX('Policy Characteristics'!L:L,MATCH($C1508,'Policy Characteristics'!$C:$C,0)))</f>
        <v>research-and-development.html</v>
      </c>
    </row>
    <row r="1509" spans="1:18" x14ac:dyDescent="0.25">
      <c r="A1509" s="144" t="str">
        <f>IF(ISBLANK(INDEX('Policy Characteristics'!A:A,MATCH($C1509,'Policy Characteristics'!$C:$C,0))),"",INDEX('Policy Characteristics'!A:A,MATCH($C1509,'Policy Characteristics'!$C:$C,0)))</f>
        <v>Government Revenue Accounting</v>
      </c>
      <c r="B1509" s="152" t="str">
        <f>IF(ISBLANK(INDEX('Policy Characteristics'!B:B,MATCH($C1509,'Policy Characteristics'!$C:$C,0))),"",INDEX('Policy Characteristics'!B:B,MATCH($C1509,'Policy Characteristics'!$C:$C,0)))</f>
        <v>Carbon Tax Revenue</v>
      </c>
      <c r="C1509" t="s">
        <v>1846</v>
      </c>
      <c r="D1509" s="1" t="s">
        <v>1854</v>
      </c>
      <c r="F1509" s="1" t="s">
        <v>1859</v>
      </c>
      <c r="H1509" s="43">
        <v>545</v>
      </c>
      <c r="I1509" t="s">
        <v>43</v>
      </c>
      <c r="J1509" s="145" t="str">
        <f>IF(ISBLANK(INDEX('Policy Characteristics'!D:D,MATCH($C1509,'Policy Characteristics'!$C:$C,0))),"",INDEX('Policy Characteristics'!D:D,MATCH($C1509,'Policy Characteristics'!$C:$C,0)))</f>
        <v/>
      </c>
      <c r="K1509" s="144" t="str">
        <f>IF(ISBLANK(INDEX('Policy Characteristics'!E:E,MATCH($C1509,'Policy Characteristics'!$C:$C,0))),"",INDEX('Policy Characteristics'!E:E,MATCH($C1509,'Policy Characteristics'!$C:$C,0)))</f>
        <v>GRA carbon tax revenue</v>
      </c>
      <c r="L1509" s="144">
        <f>IF(ISBLANK(INDEX('Policy Characteristics'!F:F,MATCH($C1509,'Policy Characteristics'!$C:$C,0))),"",INDEX('Policy Characteristics'!F:F,MATCH($C1509,'Policy Characteristics'!$C:$C,0)))</f>
        <v>0</v>
      </c>
      <c r="M1509" s="144">
        <f>IF(ISBLANK(INDEX('Policy Characteristics'!G:G,MATCH($C1509,'Policy Characteristics'!$C:$C,0))),"",INDEX('Policy Characteristics'!G:G,MATCH($C1509,'Policy Characteristics'!$C:$C,0)))</f>
        <v>10</v>
      </c>
      <c r="N1509" s="144">
        <f>IF(ISBLANK(INDEX('Policy Characteristics'!H:H,MATCH($C1509,'Policy Characteristics'!$C:$C,0))),"",INDEX('Policy Characteristics'!H:H,MATCH($C1509,'Policy Characteristics'!$C:$C,0)))</f>
        <v>1</v>
      </c>
      <c r="O1509" s="144" t="str">
        <f>IF(ISBLANK(INDEX('Policy Characteristics'!I:I,MATCH($C1509,'Policy Characteristics'!$C:$C,0))),"",INDEX('Policy Characteristics'!I:I,MATCH($C1509,'Policy Characteristics'!$C:$C,0)))</f>
        <v>weight</v>
      </c>
      <c r="P1509" s="14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44" t="str">
        <f>IF(ISBLANK(INDEX('Policy Characteristics'!K:K,MATCH($C1509,'Policy Characteristics'!$C:$C,0))),"",INDEX('Policy Characteristics'!K:K,MATCH($C1509,'Policy Characteristics'!$C:$C,0)))</f>
        <v>io-model.html</v>
      </c>
      <c r="R1509" s="144" t="str">
        <f>IF(ISBLANK(INDEX('Policy Characteristics'!L:L,MATCH($C1509,'Policy Characteristics'!$C:$C,0))),"",INDEX('Policy Characteristics'!L:L,MATCH($C1509,'Policy Characteristics'!$C:$C,0)))</f>
        <v/>
      </c>
    </row>
    <row r="1510" spans="1:18" x14ac:dyDescent="0.25">
      <c r="A1510" s="144" t="str">
        <f>IF(ISBLANK(INDEX('Policy Characteristics'!A:A,MATCH($C1510,'Policy Characteristics'!$C:$C,0))),"",INDEX('Policy Characteristics'!A:A,MATCH($C1510,'Policy Characteristics'!$C:$C,0)))</f>
        <v>Government Revenue Accounting</v>
      </c>
      <c r="B1510" s="152" t="str">
        <f>IF(ISBLANK(INDEX('Policy Characteristics'!B:B,MATCH($C1510,'Policy Characteristics'!$C:$C,0))),"",INDEX('Policy Characteristics'!B:B,MATCH($C1510,'Policy Characteristics'!$C:$C,0)))</f>
        <v>Carbon Tax Revenue</v>
      </c>
      <c r="C1510" s="144" t="str">
        <f t="shared" ref="C1510" si="71">C$1509</f>
        <v>GRA for Carbon Tax Revenue</v>
      </c>
      <c r="D1510" s="1" t="s">
        <v>1855</v>
      </c>
      <c r="F1510" s="1" t="s">
        <v>1870</v>
      </c>
      <c r="H1510" s="43">
        <v>546</v>
      </c>
      <c r="I1510" t="s">
        <v>43</v>
      </c>
      <c r="J1510" s="145" t="str">
        <f>IF(ISBLANK(INDEX('Policy Characteristics'!D:D,MATCH($C1510,'Policy Characteristics'!$C:$C,0))),"",INDEX('Policy Characteristics'!D:D,MATCH($C1510,'Policy Characteristics'!$C:$C,0)))</f>
        <v/>
      </c>
      <c r="K1510" s="144" t="str">
        <f>IF(ISBLANK(INDEX('Policy Characteristics'!E:E,MATCH($C1510,'Policy Characteristics'!$C:$C,0))),"",INDEX('Policy Characteristics'!E:E,MATCH($C1510,'Policy Characteristics'!$C:$C,0)))</f>
        <v>GRA carbon tax revenue</v>
      </c>
      <c r="L1510" s="144">
        <f>IF(ISBLANK(INDEX('Policy Characteristics'!F:F,MATCH($C1510,'Policy Characteristics'!$C:$C,0))),"",INDEX('Policy Characteristics'!F:F,MATCH($C1510,'Policy Characteristics'!$C:$C,0)))</f>
        <v>0</v>
      </c>
      <c r="M1510" s="144">
        <f>IF(ISBLANK(INDEX('Policy Characteristics'!G:G,MATCH($C1510,'Policy Characteristics'!$C:$C,0))),"",INDEX('Policy Characteristics'!G:G,MATCH($C1510,'Policy Characteristics'!$C:$C,0)))</f>
        <v>10</v>
      </c>
      <c r="N1510" s="144">
        <f>IF(ISBLANK(INDEX('Policy Characteristics'!H:H,MATCH($C1510,'Policy Characteristics'!$C:$C,0))),"",INDEX('Policy Characteristics'!H:H,MATCH($C1510,'Policy Characteristics'!$C:$C,0)))</f>
        <v>1</v>
      </c>
      <c r="O1510" s="144" t="str">
        <f>IF(ISBLANK(INDEX('Policy Characteristics'!I:I,MATCH($C1510,'Policy Characteristics'!$C:$C,0))),"",INDEX('Policy Characteristics'!I:I,MATCH($C1510,'Policy Characteristics'!$C:$C,0)))</f>
        <v>weight</v>
      </c>
      <c r="P1510" s="14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44" t="str">
        <f>IF(ISBLANK(INDEX('Policy Characteristics'!K:K,MATCH($C1510,'Policy Characteristics'!$C:$C,0))),"",INDEX('Policy Characteristics'!K:K,MATCH($C1510,'Policy Characteristics'!$C:$C,0)))</f>
        <v>io-model.html</v>
      </c>
      <c r="R1510" s="144" t="str">
        <f>IF(ISBLANK(INDEX('Policy Characteristics'!L:L,MATCH($C1510,'Policy Characteristics'!$C:$C,0))),"",INDEX('Policy Characteristics'!L:L,MATCH($C1510,'Policy Characteristics'!$C:$C,0)))</f>
        <v/>
      </c>
    </row>
    <row r="1511" spans="1:18" x14ac:dyDescent="0.25">
      <c r="A1511" s="144" t="str">
        <f>IF(ISBLANK(INDEX('Policy Characteristics'!A:A,MATCH($C1511,'Policy Characteristics'!$C:$C,0))),"",INDEX('Policy Characteristics'!A:A,MATCH($C1511,'Policy Characteristics'!$C:$C,0)))</f>
        <v>Government Revenue Accounting</v>
      </c>
      <c r="B1511" s="152" t="str">
        <f>IF(ISBLANK(INDEX('Policy Characteristics'!B:B,MATCH($C1511,'Policy Characteristics'!$C:$C,0))),"",INDEX('Policy Characteristics'!B:B,MATCH($C1511,'Policy Characteristics'!$C:$C,0)))</f>
        <v>Carbon Tax Revenue</v>
      </c>
      <c r="C1511" s="144" t="str">
        <f t="shared" ref="C1511:C1513" si="72">C$1509</f>
        <v>GRA for Carbon Tax Revenue</v>
      </c>
      <c r="D1511" s="1" t="s">
        <v>1856</v>
      </c>
      <c r="F1511" s="1" t="s">
        <v>1860</v>
      </c>
      <c r="H1511" s="43">
        <v>547</v>
      </c>
      <c r="I1511" t="s">
        <v>43</v>
      </c>
      <c r="J1511" s="145" t="str">
        <f>IF(ISBLANK(INDEX('Policy Characteristics'!D:D,MATCH($C1511,'Policy Characteristics'!$C:$C,0))),"",INDEX('Policy Characteristics'!D:D,MATCH($C1511,'Policy Characteristics'!$C:$C,0)))</f>
        <v/>
      </c>
      <c r="K1511" s="144" t="str">
        <f>IF(ISBLANK(INDEX('Policy Characteristics'!E:E,MATCH($C1511,'Policy Characteristics'!$C:$C,0))),"",INDEX('Policy Characteristics'!E:E,MATCH($C1511,'Policy Characteristics'!$C:$C,0)))</f>
        <v>GRA carbon tax revenue</v>
      </c>
      <c r="L1511" s="144">
        <f>IF(ISBLANK(INDEX('Policy Characteristics'!F:F,MATCH($C1511,'Policy Characteristics'!$C:$C,0))),"",INDEX('Policy Characteristics'!F:F,MATCH($C1511,'Policy Characteristics'!$C:$C,0)))</f>
        <v>0</v>
      </c>
      <c r="M1511" s="144">
        <f>IF(ISBLANK(INDEX('Policy Characteristics'!G:G,MATCH($C1511,'Policy Characteristics'!$C:$C,0))),"",INDEX('Policy Characteristics'!G:G,MATCH($C1511,'Policy Characteristics'!$C:$C,0)))</f>
        <v>10</v>
      </c>
      <c r="N1511" s="144">
        <f>IF(ISBLANK(INDEX('Policy Characteristics'!H:H,MATCH($C1511,'Policy Characteristics'!$C:$C,0))),"",INDEX('Policy Characteristics'!H:H,MATCH($C1511,'Policy Characteristics'!$C:$C,0)))</f>
        <v>1</v>
      </c>
      <c r="O1511" s="144" t="str">
        <f>IF(ISBLANK(INDEX('Policy Characteristics'!I:I,MATCH($C1511,'Policy Characteristics'!$C:$C,0))),"",INDEX('Policy Characteristics'!I:I,MATCH($C1511,'Policy Characteristics'!$C:$C,0)))</f>
        <v>weight</v>
      </c>
      <c r="P1511" s="14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44" t="str">
        <f>IF(ISBLANK(INDEX('Policy Characteristics'!K:K,MATCH($C1511,'Policy Characteristics'!$C:$C,0))),"",INDEX('Policy Characteristics'!K:K,MATCH($C1511,'Policy Characteristics'!$C:$C,0)))</f>
        <v>io-model.html</v>
      </c>
      <c r="R1511" s="144" t="str">
        <f>IF(ISBLANK(INDEX('Policy Characteristics'!L:L,MATCH($C1511,'Policy Characteristics'!$C:$C,0))),"",INDEX('Policy Characteristics'!L:L,MATCH($C1511,'Policy Characteristics'!$C:$C,0)))</f>
        <v/>
      </c>
    </row>
    <row r="1512" spans="1:18" x14ac:dyDescent="0.25">
      <c r="A1512" s="144" t="str">
        <f>IF(ISBLANK(INDEX('Policy Characteristics'!A:A,MATCH($C1512,'Policy Characteristics'!$C:$C,0))),"",INDEX('Policy Characteristics'!A:A,MATCH($C1512,'Policy Characteristics'!$C:$C,0)))</f>
        <v>Government Revenue Accounting</v>
      </c>
      <c r="B1512" s="152" t="str">
        <f>IF(ISBLANK(INDEX('Policy Characteristics'!B:B,MATCH($C1512,'Policy Characteristics'!$C:$C,0))),"",INDEX('Policy Characteristics'!B:B,MATCH($C1512,'Policy Characteristics'!$C:$C,0)))</f>
        <v>Carbon Tax Revenue</v>
      </c>
      <c r="C1512" s="144" t="str">
        <f t="shared" si="72"/>
        <v>GRA for Carbon Tax Revenue</v>
      </c>
      <c r="D1512" s="1" t="s">
        <v>1857</v>
      </c>
      <c r="F1512" s="1" t="s">
        <v>1861</v>
      </c>
      <c r="H1512" s="43">
        <v>548</v>
      </c>
      <c r="I1512" t="s">
        <v>43</v>
      </c>
      <c r="J1512" s="145" t="str">
        <f>IF(ISBLANK(INDEX('Policy Characteristics'!D:D,MATCH($C1512,'Policy Characteristics'!$C:$C,0))),"",INDEX('Policy Characteristics'!D:D,MATCH($C1512,'Policy Characteristics'!$C:$C,0)))</f>
        <v/>
      </c>
      <c r="K1512" s="144" t="str">
        <f>IF(ISBLANK(INDEX('Policy Characteristics'!E:E,MATCH($C1512,'Policy Characteristics'!$C:$C,0))),"",INDEX('Policy Characteristics'!E:E,MATCH($C1512,'Policy Characteristics'!$C:$C,0)))</f>
        <v>GRA carbon tax revenue</v>
      </c>
      <c r="L1512" s="144">
        <f>IF(ISBLANK(INDEX('Policy Characteristics'!F:F,MATCH($C1512,'Policy Characteristics'!$C:$C,0))),"",INDEX('Policy Characteristics'!F:F,MATCH($C1512,'Policy Characteristics'!$C:$C,0)))</f>
        <v>0</v>
      </c>
      <c r="M1512" s="144">
        <f>IF(ISBLANK(INDEX('Policy Characteristics'!G:G,MATCH($C1512,'Policy Characteristics'!$C:$C,0))),"",INDEX('Policy Characteristics'!G:G,MATCH($C1512,'Policy Characteristics'!$C:$C,0)))</f>
        <v>10</v>
      </c>
      <c r="N1512" s="144">
        <f>IF(ISBLANK(INDEX('Policy Characteristics'!H:H,MATCH($C1512,'Policy Characteristics'!$C:$C,0))),"",INDEX('Policy Characteristics'!H:H,MATCH($C1512,'Policy Characteristics'!$C:$C,0)))</f>
        <v>1</v>
      </c>
      <c r="O1512" s="144" t="str">
        <f>IF(ISBLANK(INDEX('Policy Characteristics'!I:I,MATCH($C1512,'Policy Characteristics'!$C:$C,0))),"",INDEX('Policy Characteristics'!I:I,MATCH($C1512,'Policy Characteristics'!$C:$C,0)))</f>
        <v>weight</v>
      </c>
      <c r="P1512" s="14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44" t="str">
        <f>IF(ISBLANK(INDEX('Policy Characteristics'!K:K,MATCH($C1512,'Policy Characteristics'!$C:$C,0))),"",INDEX('Policy Characteristics'!K:K,MATCH($C1512,'Policy Characteristics'!$C:$C,0)))</f>
        <v>io-model.html</v>
      </c>
      <c r="R1512" s="144" t="str">
        <f>IF(ISBLANK(INDEX('Policy Characteristics'!L:L,MATCH($C1512,'Policy Characteristics'!$C:$C,0))),"",INDEX('Policy Characteristics'!L:L,MATCH($C1512,'Policy Characteristics'!$C:$C,0)))</f>
        <v/>
      </c>
    </row>
    <row r="1513" spans="1:18" x14ac:dyDescent="0.25">
      <c r="A1513" s="144" t="str">
        <f>IF(ISBLANK(INDEX('Policy Characteristics'!A:A,MATCH($C1513,'Policy Characteristics'!$C:$C,0))),"",INDEX('Policy Characteristics'!A:A,MATCH($C1513,'Policy Characteristics'!$C:$C,0)))</f>
        <v>Government Revenue Accounting</v>
      </c>
      <c r="B1513" s="152" t="str">
        <f>IF(ISBLANK(INDEX('Policy Characteristics'!B:B,MATCH($C1513,'Policy Characteristics'!$C:$C,0))),"",INDEX('Policy Characteristics'!B:B,MATCH($C1513,'Policy Characteristics'!$C:$C,0)))</f>
        <v>Carbon Tax Revenue</v>
      </c>
      <c r="C1513" s="144" t="str">
        <f t="shared" si="72"/>
        <v>GRA for Carbon Tax Revenue</v>
      </c>
      <c r="D1513" s="1" t="s">
        <v>1858</v>
      </c>
      <c r="F1513" s="1" t="s">
        <v>1862</v>
      </c>
      <c r="H1513" s="43">
        <v>549</v>
      </c>
      <c r="I1513" t="s">
        <v>43</v>
      </c>
      <c r="J1513" s="145" t="str">
        <f>IF(ISBLANK(INDEX('Policy Characteristics'!D:D,MATCH($C1513,'Policy Characteristics'!$C:$C,0))),"",INDEX('Policy Characteristics'!D:D,MATCH($C1513,'Policy Characteristics'!$C:$C,0)))</f>
        <v/>
      </c>
      <c r="K1513" s="144" t="str">
        <f>IF(ISBLANK(INDEX('Policy Characteristics'!E:E,MATCH($C1513,'Policy Characteristics'!$C:$C,0))),"",INDEX('Policy Characteristics'!E:E,MATCH($C1513,'Policy Characteristics'!$C:$C,0)))</f>
        <v>GRA carbon tax revenue</v>
      </c>
      <c r="L1513" s="144">
        <f>IF(ISBLANK(INDEX('Policy Characteristics'!F:F,MATCH($C1513,'Policy Characteristics'!$C:$C,0))),"",INDEX('Policy Characteristics'!F:F,MATCH($C1513,'Policy Characteristics'!$C:$C,0)))</f>
        <v>0</v>
      </c>
      <c r="M1513" s="144">
        <f>IF(ISBLANK(INDEX('Policy Characteristics'!G:G,MATCH($C1513,'Policy Characteristics'!$C:$C,0))),"",INDEX('Policy Characteristics'!G:G,MATCH($C1513,'Policy Characteristics'!$C:$C,0)))</f>
        <v>10</v>
      </c>
      <c r="N1513" s="144">
        <f>IF(ISBLANK(INDEX('Policy Characteristics'!H:H,MATCH($C1513,'Policy Characteristics'!$C:$C,0))),"",INDEX('Policy Characteristics'!H:H,MATCH($C1513,'Policy Characteristics'!$C:$C,0)))</f>
        <v>1</v>
      </c>
      <c r="O1513" s="144" t="str">
        <f>IF(ISBLANK(INDEX('Policy Characteristics'!I:I,MATCH($C1513,'Policy Characteristics'!$C:$C,0))),"",INDEX('Policy Characteristics'!I:I,MATCH($C1513,'Policy Characteristics'!$C:$C,0)))</f>
        <v>weight</v>
      </c>
      <c r="P1513" s="14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44" t="str">
        <f>IF(ISBLANK(INDEX('Policy Characteristics'!K:K,MATCH($C1513,'Policy Characteristics'!$C:$C,0))),"",INDEX('Policy Characteristics'!K:K,MATCH($C1513,'Policy Characteristics'!$C:$C,0)))</f>
        <v>io-model.html</v>
      </c>
      <c r="R1513" s="144" t="str">
        <f>IF(ISBLANK(INDEX('Policy Characteristics'!L:L,MATCH($C1513,'Policy Characteristics'!$C:$C,0))),"",INDEX('Policy Characteristics'!L:L,MATCH($C1513,'Policy Characteristics'!$C:$C,0)))</f>
        <v/>
      </c>
    </row>
    <row r="1514" spans="1:18" x14ac:dyDescent="0.25">
      <c r="A1514" s="144" t="str">
        <f>IF(ISBLANK(INDEX('Policy Characteristics'!A:A,MATCH($C1514,'Policy Characteristics'!$C:$C,0))),"",INDEX('Policy Characteristics'!A:A,MATCH($C1514,'Policy Characteristics'!$C:$C,0)))</f>
        <v>Government Revenue Accounting</v>
      </c>
      <c r="B1514" s="152" t="str">
        <f>IF(ISBLANK(INDEX('Policy Characteristics'!B:B,MATCH($C1514,'Policy Characteristics'!$C:$C,0))),"",INDEX('Policy Characteristics'!B:B,MATCH($C1514,'Policy Characteristics'!$C:$C,0)))</f>
        <v>Fuel Tax Revenue</v>
      </c>
      <c r="C1514" t="s">
        <v>1847</v>
      </c>
      <c r="D1514" s="1" t="s">
        <v>1854</v>
      </c>
      <c r="F1514" s="1" t="s">
        <v>1859</v>
      </c>
      <c r="H1514" s="43">
        <v>550</v>
      </c>
      <c r="I1514" t="s">
        <v>43</v>
      </c>
      <c r="J1514" s="145" t="str">
        <f>IF(ISBLANK(INDEX('Policy Characteristics'!D:D,MATCH($C1514,'Policy Characteristics'!$C:$C,0))),"",INDEX('Policy Characteristics'!D:D,MATCH($C1514,'Policy Characteristics'!$C:$C,0)))</f>
        <v/>
      </c>
      <c r="K1514" s="144" t="str">
        <f>IF(ISBLANK(INDEX('Policy Characteristics'!E:E,MATCH($C1514,'Policy Characteristics'!$C:$C,0))),"",INDEX('Policy Characteristics'!E:E,MATCH($C1514,'Policy Characteristics'!$C:$C,0)))</f>
        <v>GRA fuel tax revenue</v>
      </c>
      <c r="L1514" s="144">
        <f>IF(ISBLANK(INDEX('Policy Characteristics'!F:F,MATCH($C1514,'Policy Characteristics'!$C:$C,0))),"",INDEX('Policy Characteristics'!F:F,MATCH($C1514,'Policy Characteristics'!$C:$C,0)))</f>
        <v>0</v>
      </c>
      <c r="M1514" s="144">
        <f>IF(ISBLANK(INDEX('Policy Characteristics'!G:G,MATCH($C1514,'Policy Characteristics'!$C:$C,0))),"",INDEX('Policy Characteristics'!G:G,MATCH($C1514,'Policy Characteristics'!$C:$C,0)))</f>
        <v>10</v>
      </c>
      <c r="N1514" s="144">
        <f>IF(ISBLANK(INDEX('Policy Characteristics'!H:H,MATCH($C1514,'Policy Characteristics'!$C:$C,0))),"",INDEX('Policy Characteristics'!H:H,MATCH($C1514,'Policy Characteristics'!$C:$C,0)))</f>
        <v>1</v>
      </c>
      <c r="O1514" s="144" t="str">
        <f>IF(ISBLANK(INDEX('Policy Characteristics'!I:I,MATCH($C1514,'Policy Characteristics'!$C:$C,0))),"",INDEX('Policy Characteristics'!I:I,MATCH($C1514,'Policy Characteristics'!$C:$C,0)))</f>
        <v>weight</v>
      </c>
      <c r="P1514" s="14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44" t="str">
        <f>IF(ISBLANK(INDEX('Policy Characteristics'!K:K,MATCH($C1514,'Policy Characteristics'!$C:$C,0))),"",INDEX('Policy Characteristics'!K:K,MATCH($C1514,'Policy Characteristics'!$C:$C,0)))</f>
        <v>io-model.html</v>
      </c>
      <c r="R1514" s="144" t="str">
        <f>IF(ISBLANK(INDEX('Policy Characteristics'!L:L,MATCH($C1514,'Policy Characteristics'!$C:$C,0))),"",INDEX('Policy Characteristics'!L:L,MATCH($C1514,'Policy Characteristics'!$C:$C,0)))</f>
        <v/>
      </c>
    </row>
    <row r="1515" spans="1:18" x14ac:dyDescent="0.25">
      <c r="A1515" s="144" t="str">
        <f>IF(ISBLANK(INDEX('Policy Characteristics'!A:A,MATCH($C1515,'Policy Characteristics'!$C:$C,0))),"",INDEX('Policy Characteristics'!A:A,MATCH($C1515,'Policy Characteristics'!$C:$C,0)))</f>
        <v>Government Revenue Accounting</v>
      </c>
      <c r="B1515" s="152" t="str">
        <f>IF(ISBLANK(INDEX('Policy Characteristics'!B:B,MATCH($C1515,'Policy Characteristics'!$C:$C,0))),"",INDEX('Policy Characteristics'!B:B,MATCH($C1515,'Policy Characteristics'!$C:$C,0)))</f>
        <v>Fuel Tax Revenue</v>
      </c>
      <c r="C1515" s="144" t="str">
        <f t="shared" ref="C1515:C1518" si="73">C$1514</f>
        <v>GRA for Fuel Tax Revenue</v>
      </c>
      <c r="D1515" s="1" t="s">
        <v>1855</v>
      </c>
      <c r="F1515" s="1" t="s">
        <v>1870</v>
      </c>
      <c r="H1515" s="43">
        <v>551</v>
      </c>
      <c r="I1515" t="s">
        <v>43</v>
      </c>
      <c r="J1515" s="145" t="str">
        <f>IF(ISBLANK(INDEX('Policy Characteristics'!D:D,MATCH($C1515,'Policy Characteristics'!$C:$C,0))),"",INDEX('Policy Characteristics'!D:D,MATCH($C1515,'Policy Characteristics'!$C:$C,0)))</f>
        <v/>
      </c>
      <c r="K1515" s="144" t="str">
        <f>IF(ISBLANK(INDEX('Policy Characteristics'!E:E,MATCH($C1515,'Policy Characteristics'!$C:$C,0))),"",INDEX('Policy Characteristics'!E:E,MATCH($C1515,'Policy Characteristics'!$C:$C,0)))</f>
        <v>GRA fuel tax revenue</v>
      </c>
      <c r="L1515" s="144">
        <f>IF(ISBLANK(INDEX('Policy Characteristics'!F:F,MATCH($C1515,'Policy Characteristics'!$C:$C,0))),"",INDEX('Policy Characteristics'!F:F,MATCH($C1515,'Policy Characteristics'!$C:$C,0)))</f>
        <v>0</v>
      </c>
      <c r="M1515" s="144">
        <f>IF(ISBLANK(INDEX('Policy Characteristics'!G:G,MATCH($C1515,'Policy Characteristics'!$C:$C,0))),"",INDEX('Policy Characteristics'!G:G,MATCH($C1515,'Policy Characteristics'!$C:$C,0)))</f>
        <v>10</v>
      </c>
      <c r="N1515" s="144">
        <f>IF(ISBLANK(INDEX('Policy Characteristics'!H:H,MATCH($C1515,'Policy Characteristics'!$C:$C,0))),"",INDEX('Policy Characteristics'!H:H,MATCH($C1515,'Policy Characteristics'!$C:$C,0)))</f>
        <v>1</v>
      </c>
      <c r="O1515" s="144" t="str">
        <f>IF(ISBLANK(INDEX('Policy Characteristics'!I:I,MATCH($C1515,'Policy Characteristics'!$C:$C,0))),"",INDEX('Policy Characteristics'!I:I,MATCH($C1515,'Policy Characteristics'!$C:$C,0)))</f>
        <v>weight</v>
      </c>
      <c r="P1515" s="14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44" t="str">
        <f>IF(ISBLANK(INDEX('Policy Characteristics'!K:K,MATCH($C1515,'Policy Characteristics'!$C:$C,0))),"",INDEX('Policy Characteristics'!K:K,MATCH($C1515,'Policy Characteristics'!$C:$C,0)))</f>
        <v>io-model.html</v>
      </c>
      <c r="R1515" s="144" t="str">
        <f>IF(ISBLANK(INDEX('Policy Characteristics'!L:L,MATCH($C1515,'Policy Characteristics'!$C:$C,0))),"",INDEX('Policy Characteristics'!L:L,MATCH($C1515,'Policy Characteristics'!$C:$C,0)))</f>
        <v/>
      </c>
    </row>
    <row r="1516" spans="1:18" x14ac:dyDescent="0.25">
      <c r="A1516" s="144" t="str">
        <f>IF(ISBLANK(INDEX('Policy Characteristics'!A:A,MATCH($C1516,'Policy Characteristics'!$C:$C,0))),"",INDEX('Policy Characteristics'!A:A,MATCH($C1516,'Policy Characteristics'!$C:$C,0)))</f>
        <v>Government Revenue Accounting</v>
      </c>
      <c r="B1516" s="152" t="str">
        <f>IF(ISBLANK(INDEX('Policy Characteristics'!B:B,MATCH($C1516,'Policy Characteristics'!$C:$C,0))),"",INDEX('Policy Characteristics'!B:B,MATCH($C1516,'Policy Characteristics'!$C:$C,0)))</f>
        <v>Fuel Tax Revenue</v>
      </c>
      <c r="C1516" s="144" t="str">
        <f t="shared" si="73"/>
        <v>GRA for Fuel Tax Revenue</v>
      </c>
      <c r="D1516" s="1" t="s">
        <v>1856</v>
      </c>
      <c r="F1516" s="1" t="s">
        <v>1860</v>
      </c>
      <c r="H1516" s="43">
        <v>552</v>
      </c>
      <c r="I1516" t="s">
        <v>43</v>
      </c>
      <c r="J1516" s="145" t="str">
        <f>IF(ISBLANK(INDEX('Policy Characteristics'!D:D,MATCH($C1516,'Policy Characteristics'!$C:$C,0))),"",INDEX('Policy Characteristics'!D:D,MATCH($C1516,'Policy Characteristics'!$C:$C,0)))</f>
        <v/>
      </c>
      <c r="K1516" s="144" t="str">
        <f>IF(ISBLANK(INDEX('Policy Characteristics'!E:E,MATCH($C1516,'Policy Characteristics'!$C:$C,0))),"",INDEX('Policy Characteristics'!E:E,MATCH($C1516,'Policy Characteristics'!$C:$C,0)))</f>
        <v>GRA fuel tax revenue</v>
      </c>
      <c r="L1516" s="144">
        <f>IF(ISBLANK(INDEX('Policy Characteristics'!F:F,MATCH($C1516,'Policy Characteristics'!$C:$C,0))),"",INDEX('Policy Characteristics'!F:F,MATCH($C1516,'Policy Characteristics'!$C:$C,0)))</f>
        <v>0</v>
      </c>
      <c r="M1516" s="144">
        <f>IF(ISBLANK(INDEX('Policy Characteristics'!G:G,MATCH($C1516,'Policy Characteristics'!$C:$C,0))),"",INDEX('Policy Characteristics'!G:G,MATCH($C1516,'Policy Characteristics'!$C:$C,0)))</f>
        <v>10</v>
      </c>
      <c r="N1516" s="144">
        <f>IF(ISBLANK(INDEX('Policy Characteristics'!H:H,MATCH($C1516,'Policy Characteristics'!$C:$C,0))),"",INDEX('Policy Characteristics'!H:H,MATCH($C1516,'Policy Characteristics'!$C:$C,0)))</f>
        <v>1</v>
      </c>
      <c r="O1516" s="144" t="str">
        <f>IF(ISBLANK(INDEX('Policy Characteristics'!I:I,MATCH($C1516,'Policy Characteristics'!$C:$C,0))),"",INDEX('Policy Characteristics'!I:I,MATCH($C1516,'Policy Characteristics'!$C:$C,0)))</f>
        <v>weight</v>
      </c>
      <c r="P1516" s="14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44" t="str">
        <f>IF(ISBLANK(INDEX('Policy Characteristics'!K:K,MATCH($C1516,'Policy Characteristics'!$C:$C,0))),"",INDEX('Policy Characteristics'!K:K,MATCH($C1516,'Policy Characteristics'!$C:$C,0)))</f>
        <v>io-model.html</v>
      </c>
      <c r="R1516" s="144" t="str">
        <f>IF(ISBLANK(INDEX('Policy Characteristics'!L:L,MATCH($C1516,'Policy Characteristics'!$C:$C,0))),"",INDEX('Policy Characteristics'!L:L,MATCH($C1516,'Policy Characteristics'!$C:$C,0)))</f>
        <v/>
      </c>
    </row>
    <row r="1517" spans="1:18" x14ac:dyDescent="0.25">
      <c r="A1517" s="144" t="str">
        <f>IF(ISBLANK(INDEX('Policy Characteristics'!A:A,MATCH($C1517,'Policy Characteristics'!$C:$C,0))),"",INDEX('Policy Characteristics'!A:A,MATCH($C1517,'Policy Characteristics'!$C:$C,0)))</f>
        <v>Government Revenue Accounting</v>
      </c>
      <c r="B1517" s="152" t="str">
        <f>IF(ISBLANK(INDEX('Policy Characteristics'!B:B,MATCH($C1517,'Policy Characteristics'!$C:$C,0))),"",INDEX('Policy Characteristics'!B:B,MATCH($C1517,'Policy Characteristics'!$C:$C,0)))</f>
        <v>Fuel Tax Revenue</v>
      </c>
      <c r="C1517" s="144" t="str">
        <f t="shared" si="73"/>
        <v>GRA for Fuel Tax Revenue</v>
      </c>
      <c r="D1517" s="1" t="s">
        <v>1857</v>
      </c>
      <c r="F1517" s="1" t="s">
        <v>1861</v>
      </c>
      <c r="H1517" s="43">
        <v>553</v>
      </c>
      <c r="I1517" t="s">
        <v>43</v>
      </c>
      <c r="J1517" s="145" t="str">
        <f>IF(ISBLANK(INDEX('Policy Characteristics'!D:D,MATCH($C1517,'Policy Characteristics'!$C:$C,0))),"",INDEX('Policy Characteristics'!D:D,MATCH($C1517,'Policy Characteristics'!$C:$C,0)))</f>
        <v/>
      </c>
      <c r="K1517" s="144" t="str">
        <f>IF(ISBLANK(INDEX('Policy Characteristics'!E:E,MATCH($C1517,'Policy Characteristics'!$C:$C,0))),"",INDEX('Policy Characteristics'!E:E,MATCH($C1517,'Policy Characteristics'!$C:$C,0)))</f>
        <v>GRA fuel tax revenue</v>
      </c>
      <c r="L1517" s="144">
        <f>IF(ISBLANK(INDEX('Policy Characteristics'!F:F,MATCH($C1517,'Policy Characteristics'!$C:$C,0))),"",INDEX('Policy Characteristics'!F:F,MATCH($C1517,'Policy Characteristics'!$C:$C,0)))</f>
        <v>0</v>
      </c>
      <c r="M1517" s="144">
        <f>IF(ISBLANK(INDEX('Policy Characteristics'!G:G,MATCH($C1517,'Policy Characteristics'!$C:$C,0))),"",INDEX('Policy Characteristics'!G:G,MATCH($C1517,'Policy Characteristics'!$C:$C,0)))</f>
        <v>10</v>
      </c>
      <c r="N1517" s="144">
        <f>IF(ISBLANK(INDEX('Policy Characteristics'!H:H,MATCH($C1517,'Policy Characteristics'!$C:$C,0))),"",INDEX('Policy Characteristics'!H:H,MATCH($C1517,'Policy Characteristics'!$C:$C,0)))</f>
        <v>1</v>
      </c>
      <c r="O1517" s="144" t="str">
        <f>IF(ISBLANK(INDEX('Policy Characteristics'!I:I,MATCH($C1517,'Policy Characteristics'!$C:$C,0))),"",INDEX('Policy Characteristics'!I:I,MATCH($C1517,'Policy Characteristics'!$C:$C,0)))</f>
        <v>weight</v>
      </c>
      <c r="P1517" s="14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44" t="str">
        <f>IF(ISBLANK(INDEX('Policy Characteristics'!K:K,MATCH($C1517,'Policy Characteristics'!$C:$C,0))),"",INDEX('Policy Characteristics'!K:K,MATCH($C1517,'Policy Characteristics'!$C:$C,0)))</f>
        <v>io-model.html</v>
      </c>
      <c r="R1517" s="144" t="str">
        <f>IF(ISBLANK(INDEX('Policy Characteristics'!L:L,MATCH($C1517,'Policy Characteristics'!$C:$C,0))),"",INDEX('Policy Characteristics'!L:L,MATCH($C1517,'Policy Characteristics'!$C:$C,0)))</f>
        <v/>
      </c>
    </row>
    <row r="1518" spans="1:18" x14ac:dyDescent="0.25">
      <c r="A1518" s="144" t="str">
        <f>IF(ISBLANK(INDEX('Policy Characteristics'!A:A,MATCH($C1518,'Policy Characteristics'!$C:$C,0))),"",INDEX('Policy Characteristics'!A:A,MATCH($C1518,'Policy Characteristics'!$C:$C,0)))</f>
        <v>Government Revenue Accounting</v>
      </c>
      <c r="B1518" s="152" t="str">
        <f>IF(ISBLANK(INDEX('Policy Characteristics'!B:B,MATCH($C1518,'Policy Characteristics'!$C:$C,0))),"",INDEX('Policy Characteristics'!B:B,MATCH($C1518,'Policy Characteristics'!$C:$C,0)))</f>
        <v>Fuel Tax Revenue</v>
      </c>
      <c r="C1518" s="144" t="str">
        <f t="shared" si="73"/>
        <v>GRA for Fuel Tax Revenue</v>
      </c>
      <c r="D1518" s="1" t="s">
        <v>1858</v>
      </c>
      <c r="F1518" s="1" t="s">
        <v>1862</v>
      </c>
      <c r="H1518" s="43">
        <v>554</v>
      </c>
      <c r="I1518" t="s">
        <v>43</v>
      </c>
      <c r="J1518" s="145" t="str">
        <f>IF(ISBLANK(INDEX('Policy Characteristics'!D:D,MATCH($C1518,'Policy Characteristics'!$C:$C,0))),"",INDEX('Policy Characteristics'!D:D,MATCH($C1518,'Policy Characteristics'!$C:$C,0)))</f>
        <v/>
      </c>
      <c r="K1518" s="144" t="str">
        <f>IF(ISBLANK(INDEX('Policy Characteristics'!E:E,MATCH($C1518,'Policy Characteristics'!$C:$C,0))),"",INDEX('Policy Characteristics'!E:E,MATCH($C1518,'Policy Characteristics'!$C:$C,0)))</f>
        <v>GRA fuel tax revenue</v>
      </c>
      <c r="L1518" s="144">
        <f>IF(ISBLANK(INDEX('Policy Characteristics'!F:F,MATCH($C1518,'Policy Characteristics'!$C:$C,0))),"",INDEX('Policy Characteristics'!F:F,MATCH($C1518,'Policy Characteristics'!$C:$C,0)))</f>
        <v>0</v>
      </c>
      <c r="M1518" s="144">
        <f>IF(ISBLANK(INDEX('Policy Characteristics'!G:G,MATCH($C1518,'Policy Characteristics'!$C:$C,0))),"",INDEX('Policy Characteristics'!G:G,MATCH($C1518,'Policy Characteristics'!$C:$C,0)))</f>
        <v>10</v>
      </c>
      <c r="N1518" s="144">
        <f>IF(ISBLANK(INDEX('Policy Characteristics'!H:H,MATCH($C1518,'Policy Characteristics'!$C:$C,0))),"",INDEX('Policy Characteristics'!H:H,MATCH($C1518,'Policy Characteristics'!$C:$C,0)))</f>
        <v>1</v>
      </c>
      <c r="O1518" s="144" t="str">
        <f>IF(ISBLANK(INDEX('Policy Characteristics'!I:I,MATCH($C1518,'Policy Characteristics'!$C:$C,0))),"",INDEX('Policy Characteristics'!I:I,MATCH($C1518,'Policy Characteristics'!$C:$C,0)))</f>
        <v>weight</v>
      </c>
      <c r="P1518" s="14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44" t="str">
        <f>IF(ISBLANK(INDEX('Policy Characteristics'!K:K,MATCH($C1518,'Policy Characteristics'!$C:$C,0))),"",INDEX('Policy Characteristics'!K:K,MATCH($C1518,'Policy Characteristics'!$C:$C,0)))</f>
        <v>io-model.html</v>
      </c>
      <c r="R1518" s="144" t="str">
        <f>IF(ISBLANK(INDEX('Policy Characteristics'!L:L,MATCH($C1518,'Policy Characteristics'!$C:$C,0))),"",INDEX('Policy Characteristics'!L:L,MATCH($C1518,'Policy Characteristics'!$C:$C,0)))</f>
        <v/>
      </c>
    </row>
    <row r="1519" spans="1:18" x14ac:dyDescent="0.25">
      <c r="A1519" s="144" t="str">
        <f>IF(ISBLANK(INDEX('Policy Characteristics'!A:A,MATCH($C1519,'Policy Characteristics'!$C:$C,0))),"",INDEX('Policy Characteristics'!A:A,MATCH($C1519,'Policy Characteristics'!$C:$C,0)))</f>
        <v>Government Revenue Accounting</v>
      </c>
      <c r="B1519" s="152" t="str">
        <f>IF(ISBLANK(INDEX('Policy Characteristics'!B:B,MATCH($C1519,'Policy Characteristics'!$C:$C,0))),"",INDEX('Policy Characteristics'!B:B,MATCH($C1519,'Policy Characteristics'!$C:$C,0)))</f>
        <v>Vehicle Subsidy</v>
      </c>
      <c r="C1519" t="s">
        <v>2448</v>
      </c>
      <c r="D1519" s="1" t="s">
        <v>1854</v>
      </c>
      <c r="F1519" s="1" t="s">
        <v>1859</v>
      </c>
      <c r="H1519" s="43">
        <v>555</v>
      </c>
      <c r="I1519" t="s">
        <v>43</v>
      </c>
      <c r="J1519" s="145" t="str">
        <f>IF(ISBLANK(INDEX('Policy Characteristics'!D:D,MATCH($C1519,'Policy Characteristics'!$C:$C,0))),"",INDEX('Policy Characteristics'!D:D,MATCH($C1519,'Policy Characteristics'!$C:$C,0)))</f>
        <v/>
      </c>
      <c r="K1519" s="144" t="str">
        <f>IF(ISBLANK(INDEX('Policy Characteristics'!E:E,MATCH($C1519,'Policy Characteristics'!$C:$C,0))),"",INDEX('Policy Characteristics'!E:E,MATCH($C1519,'Policy Characteristics'!$C:$C,0)))</f>
        <v>GRA EV subsidy</v>
      </c>
      <c r="L1519" s="144">
        <f>IF(ISBLANK(INDEX('Policy Characteristics'!F:F,MATCH($C1519,'Policy Characteristics'!$C:$C,0))),"",INDEX('Policy Characteristics'!F:F,MATCH($C1519,'Policy Characteristics'!$C:$C,0)))</f>
        <v>0</v>
      </c>
      <c r="M1519" s="144">
        <f>IF(ISBLANK(INDEX('Policy Characteristics'!G:G,MATCH($C1519,'Policy Characteristics'!$C:$C,0))),"",INDEX('Policy Characteristics'!G:G,MATCH($C1519,'Policy Characteristics'!$C:$C,0)))</f>
        <v>10</v>
      </c>
      <c r="N1519" s="144">
        <f>IF(ISBLANK(INDEX('Policy Characteristics'!H:H,MATCH($C1519,'Policy Characteristics'!$C:$C,0))),"",INDEX('Policy Characteristics'!H:H,MATCH($C1519,'Policy Characteristics'!$C:$C,0)))</f>
        <v>1</v>
      </c>
      <c r="O1519" s="144" t="str">
        <f>IF(ISBLANK(INDEX('Policy Characteristics'!I:I,MATCH($C1519,'Policy Characteristics'!$C:$C,0))),"",INDEX('Policy Characteristics'!I:I,MATCH($C1519,'Policy Characteristics'!$C:$C,0)))</f>
        <v>weight</v>
      </c>
      <c r="P1519" s="14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44" t="str">
        <f>IF(ISBLANK(INDEX('Policy Characteristics'!K:K,MATCH($C1519,'Policy Characteristics'!$C:$C,0))),"",INDEX('Policy Characteristics'!K:K,MATCH($C1519,'Policy Characteristics'!$C:$C,0)))</f>
        <v>io-model.html</v>
      </c>
      <c r="R1519" s="144" t="str">
        <f>IF(ISBLANK(INDEX('Policy Characteristics'!L:L,MATCH($C1519,'Policy Characteristics'!$C:$C,0))),"",INDEX('Policy Characteristics'!L:L,MATCH($C1519,'Policy Characteristics'!$C:$C,0)))</f>
        <v/>
      </c>
    </row>
    <row r="1520" spans="1:18" x14ac:dyDescent="0.25">
      <c r="A1520" s="144" t="str">
        <f>IF(ISBLANK(INDEX('Policy Characteristics'!A:A,MATCH($C1520,'Policy Characteristics'!$C:$C,0))),"",INDEX('Policy Characteristics'!A:A,MATCH($C1520,'Policy Characteristics'!$C:$C,0)))</f>
        <v>Government Revenue Accounting</v>
      </c>
      <c r="B1520" s="152" t="str">
        <f>IF(ISBLANK(INDEX('Policy Characteristics'!B:B,MATCH($C1520,'Policy Characteristics'!$C:$C,0))),"",INDEX('Policy Characteristics'!B:B,MATCH($C1520,'Policy Characteristics'!$C:$C,0)))</f>
        <v>Vehicle Subsidy</v>
      </c>
      <c r="C1520" s="144" t="str">
        <f t="shared" ref="C1520:C1523" si="74">C$1519</f>
        <v>GRA for Vehicle Subsidy</v>
      </c>
      <c r="D1520" s="1" t="s">
        <v>1855</v>
      </c>
      <c r="F1520" s="1" t="s">
        <v>1870</v>
      </c>
      <c r="H1520" s="43">
        <v>556</v>
      </c>
      <c r="I1520" t="s">
        <v>43</v>
      </c>
      <c r="J1520" s="145" t="str">
        <f>IF(ISBLANK(INDEX('Policy Characteristics'!D:D,MATCH($C1520,'Policy Characteristics'!$C:$C,0))),"",INDEX('Policy Characteristics'!D:D,MATCH($C1520,'Policy Characteristics'!$C:$C,0)))</f>
        <v/>
      </c>
      <c r="K1520" s="144" t="str">
        <f>IF(ISBLANK(INDEX('Policy Characteristics'!E:E,MATCH($C1520,'Policy Characteristics'!$C:$C,0))),"",INDEX('Policy Characteristics'!E:E,MATCH($C1520,'Policy Characteristics'!$C:$C,0)))</f>
        <v>GRA EV subsidy</v>
      </c>
      <c r="L1520" s="144">
        <f>IF(ISBLANK(INDEX('Policy Characteristics'!F:F,MATCH($C1520,'Policy Characteristics'!$C:$C,0))),"",INDEX('Policy Characteristics'!F:F,MATCH($C1520,'Policy Characteristics'!$C:$C,0)))</f>
        <v>0</v>
      </c>
      <c r="M1520" s="144">
        <f>IF(ISBLANK(INDEX('Policy Characteristics'!G:G,MATCH($C1520,'Policy Characteristics'!$C:$C,0))),"",INDEX('Policy Characteristics'!G:G,MATCH($C1520,'Policy Characteristics'!$C:$C,0)))</f>
        <v>10</v>
      </c>
      <c r="N1520" s="144">
        <f>IF(ISBLANK(INDEX('Policy Characteristics'!H:H,MATCH($C1520,'Policy Characteristics'!$C:$C,0))),"",INDEX('Policy Characteristics'!H:H,MATCH($C1520,'Policy Characteristics'!$C:$C,0)))</f>
        <v>1</v>
      </c>
      <c r="O1520" s="144" t="str">
        <f>IF(ISBLANK(INDEX('Policy Characteristics'!I:I,MATCH($C1520,'Policy Characteristics'!$C:$C,0))),"",INDEX('Policy Characteristics'!I:I,MATCH($C1520,'Policy Characteristics'!$C:$C,0)))</f>
        <v>weight</v>
      </c>
      <c r="P1520" s="14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44" t="str">
        <f>IF(ISBLANK(INDEX('Policy Characteristics'!K:K,MATCH($C1520,'Policy Characteristics'!$C:$C,0))),"",INDEX('Policy Characteristics'!K:K,MATCH($C1520,'Policy Characteristics'!$C:$C,0)))</f>
        <v>io-model.html</v>
      </c>
      <c r="R1520" s="144" t="str">
        <f>IF(ISBLANK(INDEX('Policy Characteristics'!L:L,MATCH($C1520,'Policy Characteristics'!$C:$C,0))),"",INDEX('Policy Characteristics'!L:L,MATCH($C1520,'Policy Characteristics'!$C:$C,0)))</f>
        <v/>
      </c>
    </row>
    <row r="1521" spans="1:18" x14ac:dyDescent="0.25">
      <c r="A1521" s="144" t="str">
        <f>IF(ISBLANK(INDEX('Policy Characteristics'!A:A,MATCH($C1521,'Policy Characteristics'!$C:$C,0))),"",INDEX('Policy Characteristics'!A:A,MATCH($C1521,'Policy Characteristics'!$C:$C,0)))</f>
        <v>Government Revenue Accounting</v>
      </c>
      <c r="B1521" s="152" t="str">
        <f>IF(ISBLANK(INDEX('Policy Characteristics'!B:B,MATCH($C1521,'Policy Characteristics'!$C:$C,0))),"",INDEX('Policy Characteristics'!B:B,MATCH($C1521,'Policy Characteristics'!$C:$C,0)))</f>
        <v>Vehicle Subsidy</v>
      </c>
      <c r="C1521" s="144" t="str">
        <f t="shared" si="74"/>
        <v>GRA for Vehicle Subsidy</v>
      </c>
      <c r="D1521" s="1" t="s">
        <v>1856</v>
      </c>
      <c r="F1521" s="1" t="s">
        <v>1860</v>
      </c>
      <c r="H1521" s="43">
        <v>557</v>
      </c>
      <c r="I1521" t="s">
        <v>43</v>
      </c>
      <c r="J1521" s="145" t="str">
        <f>IF(ISBLANK(INDEX('Policy Characteristics'!D:D,MATCH($C1521,'Policy Characteristics'!$C:$C,0))),"",INDEX('Policy Characteristics'!D:D,MATCH($C1521,'Policy Characteristics'!$C:$C,0)))</f>
        <v/>
      </c>
      <c r="K1521" s="144" t="str">
        <f>IF(ISBLANK(INDEX('Policy Characteristics'!E:E,MATCH($C1521,'Policy Characteristics'!$C:$C,0))),"",INDEX('Policy Characteristics'!E:E,MATCH($C1521,'Policy Characteristics'!$C:$C,0)))</f>
        <v>GRA EV subsidy</v>
      </c>
      <c r="L1521" s="144">
        <f>IF(ISBLANK(INDEX('Policy Characteristics'!F:F,MATCH($C1521,'Policy Characteristics'!$C:$C,0))),"",INDEX('Policy Characteristics'!F:F,MATCH($C1521,'Policy Characteristics'!$C:$C,0)))</f>
        <v>0</v>
      </c>
      <c r="M1521" s="144">
        <f>IF(ISBLANK(INDEX('Policy Characteristics'!G:G,MATCH($C1521,'Policy Characteristics'!$C:$C,0))),"",INDEX('Policy Characteristics'!G:G,MATCH($C1521,'Policy Characteristics'!$C:$C,0)))</f>
        <v>10</v>
      </c>
      <c r="N1521" s="144">
        <f>IF(ISBLANK(INDEX('Policy Characteristics'!H:H,MATCH($C1521,'Policy Characteristics'!$C:$C,0))),"",INDEX('Policy Characteristics'!H:H,MATCH($C1521,'Policy Characteristics'!$C:$C,0)))</f>
        <v>1</v>
      </c>
      <c r="O1521" s="144" t="str">
        <f>IF(ISBLANK(INDEX('Policy Characteristics'!I:I,MATCH($C1521,'Policy Characteristics'!$C:$C,0))),"",INDEX('Policy Characteristics'!I:I,MATCH($C1521,'Policy Characteristics'!$C:$C,0)))</f>
        <v>weight</v>
      </c>
      <c r="P1521" s="14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44" t="str">
        <f>IF(ISBLANK(INDEX('Policy Characteristics'!K:K,MATCH($C1521,'Policy Characteristics'!$C:$C,0))),"",INDEX('Policy Characteristics'!K:K,MATCH($C1521,'Policy Characteristics'!$C:$C,0)))</f>
        <v>io-model.html</v>
      </c>
      <c r="R1521" s="144" t="str">
        <f>IF(ISBLANK(INDEX('Policy Characteristics'!L:L,MATCH($C1521,'Policy Characteristics'!$C:$C,0))),"",INDEX('Policy Characteristics'!L:L,MATCH($C1521,'Policy Characteristics'!$C:$C,0)))</f>
        <v/>
      </c>
    </row>
    <row r="1522" spans="1:18" x14ac:dyDescent="0.25">
      <c r="A1522" s="144" t="str">
        <f>IF(ISBLANK(INDEX('Policy Characteristics'!A:A,MATCH($C1522,'Policy Characteristics'!$C:$C,0))),"",INDEX('Policy Characteristics'!A:A,MATCH($C1522,'Policy Characteristics'!$C:$C,0)))</f>
        <v>Government Revenue Accounting</v>
      </c>
      <c r="B1522" s="152" t="str">
        <f>IF(ISBLANK(INDEX('Policy Characteristics'!B:B,MATCH($C1522,'Policy Characteristics'!$C:$C,0))),"",INDEX('Policy Characteristics'!B:B,MATCH($C1522,'Policy Characteristics'!$C:$C,0)))</f>
        <v>Vehicle Subsidy</v>
      </c>
      <c r="C1522" s="144" t="str">
        <f t="shared" si="74"/>
        <v>GRA for Vehicle Subsidy</v>
      </c>
      <c r="D1522" s="1" t="s">
        <v>1857</v>
      </c>
      <c r="F1522" s="1" t="s">
        <v>1861</v>
      </c>
      <c r="H1522" s="43">
        <v>558</v>
      </c>
      <c r="I1522" t="s">
        <v>43</v>
      </c>
      <c r="J1522" s="145" t="str">
        <f>IF(ISBLANK(INDEX('Policy Characteristics'!D:D,MATCH($C1522,'Policy Characteristics'!$C:$C,0))),"",INDEX('Policy Characteristics'!D:D,MATCH($C1522,'Policy Characteristics'!$C:$C,0)))</f>
        <v/>
      </c>
      <c r="K1522" s="144" t="str">
        <f>IF(ISBLANK(INDEX('Policy Characteristics'!E:E,MATCH($C1522,'Policy Characteristics'!$C:$C,0))),"",INDEX('Policy Characteristics'!E:E,MATCH($C1522,'Policy Characteristics'!$C:$C,0)))</f>
        <v>GRA EV subsidy</v>
      </c>
      <c r="L1522" s="144">
        <f>IF(ISBLANK(INDEX('Policy Characteristics'!F:F,MATCH($C1522,'Policy Characteristics'!$C:$C,0))),"",INDEX('Policy Characteristics'!F:F,MATCH($C1522,'Policy Characteristics'!$C:$C,0)))</f>
        <v>0</v>
      </c>
      <c r="M1522" s="144">
        <f>IF(ISBLANK(INDEX('Policy Characteristics'!G:G,MATCH($C1522,'Policy Characteristics'!$C:$C,0))),"",INDEX('Policy Characteristics'!G:G,MATCH($C1522,'Policy Characteristics'!$C:$C,0)))</f>
        <v>10</v>
      </c>
      <c r="N1522" s="144">
        <f>IF(ISBLANK(INDEX('Policy Characteristics'!H:H,MATCH($C1522,'Policy Characteristics'!$C:$C,0))),"",INDEX('Policy Characteristics'!H:H,MATCH($C1522,'Policy Characteristics'!$C:$C,0)))</f>
        <v>1</v>
      </c>
      <c r="O1522" s="144" t="str">
        <f>IF(ISBLANK(INDEX('Policy Characteristics'!I:I,MATCH($C1522,'Policy Characteristics'!$C:$C,0))),"",INDEX('Policy Characteristics'!I:I,MATCH($C1522,'Policy Characteristics'!$C:$C,0)))</f>
        <v>weight</v>
      </c>
      <c r="P1522" s="14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44" t="str">
        <f>IF(ISBLANK(INDEX('Policy Characteristics'!K:K,MATCH($C1522,'Policy Characteristics'!$C:$C,0))),"",INDEX('Policy Characteristics'!K:K,MATCH($C1522,'Policy Characteristics'!$C:$C,0)))</f>
        <v>io-model.html</v>
      </c>
      <c r="R1522" s="144" t="str">
        <f>IF(ISBLANK(INDEX('Policy Characteristics'!L:L,MATCH($C1522,'Policy Characteristics'!$C:$C,0))),"",INDEX('Policy Characteristics'!L:L,MATCH($C1522,'Policy Characteristics'!$C:$C,0)))</f>
        <v/>
      </c>
    </row>
    <row r="1523" spans="1:18" x14ac:dyDescent="0.25">
      <c r="A1523" s="144" t="str">
        <f>IF(ISBLANK(INDEX('Policy Characteristics'!A:A,MATCH($C1523,'Policy Characteristics'!$C:$C,0))),"",INDEX('Policy Characteristics'!A:A,MATCH($C1523,'Policy Characteristics'!$C:$C,0)))</f>
        <v>Government Revenue Accounting</v>
      </c>
      <c r="B1523" s="152" t="str">
        <f>IF(ISBLANK(INDEX('Policy Characteristics'!B:B,MATCH($C1523,'Policy Characteristics'!$C:$C,0))),"",INDEX('Policy Characteristics'!B:B,MATCH($C1523,'Policy Characteristics'!$C:$C,0)))</f>
        <v>Vehicle Subsidy</v>
      </c>
      <c r="C1523" s="144" t="str">
        <f t="shared" si="74"/>
        <v>GRA for Vehicle Subsidy</v>
      </c>
      <c r="D1523" s="1" t="s">
        <v>1858</v>
      </c>
      <c r="F1523" s="1" t="s">
        <v>1862</v>
      </c>
      <c r="H1523" s="43">
        <v>559</v>
      </c>
      <c r="I1523" t="s">
        <v>43</v>
      </c>
      <c r="J1523" s="145" t="str">
        <f>IF(ISBLANK(INDEX('Policy Characteristics'!D:D,MATCH($C1523,'Policy Characteristics'!$C:$C,0))),"",INDEX('Policy Characteristics'!D:D,MATCH($C1523,'Policy Characteristics'!$C:$C,0)))</f>
        <v/>
      </c>
      <c r="K1523" s="144" t="str">
        <f>IF(ISBLANK(INDEX('Policy Characteristics'!E:E,MATCH($C1523,'Policy Characteristics'!$C:$C,0))),"",INDEX('Policy Characteristics'!E:E,MATCH($C1523,'Policy Characteristics'!$C:$C,0)))</f>
        <v>GRA EV subsidy</v>
      </c>
      <c r="L1523" s="144">
        <f>IF(ISBLANK(INDEX('Policy Characteristics'!F:F,MATCH($C1523,'Policy Characteristics'!$C:$C,0))),"",INDEX('Policy Characteristics'!F:F,MATCH($C1523,'Policy Characteristics'!$C:$C,0)))</f>
        <v>0</v>
      </c>
      <c r="M1523" s="144">
        <f>IF(ISBLANK(INDEX('Policy Characteristics'!G:G,MATCH($C1523,'Policy Characteristics'!$C:$C,0))),"",INDEX('Policy Characteristics'!G:G,MATCH($C1523,'Policy Characteristics'!$C:$C,0)))</f>
        <v>10</v>
      </c>
      <c r="N1523" s="144">
        <f>IF(ISBLANK(INDEX('Policy Characteristics'!H:H,MATCH($C1523,'Policy Characteristics'!$C:$C,0))),"",INDEX('Policy Characteristics'!H:H,MATCH($C1523,'Policy Characteristics'!$C:$C,0)))</f>
        <v>1</v>
      </c>
      <c r="O1523" s="144" t="str">
        <f>IF(ISBLANK(INDEX('Policy Characteristics'!I:I,MATCH($C1523,'Policy Characteristics'!$C:$C,0))),"",INDEX('Policy Characteristics'!I:I,MATCH($C1523,'Policy Characteristics'!$C:$C,0)))</f>
        <v>weight</v>
      </c>
      <c r="P1523" s="14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44" t="str">
        <f>IF(ISBLANK(INDEX('Policy Characteristics'!K:K,MATCH($C1523,'Policy Characteristics'!$C:$C,0))),"",INDEX('Policy Characteristics'!K:K,MATCH($C1523,'Policy Characteristics'!$C:$C,0)))</f>
        <v>io-model.html</v>
      </c>
      <c r="R1523" s="144" t="str">
        <f>IF(ISBLANK(INDEX('Policy Characteristics'!L:L,MATCH($C1523,'Policy Characteristics'!$C:$C,0))),"",INDEX('Policy Characteristics'!L:L,MATCH($C1523,'Policy Characteristics'!$C:$C,0)))</f>
        <v/>
      </c>
    </row>
    <row r="1524" spans="1:18" x14ac:dyDescent="0.25">
      <c r="A1524" s="144" t="str">
        <f>IF(ISBLANK(INDEX('Policy Characteristics'!A:A,MATCH($C1524,'Policy Characteristics'!$C:$C,0))),"",INDEX('Policy Characteristics'!A:A,MATCH($C1524,'Policy Characteristics'!$C:$C,0)))</f>
        <v>Government Revenue Accounting</v>
      </c>
      <c r="B1524" s="152" t="str">
        <f>IF(ISBLANK(INDEX('Policy Characteristics'!B:B,MATCH($C1524,'Policy Characteristics'!$C:$C,0))),"",INDEX('Policy Characteristics'!B:B,MATCH($C1524,'Policy Characteristics'!$C:$C,0)))</f>
        <v>Vehicle Battery Subsidy</v>
      </c>
      <c r="C1524" t="s">
        <v>2450</v>
      </c>
      <c r="D1524" s="1" t="s">
        <v>1854</v>
      </c>
      <c r="F1524" s="1" t="s">
        <v>1859</v>
      </c>
      <c r="H1524" s="43">
        <v>2247</v>
      </c>
      <c r="I1524" t="s">
        <v>43</v>
      </c>
      <c r="J1524" s="145" t="str">
        <f>IF(ISBLANK(INDEX('Policy Characteristics'!D:D,MATCH($C1524,'Policy Characteristics'!$C:$C,0))),"",INDEX('Policy Characteristics'!D:D,MATCH($C1524,'Policy Characteristics'!$C:$C,0)))</f>
        <v/>
      </c>
      <c r="K1524" s="144" t="str">
        <f>IF(ISBLANK(INDEX('Policy Characteristics'!E:E,MATCH($C1524,'Policy Characteristics'!$C:$C,0))),"",INDEX('Policy Characteristics'!E:E,MATCH($C1524,'Policy Characteristics'!$C:$C,0)))</f>
        <v>GRA trans battery subsidy</v>
      </c>
      <c r="L1524" s="144">
        <f>IF(ISBLANK(INDEX('Policy Characteristics'!F:F,MATCH($C1524,'Policy Characteristics'!$C:$C,0))),"",INDEX('Policy Characteristics'!F:F,MATCH($C1524,'Policy Characteristics'!$C:$C,0)))</f>
        <v>0</v>
      </c>
      <c r="M1524" s="144">
        <f>IF(ISBLANK(INDEX('Policy Characteristics'!G:G,MATCH($C1524,'Policy Characteristics'!$C:$C,0))),"",INDEX('Policy Characteristics'!G:G,MATCH($C1524,'Policy Characteristics'!$C:$C,0)))</f>
        <v>10</v>
      </c>
      <c r="N1524" s="144">
        <f>IF(ISBLANK(INDEX('Policy Characteristics'!H:H,MATCH($C1524,'Policy Characteristics'!$C:$C,0))),"",INDEX('Policy Characteristics'!H:H,MATCH($C1524,'Policy Characteristics'!$C:$C,0)))</f>
        <v>1</v>
      </c>
      <c r="O1524" s="144" t="str">
        <f>IF(ISBLANK(INDEX('Policy Characteristics'!I:I,MATCH($C1524,'Policy Characteristics'!$C:$C,0))),"",INDEX('Policy Characteristics'!I:I,MATCH($C1524,'Policy Characteristics'!$C:$C,0)))</f>
        <v>weight</v>
      </c>
      <c r="P1524" s="14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44" t="str">
        <f>IF(ISBLANK(INDEX('Policy Characteristics'!K:K,MATCH($C1524,'Policy Characteristics'!$C:$C,0))),"",INDEX('Policy Characteristics'!K:K,MATCH($C1524,'Policy Characteristics'!$C:$C,0)))</f>
        <v>io-model.html</v>
      </c>
      <c r="R1524" s="144"/>
    </row>
    <row r="1525" spans="1:18" x14ac:dyDescent="0.25">
      <c r="A1525" s="144" t="str">
        <f>IF(ISBLANK(INDEX('Policy Characteristics'!A:A,MATCH($C1525,'Policy Characteristics'!$C:$C,0))),"",INDEX('Policy Characteristics'!A:A,MATCH($C1525,'Policy Characteristics'!$C:$C,0)))</f>
        <v>Government Revenue Accounting</v>
      </c>
      <c r="B1525" s="152" t="str">
        <f>IF(ISBLANK(INDEX('Policy Characteristics'!B:B,MATCH($C1525,'Policy Characteristics'!$C:$C,0))),"",INDEX('Policy Characteristics'!B:B,MATCH($C1525,'Policy Characteristics'!$C:$C,0)))</f>
        <v>Vehicle Battery Subsidy</v>
      </c>
      <c r="C1525" s="144" t="str">
        <f>C$1524</f>
        <v>GRA for Vehicle Battery Subsidy</v>
      </c>
      <c r="D1525" s="1" t="s">
        <v>1855</v>
      </c>
      <c r="F1525" s="1" t="s">
        <v>1870</v>
      </c>
      <c r="H1525" s="43">
        <v>2248</v>
      </c>
      <c r="I1525" t="s">
        <v>43</v>
      </c>
      <c r="J1525" s="145" t="str">
        <f>IF(ISBLANK(INDEX('Policy Characteristics'!D:D,MATCH($C1525,'Policy Characteristics'!$C:$C,0))),"",INDEX('Policy Characteristics'!D:D,MATCH($C1525,'Policy Characteristics'!$C:$C,0)))</f>
        <v/>
      </c>
      <c r="K1525" s="144" t="str">
        <f>IF(ISBLANK(INDEX('Policy Characteristics'!E:E,MATCH($C1525,'Policy Characteristics'!$C:$C,0))),"",INDEX('Policy Characteristics'!E:E,MATCH($C1525,'Policy Characteristics'!$C:$C,0)))</f>
        <v>GRA trans battery subsidy</v>
      </c>
      <c r="L1525" s="144">
        <f>IF(ISBLANK(INDEX('Policy Characteristics'!F:F,MATCH($C1525,'Policy Characteristics'!$C:$C,0))),"",INDEX('Policy Characteristics'!F:F,MATCH($C1525,'Policy Characteristics'!$C:$C,0)))</f>
        <v>0</v>
      </c>
      <c r="M1525" s="144">
        <f>IF(ISBLANK(INDEX('Policy Characteristics'!G:G,MATCH($C1525,'Policy Characteristics'!$C:$C,0))),"",INDEX('Policy Characteristics'!G:G,MATCH($C1525,'Policy Characteristics'!$C:$C,0)))</f>
        <v>10</v>
      </c>
      <c r="N1525" s="144">
        <f>IF(ISBLANK(INDEX('Policy Characteristics'!H:H,MATCH($C1525,'Policy Characteristics'!$C:$C,0))),"",INDEX('Policy Characteristics'!H:H,MATCH($C1525,'Policy Characteristics'!$C:$C,0)))</f>
        <v>1</v>
      </c>
      <c r="O1525" s="144" t="str">
        <f>IF(ISBLANK(INDEX('Policy Characteristics'!I:I,MATCH($C1525,'Policy Characteristics'!$C:$C,0))),"",INDEX('Policy Characteristics'!I:I,MATCH($C1525,'Policy Characteristics'!$C:$C,0)))</f>
        <v>weight</v>
      </c>
      <c r="P1525" s="14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44" t="str">
        <f>IF(ISBLANK(INDEX('Policy Characteristics'!K:K,MATCH($C1525,'Policy Characteristics'!$C:$C,0))),"",INDEX('Policy Characteristics'!K:K,MATCH($C1525,'Policy Characteristics'!$C:$C,0)))</f>
        <v>io-model.html</v>
      </c>
      <c r="R1525" s="144"/>
    </row>
    <row r="1526" spans="1:18" x14ac:dyDescent="0.25">
      <c r="A1526" s="144" t="str">
        <f>IF(ISBLANK(INDEX('Policy Characteristics'!A:A,MATCH($C1526,'Policy Characteristics'!$C:$C,0))),"",INDEX('Policy Characteristics'!A:A,MATCH($C1526,'Policy Characteristics'!$C:$C,0)))</f>
        <v>Government Revenue Accounting</v>
      </c>
      <c r="B1526" s="152" t="str">
        <f>IF(ISBLANK(INDEX('Policy Characteristics'!B:B,MATCH($C1526,'Policy Characteristics'!$C:$C,0))),"",INDEX('Policy Characteristics'!B:B,MATCH($C1526,'Policy Characteristics'!$C:$C,0)))</f>
        <v>Vehicle Battery Subsidy</v>
      </c>
      <c r="C1526" s="144" t="str">
        <f t="shared" ref="C1526:C1528" si="75">C$1524</f>
        <v>GRA for Vehicle Battery Subsidy</v>
      </c>
      <c r="D1526" s="1" t="s">
        <v>1856</v>
      </c>
      <c r="F1526" s="1" t="s">
        <v>1860</v>
      </c>
      <c r="H1526" s="43">
        <v>2249</v>
      </c>
      <c r="I1526" t="s">
        <v>43</v>
      </c>
      <c r="J1526" s="145" t="str">
        <f>IF(ISBLANK(INDEX('Policy Characteristics'!D:D,MATCH($C1526,'Policy Characteristics'!$C:$C,0))),"",INDEX('Policy Characteristics'!D:D,MATCH($C1526,'Policy Characteristics'!$C:$C,0)))</f>
        <v/>
      </c>
      <c r="K1526" s="144" t="str">
        <f>IF(ISBLANK(INDEX('Policy Characteristics'!E:E,MATCH($C1526,'Policy Characteristics'!$C:$C,0))),"",INDEX('Policy Characteristics'!E:E,MATCH($C1526,'Policy Characteristics'!$C:$C,0)))</f>
        <v>GRA trans battery subsidy</v>
      </c>
      <c r="L1526" s="144">
        <f>IF(ISBLANK(INDEX('Policy Characteristics'!F:F,MATCH($C1526,'Policy Characteristics'!$C:$C,0))),"",INDEX('Policy Characteristics'!F:F,MATCH($C1526,'Policy Characteristics'!$C:$C,0)))</f>
        <v>0</v>
      </c>
      <c r="M1526" s="144">
        <f>IF(ISBLANK(INDEX('Policy Characteristics'!G:G,MATCH($C1526,'Policy Characteristics'!$C:$C,0))),"",INDEX('Policy Characteristics'!G:G,MATCH($C1526,'Policy Characteristics'!$C:$C,0)))</f>
        <v>10</v>
      </c>
      <c r="N1526" s="144">
        <f>IF(ISBLANK(INDEX('Policy Characteristics'!H:H,MATCH($C1526,'Policy Characteristics'!$C:$C,0))),"",INDEX('Policy Characteristics'!H:H,MATCH($C1526,'Policy Characteristics'!$C:$C,0)))</f>
        <v>1</v>
      </c>
      <c r="O1526" s="144" t="str">
        <f>IF(ISBLANK(INDEX('Policy Characteristics'!I:I,MATCH($C1526,'Policy Characteristics'!$C:$C,0))),"",INDEX('Policy Characteristics'!I:I,MATCH($C1526,'Policy Characteristics'!$C:$C,0)))</f>
        <v>weight</v>
      </c>
      <c r="P1526" s="14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44" t="str">
        <f>IF(ISBLANK(INDEX('Policy Characteristics'!K:K,MATCH($C1526,'Policy Characteristics'!$C:$C,0))),"",INDEX('Policy Characteristics'!K:K,MATCH($C1526,'Policy Characteristics'!$C:$C,0)))</f>
        <v>io-model.html</v>
      </c>
      <c r="R1526" s="144"/>
    </row>
    <row r="1527" spans="1:18" x14ac:dyDescent="0.25">
      <c r="A1527" s="144" t="str">
        <f>IF(ISBLANK(INDEX('Policy Characteristics'!A:A,MATCH($C1527,'Policy Characteristics'!$C:$C,0))),"",INDEX('Policy Characteristics'!A:A,MATCH($C1527,'Policy Characteristics'!$C:$C,0)))</f>
        <v>Government Revenue Accounting</v>
      </c>
      <c r="B1527" s="152" t="str">
        <f>IF(ISBLANK(INDEX('Policy Characteristics'!B:B,MATCH($C1527,'Policy Characteristics'!$C:$C,0))),"",INDEX('Policy Characteristics'!B:B,MATCH($C1527,'Policy Characteristics'!$C:$C,0)))</f>
        <v>Vehicle Battery Subsidy</v>
      </c>
      <c r="C1527" s="144" t="str">
        <f t="shared" si="75"/>
        <v>GRA for Vehicle Battery Subsidy</v>
      </c>
      <c r="D1527" s="1" t="s">
        <v>1857</v>
      </c>
      <c r="F1527" s="1" t="s">
        <v>1861</v>
      </c>
      <c r="H1527" s="43">
        <v>2250</v>
      </c>
      <c r="I1527" t="s">
        <v>43</v>
      </c>
      <c r="J1527" s="145" t="str">
        <f>IF(ISBLANK(INDEX('Policy Characteristics'!D:D,MATCH($C1527,'Policy Characteristics'!$C:$C,0))),"",INDEX('Policy Characteristics'!D:D,MATCH($C1527,'Policy Characteristics'!$C:$C,0)))</f>
        <v/>
      </c>
      <c r="K1527" s="144" t="str">
        <f>IF(ISBLANK(INDEX('Policy Characteristics'!E:E,MATCH($C1527,'Policy Characteristics'!$C:$C,0))),"",INDEX('Policy Characteristics'!E:E,MATCH($C1527,'Policy Characteristics'!$C:$C,0)))</f>
        <v>GRA trans battery subsidy</v>
      </c>
      <c r="L1527" s="144">
        <f>IF(ISBLANK(INDEX('Policy Characteristics'!F:F,MATCH($C1527,'Policy Characteristics'!$C:$C,0))),"",INDEX('Policy Characteristics'!F:F,MATCH($C1527,'Policy Characteristics'!$C:$C,0)))</f>
        <v>0</v>
      </c>
      <c r="M1527" s="144">
        <f>IF(ISBLANK(INDEX('Policy Characteristics'!G:G,MATCH($C1527,'Policy Characteristics'!$C:$C,0))),"",INDEX('Policy Characteristics'!G:G,MATCH($C1527,'Policy Characteristics'!$C:$C,0)))</f>
        <v>10</v>
      </c>
      <c r="N1527" s="144">
        <f>IF(ISBLANK(INDEX('Policy Characteristics'!H:H,MATCH($C1527,'Policy Characteristics'!$C:$C,0))),"",INDEX('Policy Characteristics'!H:H,MATCH($C1527,'Policy Characteristics'!$C:$C,0)))</f>
        <v>1</v>
      </c>
      <c r="O1527" s="144" t="str">
        <f>IF(ISBLANK(INDEX('Policy Characteristics'!I:I,MATCH($C1527,'Policy Characteristics'!$C:$C,0))),"",INDEX('Policy Characteristics'!I:I,MATCH($C1527,'Policy Characteristics'!$C:$C,0)))</f>
        <v>weight</v>
      </c>
      <c r="P1527" s="14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44" t="str">
        <f>IF(ISBLANK(INDEX('Policy Characteristics'!K:K,MATCH($C1527,'Policy Characteristics'!$C:$C,0))),"",INDEX('Policy Characteristics'!K:K,MATCH($C1527,'Policy Characteristics'!$C:$C,0)))</f>
        <v>io-model.html</v>
      </c>
      <c r="R1527" s="144"/>
    </row>
    <row r="1528" spans="1:18" x14ac:dyDescent="0.25">
      <c r="A1528" s="144" t="str">
        <f>IF(ISBLANK(INDEX('Policy Characteristics'!A:A,MATCH($C1528,'Policy Characteristics'!$C:$C,0))),"",INDEX('Policy Characteristics'!A:A,MATCH($C1528,'Policy Characteristics'!$C:$C,0)))</f>
        <v>Government Revenue Accounting</v>
      </c>
      <c r="B1528" s="152" t="str">
        <f>IF(ISBLANK(INDEX('Policy Characteristics'!B:B,MATCH($C1528,'Policy Characteristics'!$C:$C,0))),"",INDEX('Policy Characteristics'!B:B,MATCH($C1528,'Policy Characteristics'!$C:$C,0)))</f>
        <v>Vehicle Battery Subsidy</v>
      </c>
      <c r="C1528" s="144" t="str">
        <f t="shared" si="75"/>
        <v>GRA for Vehicle Battery Subsidy</v>
      </c>
      <c r="D1528" s="1" t="s">
        <v>1858</v>
      </c>
      <c r="F1528" s="1" t="s">
        <v>1862</v>
      </c>
      <c r="H1528" s="43">
        <v>2251</v>
      </c>
      <c r="I1528" t="s">
        <v>43</v>
      </c>
      <c r="J1528" s="145" t="str">
        <f>IF(ISBLANK(INDEX('Policy Characteristics'!D:D,MATCH($C1528,'Policy Characteristics'!$C:$C,0))),"",INDEX('Policy Characteristics'!D:D,MATCH($C1528,'Policy Characteristics'!$C:$C,0)))</f>
        <v/>
      </c>
      <c r="K1528" s="144" t="str">
        <f>IF(ISBLANK(INDEX('Policy Characteristics'!E:E,MATCH($C1528,'Policy Characteristics'!$C:$C,0))),"",INDEX('Policy Characteristics'!E:E,MATCH($C1528,'Policy Characteristics'!$C:$C,0)))</f>
        <v>GRA trans battery subsidy</v>
      </c>
      <c r="L1528" s="144">
        <f>IF(ISBLANK(INDEX('Policy Characteristics'!F:F,MATCH($C1528,'Policy Characteristics'!$C:$C,0))),"",INDEX('Policy Characteristics'!F:F,MATCH($C1528,'Policy Characteristics'!$C:$C,0)))</f>
        <v>0</v>
      </c>
      <c r="M1528" s="144">
        <f>IF(ISBLANK(INDEX('Policy Characteristics'!G:G,MATCH($C1528,'Policy Characteristics'!$C:$C,0))),"",INDEX('Policy Characteristics'!G:G,MATCH($C1528,'Policy Characteristics'!$C:$C,0)))</f>
        <v>10</v>
      </c>
      <c r="N1528" s="144">
        <f>IF(ISBLANK(INDEX('Policy Characteristics'!H:H,MATCH($C1528,'Policy Characteristics'!$C:$C,0))),"",INDEX('Policy Characteristics'!H:H,MATCH($C1528,'Policy Characteristics'!$C:$C,0)))</f>
        <v>1</v>
      </c>
      <c r="O1528" s="144" t="str">
        <f>IF(ISBLANK(INDEX('Policy Characteristics'!I:I,MATCH($C1528,'Policy Characteristics'!$C:$C,0))),"",INDEX('Policy Characteristics'!I:I,MATCH($C1528,'Policy Characteristics'!$C:$C,0)))</f>
        <v>weight</v>
      </c>
      <c r="P1528" s="14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44" t="str">
        <f>IF(ISBLANK(INDEX('Policy Characteristics'!K:K,MATCH($C1528,'Policy Characteristics'!$C:$C,0))),"",INDEX('Policy Characteristics'!K:K,MATCH($C1528,'Policy Characteristics'!$C:$C,0)))</f>
        <v>io-model.html</v>
      </c>
      <c r="R1528" s="144"/>
    </row>
    <row r="1529" spans="1:18" x14ac:dyDescent="0.25">
      <c r="A1529" s="144" t="str">
        <f>IF(ISBLANK(INDEX('Policy Characteristics'!A:A,MATCH($C1529,'Policy Characteristics'!$C:$C,0))),"",INDEX('Policy Characteristics'!A:A,MATCH($C1529,'Policy Characteristics'!$C:$C,0)))</f>
        <v>Government Revenue Accounting</v>
      </c>
      <c r="B1529" s="152" t="str">
        <f>IF(ISBLANK(INDEX('Policy Characteristics'!B:B,MATCH($C1529,'Policy Characteristics'!$C:$C,0))),"",INDEX('Policy Characteristics'!B:B,MATCH($C1529,'Policy Characteristics'!$C:$C,0)))</f>
        <v>Electricity Generation Subsidy</v>
      </c>
      <c r="C1529" t="s">
        <v>1848</v>
      </c>
      <c r="D1529" s="1" t="s">
        <v>1854</v>
      </c>
      <c r="F1529" s="1" t="s">
        <v>1859</v>
      </c>
      <c r="H1529" s="43">
        <v>560</v>
      </c>
      <c r="I1529" t="s">
        <v>43</v>
      </c>
      <c r="J1529" s="145" t="str">
        <f>IF(ISBLANK(INDEX('Policy Characteristics'!D:D,MATCH($C1529,'Policy Characteristics'!$C:$C,0))),"",INDEX('Policy Characteristics'!D:D,MATCH($C1529,'Policy Characteristics'!$C:$C,0)))</f>
        <v/>
      </c>
      <c r="K1529" s="144" t="str">
        <f>IF(ISBLANK(INDEX('Policy Characteristics'!E:E,MATCH($C1529,'Policy Characteristics'!$C:$C,0))),"",INDEX('Policy Characteristics'!E:E,MATCH($C1529,'Policy Characteristics'!$C:$C,0)))</f>
        <v>GRA elec gen subsidy</v>
      </c>
      <c r="L1529" s="144">
        <f>IF(ISBLANK(INDEX('Policy Characteristics'!F:F,MATCH($C1529,'Policy Characteristics'!$C:$C,0))),"",INDEX('Policy Characteristics'!F:F,MATCH($C1529,'Policy Characteristics'!$C:$C,0)))</f>
        <v>0</v>
      </c>
      <c r="M1529" s="144">
        <f>IF(ISBLANK(INDEX('Policy Characteristics'!G:G,MATCH($C1529,'Policy Characteristics'!$C:$C,0))),"",INDEX('Policy Characteristics'!G:G,MATCH($C1529,'Policy Characteristics'!$C:$C,0)))</f>
        <v>10</v>
      </c>
      <c r="N1529" s="144">
        <f>IF(ISBLANK(INDEX('Policy Characteristics'!H:H,MATCH($C1529,'Policy Characteristics'!$C:$C,0))),"",INDEX('Policy Characteristics'!H:H,MATCH($C1529,'Policy Characteristics'!$C:$C,0)))</f>
        <v>1</v>
      </c>
      <c r="O1529" s="144" t="str">
        <f>IF(ISBLANK(INDEX('Policy Characteristics'!I:I,MATCH($C1529,'Policy Characteristics'!$C:$C,0))),"",INDEX('Policy Characteristics'!I:I,MATCH($C1529,'Policy Characteristics'!$C:$C,0)))</f>
        <v>weight</v>
      </c>
      <c r="P1529" s="14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44" t="str">
        <f>IF(ISBLANK(INDEX('Policy Characteristics'!K:K,MATCH($C1529,'Policy Characteristics'!$C:$C,0))),"",INDEX('Policy Characteristics'!K:K,MATCH($C1529,'Policy Characteristics'!$C:$C,0)))</f>
        <v>io-model.html</v>
      </c>
      <c r="R1529" s="144" t="str">
        <f>IF(ISBLANK(INDEX('Policy Characteristics'!L:L,MATCH($C1529,'Policy Characteristics'!$C:$C,0))),"",INDEX('Policy Characteristics'!L:L,MATCH($C1529,'Policy Characteristics'!$C:$C,0)))</f>
        <v/>
      </c>
    </row>
    <row r="1530" spans="1:18" x14ac:dyDescent="0.25">
      <c r="A1530" s="144" t="str">
        <f>IF(ISBLANK(INDEX('Policy Characteristics'!A:A,MATCH($C1530,'Policy Characteristics'!$C:$C,0))),"",INDEX('Policy Characteristics'!A:A,MATCH($C1530,'Policy Characteristics'!$C:$C,0)))</f>
        <v>Government Revenue Accounting</v>
      </c>
      <c r="B1530" s="152" t="str">
        <f>IF(ISBLANK(INDEX('Policy Characteristics'!B:B,MATCH($C1530,'Policy Characteristics'!$C:$C,0))),"",INDEX('Policy Characteristics'!B:B,MATCH($C1530,'Policy Characteristics'!$C:$C,0)))</f>
        <v>Electricity Generation Subsidy</v>
      </c>
      <c r="C1530" s="144" t="str">
        <f t="shared" ref="C1530:C1533" si="76">C$1529</f>
        <v>GRA for Electricity Generation Subsidies</v>
      </c>
      <c r="D1530" s="1" t="s">
        <v>1855</v>
      </c>
      <c r="F1530" s="1" t="s">
        <v>1870</v>
      </c>
      <c r="H1530" s="43">
        <v>561</v>
      </c>
      <c r="I1530" t="s">
        <v>43</v>
      </c>
      <c r="J1530" s="145" t="str">
        <f>IF(ISBLANK(INDEX('Policy Characteristics'!D:D,MATCH($C1530,'Policy Characteristics'!$C:$C,0))),"",INDEX('Policy Characteristics'!D:D,MATCH($C1530,'Policy Characteristics'!$C:$C,0)))</f>
        <v/>
      </c>
      <c r="K1530" s="144" t="str">
        <f>IF(ISBLANK(INDEX('Policy Characteristics'!E:E,MATCH($C1530,'Policy Characteristics'!$C:$C,0))),"",INDEX('Policy Characteristics'!E:E,MATCH($C1530,'Policy Characteristics'!$C:$C,0)))</f>
        <v>GRA elec gen subsidy</v>
      </c>
      <c r="L1530" s="144">
        <f>IF(ISBLANK(INDEX('Policy Characteristics'!F:F,MATCH($C1530,'Policy Characteristics'!$C:$C,0))),"",INDEX('Policy Characteristics'!F:F,MATCH($C1530,'Policy Characteristics'!$C:$C,0)))</f>
        <v>0</v>
      </c>
      <c r="M1530" s="144">
        <f>IF(ISBLANK(INDEX('Policy Characteristics'!G:G,MATCH($C1530,'Policy Characteristics'!$C:$C,0))),"",INDEX('Policy Characteristics'!G:G,MATCH($C1530,'Policy Characteristics'!$C:$C,0)))</f>
        <v>10</v>
      </c>
      <c r="N1530" s="144">
        <f>IF(ISBLANK(INDEX('Policy Characteristics'!H:H,MATCH($C1530,'Policy Characteristics'!$C:$C,0))),"",INDEX('Policy Characteristics'!H:H,MATCH($C1530,'Policy Characteristics'!$C:$C,0)))</f>
        <v>1</v>
      </c>
      <c r="O1530" s="144" t="str">
        <f>IF(ISBLANK(INDEX('Policy Characteristics'!I:I,MATCH($C1530,'Policy Characteristics'!$C:$C,0))),"",INDEX('Policy Characteristics'!I:I,MATCH($C1530,'Policy Characteristics'!$C:$C,0)))</f>
        <v>weight</v>
      </c>
      <c r="P1530" s="14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44" t="str">
        <f>IF(ISBLANK(INDEX('Policy Characteristics'!K:K,MATCH($C1530,'Policy Characteristics'!$C:$C,0))),"",INDEX('Policy Characteristics'!K:K,MATCH($C1530,'Policy Characteristics'!$C:$C,0)))</f>
        <v>io-model.html</v>
      </c>
      <c r="R1530" s="144" t="str">
        <f>IF(ISBLANK(INDEX('Policy Characteristics'!L:L,MATCH($C1530,'Policy Characteristics'!$C:$C,0))),"",INDEX('Policy Characteristics'!L:L,MATCH($C1530,'Policy Characteristics'!$C:$C,0)))</f>
        <v/>
      </c>
    </row>
    <row r="1531" spans="1:18" x14ac:dyDescent="0.25">
      <c r="A1531" s="144" t="str">
        <f>IF(ISBLANK(INDEX('Policy Characteristics'!A:A,MATCH($C1531,'Policy Characteristics'!$C:$C,0))),"",INDEX('Policy Characteristics'!A:A,MATCH($C1531,'Policy Characteristics'!$C:$C,0)))</f>
        <v>Government Revenue Accounting</v>
      </c>
      <c r="B1531" s="152" t="str">
        <f>IF(ISBLANK(INDEX('Policy Characteristics'!B:B,MATCH($C1531,'Policy Characteristics'!$C:$C,0))),"",INDEX('Policy Characteristics'!B:B,MATCH($C1531,'Policy Characteristics'!$C:$C,0)))</f>
        <v>Electricity Generation Subsidy</v>
      </c>
      <c r="C1531" s="144" t="str">
        <f t="shared" si="76"/>
        <v>GRA for Electricity Generation Subsidies</v>
      </c>
      <c r="D1531" s="1" t="s">
        <v>1856</v>
      </c>
      <c r="F1531" s="1" t="s">
        <v>1860</v>
      </c>
      <c r="H1531" s="43">
        <v>562</v>
      </c>
      <c r="I1531" t="s">
        <v>43</v>
      </c>
      <c r="J1531" s="145" t="str">
        <f>IF(ISBLANK(INDEX('Policy Characteristics'!D:D,MATCH($C1531,'Policy Characteristics'!$C:$C,0))),"",INDEX('Policy Characteristics'!D:D,MATCH($C1531,'Policy Characteristics'!$C:$C,0)))</f>
        <v/>
      </c>
      <c r="K1531" s="144" t="str">
        <f>IF(ISBLANK(INDEX('Policy Characteristics'!E:E,MATCH($C1531,'Policy Characteristics'!$C:$C,0))),"",INDEX('Policy Characteristics'!E:E,MATCH($C1531,'Policy Characteristics'!$C:$C,0)))</f>
        <v>GRA elec gen subsidy</v>
      </c>
      <c r="L1531" s="144">
        <f>IF(ISBLANK(INDEX('Policy Characteristics'!F:F,MATCH($C1531,'Policy Characteristics'!$C:$C,0))),"",INDEX('Policy Characteristics'!F:F,MATCH($C1531,'Policy Characteristics'!$C:$C,0)))</f>
        <v>0</v>
      </c>
      <c r="M1531" s="144">
        <f>IF(ISBLANK(INDEX('Policy Characteristics'!G:G,MATCH($C1531,'Policy Characteristics'!$C:$C,0))),"",INDEX('Policy Characteristics'!G:G,MATCH($C1531,'Policy Characteristics'!$C:$C,0)))</f>
        <v>10</v>
      </c>
      <c r="N1531" s="144">
        <f>IF(ISBLANK(INDEX('Policy Characteristics'!H:H,MATCH($C1531,'Policy Characteristics'!$C:$C,0))),"",INDEX('Policy Characteristics'!H:H,MATCH($C1531,'Policy Characteristics'!$C:$C,0)))</f>
        <v>1</v>
      </c>
      <c r="O1531" s="144" t="str">
        <f>IF(ISBLANK(INDEX('Policy Characteristics'!I:I,MATCH($C1531,'Policy Characteristics'!$C:$C,0))),"",INDEX('Policy Characteristics'!I:I,MATCH($C1531,'Policy Characteristics'!$C:$C,0)))</f>
        <v>weight</v>
      </c>
      <c r="P1531" s="14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44" t="str">
        <f>IF(ISBLANK(INDEX('Policy Characteristics'!K:K,MATCH($C1531,'Policy Characteristics'!$C:$C,0))),"",INDEX('Policy Characteristics'!K:K,MATCH($C1531,'Policy Characteristics'!$C:$C,0)))</f>
        <v>io-model.html</v>
      </c>
      <c r="R1531" s="144" t="str">
        <f>IF(ISBLANK(INDEX('Policy Characteristics'!L:L,MATCH($C1531,'Policy Characteristics'!$C:$C,0))),"",INDEX('Policy Characteristics'!L:L,MATCH($C1531,'Policy Characteristics'!$C:$C,0)))</f>
        <v/>
      </c>
    </row>
    <row r="1532" spans="1:18" x14ac:dyDescent="0.25">
      <c r="A1532" s="144" t="str">
        <f>IF(ISBLANK(INDEX('Policy Characteristics'!A:A,MATCH($C1532,'Policy Characteristics'!$C:$C,0))),"",INDEX('Policy Characteristics'!A:A,MATCH($C1532,'Policy Characteristics'!$C:$C,0)))</f>
        <v>Government Revenue Accounting</v>
      </c>
      <c r="B1532" s="152" t="str">
        <f>IF(ISBLANK(INDEX('Policy Characteristics'!B:B,MATCH($C1532,'Policy Characteristics'!$C:$C,0))),"",INDEX('Policy Characteristics'!B:B,MATCH($C1532,'Policy Characteristics'!$C:$C,0)))</f>
        <v>Electricity Generation Subsidy</v>
      </c>
      <c r="C1532" s="144" t="str">
        <f t="shared" si="76"/>
        <v>GRA for Electricity Generation Subsidies</v>
      </c>
      <c r="D1532" s="1" t="s">
        <v>1857</v>
      </c>
      <c r="F1532" s="1" t="s">
        <v>1861</v>
      </c>
      <c r="H1532" s="43">
        <v>563</v>
      </c>
      <c r="I1532" t="s">
        <v>43</v>
      </c>
      <c r="J1532" s="145" t="str">
        <f>IF(ISBLANK(INDEX('Policy Characteristics'!D:D,MATCH($C1532,'Policy Characteristics'!$C:$C,0))),"",INDEX('Policy Characteristics'!D:D,MATCH($C1532,'Policy Characteristics'!$C:$C,0)))</f>
        <v/>
      </c>
      <c r="K1532" s="144" t="str">
        <f>IF(ISBLANK(INDEX('Policy Characteristics'!E:E,MATCH($C1532,'Policy Characteristics'!$C:$C,0))),"",INDEX('Policy Characteristics'!E:E,MATCH($C1532,'Policy Characteristics'!$C:$C,0)))</f>
        <v>GRA elec gen subsidy</v>
      </c>
      <c r="L1532" s="144">
        <f>IF(ISBLANK(INDEX('Policy Characteristics'!F:F,MATCH($C1532,'Policy Characteristics'!$C:$C,0))),"",INDEX('Policy Characteristics'!F:F,MATCH($C1532,'Policy Characteristics'!$C:$C,0)))</f>
        <v>0</v>
      </c>
      <c r="M1532" s="144">
        <f>IF(ISBLANK(INDEX('Policy Characteristics'!G:G,MATCH($C1532,'Policy Characteristics'!$C:$C,0))),"",INDEX('Policy Characteristics'!G:G,MATCH($C1532,'Policy Characteristics'!$C:$C,0)))</f>
        <v>10</v>
      </c>
      <c r="N1532" s="144">
        <f>IF(ISBLANK(INDEX('Policy Characteristics'!H:H,MATCH($C1532,'Policy Characteristics'!$C:$C,0))),"",INDEX('Policy Characteristics'!H:H,MATCH($C1532,'Policy Characteristics'!$C:$C,0)))</f>
        <v>1</v>
      </c>
      <c r="O1532" s="144" t="str">
        <f>IF(ISBLANK(INDEX('Policy Characteristics'!I:I,MATCH($C1532,'Policy Characteristics'!$C:$C,0))),"",INDEX('Policy Characteristics'!I:I,MATCH($C1532,'Policy Characteristics'!$C:$C,0)))</f>
        <v>weight</v>
      </c>
      <c r="P1532" s="14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44" t="str">
        <f>IF(ISBLANK(INDEX('Policy Characteristics'!K:K,MATCH($C1532,'Policy Characteristics'!$C:$C,0))),"",INDEX('Policy Characteristics'!K:K,MATCH($C1532,'Policy Characteristics'!$C:$C,0)))</f>
        <v>io-model.html</v>
      </c>
      <c r="R1532" s="144" t="str">
        <f>IF(ISBLANK(INDEX('Policy Characteristics'!L:L,MATCH($C1532,'Policy Characteristics'!$C:$C,0))),"",INDEX('Policy Characteristics'!L:L,MATCH($C1532,'Policy Characteristics'!$C:$C,0)))</f>
        <v/>
      </c>
    </row>
    <row r="1533" spans="1:18" x14ac:dyDescent="0.25">
      <c r="A1533" s="144" t="str">
        <f>IF(ISBLANK(INDEX('Policy Characteristics'!A:A,MATCH($C1533,'Policy Characteristics'!$C:$C,0))),"",INDEX('Policy Characteristics'!A:A,MATCH($C1533,'Policy Characteristics'!$C:$C,0)))</f>
        <v>Government Revenue Accounting</v>
      </c>
      <c r="B1533" s="152" t="str">
        <f>IF(ISBLANK(INDEX('Policy Characteristics'!B:B,MATCH($C1533,'Policy Characteristics'!$C:$C,0))),"",INDEX('Policy Characteristics'!B:B,MATCH($C1533,'Policy Characteristics'!$C:$C,0)))</f>
        <v>Electricity Generation Subsidy</v>
      </c>
      <c r="C1533" s="144" t="str">
        <f t="shared" si="76"/>
        <v>GRA for Electricity Generation Subsidies</v>
      </c>
      <c r="D1533" s="1" t="s">
        <v>1858</v>
      </c>
      <c r="F1533" s="1" t="s">
        <v>1862</v>
      </c>
      <c r="H1533" s="43">
        <v>564</v>
      </c>
      <c r="I1533" t="s">
        <v>43</v>
      </c>
      <c r="J1533" s="145" t="str">
        <f>IF(ISBLANK(INDEX('Policy Characteristics'!D:D,MATCH($C1533,'Policy Characteristics'!$C:$C,0))),"",INDEX('Policy Characteristics'!D:D,MATCH($C1533,'Policy Characteristics'!$C:$C,0)))</f>
        <v/>
      </c>
      <c r="K1533" s="144" t="str">
        <f>IF(ISBLANK(INDEX('Policy Characteristics'!E:E,MATCH($C1533,'Policy Characteristics'!$C:$C,0))),"",INDEX('Policy Characteristics'!E:E,MATCH($C1533,'Policy Characteristics'!$C:$C,0)))</f>
        <v>GRA elec gen subsidy</v>
      </c>
      <c r="L1533" s="144">
        <f>IF(ISBLANK(INDEX('Policy Characteristics'!F:F,MATCH($C1533,'Policy Characteristics'!$C:$C,0))),"",INDEX('Policy Characteristics'!F:F,MATCH($C1533,'Policy Characteristics'!$C:$C,0)))</f>
        <v>0</v>
      </c>
      <c r="M1533" s="144">
        <f>IF(ISBLANK(INDEX('Policy Characteristics'!G:G,MATCH($C1533,'Policy Characteristics'!$C:$C,0))),"",INDEX('Policy Characteristics'!G:G,MATCH($C1533,'Policy Characteristics'!$C:$C,0)))</f>
        <v>10</v>
      </c>
      <c r="N1533" s="144">
        <f>IF(ISBLANK(INDEX('Policy Characteristics'!H:H,MATCH($C1533,'Policy Characteristics'!$C:$C,0))),"",INDEX('Policy Characteristics'!H:H,MATCH($C1533,'Policy Characteristics'!$C:$C,0)))</f>
        <v>1</v>
      </c>
      <c r="O1533" s="144" t="str">
        <f>IF(ISBLANK(INDEX('Policy Characteristics'!I:I,MATCH($C1533,'Policy Characteristics'!$C:$C,0))),"",INDEX('Policy Characteristics'!I:I,MATCH($C1533,'Policy Characteristics'!$C:$C,0)))</f>
        <v>weight</v>
      </c>
      <c r="P1533" s="14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44" t="str">
        <f>IF(ISBLANK(INDEX('Policy Characteristics'!K:K,MATCH($C1533,'Policy Characteristics'!$C:$C,0))),"",INDEX('Policy Characteristics'!K:K,MATCH($C1533,'Policy Characteristics'!$C:$C,0)))</f>
        <v>io-model.html</v>
      </c>
      <c r="R1533" s="144" t="str">
        <f>IF(ISBLANK(INDEX('Policy Characteristics'!L:L,MATCH($C1533,'Policy Characteristics'!$C:$C,0))),"",INDEX('Policy Characteristics'!L:L,MATCH($C1533,'Policy Characteristics'!$C:$C,0)))</f>
        <v/>
      </c>
    </row>
    <row r="1534" spans="1:18" x14ac:dyDescent="0.25">
      <c r="A1534" s="144" t="str">
        <f>IF(ISBLANK(INDEX('Policy Characteristics'!A:A,MATCH($C1534,'Policy Characteristics'!$C:$C,0))),"",INDEX('Policy Characteristics'!A:A,MATCH($C1534,'Policy Characteristics'!$C:$C,0)))</f>
        <v>Government Revenue Accounting</v>
      </c>
      <c r="B1534" s="152" t="str">
        <f>IF(ISBLANK(INDEX('Policy Characteristics'!B:B,MATCH($C1534,'Policy Characteristics'!$C:$C,0))),"",INDEX('Policy Characteristics'!B:B,MATCH($C1534,'Policy Characteristics'!$C:$C,0)))</f>
        <v>Electricity Capacity Construction Subsidy</v>
      </c>
      <c r="C1534" t="s">
        <v>1849</v>
      </c>
      <c r="D1534" s="1" t="s">
        <v>1854</v>
      </c>
      <c r="F1534" s="1" t="s">
        <v>1859</v>
      </c>
      <c r="H1534" s="43">
        <v>565</v>
      </c>
      <c r="I1534" t="s">
        <v>43</v>
      </c>
      <c r="J1534" s="145" t="str">
        <f>IF(ISBLANK(INDEX('Policy Characteristics'!D:D,MATCH($C1534,'Policy Characteristics'!$C:$C,0))),"",INDEX('Policy Characteristics'!D:D,MATCH($C1534,'Policy Characteristics'!$C:$C,0)))</f>
        <v/>
      </c>
      <c r="K1534" s="144" t="str">
        <f>IF(ISBLANK(INDEX('Policy Characteristics'!E:E,MATCH($C1534,'Policy Characteristics'!$C:$C,0))),"",INDEX('Policy Characteristics'!E:E,MATCH($C1534,'Policy Characteristics'!$C:$C,0)))</f>
        <v>GRA elec cap const subsidy</v>
      </c>
      <c r="L1534" s="144">
        <f>IF(ISBLANK(INDEX('Policy Characteristics'!F:F,MATCH($C1534,'Policy Characteristics'!$C:$C,0))),"",INDEX('Policy Characteristics'!F:F,MATCH($C1534,'Policy Characteristics'!$C:$C,0)))</f>
        <v>0</v>
      </c>
      <c r="M1534" s="144">
        <f>IF(ISBLANK(INDEX('Policy Characteristics'!G:G,MATCH($C1534,'Policy Characteristics'!$C:$C,0))),"",INDEX('Policy Characteristics'!G:G,MATCH($C1534,'Policy Characteristics'!$C:$C,0)))</f>
        <v>10</v>
      </c>
      <c r="N1534" s="144">
        <f>IF(ISBLANK(INDEX('Policy Characteristics'!H:H,MATCH($C1534,'Policy Characteristics'!$C:$C,0))),"",INDEX('Policy Characteristics'!H:H,MATCH($C1534,'Policy Characteristics'!$C:$C,0)))</f>
        <v>1</v>
      </c>
      <c r="O1534" s="144" t="str">
        <f>IF(ISBLANK(INDEX('Policy Characteristics'!I:I,MATCH($C1534,'Policy Characteristics'!$C:$C,0))),"",INDEX('Policy Characteristics'!I:I,MATCH($C1534,'Policy Characteristics'!$C:$C,0)))</f>
        <v>weight</v>
      </c>
      <c r="P1534" s="14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44" t="str">
        <f>IF(ISBLANK(INDEX('Policy Characteristics'!K:K,MATCH($C1534,'Policy Characteristics'!$C:$C,0))),"",INDEX('Policy Characteristics'!K:K,MATCH($C1534,'Policy Characteristics'!$C:$C,0)))</f>
        <v>io-model.html</v>
      </c>
      <c r="R1534" s="144" t="str">
        <f>IF(ISBLANK(INDEX('Policy Characteristics'!L:L,MATCH($C1534,'Policy Characteristics'!$C:$C,0))),"",INDEX('Policy Characteristics'!L:L,MATCH($C1534,'Policy Characteristics'!$C:$C,0)))</f>
        <v/>
      </c>
    </row>
    <row r="1535" spans="1:18" x14ac:dyDescent="0.25">
      <c r="A1535" s="144" t="str">
        <f>IF(ISBLANK(INDEX('Policy Characteristics'!A:A,MATCH($C1535,'Policy Characteristics'!$C:$C,0))),"",INDEX('Policy Characteristics'!A:A,MATCH($C1535,'Policy Characteristics'!$C:$C,0)))</f>
        <v>Government Revenue Accounting</v>
      </c>
      <c r="B1535" s="152" t="str">
        <f>IF(ISBLANK(INDEX('Policy Characteristics'!B:B,MATCH($C1535,'Policy Characteristics'!$C:$C,0))),"",INDEX('Policy Characteristics'!B:B,MATCH($C1535,'Policy Characteristics'!$C:$C,0)))</f>
        <v>Electricity Capacity Construction Subsidy</v>
      </c>
      <c r="C1535" s="144" t="str">
        <f t="shared" ref="C1535:C1538" si="77">C$1534</f>
        <v>GRA for Electricity Capacity Construction Subsidies</v>
      </c>
      <c r="D1535" s="1" t="s">
        <v>1855</v>
      </c>
      <c r="F1535" s="1" t="s">
        <v>1870</v>
      </c>
      <c r="H1535" s="43">
        <v>566</v>
      </c>
      <c r="I1535" t="s">
        <v>43</v>
      </c>
      <c r="J1535" s="145" t="str">
        <f>IF(ISBLANK(INDEX('Policy Characteristics'!D:D,MATCH($C1535,'Policy Characteristics'!$C:$C,0))),"",INDEX('Policy Characteristics'!D:D,MATCH($C1535,'Policy Characteristics'!$C:$C,0)))</f>
        <v/>
      </c>
      <c r="K1535" s="144" t="str">
        <f>IF(ISBLANK(INDEX('Policy Characteristics'!E:E,MATCH($C1535,'Policy Characteristics'!$C:$C,0))),"",INDEX('Policy Characteristics'!E:E,MATCH($C1535,'Policy Characteristics'!$C:$C,0)))</f>
        <v>GRA elec cap const subsidy</v>
      </c>
      <c r="L1535" s="144">
        <f>IF(ISBLANK(INDEX('Policy Characteristics'!F:F,MATCH($C1535,'Policy Characteristics'!$C:$C,0))),"",INDEX('Policy Characteristics'!F:F,MATCH($C1535,'Policy Characteristics'!$C:$C,0)))</f>
        <v>0</v>
      </c>
      <c r="M1535" s="144">
        <f>IF(ISBLANK(INDEX('Policy Characteristics'!G:G,MATCH($C1535,'Policy Characteristics'!$C:$C,0))),"",INDEX('Policy Characteristics'!G:G,MATCH($C1535,'Policy Characteristics'!$C:$C,0)))</f>
        <v>10</v>
      </c>
      <c r="N1535" s="144">
        <f>IF(ISBLANK(INDEX('Policy Characteristics'!H:H,MATCH($C1535,'Policy Characteristics'!$C:$C,0))),"",INDEX('Policy Characteristics'!H:H,MATCH($C1535,'Policy Characteristics'!$C:$C,0)))</f>
        <v>1</v>
      </c>
      <c r="O1535" s="144" t="str">
        <f>IF(ISBLANK(INDEX('Policy Characteristics'!I:I,MATCH($C1535,'Policy Characteristics'!$C:$C,0))),"",INDEX('Policy Characteristics'!I:I,MATCH($C1535,'Policy Characteristics'!$C:$C,0)))</f>
        <v>weight</v>
      </c>
      <c r="P1535" s="14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44" t="str">
        <f>IF(ISBLANK(INDEX('Policy Characteristics'!K:K,MATCH($C1535,'Policy Characteristics'!$C:$C,0))),"",INDEX('Policy Characteristics'!K:K,MATCH($C1535,'Policy Characteristics'!$C:$C,0)))</f>
        <v>io-model.html</v>
      </c>
      <c r="R1535" s="144" t="str">
        <f>IF(ISBLANK(INDEX('Policy Characteristics'!L:L,MATCH($C1535,'Policy Characteristics'!$C:$C,0))),"",INDEX('Policy Characteristics'!L:L,MATCH($C1535,'Policy Characteristics'!$C:$C,0)))</f>
        <v/>
      </c>
    </row>
    <row r="1536" spans="1:18" x14ac:dyDescent="0.25">
      <c r="A1536" s="144" t="str">
        <f>IF(ISBLANK(INDEX('Policy Characteristics'!A:A,MATCH($C1536,'Policy Characteristics'!$C:$C,0))),"",INDEX('Policy Characteristics'!A:A,MATCH($C1536,'Policy Characteristics'!$C:$C,0)))</f>
        <v>Government Revenue Accounting</v>
      </c>
      <c r="B1536" s="152" t="str">
        <f>IF(ISBLANK(INDEX('Policy Characteristics'!B:B,MATCH($C1536,'Policy Characteristics'!$C:$C,0))),"",INDEX('Policy Characteristics'!B:B,MATCH($C1536,'Policy Characteristics'!$C:$C,0)))</f>
        <v>Electricity Capacity Construction Subsidy</v>
      </c>
      <c r="C1536" s="144" t="str">
        <f t="shared" si="77"/>
        <v>GRA for Electricity Capacity Construction Subsidies</v>
      </c>
      <c r="D1536" s="1" t="s">
        <v>1856</v>
      </c>
      <c r="F1536" s="1" t="s">
        <v>1860</v>
      </c>
      <c r="H1536" s="43">
        <v>567</v>
      </c>
      <c r="I1536" t="s">
        <v>43</v>
      </c>
      <c r="J1536" s="145" t="str">
        <f>IF(ISBLANK(INDEX('Policy Characteristics'!D:D,MATCH($C1536,'Policy Characteristics'!$C:$C,0))),"",INDEX('Policy Characteristics'!D:D,MATCH($C1536,'Policy Characteristics'!$C:$C,0)))</f>
        <v/>
      </c>
      <c r="K1536" s="144" t="str">
        <f>IF(ISBLANK(INDEX('Policy Characteristics'!E:E,MATCH($C1536,'Policy Characteristics'!$C:$C,0))),"",INDEX('Policy Characteristics'!E:E,MATCH($C1536,'Policy Characteristics'!$C:$C,0)))</f>
        <v>GRA elec cap const subsidy</v>
      </c>
      <c r="L1536" s="144">
        <f>IF(ISBLANK(INDEX('Policy Characteristics'!F:F,MATCH($C1536,'Policy Characteristics'!$C:$C,0))),"",INDEX('Policy Characteristics'!F:F,MATCH($C1536,'Policy Characteristics'!$C:$C,0)))</f>
        <v>0</v>
      </c>
      <c r="M1536" s="144">
        <f>IF(ISBLANK(INDEX('Policy Characteristics'!G:G,MATCH($C1536,'Policy Characteristics'!$C:$C,0))),"",INDEX('Policy Characteristics'!G:G,MATCH($C1536,'Policy Characteristics'!$C:$C,0)))</f>
        <v>10</v>
      </c>
      <c r="N1536" s="144">
        <f>IF(ISBLANK(INDEX('Policy Characteristics'!H:H,MATCH($C1536,'Policy Characteristics'!$C:$C,0))),"",INDEX('Policy Characteristics'!H:H,MATCH($C1536,'Policy Characteristics'!$C:$C,0)))</f>
        <v>1</v>
      </c>
      <c r="O1536" s="144" t="str">
        <f>IF(ISBLANK(INDEX('Policy Characteristics'!I:I,MATCH($C1536,'Policy Characteristics'!$C:$C,0))),"",INDEX('Policy Characteristics'!I:I,MATCH($C1536,'Policy Characteristics'!$C:$C,0)))</f>
        <v>weight</v>
      </c>
      <c r="P1536" s="14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44" t="str">
        <f>IF(ISBLANK(INDEX('Policy Characteristics'!K:K,MATCH($C1536,'Policy Characteristics'!$C:$C,0))),"",INDEX('Policy Characteristics'!K:K,MATCH($C1536,'Policy Characteristics'!$C:$C,0)))</f>
        <v>io-model.html</v>
      </c>
      <c r="R1536" s="144" t="str">
        <f>IF(ISBLANK(INDEX('Policy Characteristics'!L:L,MATCH($C1536,'Policy Characteristics'!$C:$C,0))),"",INDEX('Policy Characteristics'!L:L,MATCH($C1536,'Policy Characteristics'!$C:$C,0)))</f>
        <v/>
      </c>
    </row>
    <row r="1537" spans="1:18" x14ac:dyDescent="0.25">
      <c r="A1537" s="144" t="str">
        <f>IF(ISBLANK(INDEX('Policy Characteristics'!A:A,MATCH($C1537,'Policy Characteristics'!$C:$C,0))),"",INDEX('Policy Characteristics'!A:A,MATCH($C1537,'Policy Characteristics'!$C:$C,0)))</f>
        <v>Government Revenue Accounting</v>
      </c>
      <c r="B1537" s="152" t="str">
        <f>IF(ISBLANK(INDEX('Policy Characteristics'!B:B,MATCH($C1537,'Policy Characteristics'!$C:$C,0))),"",INDEX('Policy Characteristics'!B:B,MATCH($C1537,'Policy Characteristics'!$C:$C,0)))</f>
        <v>Electricity Capacity Construction Subsidy</v>
      </c>
      <c r="C1537" s="144" t="str">
        <f t="shared" si="77"/>
        <v>GRA for Electricity Capacity Construction Subsidies</v>
      </c>
      <c r="D1537" s="1" t="s">
        <v>1857</v>
      </c>
      <c r="F1537" s="1" t="s">
        <v>1861</v>
      </c>
      <c r="H1537" s="43">
        <v>568</v>
      </c>
      <c r="I1537" t="s">
        <v>43</v>
      </c>
      <c r="J1537" s="145" t="str">
        <f>IF(ISBLANK(INDEX('Policy Characteristics'!D:D,MATCH($C1537,'Policy Characteristics'!$C:$C,0))),"",INDEX('Policy Characteristics'!D:D,MATCH($C1537,'Policy Characteristics'!$C:$C,0)))</f>
        <v/>
      </c>
      <c r="K1537" s="144" t="str">
        <f>IF(ISBLANK(INDEX('Policy Characteristics'!E:E,MATCH($C1537,'Policy Characteristics'!$C:$C,0))),"",INDEX('Policy Characteristics'!E:E,MATCH($C1537,'Policy Characteristics'!$C:$C,0)))</f>
        <v>GRA elec cap const subsidy</v>
      </c>
      <c r="L1537" s="144">
        <f>IF(ISBLANK(INDEX('Policy Characteristics'!F:F,MATCH($C1537,'Policy Characteristics'!$C:$C,0))),"",INDEX('Policy Characteristics'!F:F,MATCH($C1537,'Policy Characteristics'!$C:$C,0)))</f>
        <v>0</v>
      </c>
      <c r="M1537" s="144">
        <f>IF(ISBLANK(INDEX('Policy Characteristics'!G:G,MATCH($C1537,'Policy Characteristics'!$C:$C,0))),"",INDEX('Policy Characteristics'!G:G,MATCH($C1537,'Policy Characteristics'!$C:$C,0)))</f>
        <v>10</v>
      </c>
      <c r="N1537" s="144">
        <f>IF(ISBLANK(INDEX('Policy Characteristics'!H:H,MATCH($C1537,'Policy Characteristics'!$C:$C,0))),"",INDEX('Policy Characteristics'!H:H,MATCH($C1537,'Policy Characteristics'!$C:$C,0)))</f>
        <v>1</v>
      </c>
      <c r="O1537" s="144" t="str">
        <f>IF(ISBLANK(INDEX('Policy Characteristics'!I:I,MATCH($C1537,'Policy Characteristics'!$C:$C,0))),"",INDEX('Policy Characteristics'!I:I,MATCH($C1537,'Policy Characteristics'!$C:$C,0)))</f>
        <v>weight</v>
      </c>
      <c r="P1537" s="14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44" t="str">
        <f>IF(ISBLANK(INDEX('Policy Characteristics'!K:K,MATCH($C1537,'Policy Characteristics'!$C:$C,0))),"",INDEX('Policy Characteristics'!K:K,MATCH($C1537,'Policy Characteristics'!$C:$C,0)))</f>
        <v>io-model.html</v>
      </c>
      <c r="R1537" s="144" t="str">
        <f>IF(ISBLANK(INDEX('Policy Characteristics'!L:L,MATCH($C1537,'Policy Characteristics'!$C:$C,0))),"",INDEX('Policy Characteristics'!L:L,MATCH($C1537,'Policy Characteristics'!$C:$C,0)))</f>
        <v/>
      </c>
    </row>
    <row r="1538" spans="1:18" x14ac:dyDescent="0.25">
      <c r="A1538" s="144" t="str">
        <f>IF(ISBLANK(INDEX('Policy Characteristics'!A:A,MATCH($C1538,'Policy Characteristics'!$C:$C,0))),"",INDEX('Policy Characteristics'!A:A,MATCH($C1538,'Policy Characteristics'!$C:$C,0)))</f>
        <v>Government Revenue Accounting</v>
      </c>
      <c r="B1538" s="152" t="str">
        <f>IF(ISBLANK(INDEX('Policy Characteristics'!B:B,MATCH($C1538,'Policy Characteristics'!$C:$C,0))),"",INDEX('Policy Characteristics'!B:B,MATCH($C1538,'Policy Characteristics'!$C:$C,0)))</f>
        <v>Electricity Capacity Construction Subsidy</v>
      </c>
      <c r="C1538" s="144" t="str">
        <f t="shared" si="77"/>
        <v>GRA for Electricity Capacity Construction Subsidies</v>
      </c>
      <c r="D1538" s="1" t="s">
        <v>1858</v>
      </c>
      <c r="F1538" s="1" t="s">
        <v>1862</v>
      </c>
      <c r="H1538" s="43">
        <v>569</v>
      </c>
      <c r="I1538" t="s">
        <v>43</v>
      </c>
      <c r="J1538" s="145" t="str">
        <f>IF(ISBLANK(INDEX('Policy Characteristics'!D:D,MATCH($C1538,'Policy Characteristics'!$C:$C,0))),"",INDEX('Policy Characteristics'!D:D,MATCH($C1538,'Policy Characteristics'!$C:$C,0)))</f>
        <v/>
      </c>
      <c r="K1538" s="144" t="str">
        <f>IF(ISBLANK(INDEX('Policy Characteristics'!E:E,MATCH($C1538,'Policy Characteristics'!$C:$C,0))),"",INDEX('Policy Characteristics'!E:E,MATCH($C1538,'Policy Characteristics'!$C:$C,0)))</f>
        <v>GRA elec cap const subsidy</v>
      </c>
      <c r="L1538" s="144">
        <f>IF(ISBLANK(INDEX('Policy Characteristics'!F:F,MATCH($C1538,'Policy Characteristics'!$C:$C,0))),"",INDEX('Policy Characteristics'!F:F,MATCH($C1538,'Policy Characteristics'!$C:$C,0)))</f>
        <v>0</v>
      </c>
      <c r="M1538" s="144">
        <f>IF(ISBLANK(INDEX('Policy Characteristics'!G:G,MATCH($C1538,'Policy Characteristics'!$C:$C,0))),"",INDEX('Policy Characteristics'!G:G,MATCH($C1538,'Policy Characteristics'!$C:$C,0)))</f>
        <v>10</v>
      </c>
      <c r="N1538" s="144">
        <f>IF(ISBLANK(INDEX('Policy Characteristics'!H:H,MATCH($C1538,'Policy Characteristics'!$C:$C,0))),"",INDEX('Policy Characteristics'!H:H,MATCH($C1538,'Policy Characteristics'!$C:$C,0)))</f>
        <v>1</v>
      </c>
      <c r="O1538" s="144" t="str">
        <f>IF(ISBLANK(INDEX('Policy Characteristics'!I:I,MATCH($C1538,'Policy Characteristics'!$C:$C,0))),"",INDEX('Policy Characteristics'!I:I,MATCH($C1538,'Policy Characteristics'!$C:$C,0)))</f>
        <v>weight</v>
      </c>
      <c r="P1538" s="14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44" t="str">
        <f>IF(ISBLANK(INDEX('Policy Characteristics'!K:K,MATCH($C1538,'Policy Characteristics'!$C:$C,0))),"",INDEX('Policy Characteristics'!K:K,MATCH($C1538,'Policy Characteristics'!$C:$C,0)))</f>
        <v>io-model.html</v>
      </c>
      <c r="R1538" s="144" t="str">
        <f>IF(ISBLANK(INDEX('Policy Characteristics'!L:L,MATCH($C1538,'Policy Characteristics'!$C:$C,0))),"",INDEX('Policy Characteristics'!L:L,MATCH($C1538,'Policy Characteristics'!$C:$C,0)))</f>
        <v/>
      </c>
    </row>
    <row r="1539" spans="1:18" x14ac:dyDescent="0.25">
      <c r="A1539" s="144" t="str">
        <f>IF(ISBLANK(INDEX('Policy Characteristics'!A:A,MATCH($C1539,'Policy Characteristics'!$C:$C,0))),"",INDEX('Policy Characteristics'!A:A,MATCH($C1539,'Policy Characteristics'!$C:$C,0)))</f>
        <v>Government Revenue Accounting</v>
      </c>
      <c r="B1539" s="152" t="str">
        <f>IF(ISBLANK(INDEX('Policy Characteristics'!B:B,MATCH($C1539,'Policy Characteristics'!$C:$C,0))),"",INDEX('Policy Characteristics'!B:B,MATCH($C1539,'Policy Characteristics'!$C:$C,0)))</f>
        <v>Distributed Solar Subsidy</v>
      </c>
      <c r="C1539" t="s">
        <v>1850</v>
      </c>
      <c r="D1539" s="1" t="s">
        <v>1854</v>
      </c>
      <c r="F1539" s="1" t="s">
        <v>1859</v>
      </c>
      <c r="H1539" s="43">
        <v>570</v>
      </c>
      <c r="I1539" t="s">
        <v>43</v>
      </c>
      <c r="J1539" s="145" t="str">
        <f>IF(ISBLANK(INDEX('Policy Characteristics'!D:D,MATCH($C1539,'Policy Characteristics'!$C:$C,0))),"",INDEX('Policy Characteristics'!D:D,MATCH($C1539,'Policy Characteristics'!$C:$C,0)))</f>
        <v/>
      </c>
      <c r="K1539" s="144" t="str">
        <f>IF(ISBLANK(INDEX('Policy Characteristics'!E:E,MATCH($C1539,'Policy Characteristics'!$C:$C,0))),"",INDEX('Policy Characteristics'!E:E,MATCH($C1539,'Policy Characteristics'!$C:$C,0)))</f>
        <v>GRA dist solar subsidy</v>
      </c>
      <c r="L1539" s="144">
        <f>IF(ISBLANK(INDEX('Policy Characteristics'!F:F,MATCH($C1539,'Policy Characteristics'!$C:$C,0))),"",INDEX('Policy Characteristics'!F:F,MATCH($C1539,'Policy Characteristics'!$C:$C,0)))</f>
        <v>0</v>
      </c>
      <c r="M1539" s="144">
        <f>IF(ISBLANK(INDEX('Policy Characteristics'!G:G,MATCH($C1539,'Policy Characteristics'!$C:$C,0))),"",INDEX('Policy Characteristics'!G:G,MATCH($C1539,'Policy Characteristics'!$C:$C,0)))</f>
        <v>10</v>
      </c>
      <c r="N1539" s="144">
        <f>IF(ISBLANK(INDEX('Policy Characteristics'!H:H,MATCH($C1539,'Policy Characteristics'!$C:$C,0))),"",INDEX('Policy Characteristics'!H:H,MATCH($C1539,'Policy Characteristics'!$C:$C,0)))</f>
        <v>1</v>
      </c>
      <c r="O1539" s="144" t="str">
        <f>IF(ISBLANK(INDEX('Policy Characteristics'!I:I,MATCH($C1539,'Policy Characteristics'!$C:$C,0))),"",INDEX('Policy Characteristics'!I:I,MATCH($C1539,'Policy Characteristics'!$C:$C,0)))</f>
        <v>weight</v>
      </c>
      <c r="P1539" s="14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44" t="str">
        <f>IF(ISBLANK(INDEX('Policy Characteristics'!K:K,MATCH($C1539,'Policy Characteristics'!$C:$C,0))),"",INDEX('Policy Characteristics'!K:K,MATCH($C1539,'Policy Characteristics'!$C:$C,0)))</f>
        <v>io-model.html</v>
      </c>
      <c r="R1539" s="144" t="str">
        <f>IF(ISBLANK(INDEX('Policy Characteristics'!L:L,MATCH($C1539,'Policy Characteristics'!$C:$C,0))),"",INDEX('Policy Characteristics'!L:L,MATCH($C1539,'Policy Characteristics'!$C:$C,0)))</f>
        <v/>
      </c>
    </row>
    <row r="1540" spans="1:18" x14ac:dyDescent="0.25">
      <c r="A1540" s="144" t="str">
        <f>IF(ISBLANK(INDEX('Policy Characteristics'!A:A,MATCH($C1540,'Policy Characteristics'!$C:$C,0))),"",INDEX('Policy Characteristics'!A:A,MATCH($C1540,'Policy Characteristics'!$C:$C,0)))</f>
        <v>Government Revenue Accounting</v>
      </c>
      <c r="B1540" s="152" t="str">
        <f>IF(ISBLANK(INDEX('Policy Characteristics'!B:B,MATCH($C1540,'Policy Characteristics'!$C:$C,0))),"",INDEX('Policy Characteristics'!B:B,MATCH($C1540,'Policy Characteristics'!$C:$C,0)))</f>
        <v>Distributed Solar Subsidy</v>
      </c>
      <c r="C1540" s="144" t="str">
        <f t="shared" ref="C1540:C1543" si="78">C$1539</f>
        <v>GRA for Distributed Solar Subsidy</v>
      </c>
      <c r="D1540" s="1" t="s">
        <v>1855</v>
      </c>
      <c r="F1540" s="1" t="s">
        <v>1870</v>
      </c>
      <c r="H1540" s="43">
        <v>571</v>
      </c>
      <c r="I1540" t="s">
        <v>43</v>
      </c>
      <c r="J1540" s="145" t="str">
        <f>IF(ISBLANK(INDEX('Policy Characteristics'!D:D,MATCH($C1540,'Policy Characteristics'!$C:$C,0))),"",INDEX('Policy Characteristics'!D:D,MATCH($C1540,'Policy Characteristics'!$C:$C,0)))</f>
        <v/>
      </c>
      <c r="K1540" s="144" t="str">
        <f>IF(ISBLANK(INDEX('Policy Characteristics'!E:E,MATCH($C1540,'Policy Characteristics'!$C:$C,0))),"",INDEX('Policy Characteristics'!E:E,MATCH($C1540,'Policy Characteristics'!$C:$C,0)))</f>
        <v>GRA dist solar subsidy</v>
      </c>
      <c r="L1540" s="144">
        <f>IF(ISBLANK(INDEX('Policy Characteristics'!F:F,MATCH($C1540,'Policy Characteristics'!$C:$C,0))),"",INDEX('Policy Characteristics'!F:F,MATCH($C1540,'Policy Characteristics'!$C:$C,0)))</f>
        <v>0</v>
      </c>
      <c r="M1540" s="144">
        <f>IF(ISBLANK(INDEX('Policy Characteristics'!G:G,MATCH($C1540,'Policy Characteristics'!$C:$C,0))),"",INDEX('Policy Characteristics'!G:G,MATCH($C1540,'Policy Characteristics'!$C:$C,0)))</f>
        <v>10</v>
      </c>
      <c r="N1540" s="144">
        <f>IF(ISBLANK(INDEX('Policy Characteristics'!H:H,MATCH($C1540,'Policy Characteristics'!$C:$C,0))),"",INDEX('Policy Characteristics'!H:H,MATCH($C1540,'Policy Characteristics'!$C:$C,0)))</f>
        <v>1</v>
      </c>
      <c r="O1540" s="144" t="str">
        <f>IF(ISBLANK(INDEX('Policy Characteristics'!I:I,MATCH($C1540,'Policy Characteristics'!$C:$C,0))),"",INDEX('Policy Characteristics'!I:I,MATCH($C1540,'Policy Characteristics'!$C:$C,0)))</f>
        <v>weight</v>
      </c>
      <c r="P1540" s="14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44" t="str">
        <f>IF(ISBLANK(INDEX('Policy Characteristics'!K:K,MATCH($C1540,'Policy Characteristics'!$C:$C,0))),"",INDEX('Policy Characteristics'!K:K,MATCH($C1540,'Policy Characteristics'!$C:$C,0)))</f>
        <v>io-model.html</v>
      </c>
      <c r="R1540" s="144" t="str">
        <f>IF(ISBLANK(INDEX('Policy Characteristics'!L:L,MATCH($C1540,'Policy Characteristics'!$C:$C,0))),"",INDEX('Policy Characteristics'!L:L,MATCH($C1540,'Policy Characteristics'!$C:$C,0)))</f>
        <v/>
      </c>
    </row>
    <row r="1541" spans="1:18" x14ac:dyDescent="0.25">
      <c r="A1541" s="144" t="str">
        <f>IF(ISBLANK(INDEX('Policy Characteristics'!A:A,MATCH($C1541,'Policy Characteristics'!$C:$C,0))),"",INDEX('Policy Characteristics'!A:A,MATCH($C1541,'Policy Characteristics'!$C:$C,0)))</f>
        <v>Government Revenue Accounting</v>
      </c>
      <c r="B1541" s="152" t="str">
        <f>IF(ISBLANK(INDEX('Policy Characteristics'!B:B,MATCH($C1541,'Policy Characteristics'!$C:$C,0))),"",INDEX('Policy Characteristics'!B:B,MATCH($C1541,'Policy Characteristics'!$C:$C,0)))</f>
        <v>Distributed Solar Subsidy</v>
      </c>
      <c r="C1541" s="144" t="str">
        <f t="shared" si="78"/>
        <v>GRA for Distributed Solar Subsidy</v>
      </c>
      <c r="D1541" s="1" t="s">
        <v>1856</v>
      </c>
      <c r="F1541" s="1" t="s">
        <v>1860</v>
      </c>
      <c r="H1541" s="43">
        <v>572</v>
      </c>
      <c r="I1541" t="s">
        <v>43</v>
      </c>
      <c r="J1541" s="145" t="str">
        <f>IF(ISBLANK(INDEX('Policy Characteristics'!D:D,MATCH($C1541,'Policy Characteristics'!$C:$C,0))),"",INDEX('Policy Characteristics'!D:D,MATCH($C1541,'Policy Characteristics'!$C:$C,0)))</f>
        <v/>
      </c>
      <c r="K1541" s="144" t="str">
        <f>IF(ISBLANK(INDEX('Policy Characteristics'!E:E,MATCH($C1541,'Policy Characteristics'!$C:$C,0))),"",INDEX('Policy Characteristics'!E:E,MATCH($C1541,'Policy Characteristics'!$C:$C,0)))</f>
        <v>GRA dist solar subsidy</v>
      </c>
      <c r="L1541" s="144">
        <f>IF(ISBLANK(INDEX('Policy Characteristics'!F:F,MATCH($C1541,'Policy Characteristics'!$C:$C,0))),"",INDEX('Policy Characteristics'!F:F,MATCH($C1541,'Policy Characteristics'!$C:$C,0)))</f>
        <v>0</v>
      </c>
      <c r="M1541" s="144">
        <f>IF(ISBLANK(INDEX('Policy Characteristics'!G:G,MATCH($C1541,'Policy Characteristics'!$C:$C,0))),"",INDEX('Policy Characteristics'!G:G,MATCH($C1541,'Policy Characteristics'!$C:$C,0)))</f>
        <v>10</v>
      </c>
      <c r="N1541" s="144">
        <f>IF(ISBLANK(INDEX('Policy Characteristics'!H:H,MATCH($C1541,'Policy Characteristics'!$C:$C,0))),"",INDEX('Policy Characteristics'!H:H,MATCH($C1541,'Policy Characteristics'!$C:$C,0)))</f>
        <v>1</v>
      </c>
      <c r="O1541" s="144" t="str">
        <f>IF(ISBLANK(INDEX('Policy Characteristics'!I:I,MATCH($C1541,'Policy Characteristics'!$C:$C,0))),"",INDEX('Policy Characteristics'!I:I,MATCH($C1541,'Policy Characteristics'!$C:$C,0)))</f>
        <v>weight</v>
      </c>
      <c r="P1541" s="14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44" t="str">
        <f>IF(ISBLANK(INDEX('Policy Characteristics'!K:K,MATCH($C1541,'Policy Characteristics'!$C:$C,0))),"",INDEX('Policy Characteristics'!K:K,MATCH($C1541,'Policy Characteristics'!$C:$C,0)))</f>
        <v>io-model.html</v>
      </c>
      <c r="R1541" s="144" t="str">
        <f>IF(ISBLANK(INDEX('Policy Characteristics'!L:L,MATCH($C1541,'Policy Characteristics'!$C:$C,0))),"",INDEX('Policy Characteristics'!L:L,MATCH($C1541,'Policy Characteristics'!$C:$C,0)))</f>
        <v/>
      </c>
    </row>
    <row r="1542" spans="1:18" x14ac:dyDescent="0.25">
      <c r="A1542" s="144" t="str">
        <f>IF(ISBLANK(INDEX('Policy Characteristics'!A:A,MATCH($C1542,'Policy Characteristics'!$C:$C,0))),"",INDEX('Policy Characteristics'!A:A,MATCH($C1542,'Policy Characteristics'!$C:$C,0)))</f>
        <v>Government Revenue Accounting</v>
      </c>
      <c r="B1542" s="152" t="str">
        <f>IF(ISBLANK(INDEX('Policy Characteristics'!B:B,MATCH($C1542,'Policy Characteristics'!$C:$C,0))),"",INDEX('Policy Characteristics'!B:B,MATCH($C1542,'Policy Characteristics'!$C:$C,0)))</f>
        <v>Distributed Solar Subsidy</v>
      </c>
      <c r="C1542" s="144" t="str">
        <f t="shared" si="78"/>
        <v>GRA for Distributed Solar Subsidy</v>
      </c>
      <c r="D1542" s="1" t="s">
        <v>1857</v>
      </c>
      <c r="F1542" s="1" t="s">
        <v>1861</v>
      </c>
      <c r="H1542" s="43">
        <v>573</v>
      </c>
      <c r="I1542" t="s">
        <v>43</v>
      </c>
      <c r="J1542" s="145" t="str">
        <f>IF(ISBLANK(INDEX('Policy Characteristics'!D:D,MATCH($C1542,'Policy Characteristics'!$C:$C,0))),"",INDEX('Policy Characteristics'!D:D,MATCH($C1542,'Policy Characteristics'!$C:$C,0)))</f>
        <v/>
      </c>
      <c r="K1542" s="144" t="str">
        <f>IF(ISBLANK(INDEX('Policy Characteristics'!E:E,MATCH($C1542,'Policy Characteristics'!$C:$C,0))),"",INDEX('Policy Characteristics'!E:E,MATCH($C1542,'Policy Characteristics'!$C:$C,0)))</f>
        <v>GRA dist solar subsidy</v>
      </c>
      <c r="L1542" s="144">
        <f>IF(ISBLANK(INDEX('Policy Characteristics'!F:F,MATCH($C1542,'Policy Characteristics'!$C:$C,0))),"",INDEX('Policy Characteristics'!F:F,MATCH($C1542,'Policy Characteristics'!$C:$C,0)))</f>
        <v>0</v>
      </c>
      <c r="M1542" s="144">
        <f>IF(ISBLANK(INDEX('Policy Characteristics'!G:G,MATCH($C1542,'Policy Characteristics'!$C:$C,0))),"",INDEX('Policy Characteristics'!G:G,MATCH($C1542,'Policy Characteristics'!$C:$C,0)))</f>
        <v>10</v>
      </c>
      <c r="N1542" s="144">
        <f>IF(ISBLANK(INDEX('Policy Characteristics'!H:H,MATCH($C1542,'Policy Characteristics'!$C:$C,0))),"",INDEX('Policy Characteristics'!H:H,MATCH($C1542,'Policy Characteristics'!$C:$C,0)))</f>
        <v>1</v>
      </c>
      <c r="O1542" s="144" t="str">
        <f>IF(ISBLANK(INDEX('Policy Characteristics'!I:I,MATCH($C1542,'Policy Characteristics'!$C:$C,0))),"",INDEX('Policy Characteristics'!I:I,MATCH($C1542,'Policy Characteristics'!$C:$C,0)))</f>
        <v>weight</v>
      </c>
      <c r="P1542" s="14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44" t="str">
        <f>IF(ISBLANK(INDEX('Policy Characteristics'!K:K,MATCH($C1542,'Policy Characteristics'!$C:$C,0))),"",INDEX('Policy Characteristics'!K:K,MATCH($C1542,'Policy Characteristics'!$C:$C,0)))</f>
        <v>io-model.html</v>
      </c>
      <c r="R1542" s="144" t="str">
        <f>IF(ISBLANK(INDEX('Policy Characteristics'!L:L,MATCH($C1542,'Policy Characteristics'!$C:$C,0))),"",INDEX('Policy Characteristics'!L:L,MATCH($C1542,'Policy Characteristics'!$C:$C,0)))</f>
        <v/>
      </c>
    </row>
    <row r="1543" spans="1:18" x14ac:dyDescent="0.25">
      <c r="A1543" s="144" t="str">
        <f>IF(ISBLANK(INDEX('Policy Characteristics'!A:A,MATCH($C1543,'Policy Characteristics'!$C:$C,0))),"",INDEX('Policy Characteristics'!A:A,MATCH($C1543,'Policy Characteristics'!$C:$C,0)))</f>
        <v>Government Revenue Accounting</v>
      </c>
      <c r="B1543" s="152" t="str">
        <f>IF(ISBLANK(INDEX('Policy Characteristics'!B:B,MATCH($C1543,'Policy Characteristics'!$C:$C,0))),"",INDEX('Policy Characteristics'!B:B,MATCH($C1543,'Policy Characteristics'!$C:$C,0)))</f>
        <v>Distributed Solar Subsidy</v>
      </c>
      <c r="C1543" s="144" t="str">
        <f t="shared" si="78"/>
        <v>GRA for Distributed Solar Subsidy</v>
      </c>
      <c r="D1543" s="1" t="s">
        <v>1858</v>
      </c>
      <c r="F1543" s="1" t="s">
        <v>1862</v>
      </c>
      <c r="H1543" s="43">
        <v>574</v>
      </c>
      <c r="I1543" t="s">
        <v>43</v>
      </c>
      <c r="J1543" s="145" t="str">
        <f>IF(ISBLANK(INDEX('Policy Characteristics'!D:D,MATCH($C1543,'Policy Characteristics'!$C:$C,0))),"",INDEX('Policy Characteristics'!D:D,MATCH($C1543,'Policy Characteristics'!$C:$C,0)))</f>
        <v/>
      </c>
      <c r="K1543" s="144" t="str">
        <f>IF(ISBLANK(INDEX('Policy Characteristics'!E:E,MATCH($C1543,'Policy Characteristics'!$C:$C,0))),"",INDEX('Policy Characteristics'!E:E,MATCH($C1543,'Policy Characteristics'!$C:$C,0)))</f>
        <v>GRA dist solar subsidy</v>
      </c>
      <c r="L1543" s="144">
        <f>IF(ISBLANK(INDEX('Policy Characteristics'!F:F,MATCH($C1543,'Policy Characteristics'!$C:$C,0))),"",INDEX('Policy Characteristics'!F:F,MATCH($C1543,'Policy Characteristics'!$C:$C,0)))</f>
        <v>0</v>
      </c>
      <c r="M1543" s="144">
        <f>IF(ISBLANK(INDEX('Policy Characteristics'!G:G,MATCH($C1543,'Policy Characteristics'!$C:$C,0))),"",INDEX('Policy Characteristics'!G:G,MATCH($C1543,'Policy Characteristics'!$C:$C,0)))</f>
        <v>10</v>
      </c>
      <c r="N1543" s="144">
        <f>IF(ISBLANK(INDEX('Policy Characteristics'!H:H,MATCH($C1543,'Policy Characteristics'!$C:$C,0))),"",INDEX('Policy Characteristics'!H:H,MATCH($C1543,'Policy Characteristics'!$C:$C,0)))</f>
        <v>1</v>
      </c>
      <c r="O1543" s="144" t="str">
        <f>IF(ISBLANK(INDEX('Policy Characteristics'!I:I,MATCH($C1543,'Policy Characteristics'!$C:$C,0))),"",INDEX('Policy Characteristics'!I:I,MATCH($C1543,'Policy Characteristics'!$C:$C,0)))</f>
        <v>weight</v>
      </c>
      <c r="P1543" s="14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44" t="str">
        <f>IF(ISBLANK(INDEX('Policy Characteristics'!K:K,MATCH($C1543,'Policy Characteristics'!$C:$C,0))),"",INDEX('Policy Characteristics'!K:K,MATCH($C1543,'Policy Characteristics'!$C:$C,0)))</f>
        <v>io-model.html</v>
      </c>
      <c r="R1543" s="144" t="str">
        <f>IF(ISBLANK(INDEX('Policy Characteristics'!L:L,MATCH($C1543,'Policy Characteristics'!$C:$C,0))),"",INDEX('Policy Characteristics'!L:L,MATCH($C1543,'Policy Characteristics'!$C:$C,0)))</f>
        <v/>
      </c>
    </row>
    <row r="1544" spans="1:18" x14ac:dyDescent="0.25">
      <c r="A1544" s="144" t="str">
        <f>IF(ISBLANK(INDEX('Policy Characteristics'!A:A,MATCH($C1544,'Policy Characteristics'!$C:$C,0))),"",INDEX('Policy Characteristics'!A:A,MATCH($C1544,'Policy Characteristics'!$C:$C,0)))</f>
        <v>Government Revenue Accounting</v>
      </c>
      <c r="B1544" s="152" t="str">
        <f>IF(ISBLANK(INDEX('Policy Characteristics'!B:B,MATCH($C1544,'Policy Characteristics'!$C:$C,0))),"",INDEX('Policy Characteristics'!B:B,MATCH($C1544,'Policy Characteristics'!$C:$C,0)))</f>
        <v>Fuel Subsidy</v>
      </c>
      <c r="C1544" t="s">
        <v>1851</v>
      </c>
      <c r="D1544" s="1" t="s">
        <v>1854</v>
      </c>
      <c r="F1544" s="1" t="s">
        <v>1859</v>
      </c>
      <c r="H1544" s="43">
        <v>575</v>
      </c>
      <c r="I1544" t="s">
        <v>43</v>
      </c>
      <c r="J1544" s="145" t="str">
        <f>IF(ISBLANK(INDEX('Policy Characteristics'!D:D,MATCH($C1544,'Policy Characteristics'!$C:$C,0))),"",INDEX('Policy Characteristics'!D:D,MATCH($C1544,'Policy Characteristics'!$C:$C,0)))</f>
        <v/>
      </c>
      <c r="K1544" s="144" t="str">
        <f>IF(ISBLANK(INDEX('Policy Characteristics'!E:E,MATCH($C1544,'Policy Characteristics'!$C:$C,0))),"",INDEX('Policy Characteristics'!E:E,MATCH($C1544,'Policy Characteristics'!$C:$C,0)))</f>
        <v>GRA fuel subsidy</v>
      </c>
      <c r="L1544" s="144">
        <f>IF(ISBLANK(INDEX('Policy Characteristics'!F:F,MATCH($C1544,'Policy Characteristics'!$C:$C,0))),"",INDEX('Policy Characteristics'!F:F,MATCH($C1544,'Policy Characteristics'!$C:$C,0)))</f>
        <v>0</v>
      </c>
      <c r="M1544" s="144">
        <f>IF(ISBLANK(INDEX('Policy Characteristics'!G:G,MATCH($C1544,'Policy Characteristics'!$C:$C,0))),"",INDEX('Policy Characteristics'!G:G,MATCH($C1544,'Policy Characteristics'!$C:$C,0)))</f>
        <v>10</v>
      </c>
      <c r="N1544" s="144">
        <f>IF(ISBLANK(INDEX('Policy Characteristics'!H:H,MATCH($C1544,'Policy Characteristics'!$C:$C,0))),"",INDEX('Policy Characteristics'!H:H,MATCH($C1544,'Policy Characteristics'!$C:$C,0)))</f>
        <v>1</v>
      </c>
      <c r="O1544" s="144" t="str">
        <f>IF(ISBLANK(INDEX('Policy Characteristics'!I:I,MATCH($C1544,'Policy Characteristics'!$C:$C,0))),"",INDEX('Policy Characteristics'!I:I,MATCH($C1544,'Policy Characteristics'!$C:$C,0)))</f>
        <v>weight</v>
      </c>
      <c r="P1544" s="14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44" t="str">
        <f>IF(ISBLANK(INDEX('Policy Characteristics'!K:K,MATCH($C1544,'Policy Characteristics'!$C:$C,0))),"",INDEX('Policy Characteristics'!K:K,MATCH($C1544,'Policy Characteristics'!$C:$C,0)))</f>
        <v>io-model.html</v>
      </c>
      <c r="R1544" s="144" t="str">
        <f>IF(ISBLANK(INDEX('Policy Characteristics'!L:L,MATCH($C1544,'Policy Characteristics'!$C:$C,0))),"",INDEX('Policy Characteristics'!L:L,MATCH($C1544,'Policy Characteristics'!$C:$C,0)))</f>
        <v/>
      </c>
    </row>
    <row r="1545" spans="1:18" x14ac:dyDescent="0.25">
      <c r="A1545" s="144" t="str">
        <f>IF(ISBLANK(INDEX('Policy Characteristics'!A:A,MATCH($C1545,'Policy Characteristics'!$C:$C,0))),"",INDEX('Policy Characteristics'!A:A,MATCH($C1545,'Policy Characteristics'!$C:$C,0)))</f>
        <v>Government Revenue Accounting</v>
      </c>
      <c r="B1545" s="152" t="str">
        <f>IF(ISBLANK(INDEX('Policy Characteristics'!B:B,MATCH($C1545,'Policy Characteristics'!$C:$C,0))),"",INDEX('Policy Characteristics'!B:B,MATCH($C1545,'Policy Characteristics'!$C:$C,0)))</f>
        <v>Fuel Subsidy</v>
      </c>
      <c r="C1545" s="144" t="str">
        <f t="shared" ref="C1545:C1548" si="79">C$1544</f>
        <v>GRA for Fuel Subsidies</v>
      </c>
      <c r="D1545" s="1" t="s">
        <v>1855</v>
      </c>
      <c r="F1545" s="1" t="s">
        <v>1870</v>
      </c>
      <c r="H1545" s="43">
        <v>576</v>
      </c>
      <c r="I1545" t="s">
        <v>43</v>
      </c>
      <c r="J1545" s="145" t="str">
        <f>IF(ISBLANK(INDEX('Policy Characteristics'!D:D,MATCH($C1545,'Policy Characteristics'!$C:$C,0))),"",INDEX('Policy Characteristics'!D:D,MATCH($C1545,'Policy Characteristics'!$C:$C,0)))</f>
        <v/>
      </c>
      <c r="K1545" s="144" t="str">
        <f>IF(ISBLANK(INDEX('Policy Characteristics'!E:E,MATCH($C1545,'Policy Characteristics'!$C:$C,0))),"",INDEX('Policy Characteristics'!E:E,MATCH($C1545,'Policy Characteristics'!$C:$C,0)))</f>
        <v>GRA fuel subsidy</v>
      </c>
      <c r="L1545" s="144">
        <f>IF(ISBLANK(INDEX('Policy Characteristics'!F:F,MATCH($C1545,'Policy Characteristics'!$C:$C,0))),"",INDEX('Policy Characteristics'!F:F,MATCH($C1545,'Policy Characteristics'!$C:$C,0)))</f>
        <v>0</v>
      </c>
      <c r="M1545" s="144">
        <f>IF(ISBLANK(INDEX('Policy Characteristics'!G:G,MATCH($C1545,'Policy Characteristics'!$C:$C,0))),"",INDEX('Policy Characteristics'!G:G,MATCH($C1545,'Policy Characteristics'!$C:$C,0)))</f>
        <v>10</v>
      </c>
      <c r="N1545" s="144">
        <f>IF(ISBLANK(INDEX('Policy Characteristics'!H:H,MATCH($C1545,'Policy Characteristics'!$C:$C,0))),"",INDEX('Policy Characteristics'!H:H,MATCH($C1545,'Policy Characteristics'!$C:$C,0)))</f>
        <v>1</v>
      </c>
      <c r="O1545" s="144" t="str">
        <f>IF(ISBLANK(INDEX('Policy Characteristics'!I:I,MATCH($C1545,'Policy Characteristics'!$C:$C,0))),"",INDEX('Policy Characteristics'!I:I,MATCH($C1545,'Policy Characteristics'!$C:$C,0)))</f>
        <v>weight</v>
      </c>
      <c r="P1545" s="14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44" t="str">
        <f>IF(ISBLANK(INDEX('Policy Characteristics'!K:K,MATCH($C1545,'Policy Characteristics'!$C:$C,0))),"",INDEX('Policy Characteristics'!K:K,MATCH($C1545,'Policy Characteristics'!$C:$C,0)))</f>
        <v>io-model.html</v>
      </c>
      <c r="R1545" s="144" t="str">
        <f>IF(ISBLANK(INDEX('Policy Characteristics'!L:L,MATCH($C1545,'Policy Characteristics'!$C:$C,0))),"",INDEX('Policy Characteristics'!L:L,MATCH($C1545,'Policy Characteristics'!$C:$C,0)))</f>
        <v/>
      </c>
    </row>
    <row r="1546" spans="1:18" x14ac:dyDescent="0.25">
      <c r="A1546" s="144" t="str">
        <f>IF(ISBLANK(INDEX('Policy Characteristics'!A:A,MATCH($C1546,'Policy Characteristics'!$C:$C,0))),"",INDEX('Policy Characteristics'!A:A,MATCH($C1546,'Policy Characteristics'!$C:$C,0)))</f>
        <v>Government Revenue Accounting</v>
      </c>
      <c r="B1546" s="152" t="str">
        <f>IF(ISBLANK(INDEX('Policy Characteristics'!B:B,MATCH($C1546,'Policy Characteristics'!$C:$C,0))),"",INDEX('Policy Characteristics'!B:B,MATCH($C1546,'Policy Characteristics'!$C:$C,0)))</f>
        <v>Fuel Subsidy</v>
      </c>
      <c r="C1546" s="144" t="str">
        <f t="shared" si="79"/>
        <v>GRA for Fuel Subsidies</v>
      </c>
      <c r="D1546" s="1" t="s">
        <v>1856</v>
      </c>
      <c r="F1546" s="1" t="s">
        <v>1860</v>
      </c>
      <c r="H1546" s="43">
        <v>577</v>
      </c>
      <c r="I1546" t="s">
        <v>43</v>
      </c>
      <c r="J1546" s="145" t="str">
        <f>IF(ISBLANK(INDEX('Policy Characteristics'!D:D,MATCH($C1546,'Policy Characteristics'!$C:$C,0))),"",INDEX('Policy Characteristics'!D:D,MATCH($C1546,'Policy Characteristics'!$C:$C,0)))</f>
        <v/>
      </c>
      <c r="K1546" s="144" t="str">
        <f>IF(ISBLANK(INDEX('Policy Characteristics'!E:E,MATCH($C1546,'Policy Characteristics'!$C:$C,0))),"",INDEX('Policy Characteristics'!E:E,MATCH($C1546,'Policy Characteristics'!$C:$C,0)))</f>
        <v>GRA fuel subsidy</v>
      </c>
      <c r="L1546" s="144">
        <f>IF(ISBLANK(INDEX('Policy Characteristics'!F:F,MATCH($C1546,'Policy Characteristics'!$C:$C,0))),"",INDEX('Policy Characteristics'!F:F,MATCH($C1546,'Policy Characteristics'!$C:$C,0)))</f>
        <v>0</v>
      </c>
      <c r="M1546" s="144">
        <f>IF(ISBLANK(INDEX('Policy Characteristics'!G:G,MATCH($C1546,'Policy Characteristics'!$C:$C,0))),"",INDEX('Policy Characteristics'!G:G,MATCH($C1546,'Policy Characteristics'!$C:$C,0)))</f>
        <v>10</v>
      </c>
      <c r="N1546" s="144">
        <f>IF(ISBLANK(INDEX('Policy Characteristics'!H:H,MATCH($C1546,'Policy Characteristics'!$C:$C,0))),"",INDEX('Policy Characteristics'!H:H,MATCH($C1546,'Policy Characteristics'!$C:$C,0)))</f>
        <v>1</v>
      </c>
      <c r="O1546" s="144" t="str">
        <f>IF(ISBLANK(INDEX('Policy Characteristics'!I:I,MATCH($C1546,'Policy Characteristics'!$C:$C,0))),"",INDEX('Policy Characteristics'!I:I,MATCH($C1546,'Policy Characteristics'!$C:$C,0)))</f>
        <v>weight</v>
      </c>
      <c r="P1546" s="14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44" t="str">
        <f>IF(ISBLANK(INDEX('Policy Characteristics'!K:K,MATCH($C1546,'Policy Characteristics'!$C:$C,0))),"",INDEX('Policy Characteristics'!K:K,MATCH($C1546,'Policy Characteristics'!$C:$C,0)))</f>
        <v>io-model.html</v>
      </c>
      <c r="R1546" s="144" t="str">
        <f>IF(ISBLANK(INDEX('Policy Characteristics'!L:L,MATCH($C1546,'Policy Characteristics'!$C:$C,0))),"",INDEX('Policy Characteristics'!L:L,MATCH($C1546,'Policy Characteristics'!$C:$C,0)))</f>
        <v/>
      </c>
    </row>
    <row r="1547" spans="1:18" x14ac:dyDescent="0.25">
      <c r="A1547" s="144" t="str">
        <f>IF(ISBLANK(INDEX('Policy Characteristics'!A:A,MATCH($C1547,'Policy Characteristics'!$C:$C,0))),"",INDEX('Policy Characteristics'!A:A,MATCH($C1547,'Policy Characteristics'!$C:$C,0)))</f>
        <v>Government Revenue Accounting</v>
      </c>
      <c r="B1547" s="152" t="str">
        <f>IF(ISBLANK(INDEX('Policy Characteristics'!B:B,MATCH($C1547,'Policy Characteristics'!$C:$C,0))),"",INDEX('Policy Characteristics'!B:B,MATCH($C1547,'Policy Characteristics'!$C:$C,0)))</f>
        <v>Fuel Subsidy</v>
      </c>
      <c r="C1547" s="144" t="str">
        <f t="shared" si="79"/>
        <v>GRA for Fuel Subsidies</v>
      </c>
      <c r="D1547" s="1" t="s">
        <v>1857</v>
      </c>
      <c r="F1547" s="1" t="s">
        <v>1861</v>
      </c>
      <c r="H1547" s="43">
        <v>578</v>
      </c>
      <c r="I1547" t="s">
        <v>43</v>
      </c>
      <c r="J1547" s="145" t="str">
        <f>IF(ISBLANK(INDEX('Policy Characteristics'!D:D,MATCH($C1547,'Policy Characteristics'!$C:$C,0))),"",INDEX('Policy Characteristics'!D:D,MATCH($C1547,'Policy Characteristics'!$C:$C,0)))</f>
        <v/>
      </c>
      <c r="K1547" s="144" t="str">
        <f>IF(ISBLANK(INDEX('Policy Characteristics'!E:E,MATCH($C1547,'Policy Characteristics'!$C:$C,0))),"",INDEX('Policy Characteristics'!E:E,MATCH($C1547,'Policy Characteristics'!$C:$C,0)))</f>
        <v>GRA fuel subsidy</v>
      </c>
      <c r="L1547" s="144">
        <f>IF(ISBLANK(INDEX('Policy Characteristics'!F:F,MATCH($C1547,'Policy Characteristics'!$C:$C,0))),"",INDEX('Policy Characteristics'!F:F,MATCH($C1547,'Policy Characteristics'!$C:$C,0)))</f>
        <v>0</v>
      </c>
      <c r="M1547" s="144">
        <f>IF(ISBLANK(INDEX('Policy Characteristics'!G:G,MATCH($C1547,'Policy Characteristics'!$C:$C,0))),"",INDEX('Policy Characteristics'!G:G,MATCH($C1547,'Policy Characteristics'!$C:$C,0)))</f>
        <v>10</v>
      </c>
      <c r="N1547" s="144">
        <f>IF(ISBLANK(INDEX('Policy Characteristics'!H:H,MATCH($C1547,'Policy Characteristics'!$C:$C,0))),"",INDEX('Policy Characteristics'!H:H,MATCH($C1547,'Policy Characteristics'!$C:$C,0)))</f>
        <v>1</v>
      </c>
      <c r="O1547" s="144" t="str">
        <f>IF(ISBLANK(INDEX('Policy Characteristics'!I:I,MATCH($C1547,'Policy Characteristics'!$C:$C,0))),"",INDEX('Policy Characteristics'!I:I,MATCH($C1547,'Policy Characteristics'!$C:$C,0)))</f>
        <v>weight</v>
      </c>
      <c r="P1547" s="14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44" t="str">
        <f>IF(ISBLANK(INDEX('Policy Characteristics'!K:K,MATCH($C1547,'Policy Characteristics'!$C:$C,0))),"",INDEX('Policy Characteristics'!K:K,MATCH($C1547,'Policy Characteristics'!$C:$C,0)))</f>
        <v>io-model.html</v>
      </c>
      <c r="R1547" s="144" t="str">
        <f>IF(ISBLANK(INDEX('Policy Characteristics'!L:L,MATCH($C1547,'Policy Characteristics'!$C:$C,0))),"",INDEX('Policy Characteristics'!L:L,MATCH($C1547,'Policy Characteristics'!$C:$C,0)))</f>
        <v/>
      </c>
    </row>
    <row r="1548" spans="1:18" x14ac:dyDescent="0.25">
      <c r="A1548" s="144" t="str">
        <f>IF(ISBLANK(INDEX('Policy Characteristics'!A:A,MATCH($C1548,'Policy Characteristics'!$C:$C,0))),"",INDEX('Policy Characteristics'!A:A,MATCH($C1548,'Policy Characteristics'!$C:$C,0)))</f>
        <v>Government Revenue Accounting</v>
      </c>
      <c r="B1548" s="152" t="str">
        <f>IF(ISBLANK(INDEX('Policy Characteristics'!B:B,MATCH($C1548,'Policy Characteristics'!$C:$C,0))),"",INDEX('Policy Characteristics'!B:B,MATCH($C1548,'Policy Characteristics'!$C:$C,0)))</f>
        <v>Fuel Subsidy</v>
      </c>
      <c r="C1548" s="144" t="str">
        <f t="shared" si="79"/>
        <v>GRA for Fuel Subsidies</v>
      </c>
      <c r="D1548" s="1" t="s">
        <v>1858</v>
      </c>
      <c r="F1548" s="1" t="s">
        <v>1862</v>
      </c>
      <c r="H1548" s="43">
        <v>579</v>
      </c>
      <c r="I1548" t="s">
        <v>43</v>
      </c>
      <c r="J1548" s="145" t="str">
        <f>IF(ISBLANK(INDEX('Policy Characteristics'!D:D,MATCH($C1548,'Policy Characteristics'!$C:$C,0))),"",INDEX('Policy Characteristics'!D:D,MATCH($C1548,'Policy Characteristics'!$C:$C,0)))</f>
        <v/>
      </c>
      <c r="K1548" s="144" t="str">
        <f>IF(ISBLANK(INDEX('Policy Characteristics'!E:E,MATCH($C1548,'Policy Characteristics'!$C:$C,0))),"",INDEX('Policy Characteristics'!E:E,MATCH($C1548,'Policy Characteristics'!$C:$C,0)))</f>
        <v>GRA fuel subsidy</v>
      </c>
      <c r="L1548" s="144">
        <f>IF(ISBLANK(INDEX('Policy Characteristics'!F:F,MATCH($C1548,'Policy Characteristics'!$C:$C,0))),"",INDEX('Policy Characteristics'!F:F,MATCH($C1548,'Policy Characteristics'!$C:$C,0)))</f>
        <v>0</v>
      </c>
      <c r="M1548" s="144">
        <f>IF(ISBLANK(INDEX('Policy Characteristics'!G:G,MATCH($C1548,'Policy Characteristics'!$C:$C,0))),"",INDEX('Policy Characteristics'!G:G,MATCH($C1548,'Policy Characteristics'!$C:$C,0)))</f>
        <v>10</v>
      </c>
      <c r="N1548" s="144">
        <f>IF(ISBLANK(INDEX('Policy Characteristics'!H:H,MATCH($C1548,'Policy Characteristics'!$C:$C,0))),"",INDEX('Policy Characteristics'!H:H,MATCH($C1548,'Policy Characteristics'!$C:$C,0)))</f>
        <v>1</v>
      </c>
      <c r="O1548" s="144" t="str">
        <f>IF(ISBLANK(INDEX('Policy Characteristics'!I:I,MATCH($C1548,'Policy Characteristics'!$C:$C,0))),"",INDEX('Policy Characteristics'!I:I,MATCH($C1548,'Policy Characteristics'!$C:$C,0)))</f>
        <v>weight</v>
      </c>
      <c r="P1548" s="14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44" t="str">
        <f>IF(ISBLANK(INDEX('Policy Characteristics'!K:K,MATCH($C1548,'Policy Characteristics'!$C:$C,0))),"",INDEX('Policy Characteristics'!K:K,MATCH($C1548,'Policy Characteristics'!$C:$C,0)))</f>
        <v>io-model.html</v>
      </c>
      <c r="R1548" s="144" t="str">
        <f>IF(ISBLANK(INDEX('Policy Characteristics'!L:L,MATCH($C1548,'Policy Characteristics'!$C:$C,0))),"",INDEX('Policy Characteristics'!L:L,MATCH($C1548,'Policy Characteristics'!$C:$C,0)))</f>
        <v/>
      </c>
    </row>
    <row r="1549" spans="1:18" x14ac:dyDescent="0.25">
      <c r="A1549" s="144" t="str">
        <f>IF(ISBLANK(INDEX('Policy Characteristics'!A:A,MATCH($C1549,'Policy Characteristics'!$C:$C,0))),"",INDEX('Policy Characteristics'!A:A,MATCH($C1549,'Policy Characteristics'!$C:$C,0)))</f>
        <v>Government Revenue Accounting</v>
      </c>
      <c r="B1549" s="152" t="str">
        <f>IF(ISBLANK(INDEX('Policy Characteristics'!B:B,MATCH($C1549,'Policy Characteristics'!$C:$C,0))),"",INDEX('Policy Characteristics'!B:B,MATCH($C1549,'Policy Characteristics'!$C:$C,0)))</f>
        <v>CCS Subsidy</v>
      </c>
      <c r="C1549" t="s">
        <v>2453</v>
      </c>
      <c r="D1549" s="1" t="s">
        <v>1854</v>
      </c>
      <c r="F1549" s="1" t="s">
        <v>1859</v>
      </c>
      <c r="H1549" s="43">
        <v>2252</v>
      </c>
      <c r="I1549" t="s">
        <v>43</v>
      </c>
      <c r="J1549" s="145" t="str">
        <f>IF(ISBLANK(INDEX('Policy Characteristics'!D:D,MATCH($C1549,'Policy Characteristics'!$C:$C,0))),"",INDEX('Policy Characteristics'!D:D,MATCH($C1549,'Policy Characteristics'!$C:$C,0)))</f>
        <v/>
      </c>
      <c r="K1549" s="144" t="str">
        <f>IF(ISBLANK(INDEX('Policy Characteristics'!E:E,MATCH($C1549,'Policy Characteristics'!$C:$C,0))),"",INDEX('Policy Characteristics'!E:E,MATCH($C1549,'Policy Characteristics'!$C:$C,0)))</f>
        <v>GRA CCS subsidy</v>
      </c>
      <c r="L1549" s="144">
        <f>IF(ISBLANK(INDEX('Policy Characteristics'!F:F,MATCH($C1549,'Policy Characteristics'!$C:$C,0))),"",INDEX('Policy Characteristics'!F:F,MATCH($C1549,'Policy Characteristics'!$C:$C,0)))</f>
        <v>0</v>
      </c>
      <c r="M1549" s="144">
        <f>IF(ISBLANK(INDEX('Policy Characteristics'!G:G,MATCH($C1549,'Policy Characteristics'!$C:$C,0))),"",INDEX('Policy Characteristics'!G:G,MATCH($C1549,'Policy Characteristics'!$C:$C,0)))</f>
        <v>10</v>
      </c>
      <c r="N1549" s="144">
        <f>IF(ISBLANK(INDEX('Policy Characteristics'!H:H,MATCH($C1549,'Policy Characteristics'!$C:$C,0))),"",INDEX('Policy Characteristics'!H:H,MATCH($C1549,'Policy Characteristics'!$C:$C,0)))</f>
        <v>1</v>
      </c>
      <c r="O1549" s="144" t="str">
        <f>IF(ISBLANK(INDEX('Policy Characteristics'!I:I,MATCH($C1549,'Policy Characteristics'!$C:$C,0))),"",INDEX('Policy Characteristics'!I:I,MATCH($C1549,'Policy Characteristics'!$C:$C,0)))</f>
        <v>weight</v>
      </c>
      <c r="P1549" s="14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44" t="str">
        <f>IF(ISBLANK(INDEX('Policy Characteristics'!K:K,MATCH($C1549,'Policy Characteristics'!$C:$C,0))),"",INDEX('Policy Characteristics'!K:K,MATCH($C1549,'Policy Characteristics'!$C:$C,0)))</f>
        <v>io-model.html</v>
      </c>
      <c r="R1549" s="144" t="str">
        <f>IF(ISBLANK(INDEX('Policy Characteristics'!L:L,MATCH($C1549,'Policy Characteristics'!$C:$C,0))),"",INDEX('Policy Characteristics'!L:L,MATCH($C1549,'Policy Characteristics'!$C:$C,0)))</f>
        <v/>
      </c>
    </row>
    <row r="1550" spans="1:18" x14ac:dyDescent="0.25">
      <c r="A1550" s="144" t="str">
        <f>IF(ISBLANK(INDEX('Policy Characteristics'!A:A,MATCH($C1550,'Policy Characteristics'!$C:$C,0))),"",INDEX('Policy Characteristics'!A:A,MATCH($C1550,'Policy Characteristics'!$C:$C,0)))</f>
        <v>Government Revenue Accounting</v>
      </c>
      <c r="B1550" s="152" t="str">
        <f>IF(ISBLANK(INDEX('Policy Characteristics'!B:B,MATCH($C1550,'Policy Characteristics'!$C:$C,0))),"",INDEX('Policy Characteristics'!B:B,MATCH($C1550,'Policy Characteristics'!$C:$C,0)))</f>
        <v>CCS Subsidy</v>
      </c>
      <c r="C1550" s="144" t="str">
        <f>C$1549</f>
        <v>GRA for CCS Subsidies</v>
      </c>
      <c r="D1550" s="1" t="s">
        <v>1855</v>
      </c>
      <c r="F1550" s="1" t="s">
        <v>1870</v>
      </c>
      <c r="H1550" s="43">
        <v>2253</v>
      </c>
      <c r="I1550" t="s">
        <v>43</v>
      </c>
      <c r="J1550" s="145" t="str">
        <f>IF(ISBLANK(INDEX('Policy Characteristics'!D:D,MATCH($C1550,'Policy Characteristics'!$C:$C,0))),"",INDEX('Policy Characteristics'!D:D,MATCH($C1550,'Policy Characteristics'!$C:$C,0)))</f>
        <v/>
      </c>
      <c r="K1550" s="144" t="str">
        <f>IF(ISBLANK(INDEX('Policy Characteristics'!E:E,MATCH($C1550,'Policy Characteristics'!$C:$C,0))),"",INDEX('Policy Characteristics'!E:E,MATCH($C1550,'Policy Characteristics'!$C:$C,0)))</f>
        <v>GRA CCS subsidy</v>
      </c>
      <c r="L1550" s="144">
        <f>IF(ISBLANK(INDEX('Policy Characteristics'!F:F,MATCH($C1550,'Policy Characteristics'!$C:$C,0))),"",INDEX('Policy Characteristics'!F:F,MATCH($C1550,'Policy Characteristics'!$C:$C,0)))</f>
        <v>0</v>
      </c>
      <c r="M1550" s="144">
        <f>IF(ISBLANK(INDEX('Policy Characteristics'!G:G,MATCH($C1550,'Policy Characteristics'!$C:$C,0))),"",INDEX('Policy Characteristics'!G:G,MATCH($C1550,'Policy Characteristics'!$C:$C,0)))</f>
        <v>10</v>
      </c>
      <c r="N1550" s="144">
        <f>IF(ISBLANK(INDEX('Policy Characteristics'!H:H,MATCH($C1550,'Policy Characteristics'!$C:$C,0))),"",INDEX('Policy Characteristics'!H:H,MATCH($C1550,'Policy Characteristics'!$C:$C,0)))</f>
        <v>1</v>
      </c>
      <c r="O1550" s="144" t="str">
        <f>IF(ISBLANK(INDEX('Policy Characteristics'!I:I,MATCH($C1550,'Policy Characteristics'!$C:$C,0))),"",INDEX('Policy Characteristics'!I:I,MATCH($C1550,'Policy Characteristics'!$C:$C,0)))</f>
        <v>weight</v>
      </c>
      <c r="P1550" s="14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44" t="str">
        <f>IF(ISBLANK(INDEX('Policy Characteristics'!K:K,MATCH($C1550,'Policy Characteristics'!$C:$C,0))),"",INDEX('Policy Characteristics'!K:K,MATCH($C1550,'Policy Characteristics'!$C:$C,0)))</f>
        <v>io-model.html</v>
      </c>
      <c r="R1550" s="144" t="str">
        <f>IF(ISBLANK(INDEX('Policy Characteristics'!L:L,MATCH($C1550,'Policy Characteristics'!$C:$C,0))),"",INDEX('Policy Characteristics'!L:L,MATCH($C1550,'Policy Characteristics'!$C:$C,0)))</f>
        <v/>
      </c>
    </row>
    <row r="1551" spans="1:18" x14ac:dyDescent="0.25">
      <c r="A1551" s="144" t="str">
        <f>IF(ISBLANK(INDEX('Policy Characteristics'!A:A,MATCH($C1551,'Policy Characteristics'!$C:$C,0))),"",INDEX('Policy Characteristics'!A:A,MATCH($C1551,'Policy Characteristics'!$C:$C,0)))</f>
        <v>Government Revenue Accounting</v>
      </c>
      <c r="B1551" s="152" t="str">
        <f>IF(ISBLANK(INDEX('Policy Characteristics'!B:B,MATCH($C1551,'Policy Characteristics'!$C:$C,0))),"",INDEX('Policy Characteristics'!B:B,MATCH($C1551,'Policy Characteristics'!$C:$C,0)))</f>
        <v>CCS Subsidy</v>
      </c>
      <c r="C1551" s="144" t="str">
        <f t="shared" ref="C1551:C1553" si="80">C$1549</f>
        <v>GRA for CCS Subsidies</v>
      </c>
      <c r="D1551" s="1" t="s">
        <v>1856</v>
      </c>
      <c r="F1551" s="1" t="s">
        <v>1860</v>
      </c>
      <c r="H1551" s="43">
        <v>2254</v>
      </c>
      <c r="I1551" t="s">
        <v>43</v>
      </c>
      <c r="J1551" s="145" t="str">
        <f>IF(ISBLANK(INDEX('Policy Characteristics'!D:D,MATCH($C1551,'Policy Characteristics'!$C:$C,0))),"",INDEX('Policy Characteristics'!D:D,MATCH($C1551,'Policy Characteristics'!$C:$C,0)))</f>
        <v/>
      </c>
      <c r="K1551" s="144" t="str">
        <f>IF(ISBLANK(INDEX('Policy Characteristics'!E:E,MATCH($C1551,'Policy Characteristics'!$C:$C,0))),"",INDEX('Policy Characteristics'!E:E,MATCH($C1551,'Policy Characteristics'!$C:$C,0)))</f>
        <v>GRA CCS subsidy</v>
      </c>
      <c r="L1551" s="144">
        <f>IF(ISBLANK(INDEX('Policy Characteristics'!F:F,MATCH($C1551,'Policy Characteristics'!$C:$C,0))),"",INDEX('Policy Characteristics'!F:F,MATCH($C1551,'Policy Characteristics'!$C:$C,0)))</f>
        <v>0</v>
      </c>
      <c r="M1551" s="144">
        <f>IF(ISBLANK(INDEX('Policy Characteristics'!G:G,MATCH($C1551,'Policy Characteristics'!$C:$C,0))),"",INDEX('Policy Characteristics'!G:G,MATCH($C1551,'Policy Characteristics'!$C:$C,0)))</f>
        <v>10</v>
      </c>
      <c r="N1551" s="144">
        <f>IF(ISBLANK(INDEX('Policy Characteristics'!H:H,MATCH($C1551,'Policy Characteristics'!$C:$C,0))),"",INDEX('Policy Characteristics'!H:H,MATCH($C1551,'Policy Characteristics'!$C:$C,0)))</f>
        <v>1</v>
      </c>
      <c r="O1551" s="144" t="str">
        <f>IF(ISBLANK(INDEX('Policy Characteristics'!I:I,MATCH($C1551,'Policy Characteristics'!$C:$C,0))),"",INDEX('Policy Characteristics'!I:I,MATCH($C1551,'Policy Characteristics'!$C:$C,0)))</f>
        <v>weight</v>
      </c>
      <c r="P1551" s="14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44" t="str">
        <f>IF(ISBLANK(INDEX('Policy Characteristics'!K:K,MATCH($C1551,'Policy Characteristics'!$C:$C,0))),"",INDEX('Policy Characteristics'!K:K,MATCH($C1551,'Policy Characteristics'!$C:$C,0)))</f>
        <v>io-model.html</v>
      </c>
      <c r="R1551" s="144" t="str">
        <f>IF(ISBLANK(INDEX('Policy Characteristics'!L:L,MATCH($C1551,'Policy Characteristics'!$C:$C,0))),"",INDEX('Policy Characteristics'!L:L,MATCH($C1551,'Policy Characteristics'!$C:$C,0)))</f>
        <v/>
      </c>
    </row>
    <row r="1552" spans="1:18" x14ac:dyDescent="0.25">
      <c r="A1552" s="144" t="str">
        <f>IF(ISBLANK(INDEX('Policy Characteristics'!A:A,MATCH($C1552,'Policy Characteristics'!$C:$C,0))),"",INDEX('Policy Characteristics'!A:A,MATCH($C1552,'Policy Characteristics'!$C:$C,0)))</f>
        <v>Government Revenue Accounting</v>
      </c>
      <c r="B1552" s="152" t="str">
        <f>IF(ISBLANK(INDEX('Policy Characteristics'!B:B,MATCH($C1552,'Policy Characteristics'!$C:$C,0))),"",INDEX('Policy Characteristics'!B:B,MATCH($C1552,'Policy Characteristics'!$C:$C,0)))</f>
        <v>CCS Subsidy</v>
      </c>
      <c r="C1552" s="144" t="str">
        <f t="shared" si="80"/>
        <v>GRA for CCS Subsidies</v>
      </c>
      <c r="D1552" s="1" t="s">
        <v>1857</v>
      </c>
      <c r="F1552" s="1" t="s">
        <v>1861</v>
      </c>
      <c r="H1552" s="43">
        <v>2255</v>
      </c>
      <c r="I1552" t="s">
        <v>43</v>
      </c>
      <c r="J1552" s="145" t="str">
        <f>IF(ISBLANK(INDEX('Policy Characteristics'!D:D,MATCH($C1552,'Policy Characteristics'!$C:$C,0))),"",INDEX('Policy Characteristics'!D:D,MATCH($C1552,'Policy Characteristics'!$C:$C,0)))</f>
        <v/>
      </c>
      <c r="K1552" s="144" t="str">
        <f>IF(ISBLANK(INDEX('Policy Characteristics'!E:E,MATCH($C1552,'Policy Characteristics'!$C:$C,0))),"",INDEX('Policy Characteristics'!E:E,MATCH($C1552,'Policy Characteristics'!$C:$C,0)))</f>
        <v>GRA CCS subsidy</v>
      </c>
      <c r="L1552" s="144">
        <f>IF(ISBLANK(INDEX('Policy Characteristics'!F:F,MATCH($C1552,'Policy Characteristics'!$C:$C,0))),"",INDEX('Policy Characteristics'!F:F,MATCH($C1552,'Policy Characteristics'!$C:$C,0)))</f>
        <v>0</v>
      </c>
      <c r="M1552" s="144">
        <f>IF(ISBLANK(INDEX('Policy Characteristics'!G:G,MATCH($C1552,'Policy Characteristics'!$C:$C,0))),"",INDEX('Policy Characteristics'!G:G,MATCH($C1552,'Policy Characteristics'!$C:$C,0)))</f>
        <v>10</v>
      </c>
      <c r="N1552" s="144">
        <f>IF(ISBLANK(INDEX('Policy Characteristics'!H:H,MATCH($C1552,'Policy Characteristics'!$C:$C,0))),"",INDEX('Policy Characteristics'!H:H,MATCH($C1552,'Policy Characteristics'!$C:$C,0)))</f>
        <v>1</v>
      </c>
      <c r="O1552" s="144" t="str">
        <f>IF(ISBLANK(INDEX('Policy Characteristics'!I:I,MATCH($C1552,'Policy Characteristics'!$C:$C,0))),"",INDEX('Policy Characteristics'!I:I,MATCH($C1552,'Policy Characteristics'!$C:$C,0)))</f>
        <v>weight</v>
      </c>
      <c r="P1552" s="14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44" t="str">
        <f>IF(ISBLANK(INDEX('Policy Characteristics'!K:K,MATCH($C1552,'Policy Characteristics'!$C:$C,0))),"",INDEX('Policy Characteristics'!K:K,MATCH($C1552,'Policy Characteristics'!$C:$C,0)))</f>
        <v>io-model.html</v>
      </c>
      <c r="R1552" s="144" t="str">
        <f>IF(ISBLANK(INDEX('Policy Characteristics'!L:L,MATCH($C1552,'Policy Characteristics'!$C:$C,0))),"",INDEX('Policy Characteristics'!L:L,MATCH($C1552,'Policy Characteristics'!$C:$C,0)))</f>
        <v/>
      </c>
    </row>
    <row r="1553" spans="1:18" x14ac:dyDescent="0.25">
      <c r="A1553" s="144" t="str">
        <f>IF(ISBLANK(INDEX('Policy Characteristics'!A:A,MATCH($C1553,'Policy Characteristics'!$C:$C,0))),"",INDEX('Policy Characteristics'!A:A,MATCH($C1553,'Policy Characteristics'!$C:$C,0)))</f>
        <v>Government Revenue Accounting</v>
      </c>
      <c r="B1553" s="152" t="str">
        <f>IF(ISBLANK(INDEX('Policy Characteristics'!B:B,MATCH($C1553,'Policy Characteristics'!$C:$C,0))),"",INDEX('Policy Characteristics'!B:B,MATCH($C1553,'Policy Characteristics'!$C:$C,0)))</f>
        <v>CCS Subsidy</v>
      </c>
      <c r="C1553" s="144" t="str">
        <f t="shared" si="80"/>
        <v>GRA for CCS Subsidies</v>
      </c>
      <c r="D1553" s="1" t="s">
        <v>1858</v>
      </c>
      <c r="F1553" s="1" t="s">
        <v>1862</v>
      </c>
      <c r="H1553" s="43">
        <v>2256</v>
      </c>
      <c r="I1553" t="s">
        <v>43</v>
      </c>
      <c r="J1553" s="145" t="str">
        <f>IF(ISBLANK(INDEX('Policy Characteristics'!D:D,MATCH($C1553,'Policy Characteristics'!$C:$C,0))),"",INDEX('Policy Characteristics'!D:D,MATCH($C1553,'Policy Characteristics'!$C:$C,0)))</f>
        <v/>
      </c>
      <c r="K1553" s="144" t="str">
        <f>IF(ISBLANK(INDEX('Policy Characteristics'!E:E,MATCH($C1553,'Policy Characteristics'!$C:$C,0))),"",INDEX('Policy Characteristics'!E:E,MATCH($C1553,'Policy Characteristics'!$C:$C,0)))</f>
        <v>GRA CCS subsidy</v>
      </c>
      <c r="L1553" s="144">
        <f>IF(ISBLANK(INDEX('Policy Characteristics'!F:F,MATCH($C1553,'Policy Characteristics'!$C:$C,0))),"",INDEX('Policy Characteristics'!F:F,MATCH($C1553,'Policy Characteristics'!$C:$C,0)))</f>
        <v>0</v>
      </c>
      <c r="M1553" s="144">
        <f>IF(ISBLANK(INDEX('Policy Characteristics'!G:G,MATCH($C1553,'Policy Characteristics'!$C:$C,0))),"",INDEX('Policy Characteristics'!G:G,MATCH($C1553,'Policy Characteristics'!$C:$C,0)))</f>
        <v>10</v>
      </c>
      <c r="N1553" s="144">
        <f>IF(ISBLANK(INDEX('Policy Characteristics'!H:H,MATCH($C1553,'Policy Characteristics'!$C:$C,0))),"",INDEX('Policy Characteristics'!H:H,MATCH($C1553,'Policy Characteristics'!$C:$C,0)))</f>
        <v>1</v>
      </c>
      <c r="O1553" s="144" t="str">
        <f>IF(ISBLANK(INDEX('Policy Characteristics'!I:I,MATCH($C1553,'Policy Characteristics'!$C:$C,0))),"",INDEX('Policy Characteristics'!I:I,MATCH($C1553,'Policy Characteristics'!$C:$C,0)))</f>
        <v>weight</v>
      </c>
      <c r="P1553" s="14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44" t="str">
        <f>IF(ISBLANK(INDEX('Policy Characteristics'!K:K,MATCH($C1553,'Policy Characteristics'!$C:$C,0))),"",INDEX('Policy Characteristics'!K:K,MATCH($C1553,'Policy Characteristics'!$C:$C,0)))</f>
        <v>io-model.html</v>
      </c>
      <c r="R1553" s="144" t="str">
        <f>IF(ISBLANK(INDEX('Policy Characteristics'!L:L,MATCH($C1553,'Policy Characteristics'!$C:$C,0))),"",INDEX('Policy Characteristics'!L:L,MATCH($C1553,'Policy Characteristics'!$C:$C,0)))</f>
        <v/>
      </c>
    </row>
    <row r="1554" spans="1:18" x14ac:dyDescent="0.25">
      <c r="A1554" s="144" t="str">
        <f>IF(ISBLANK(INDEX('Policy Characteristics'!A:A,MATCH($C1554,'Policy Characteristics'!$C:$C,0))),"",INDEX('Policy Characteristics'!A:A,MATCH($C1554,'Policy Characteristics'!$C:$C,0)))</f>
        <v>Government Revenue Accounting</v>
      </c>
      <c r="B1554" s="152" t="str">
        <f>IF(ISBLANK(INDEX('Policy Characteristics'!B:B,MATCH($C1554,'Policy Characteristics'!$C:$C,0))),"",INDEX('Policy Characteristics'!B:B,MATCH($C1554,'Policy Characteristics'!$C:$C,0)))</f>
        <v>National Debt Interest</v>
      </c>
      <c r="C1554" t="s">
        <v>1852</v>
      </c>
      <c r="D1554" s="1" t="s">
        <v>1854</v>
      </c>
      <c r="F1554" s="1" t="s">
        <v>1859</v>
      </c>
      <c r="H1554" s="43">
        <v>580</v>
      </c>
      <c r="I1554" t="s">
        <v>43</v>
      </c>
      <c r="J1554" s="145" t="str">
        <f>IF(ISBLANK(INDEX('Policy Characteristics'!D:D,MATCH($C1554,'Policy Characteristics'!$C:$C,0))),"",INDEX('Policy Characteristics'!D:D,MATCH($C1554,'Policy Characteristics'!$C:$C,0)))</f>
        <v/>
      </c>
      <c r="K1554" s="144" t="str">
        <f>IF(ISBLANK(INDEX('Policy Characteristics'!E:E,MATCH($C1554,'Policy Characteristics'!$C:$C,0))),"",INDEX('Policy Characteristics'!E:E,MATCH($C1554,'Policy Characteristics'!$C:$C,0)))</f>
        <v>GRA national debt interest</v>
      </c>
      <c r="L1554" s="144">
        <f>IF(ISBLANK(INDEX('Policy Characteristics'!F:F,MATCH($C1554,'Policy Characteristics'!$C:$C,0))),"",INDEX('Policy Characteristics'!F:F,MATCH($C1554,'Policy Characteristics'!$C:$C,0)))</f>
        <v>0</v>
      </c>
      <c r="M1554" s="144">
        <f>IF(ISBLANK(INDEX('Policy Characteristics'!G:G,MATCH($C1554,'Policy Characteristics'!$C:$C,0))),"",INDEX('Policy Characteristics'!G:G,MATCH($C1554,'Policy Characteristics'!$C:$C,0)))</f>
        <v>10</v>
      </c>
      <c r="N1554" s="144">
        <f>IF(ISBLANK(INDEX('Policy Characteristics'!H:H,MATCH($C1554,'Policy Characteristics'!$C:$C,0))),"",INDEX('Policy Characteristics'!H:H,MATCH($C1554,'Policy Characteristics'!$C:$C,0)))</f>
        <v>1</v>
      </c>
      <c r="O1554" s="144" t="str">
        <f>IF(ISBLANK(INDEX('Policy Characteristics'!I:I,MATCH($C1554,'Policy Characteristics'!$C:$C,0))),"",INDEX('Policy Characteristics'!I:I,MATCH($C1554,'Policy Characteristics'!$C:$C,0)))</f>
        <v>weight</v>
      </c>
      <c r="P1554" s="14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44" t="str">
        <f>IF(ISBLANK(INDEX('Policy Characteristics'!K:K,MATCH($C1554,'Policy Characteristics'!$C:$C,0))),"",INDEX('Policy Characteristics'!K:K,MATCH($C1554,'Policy Characteristics'!$C:$C,0)))</f>
        <v>io-model.html</v>
      </c>
      <c r="R1554" s="144" t="str">
        <f>IF(ISBLANK(INDEX('Policy Characteristics'!L:L,MATCH($C1554,'Policy Characteristics'!$C:$C,0))),"",INDEX('Policy Characteristics'!L:L,MATCH($C1554,'Policy Characteristics'!$C:$C,0)))</f>
        <v/>
      </c>
    </row>
    <row r="1555" spans="1:18" x14ac:dyDescent="0.25">
      <c r="A1555" s="144" t="str">
        <f>IF(ISBLANK(INDEX('Policy Characteristics'!A:A,MATCH($C1555,'Policy Characteristics'!$C:$C,0))),"",INDEX('Policy Characteristics'!A:A,MATCH($C1555,'Policy Characteristics'!$C:$C,0)))</f>
        <v>Government Revenue Accounting</v>
      </c>
      <c r="B1555" s="152" t="str">
        <f>IF(ISBLANK(INDEX('Policy Characteristics'!B:B,MATCH($C1555,'Policy Characteristics'!$C:$C,0))),"",INDEX('Policy Characteristics'!B:B,MATCH($C1555,'Policy Characteristics'!$C:$C,0)))</f>
        <v>National Debt Interest</v>
      </c>
      <c r="C1555" s="144" t="str">
        <f t="shared" ref="C1555:C1558" si="81">C$1554</f>
        <v>GRA for National Debt Interest</v>
      </c>
      <c r="D1555" s="1" t="s">
        <v>1855</v>
      </c>
      <c r="F1555" s="1" t="s">
        <v>1870</v>
      </c>
      <c r="H1555" s="43">
        <v>581</v>
      </c>
      <c r="I1555" t="s">
        <v>43</v>
      </c>
      <c r="J1555" s="145" t="str">
        <f>IF(ISBLANK(INDEX('Policy Characteristics'!D:D,MATCH($C1555,'Policy Characteristics'!$C:$C,0))),"",INDEX('Policy Characteristics'!D:D,MATCH($C1555,'Policy Characteristics'!$C:$C,0)))</f>
        <v/>
      </c>
      <c r="K1555" s="144" t="str">
        <f>IF(ISBLANK(INDEX('Policy Characteristics'!E:E,MATCH($C1555,'Policy Characteristics'!$C:$C,0))),"",INDEX('Policy Characteristics'!E:E,MATCH($C1555,'Policy Characteristics'!$C:$C,0)))</f>
        <v>GRA national debt interest</v>
      </c>
      <c r="L1555" s="144">
        <f>IF(ISBLANK(INDEX('Policy Characteristics'!F:F,MATCH($C1555,'Policy Characteristics'!$C:$C,0))),"",INDEX('Policy Characteristics'!F:F,MATCH($C1555,'Policy Characteristics'!$C:$C,0)))</f>
        <v>0</v>
      </c>
      <c r="M1555" s="144">
        <f>IF(ISBLANK(INDEX('Policy Characteristics'!G:G,MATCH($C1555,'Policy Characteristics'!$C:$C,0))),"",INDEX('Policy Characteristics'!G:G,MATCH($C1555,'Policy Characteristics'!$C:$C,0)))</f>
        <v>10</v>
      </c>
      <c r="N1555" s="144">
        <f>IF(ISBLANK(INDEX('Policy Characteristics'!H:H,MATCH($C1555,'Policy Characteristics'!$C:$C,0))),"",INDEX('Policy Characteristics'!H:H,MATCH($C1555,'Policy Characteristics'!$C:$C,0)))</f>
        <v>1</v>
      </c>
      <c r="O1555" s="144" t="str">
        <f>IF(ISBLANK(INDEX('Policy Characteristics'!I:I,MATCH($C1555,'Policy Characteristics'!$C:$C,0))),"",INDEX('Policy Characteristics'!I:I,MATCH($C1555,'Policy Characteristics'!$C:$C,0)))</f>
        <v>weight</v>
      </c>
      <c r="P1555" s="14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44" t="str">
        <f>IF(ISBLANK(INDEX('Policy Characteristics'!K:K,MATCH($C1555,'Policy Characteristics'!$C:$C,0))),"",INDEX('Policy Characteristics'!K:K,MATCH($C1555,'Policy Characteristics'!$C:$C,0)))</f>
        <v>io-model.html</v>
      </c>
      <c r="R1555" s="144" t="str">
        <f>IF(ISBLANK(INDEX('Policy Characteristics'!L:L,MATCH($C1555,'Policy Characteristics'!$C:$C,0))),"",INDEX('Policy Characteristics'!L:L,MATCH($C1555,'Policy Characteristics'!$C:$C,0)))</f>
        <v/>
      </c>
    </row>
    <row r="1556" spans="1:18" x14ac:dyDescent="0.25">
      <c r="A1556" s="144" t="str">
        <f>IF(ISBLANK(INDEX('Policy Characteristics'!A:A,MATCH($C1556,'Policy Characteristics'!$C:$C,0))),"",INDEX('Policy Characteristics'!A:A,MATCH($C1556,'Policy Characteristics'!$C:$C,0)))</f>
        <v>Government Revenue Accounting</v>
      </c>
      <c r="B1556" s="152" t="str">
        <f>IF(ISBLANK(INDEX('Policy Characteristics'!B:B,MATCH($C1556,'Policy Characteristics'!$C:$C,0))),"",INDEX('Policy Characteristics'!B:B,MATCH($C1556,'Policy Characteristics'!$C:$C,0)))</f>
        <v>National Debt Interest</v>
      </c>
      <c r="C1556" s="144" t="str">
        <f t="shared" si="81"/>
        <v>GRA for National Debt Interest</v>
      </c>
      <c r="D1556" s="1" t="s">
        <v>1856</v>
      </c>
      <c r="F1556" s="1" t="s">
        <v>1860</v>
      </c>
      <c r="H1556" s="43">
        <v>582</v>
      </c>
      <c r="I1556" t="s">
        <v>43</v>
      </c>
      <c r="J1556" s="145" t="str">
        <f>IF(ISBLANK(INDEX('Policy Characteristics'!D:D,MATCH($C1556,'Policy Characteristics'!$C:$C,0))),"",INDEX('Policy Characteristics'!D:D,MATCH($C1556,'Policy Characteristics'!$C:$C,0)))</f>
        <v/>
      </c>
      <c r="K1556" s="144" t="str">
        <f>IF(ISBLANK(INDEX('Policy Characteristics'!E:E,MATCH($C1556,'Policy Characteristics'!$C:$C,0))),"",INDEX('Policy Characteristics'!E:E,MATCH($C1556,'Policy Characteristics'!$C:$C,0)))</f>
        <v>GRA national debt interest</v>
      </c>
      <c r="L1556" s="144">
        <f>IF(ISBLANK(INDEX('Policy Characteristics'!F:F,MATCH($C1556,'Policy Characteristics'!$C:$C,0))),"",INDEX('Policy Characteristics'!F:F,MATCH($C1556,'Policy Characteristics'!$C:$C,0)))</f>
        <v>0</v>
      </c>
      <c r="M1556" s="144">
        <f>IF(ISBLANK(INDEX('Policy Characteristics'!G:G,MATCH($C1556,'Policy Characteristics'!$C:$C,0))),"",INDEX('Policy Characteristics'!G:G,MATCH($C1556,'Policy Characteristics'!$C:$C,0)))</f>
        <v>10</v>
      </c>
      <c r="N1556" s="144">
        <f>IF(ISBLANK(INDEX('Policy Characteristics'!H:H,MATCH($C1556,'Policy Characteristics'!$C:$C,0))),"",INDEX('Policy Characteristics'!H:H,MATCH($C1556,'Policy Characteristics'!$C:$C,0)))</f>
        <v>1</v>
      </c>
      <c r="O1556" s="144" t="str">
        <f>IF(ISBLANK(INDEX('Policy Characteristics'!I:I,MATCH($C1556,'Policy Characteristics'!$C:$C,0))),"",INDEX('Policy Characteristics'!I:I,MATCH($C1556,'Policy Characteristics'!$C:$C,0)))</f>
        <v>weight</v>
      </c>
      <c r="P1556" s="14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44" t="str">
        <f>IF(ISBLANK(INDEX('Policy Characteristics'!K:K,MATCH($C1556,'Policy Characteristics'!$C:$C,0))),"",INDEX('Policy Characteristics'!K:K,MATCH($C1556,'Policy Characteristics'!$C:$C,0)))</f>
        <v>io-model.html</v>
      </c>
      <c r="R1556" s="144" t="str">
        <f>IF(ISBLANK(INDEX('Policy Characteristics'!L:L,MATCH($C1556,'Policy Characteristics'!$C:$C,0))),"",INDEX('Policy Characteristics'!L:L,MATCH($C1556,'Policy Characteristics'!$C:$C,0)))</f>
        <v/>
      </c>
    </row>
    <row r="1557" spans="1:18" x14ac:dyDescent="0.25">
      <c r="A1557" s="144" t="str">
        <f>IF(ISBLANK(INDEX('Policy Characteristics'!A:A,MATCH($C1557,'Policy Characteristics'!$C:$C,0))),"",INDEX('Policy Characteristics'!A:A,MATCH($C1557,'Policy Characteristics'!$C:$C,0)))</f>
        <v>Government Revenue Accounting</v>
      </c>
      <c r="B1557" s="152" t="str">
        <f>IF(ISBLANK(INDEX('Policy Characteristics'!B:B,MATCH($C1557,'Policy Characteristics'!$C:$C,0))),"",INDEX('Policy Characteristics'!B:B,MATCH($C1557,'Policy Characteristics'!$C:$C,0)))</f>
        <v>National Debt Interest</v>
      </c>
      <c r="C1557" s="144" t="str">
        <f t="shared" si="81"/>
        <v>GRA for National Debt Interest</v>
      </c>
      <c r="D1557" s="1" t="s">
        <v>1857</v>
      </c>
      <c r="F1557" s="1" t="s">
        <v>1861</v>
      </c>
      <c r="H1557" s="43">
        <v>583</v>
      </c>
      <c r="I1557" t="s">
        <v>43</v>
      </c>
      <c r="J1557" s="145" t="str">
        <f>IF(ISBLANK(INDEX('Policy Characteristics'!D:D,MATCH($C1557,'Policy Characteristics'!$C:$C,0))),"",INDEX('Policy Characteristics'!D:D,MATCH($C1557,'Policy Characteristics'!$C:$C,0)))</f>
        <v/>
      </c>
      <c r="K1557" s="144" t="str">
        <f>IF(ISBLANK(INDEX('Policy Characteristics'!E:E,MATCH($C1557,'Policy Characteristics'!$C:$C,0))),"",INDEX('Policy Characteristics'!E:E,MATCH($C1557,'Policy Characteristics'!$C:$C,0)))</f>
        <v>GRA national debt interest</v>
      </c>
      <c r="L1557" s="144">
        <f>IF(ISBLANK(INDEX('Policy Characteristics'!F:F,MATCH($C1557,'Policy Characteristics'!$C:$C,0))),"",INDEX('Policy Characteristics'!F:F,MATCH($C1557,'Policy Characteristics'!$C:$C,0)))</f>
        <v>0</v>
      </c>
      <c r="M1557" s="144">
        <f>IF(ISBLANK(INDEX('Policy Characteristics'!G:G,MATCH($C1557,'Policy Characteristics'!$C:$C,0))),"",INDEX('Policy Characteristics'!G:G,MATCH($C1557,'Policy Characteristics'!$C:$C,0)))</f>
        <v>10</v>
      </c>
      <c r="N1557" s="144">
        <f>IF(ISBLANK(INDEX('Policy Characteristics'!H:H,MATCH($C1557,'Policy Characteristics'!$C:$C,0))),"",INDEX('Policy Characteristics'!H:H,MATCH($C1557,'Policy Characteristics'!$C:$C,0)))</f>
        <v>1</v>
      </c>
      <c r="O1557" s="144" t="str">
        <f>IF(ISBLANK(INDEX('Policy Characteristics'!I:I,MATCH($C1557,'Policy Characteristics'!$C:$C,0))),"",INDEX('Policy Characteristics'!I:I,MATCH($C1557,'Policy Characteristics'!$C:$C,0)))</f>
        <v>weight</v>
      </c>
      <c r="P1557" s="14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44" t="str">
        <f>IF(ISBLANK(INDEX('Policy Characteristics'!K:K,MATCH($C1557,'Policy Characteristics'!$C:$C,0))),"",INDEX('Policy Characteristics'!K:K,MATCH($C1557,'Policy Characteristics'!$C:$C,0)))</f>
        <v>io-model.html</v>
      </c>
      <c r="R1557" s="144" t="str">
        <f>IF(ISBLANK(INDEX('Policy Characteristics'!L:L,MATCH($C1557,'Policy Characteristics'!$C:$C,0))),"",INDEX('Policy Characteristics'!L:L,MATCH($C1557,'Policy Characteristics'!$C:$C,0)))</f>
        <v/>
      </c>
    </row>
    <row r="1558" spans="1:18" x14ac:dyDescent="0.25">
      <c r="A1558" s="144" t="str">
        <f>IF(ISBLANK(INDEX('Policy Characteristics'!A:A,MATCH($C1558,'Policy Characteristics'!$C:$C,0))),"",INDEX('Policy Characteristics'!A:A,MATCH($C1558,'Policy Characteristics'!$C:$C,0)))</f>
        <v>Government Revenue Accounting</v>
      </c>
      <c r="B1558" s="152" t="str">
        <f>IF(ISBLANK(INDEX('Policy Characteristics'!B:B,MATCH($C1558,'Policy Characteristics'!$C:$C,0))),"",INDEX('Policy Characteristics'!B:B,MATCH($C1558,'Policy Characteristics'!$C:$C,0)))</f>
        <v>National Debt Interest</v>
      </c>
      <c r="C1558" s="144" t="str">
        <f t="shared" si="81"/>
        <v>GRA for National Debt Interest</v>
      </c>
      <c r="D1558" s="1" t="s">
        <v>1858</v>
      </c>
      <c r="F1558" s="1" t="s">
        <v>1862</v>
      </c>
      <c r="H1558" s="43">
        <v>584</v>
      </c>
      <c r="I1558" t="s">
        <v>43</v>
      </c>
      <c r="J1558" s="145" t="str">
        <f>IF(ISBLANK(INDEX('Policy Characteristics'!D:D,MATCH($C1558,'Policy Characteristics'!$C:$C,0))),"",INDEX('Policy Characteristics'!D:D,MATCH($C1558,'Policy Characteristics'!$C:$C,0)))</f>
        <v/>
      </c>
      <c r="K1558" s="144" t="str">
        <f>IF(ISBLANK(INDEX('Policy Characteristics'!E:E,MATCH($C1558,'Policy Characteristics'!$C:$C,0))),"",INDEX('Policy Characteristics'!E:E,MATCH($C1558,'Policy Characteristics'!$C:$C,0)))</f>
        <v>GRA national debt interest</v>
      </c>
      <c r="L1558" s="144">
        <f>IF(ISBLANK(INDEX('Policy Characteristics'!F:F,MATCH($C1558,'Policy Characteristics'!$C:$C,0))),"",INDEX('Policy Characteristics'!F:F,MATCH($C1558,'Policy Characteristics'!$C:$C,0)))</f>
        <v>0</v>
      </c>
      <c r="M1558" s="144">
        <f>IF(ISBLANK(INDEX('Policy Characteristics'!G:G,MATCH($C1558,'Policy Characteristics'!$C:$C,0))),"",INDEX('Policy Characteristics'!G:G,MATCH($C1558,'Policy Characteristics'!$C:$C,0)))</f>
        <v>10</v>
      </c>
      <c r="N1558" s="144">
        <f>IF(ISBLANK(INDEX('Policy Characteristics'!H:H,MATCH($C1558,'Policy Characteristics'!$C:$C,0))),"",INDEX('Policy Characteristics'!H:H,MATCH($C1558,'Policy Characteristics'!$C:$C,0)))</f>
        <v>1</v>
      </c>
      <c r="O1558" s="144" t="str">
        <f>IF(ISBLANK(INDEX('Policy Characteristics'!I:I,MATCH($C1558,'Policy Characteristics'!$C:$C,0))),"",INDEX('Policy Characteristics'!I:I,MATCH($C1558,'Policy Characteristics'!$C:$C,0)))</f>
        <v>weight</v>
      </c>
      <c r="P1558" s="14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44" t="str">
        <f>IF(ISBLANK(INDEX('Policy Characteristics'!K:K,MATCH($C1558,'Policy Characteristics'!$C:$C,0))),"",INDEX('Policy Characteristics'!K:K,MATCH($C1558,'Policy Characteristics'!$C:$C,0)))</f>
        <v>io-model.html</v>
      </c>
      <c r="R1558" s="144" t="str">
        <f>IF(ISBLANK(INDEX('Policy Characteristics'!L:L,MATCH($C1558,'Policy Characteristics'!$C:$C,0))),"",INDEX('Policy Characteristics'!L:L,MATCH($C1558,'Policy Characteristics'!$C:$C,0)))</f>
        <v/>
      </c>
    </row>
    <row r="1559" spans="1:18" x14ac:dyDescent="0.25">
      <c r="A1559" s="144" t="str">
        <f>IF(ISBLANK(INDEX('Policy Characteristics'!A:A,MATCH($C1559,'Policy Characteristics'!$C:$C,0))),"",INDEX('Policy Characteristics'!A:A,MATCH($C1559,'Policy Characteristics'!$C:$C,0)))</f>
        <v>Government Revenue Accounting</v>
      </c>
      <c r="B1559" s="152" t="str">
        <f>IF(ISBLANK(INDEX('Policy Characteristics'!B:B,MATCH($C1559,'Policy Characteristics'!$C:$C,0))),"",INDEX('Policy Characteristics'!B:B,MATCH($C1559,'Policy Characteristics'!$C:$C,0)))</f>
        <v>Remaining Government Cash Flows</v>
      </c>
      <c r="C1559" t="s">
        <v>1853</v>
      </c>
      <c r="D1559" s="1" t="s">
        <v>1854</v>
      </c>
      <c r="F1559" s="1" t="s">
        <v>1859</v>
      </c>
      <c r="H1559" s="43">
        <v>585</v>
      </c>
      <c r="I1559" t="s">
        <v>43</v>
      </c>
      <c r="J1559" s="145" t="str">
        <f>IF(ISBLANK(INDEX('Policy Characteristics'!D:D,MATCH($C1559,'Policy Characteristics'!$C:$C,0))),"",INDEX('Policy Characteristics'!D:D,MATCH($C1559,'Policy Characteristics'!$C:$C,0)))</f>
        <v/>
      </c>
      <c r="K1559" s="144" t="str">
        <f>IF(ISBLANK(INDEX('Policy Characteristics'!E:E,MATCH($C1559,'Policy Characteristics'!$C:$C,0))),"",INDEX('Policy Characteristics'!E:E,MATCH($C1559,'Policy Characteristics'!$C:$C,0)))</f>
        <v>GRA remaining cash flow changes</v>
      </c>
      <c r="L1559" s="144">
        <f>IF(ISBLANK(INDEX('Policy Characteristics'!F:F,MATCH($C1559,'Policy Characteristics'!$C:$C,0))),"",INDEX('Policy Characteristics'!F:F,MATCH($C1559,'Policy Characteristics'!$C:$C,0)))</f>
        <v>0</v>
      </c>
      <c r="M1559" s="144">
        <f>IF(ISBLANK(INDEX('Policy Characteristics'!G:G,MATCH($C1559,'Policy Characteristics'!$C:$C,0))),"",INDEX('Policy Characteristics'!G:G,MATCH($C1559,'Policy Characteristics'!$C:$C,0)))</f>
        <v>10</v>
      </c>
      <c r="N1559" s="144">
        <f>IF(ISBLANK(INDEX('Policy Characteristics'!H:H,MATCH($C1559,'Policy Characteristics'!$C:$C,0))),"",INDEX('Policy Characteristics'!H:H,MATCH($C1559,'Policy Characteristics'!$C:$C,0)))</f>
        <v>1</v>
      </c>
      <c r="O1559" s="144" t="str">
        <f>IF(ISBLANK(INDEX('Policy Characteristics'!I:I,MATCH($C1559,'Policy Characteristics'!$C:$C,0))),"",INDEX('Policy Characteristics'!I:I,MATCH($C1559,'Policy Characteristics'!$C:$C,0)))</f>
        <v>weight</v>
      </c>
      <c r="P1559" s="14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44" t="str">
        <f>IF(ISBLANK(INDEX('Policy Characteristics'!K:K,MATCH($C1559,'Policy Characteristics'!$C:$C,0))),"",INDEX('Policy Characteristics'!K:K,MATCH($C1559,'Policy Characteristics'!$C:$C,0)))</f>
        <v>io-model.html</v>
      </c>
      <c r="R1559" s="144" t="str">
        <f>IF(ISBLANK(INDEX('Policy Characteristics'!L:L,MATCH($C1559,'Policy Characteristics'!$C:$C,0))),"",INDEX('Policy Characteristics'!L:L,MATCH($C1559,'Policy Characteristics'!$C:$C,0)))</f>
        <v/>
      </c>
    </row>
    <row r="1560" spans="1:18" x14ac:dyDescent="0.25">
      <c r="A1560" s="144" t="str">
        <f>IF(ISBLANK(INDEX('Policy Characteristics'!A:A,MATCH($C1560,'Policy Characteristics'!$C:$C,0))),"",INDEX('Policy Characteristics'!A:A,MATCH($C1560,'Policy Characteristics'!$C:$C,0)))</f>
        <v>Government Revenue Accounting</v>
      </c>
      <c r="B1560" s="152" t="str">
        <f>IF(ISBLANK(INDEX('Policy Characteristics'!B:B,MATCH($C1560,'Policy Characteristics'!$C:$C,0))),"",INDEX('Policy Characteristics'!B:B,MATCH($C1560,'Policy Characteristics'!$C:$C,0)))</f>
        <v>Remaining Government Cash Flows</v>
      </c>
      <c r="C1560" s="144" t="str">
        <f t="shared" ref="C1560" si="82">C$1559</f>
        <v>GRA for Remaining Government Cash Flow Changes</v>
      </c>
      <c r="D1560" s="1" t="s">
        <v>1855</v>
      </c>
      <c r="F1560" s="1" t="s">
        <v>1870</v>
      </c>
      <c r="H1560" s="43">
        <v>586</v>
      </c>
      <c r="I1560" t="s">
        <v>43</v>
      </c>
      <c r="J1560" s="145" t="str">
        <f>IF(ISBLANK(INDEX('Policy Characteristics'!D:D,MATCH($C1560,'Policy Characteristics'!$C:$C,0))),"",INDEX('Policy Characteristics'!D:D,MATCH($C1560,'Policy Characteristics'!$C:$C,0)))</f>
        <v/>
      </c>
      <c r="K1560" s="144" t="str">
        <f>IF(ISBLANK(INDEX('Policy Characteristics'!E:E,MATCH($C1560,'Policy Characteristics'!$C:$C,0))),"",INDEX('Policy Characteristics'!E:E,MATCH($C1560,'Policy Characteristics'!$C:$C,0)))</f>
        <v>GRA remaining cash flow changes</v>
      </c>
      <c r="L1560" s="144">
        <f>IF(ISBLANK(INDEX('Policy Characteristics'!F:F,MATCH($C1560,'Policy Characteristics'!$C:$C,0))),"",INDEX('Policy Characteristics'!F:F,MATCH($C1560,'Policy Characteristics'!$C:$C,0)))</f>
        <v>0</v>
      </c>
      <c r="M1560" s="144">
        <f>IF(ISBLANK(INDEX('Policy Characteristics'!G:G,MATCH($C1560,'Policy Characteristics'!$C:$C,0))),"",INDEX('Policy Characteristics'!G:G,MATCH($C1560,'Policy Characteristics'!$C:$C,0)))</f>
        <v>10</v>
      </c>
      <c r="N1560" s="144">
        <f>IF(ISBLANK(INDEX('Policy Characteristics'!H:H,MATCH($C1560,'Policy Characteristics'!$C:$C,0))),"",INDEX('Policy Characteristics'!H:H,MATCH($C1560,'Policy Characteristics'!$C:$C,0)))</f>
        <v>1</v>
      </c>
      <c r="O1560" s="144" t="str">
        <f>IF(ISBLANK(INDEX('Policy Characteristics'!I:I,MATCH($C1560,'Policy Characteristics'!$C:$C,0))),"",INDEX('Policy Characteristics'!I:I,MATCH($C1560,'Policy Characteristics'!$C:$C,0)))</f>
        <v>weight</v>
      </c>
      <c r="P1560" s="14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44" t="str">
        <f>IF(ISBLANK(INDEX('Policy Characteristics'!K:K,MATCH($C1560,'Policy Characteristics'!$C:$C,0))),"",INDEX('Policy Characteristics'!K:K,MATCH($C1560,'Policy Characteristics'!$C:$C,0)))</f>
        <v>io-model.html</v>
      </c>
      <c r="R1560" s="144" t="str">
        <f>IF(ISBLANK(INDEX('Policy Characteristics'!L:L,MATCH($C1560,'Policy Characteristics'!$C:$C,0))),"",INDEX('Policy Characteristics'!L:L,MATCH($C1560,'Policy Characteristics'!$C:$C,0)))</f>
        <v/>
      </c>
    </row>
    <row r="1561" spans="1:18" x14ac:dyDescent="0.25">
      <c r="A1561" s="144" t="str">
        <f>IF(ISBLANK(INDEX('Policy Characteristics'!A:A,MATCH($C1561,'Policy Characteristics'!$C:$C,0))),"",INDEX('Policy Characteristics'!A:A,MATCH($C1561,'Policy Characteristics'!$C:$C,0)))</f>
        <v>Government Revenue Accounting</v>
      </c>
      <c r="B1561" s="152" t="str">
        <f>IF(ISBLANK(INDEX('Policy Characteristics'!B:B,MATCH($C1561,'Policy Characteristics'!$C:$C,0))),"",INDEX('Policy Characteristics'!B:B,MATCH($C1561,'Policy Characteristics'!$C:$C,0)))</f>
        <v>Remaining Government Cash Flows</v>
      </c>
      <c r="C1561" s="144" t="str">
        <f t="shared" ref="C1561:C1563" si="83">C$1559</f>
        <v>GRA for Remaining Government Cash Flow Changes</v>
      </c>
      <c r="D1561" s="1" t="s">
        <v>1856</v>
      </c>
      <c r="F1561" s="1" t="s">
        <v>1860</v>
      </c>
      <c r="H1561" s="43">
        <v>587</v>
      </c>
      <c r="I1561" t="s">
        <v>43</v>
      </c>
      <c r="J1561" s="145" t="str">
        <f>IF(ISBLANK(INDEX('Policy Characteristics'!D:D,MATCH($C1561,'Policy Characteristics'!$C:$C,0))),"",INDEX('Policy Characteristics'!D:D,MATCH($C1561,'Policy Characteristics'!$C:$C,0)))</f>
        <v/>
      </c>
      <c r="K1561" s="144" t="str">
        <f>IF(ISBLANK(INDEX('Policy Characteristics'!E:E,MATCH($C1561,'Policy Characteristics'!$C:$C,0))),"",INDEX('Policy Characteristics'!E:E,MATCH($C1561,'Policy Characteristics'!$C:$C,0)))</f>
        <v>GRA remaining cash flow changes</v>
      </c>
      <c r="L1561" s="144">
        <f>IF(ISBLANK(INDEX('Policy Characteristics'!F:F,MATCH($C1561,'Policy Characteristics'!$C:$C,0))),"",INDEX('Policy Characteristics'!F:F,MATCH($C1561,'Policy Characteristics'!$C:$C,0)))</f>
        <v>0</v>
      </c>
      <c r="M1561" s="144">
        <f>IF(ISBLANK(INDEX('Policy Characteristics'!G:G,MATCH($C1561,'Policy Characteristics'!$C:$C,0))),"",INDEX('Policy Characteristics'!G:G,MATCH($C1561,'Policy Characteristics'!$C:$C,0)))</f>
        <v>10</v>
      </c>
      <c r="N1561" s="144">
        <f>IF(ISBLANK(INDEX('Policy Characteristics'!H:H,MATCH($C1561,'Policy Characteristics'!$C:$C,0))),"",INDEX('Policy Characteristics'!H:H,MATCH($C1561,'Policy Characteristics'!$C:$C,0)))</f>
        <v>1</v>
      </c>
      <c r="O1561" s="144" t="str">
        <f>IF(ISBLANK(INDEX('Policy Characteristics'!I:I,MATCH($C1561,'Policy Characteristics'!$C:$C,0))),"",INDEX('Policy Characteristics'!I:I,MATCH($C1561,'Policy Characteristics'!$C:$C,0)))</f>
        <v>weight</v>
      </c>
      <c r="P1561" s="14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44" t="str">
        <f>IF(ISBLANK(INDEX('Policy Characteristics'!K:K,MATCH($C1561,'Policy Characteristics'!$C:$C,0))),"",INDEX('Policy Characteristics'!K:K,MATCH($C1561,'Policy Characteristics'!$C:$C,0)))</f>
        <v>io-model.html</v>
      </c>
      <c r="R1561" s="144" t="str">
        <f>IF(ISBLANK(INDEX('Policy Characteristics'!L:L,MATCH($C1561,'Policy Characteristics'!$C:$C,0))),"",INDEX('Policy Characteristics'!L:L,MATCH($C1561,'Policy Characteristics'!$C:$C,0)))</f>
        <v/>
      </c>
    </row>
    <row r="1562" spans="1:18" x14ac:dyDescent="0.25">
      <c r="A1562" s="144" t="str">
        <f>IF(ISBLANK(INDEX('Policy Characteristics'!A:A,MATCH($C1562,'Policy Characteristics'!$C:$C,0))),"",INDEX('Policy Characteristics'!A:A,MATCH($C1562,'Policy Characteristics'!$C:$C,0)))</f>
        <v>Government Revenue Accounting</v>
      </c>
      <c r="B1562" s="152" t="str">
        <f>IF(ISBLANK(INDEX('Policy Characteristics'!B:B,MATCH($C1562,'Policy Characteristics'!$C:$C,0))),"",INDEX('Policy Characteristics'!B:B,MATCH($C1562,'Policy Characteristics'!$C:$C,0)))</f>
        <v>Remaining Government Cash Flows</v>
      </c>
      <c r="C1562" s="144" t="str">
        <f t="shared" si="83"/>
        <v>GRA for Remaining Government Cash Flow Changes</v>
      </c>
      <c r="D1562" s="1" t="s">
        <v>1857</v>
      </c>
      <c r="F1562" s="1" t="s">
        <v>1861</v>
      </c>
      <c r="H1562" s="43">
        <v>588</v>
      </c>
      <c r="I1562" t="s">
        <v>43</v>
      </c>
      <c r="J1562" s="145" t="str">
        <f>IF(ISBLANK(INDEX('Policy Characteristics'!D:D,MATCH($C1562,'Policy Characteristics'!$C:$C,0))),"",INDEX('Policy Characteristics'!D:D,MATCH($C1562,'Policy Characteristics'!$C:$C,0)))</f>
        <v/>
      </c>
      <c r="K1562" s="144" t="str">
        <f>IF(ISBLANK(INDEX('Policy Characteristics'!E:E,MATCH($C1562,'Policy Characteristics'!$C:$C,0))),"",INDEX('Policy Characteristics'!E:E,MATCH($C1562,'Policy Characteristics'!$C:$C,0)))</f>
        <v>GRA remaining cash flow changes</v>
      </c>
      <c r="L1562" s="144">
        <f>IF(ISBLANK(INDEX('Policy Characteristics'!F:F,MATCH($C1562,'Policy Characteristics'!$C:$C,0))),"",INDEX('Policy Characteristics'!F:F,MATCH($C1562,'Policy Characteristics'!$C:$C,0)))</f>
        <v>0</v>
      </c>
      <c r="M1562" s="144">
        <f>IF(ISBLANK(INDEX('Policy Characteristics'!G:G,MATCH($C1562,'Policy Characteristics'!$C:$C,0))),"",INDEX('Policy Characteristics'!G:G,MATCH($C1562,'Policy Characteristics'!$C:$C,0)))</f>
        <v>10</v>
      </c>
      <c r="N1562" s="144">
        <f>IF(ISBLANK(INDEX('Policy Characteristics'!H:H,MATCH($C1562,'Policy Characteristics'!$C:$C,0))),"",INDEX('Policy Characteristics'!H:H,MATCH($C1562,'Policy Characteristics'!$C:$C,0)))</f>
        <v>1</v>
      </c>
      <c r="O1562" s="144" t="str">
        <f>IF(ISBLANK(INDEX('Policy Characteristics'!I:I,MATCH($C1562,'Policy Characteristics'!$C:$C,0))),"",INDEX('Policy Characteristics'!I:I,MATCH($C1562,'Policy Characteristics'!$C:$C,0)))</f>
        <v>weight</v>
      </c>
      <c r="P1562" s="14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44" t="str">
        <f>IF(ISBLANK(INDEX('Policy Characteristics'!K:K,MATCH($C1562,'Policy Characteristics'!$C:$C,0))),"",INDEX('Policy Characteristics'!K:K,MATCH($C1562,'Policy Characteristics'!$C:$C,0)))</f>
        <v>io-model.html</v>
      </c>
      <c r="R1562" s="144" t="str">
        <f>IF(ISBLANK(INDEX('Policy Characteristics'!L:L,MATCH($C1562,'Policy Characteristics'!$C:$C,0))),"",INDEX('Policy Characteristics'!L:L,MATCH($C1562,'Policy Characteristics'!$C:$C,0)))</f>
        <v/>
      </c>
    </row>
    <row r="1563" spans="1:18" x14ac:dyDescent="0.25">
      <c r="A1563" s="144" t="str">
        <f>IF(ISBLANK(INDEX('Policy Characteristics'!A:A,MATCH($C1563,'Policy Characteristics'!$C:$C,0))),"",INDEX('Policy Characteristics'!A:A,MATCH($C1563,'Policy Characteristics'!$C:$C,0)))</f>
        <v>Government Revenue Accounting</v>
      </c>
      <c r="B1563" s="152" t="str">
        <f>IF(ISBLANK(INDEX('Policy Characteristics'!B:B,MATCH($C1563,'Policy Characteristics'!$C:$C,0))),"",INDEX('Policy Characteristics'!B:B,MATCH($C1563,'Policy Characteristics'!$C:$C,0)))</f>
        <v>Remaining Government Cash Flows</v>
      </c>
      <c r="C1563" s="144" t="str">
        <f t="shared" si="83"/>
        <v>GRA for Remaining Government Cash Flow Changes</v>
      </c>
      <c r="D1563" s="1" t="s">
        <v>1858</v>
      </c>
      <c r="F1563" s="1" t="s">
        <v>1862</v>
      </c>
      <c r="H1563" s="43">
        <v>589</v>
      </c>
      <c r="I1563" t="s">
        <v>43</v>
      </c>
      <c r="J1563" s="145" t="str">
        <f>IF(ISBLANK(INDEX('Policy Characteristics'!D:D,MATCH($C1563,'Policy Characteristics'!$C:$C,0))),"",INDEX('Policy Characteristics'!D:D,MATCH($C1563,'Policy Characteristics'!$C:$C,0)))</f>
        <v/>
      </c>
      <c r="K1563" s="144" t="str">
        <f>IF(ISBLANK(INDEX('Policy Characteristics'!E:E,MATCH($C1563,'Policy Characteristics'!$C:$C,0))),"",INDEX('Policy Characteristics'!E:E,MATCH($C1563,'Policy Characteristics'!$C:$C,0)))</f>
        <v>GRA remaining cash flow changes</v>
      </c>
      <c r="L1563" s="144">
        <f>IF(ISBLANK(INDEX('Policy Characteristics'!F:F,MATCH($C1563,'Policy Characteristics'!$C:$C,0))),"",INDEX('Policy Characteristics'!F:F,MATCH($C1563,'Policy Characteristics'!$C:$C,0)))</f>
        <v>0</v>
      </c>
      <c r="M1563" s="144">
        <f>IF(ISBLANK(INDEX('Policy Characteristics'!G:G,MATCH($C1563,'Policy Characteristics'!$C:$C,0))),"",INDEX('Policy Characteristics'!G:G,MATCH($C1563,'Policy Characteristics'!$C:$C,0)))</f>
        <v>10</v>
      </c>
      <c r="N1563" s="144">
        <f>IF(ISBLANK(INDEX('Policy Characteristics'!H:H,MATCH($C1563,'Policy Characteristics'!$C:$C,0))),"",INDEX('Policy Characteristics'!H:H,MATCH($C1563,'Policy Characteristics'!$C:$C,0)))</f>
        <v>1</v>
      </c>
      <c r="O1563" s="144" t="str">
        <f>IF(ISBLANK(INDEX('Policy Characteristics'!I:I,MATCH($C1563,'Policy Characteristics'!$C:$C,0))),"",INDEX('Policy Characteristics'!I:I,MATCH($C1563,'Policy Characteristics'!$C:$C,0)))</f>
        <v>weight</v>
      </c>
      <c r="P1563" s="14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44" t="str">
        <f>IF(ISBLANK(INDEX('Policy Characteristics'!K:K,MATCH($C1563,'Policy Characteristics'!$C:$C,0))),"",INDEX('Policy Characteristics'!K:K,MATCH($C1563,'Policy Characteristics'!$C:$C,0)))</f>
        <v>io-model.html</v>
      </c>
      <c r="R1563" s="144" t="str">
        <f>IF(ISBLANK(INDEX('Policy Characteristics'!L:L,MATCH($C1563,'Policy Characteristics'!$C:$C,0))),"",INDEX('Policy Characteristics'!L:L,MATCH($C1563,'Policy Characteristics'!$C:$C,0)))</f>
        <v/>
      </c>
    </row>
    <row r="1564" spans="1:18" x14ac:dyDescent="0.25">
      <c r="A1564" s="144" t="str">
        <f>IF(ISBLANK(INDEX('Policy Characteristics'!A:A,MATCH($C1564,'Policy Characteristics'!$C:$C,0))),"",INDEX('Policy Characteristics'!A:A,MATCH($C1564,'Policy Characteristics'!$C:$C,0)))</f>
        <v>Control Settings</v>
      </c>
      <c r="B1564" s="152" t="str">
        <f>IF(ISBLANK(INDEX('Policy Characteristics'!B:B,MATCH($C1564,'Policy Characteristics'!$C:$C,0))),"",INDEX('Policy Characteristics'!B:B,MATCH($C1564,'Policy Characteristics'!$C:$C,0)))</f>
        <v>COVID-19 Recession</v>
      </c>
      <c r="C1564" s="1" t="s">
        <v>2257</v>
      </c>
      <c r="H1564" s="43">
        <v>543</v>
      </c>
      <c r="I1564" t="s">
        <v>44</v>
      </c>
      <c r="J1564" s="145" t="str">
        <f>IF(ISBLANK(INDEX('Policy Characteristics'!D:D,MATCH($C1564,'Policy Characteristics'!$C:$C,0))),"",INDEX('Policy Characteristics'!D:D,MATCH($C1564,'Policy Characteristics'!$C:$C,0)))</f>
        <v/>
      </c>
      <c r="K1564" s="144" t="str">
        <f>IF(ISBLANK(INDEX('Policy Characteristics'!E:E,MATCH($C1564,'Policy Characteristics'!$C:$C,0))),"",INDEX('Policy Characteristics'!E:E,MATCH($C1564,'Policy Characteristics'!$C:$C,0)))</f>
        <v>settings exogenous GDP adjustment</v>
      </c>
      <c r="L1564" s="171">
        <f>IF(ISBLANK(INDEX('Policy Characteristics'!F:F,MATCH($C1564,'Policy Characteristics'!$C:$C,0))),"",INDEX('Policy Characteristics'!F:F,MATCH($C1564,'Policy Characteristics'!$C:$C,0)))</f>
        <v>0</v>
      </c>
      <c r="M1564" s="171">
        <f>IF(ISBLANK(INDEX('Policy Characteristics'!G:G,MATCH($C1564,'Policy Characteristics'!$C:$C,0))),"",INDEX('Policy Characteristics'!G:G,MATCH($C1564,'Policy Characteristics'!$C:$C,0)))</f>
        <v>1</v>
      </c>
      <c r="N1564" s="171">
        <f>IF(ISBLANK(INDEX('Policy Characteristics'!H:H,MATCH($C1564,'Policy Characteristics'!$C:$C,0))),"",INDEX('Policy Characteristics'!H:H,MATCH($C1564,'Policy Characteristics'!$C:$C,0)))</f>
        <v>1</v>
      </c>
      <c r="O1564" s="144" t="str">
        <f>IF(ISBLANK(INDEX('Policy Characteristics'!I:I,MATCH($C1564,'Policy Characteristics'!$C:$C,0))),"",INDEX('Policy Characteristics'!I:I,MATCH($C1564,'Policy Characteristics'!$C:$C,0)))</f>
        <v>on/off</v>
      </c>
      <c r="P1564" s="14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144" t="str">
        <f>IF(ISBLANK(INDEX('Policy Characteristics'!K:K,MATCH($C1564,'Policy Characteristics'!$C:$C,0))),"",INDEX('Policy Characteristics'!K:K,MATCH($C1564,'Policy Characteristics'!$C:$C,0)))</f>
        <v/>
      </c>
      <c r="R1564" s="144" t="str">
        <f>IF(ISBLANK(INDEX('Policy Characteristics'!L:L,MATCH($C1564,'Policy Characteristics'!$C:$C,0))),"",INDEX('Policy Characteristics'!L:L,MATCH($C1564,'Policy Characteristics'!$C:$C,0)))</f>
        <v/>
      </c>
    </row>
    <row r="1565" spans="1:18" x14ac:dyDescent="0.25">
      <c r="A1565" s="144" t="str">
        <f>IF(ISBLANK(INDEX('Policy Characteristics'!A:A,MATCH($C1565,'Policy Characteristics'!$C:$C,0))),"",INDEX('Policy Characteristics'!A:A,MATCH($C1565,'Policy Characteristics'!$C:$C,0)))</f>
        <v>Control Settings</v>
      </c>
      <c r="B1565" s="152" t="str">
        <f>IF(ISBLANK(INDEX('Policy Characteristics'!B:B,MATCH($C1565,'Policy Characteristics'!$C:$C,0))),"",INDEX('Policy Characteristics'!B:B,MATCH($C1565,'Policy Characteristics'!$C:$C,0)))</f>
        <v>Use 20-Year GWP Values</v>
      </c>
      <c r="C1565" t="s">
        <v>2137</v>
      </c>
      <c r="H1565" s="43">
        <v>1601</v>
      </c>
      <c r="I1565" t="s">
        <v>43</v>
      </c>
      <c r="J1565" s="145" t="str">
        <f>IF(ISBLANK(INDEX('Policy Characteristics'!D:D,MATCH($C1565,'Policy Characteristics'!$C:$C,0))),"",INDEX('Policy Characteristics'!D:D,MATCH($C1565,'Policy Characteristics'!$C:$C,0)))</f>
        <v/>
      </c>
      <c r="K1565" s="144" t="str">
        <f>IF(ISBLANK(INDEX('Policy Characteristics'!E:E,MATCH($C1565,'Policy Characteristics'!$C:$C,0))),"",INDEX('Policy Characteristics'!E:E,MATCH($C1565,'Policy Characteristics'!$C:$C,0)))</f>
        <v/>
      </c>
      <c r="L1565" s="171">
        <f>IF(ISBLANK(INDEX('Policy Characteristics'!F:F,MATCH($C1565,'Policy Characteristics'!$C:$C,0))),"",INDEX('Policy Characteristics'!F:F,MATCH($C1565,'Policy Characteristics'!$C:$C,0)))</f>
        <v>0</v>
      </c>
      <c r="M1565" s="171">
        <f>IF(ISBLANK(INDEX('Policy Characteristics'!G:G,MATCH($C1565,'Policy Characteristics'!$C:$C,0))),"",INDEX('Policy Characteristics'!G:G,MATCH($C1565,'Policy Characteristics'!$C:$C,0)))</f>
        <v>1</v>
      </c>
      <c r="N1565" s="171">
        <f>IF(ISBLANK(INDEX('Policy Characteristics'!H:H,MATCH($C1565,'Policy Characteristics'!$C:$C,0))),"",INDEX('Policy Characteristics'!H:H,MATCH($C1565,'Policy Characteristics'!$C:$C,0)))</f>
        <v>1</v>
      </c>
      <c r="O1565" s="144" t="str">
        <f>IF(ISBLANK(INDEX('Policy Characteristics'!I:I,MATCH($C1565,'Policy Characteristics'!$C:$C,0))),"",INDEX('Policy Characteristics'!I:I,MATCH($C1565,'Policy Characteristics'!$C:$C,0)))</f>
        <v>on/off</v>
      </c>
      <c r="P1565" s="14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144" t="str">
        <f>IF(ISBLANK(INDEX('Policy Characteristics'!K:K,MATCH($C1565,'Policy Characteristics'!$C:$C,0))),"",INDEX('Policy Characteristics'!K:K,MATCH($C1565,'Policy Characteristics'!$C:$C,0)))</f>
        <v/>
      </c>
      <c r="R1565" s="144" t="str">
        <f>IF(ISBLANK(INDEX('Policy Characteristics'!L:L,MATCH($C1565,'Policy Characteristics'!$C:$C,0))),"",INDEX('Policy Characteristics'!L:L,MATCH($C1565,'Policy Characteristics'!$C:$C,0)))</f>
        <v/>
      </c>
    </row>
    <row r="1566" spans="1:18" x14ac:dyDescent="0.25">
      <c r="A1566" s="144" t="str">
        <f>IF(ISBLANK(INDEX('Policy Characteristics'!A:A,MATCH($C1566,'Policy Characteristics'!$C:$C,0))),"",INDEX('Policy Characteristics'!A:A,MATCH($C1566,'Policy Characteristics'!$C:$C,0)))</f>
        <v>Cross-Sector</v>
      </c>
      <c r="B1566" s="152" t="str">
        <f>IF(ISBLANK(INDEX('Policy Characteristics'!B:B,MATCH($C1566,'Policy Characteristics'!$C:$C,0))),"",INDEX('Policy Characteristics'!B:B,MATCH($C1566,'Policy Characteristics'!$C:$C,0)))</f>
        <v>Non BAU Carbon Tax Vehicle Qualification</v>
      </c>
      <c r="C1566" t="s">
        <v>2540</v>
      </c>
      <c r="H1566" s="43">
        <v>2286</v>
      </c>
      <c r="I1566" t="s">
        <v>43</v>
      </c>
      <c r="J1566" s="145" t="str">
        <f>IF(ISBLANK(INDEX('Policy Characteristics'!D:D,MATCH($C1566,'Policy Characteristics'!$C:$C,0))),"",INDEX('Policy Characteristics'!D:D,MATCH($C1566,'Policy Characteristics'!$C:$C,0)))</f>
        <v/>
      </c>
      <c r="K1566" s="144" t="str">
        <f>IF(ISBLANK(INDEX('Policy Characteristics'!E:E,MATCH($C1566,'Policy Characteristics'!$C:$C,0))),"",INDEX('Policy Characteristics'!E:E,MATCH($C1566,'Policy Characteristics'!$C:$C,0)))</f>
        <v/>
      </c>
      <c r="L1566" s="171">
        <f>IF(ISBLANK(INDEX('Policy Characteristics'!F:F,MATCH($C1566,'Policy Characteristics'!$C:$C,0))),"",INDEX('Policy Characteristics'!F:F,MATCH($C1566,'Policy Characteristics'!$C:$C,0)))</f>
        <v>0</v>
      </c>
      <c r="M1566" s="171">
        <f>IF(ISBLANK(INDEX('Policy Characteristics'!G:G,MATCH($C1566,'Policy Characteristics'!$C:$C,0))),"",INDEX('Policy Characteristics'!G:G,MATCH($C1566,'Policy Characteristics'!$C:$C,0)))</f>
        <v>1</v>
      </c>
      <c r="N1566" s="171">
        <f>IF(ISBLANK(INDEX('Policy Characteristics'!H:H,MATCH($C1566,'Policy Characteristics'!$C:$C,0))),"",INDEX('Policy Characteristics'!H:H,MATCH($C1566,'Policy Characteristics'!$C:$C,0)))</f>
        <v>1</v>
      </c>
      <c r="O1566" s="144" t="str">
        <f>IF(ISBLANK(INDEX('Policy Characteristics'!I:I,MATCH($C1566,'Policy Characteristics'!$C:$C,0))),"",INDEX('Policy Characteristics'!I:I,MATCH($C1566,'Policy Characteristics'!$C:$C,0)))</f>
        <v>on/off</v>
      </c>
      <c r="P1566" s="14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144" t="str">
        <f>IF(ISBLANK(INDEX('Policy Characteristics'!K:K,MATCH($C1566,'Policy Characteristics'!$C:$C,0))),"",INDEX('Policy Characteristics'!K:K,MATCH($C1566,'Policy Characteristics'!$C:$C,0)))</f>
        <v/>
      </c>
      <c r="R1566" s="144" t="str">
        <f>IF(ISBLANK(INDEX('Policy Characteristics'!L:L,MATCH($C1566,'Policy Characteristics'!$C:$C,0))),"",INDEX('Policy Characteristics'!L:L,MATCH($C1566,'Policy Characteristics'!$C:$C,0)))</f>
        <v/>
      </c>
    </row>
    <row r="1567" spans="1:18" x14ac:dyDescent="0.25">
      <c r="A1567" s="144" t="str">
        <f>IF(ISBLANK(INDEX('Policy Characteristics'!A:A,MATCH($C1567,'Policy Characteristics'!$C:$C,0))),"",INDEX('Policy Characteristics'!A:A,MATCH($C1567,'Policy Characteristics'!$C:$C,0)))</f>
        <v>Cross-Sector</v>
      </c>
      <c r="B1567" s="152" t="str">
        <f>IF(ISBLANK(INDEX('Policy Characteristics'!B:B,MATCH($C1567,'Policy Characteristics'!$C:$C,0))),"",INDEX('Policy Characteristics'!B:B,MATCH($C1567,'Policy Characteristics'!$C:$C,0)))</f>
        <v>Non BAU Carbon Tax Industry Qualification</v>
      </c>
      <c r="C1567" t="s">
        <v>2541</v>
      </c>
      <c r="H1567" s="43">
        <v>2287</v>
      </c>
      <c r="I1567" t="s">
        <v>43</v>
      </c>
      <c r="J1567" s="145" t="str">
        <f>IF(ISBLANK(INDEX('Policy Characteristics'!D:D,MATCH($C1567,'Policy Characteristics'!$C:$C,0))),"",INDEX('Policy Characteristics'!D:D,MATCH($C1567,'Policy Characteristics'!$C:$C,0)))</f>
        <v/>
      </c>
      <c r="K1567" s="144" t="str">
        <f>IF(ISBLANK(INDEX('Policy Characteristics'!E:E,MATCH($C1567,'Policy Characteristics'!$C:$C,0))),"",INDEX('Policy Characteristics'!E:E,MATCH($C1567,'Policy Characteristics'!$C:$C,0)))</f>
        <v/>
      </c>
      <c r="L1567" s="171">
        <f>IF(ISBLANK(INDEX('Policy Characteristics'!F:F,MATCH($C1567,'Policy Characteristics'!$C:$C,0))),"",INDEX('Policy Characteristics'!F:F,MATCH($C1567,'Policy Characteristics'!$C:$C,0)))</f>
        <v>0</v>
      </c>
      <c r="M1567" s="171">
        <f>IF(ISBLANK(INDEX('Policy Characteristics'!G:G,MATCH($C1567,'Policy Characteristics'!$C:$C,0))),"",INDEX('Policy Characteristics'!G:G,MATCH($C1567,'Policy Characteristics'!$C:$C,0)))</f>
        <v>1</v>
      </c>
      <c r="N1567" s="171">
        <f>IF(ISBLANK(INDEX('Policy Characteristics'!H:H,MATCH($C1567,'Policy Characteristics'!$C:$C,0))),"",INDEX('Policy Characteristics'!H:H,MATCH($C1567,'Policy Characteristics'!$C:$C,0)))</f>
        <v>1</v>
      </c>
      <c r="O1567" s="144" t="str">
        <f>IF(ISBLANK(INDEX('Policy Characteristics'!I:I,MATCH($C1567,'Policy Characteristics'!$C:$C,0))),"",INDEX('Policy Characteristics'!I:I,MATCH($C1567,'Policy Characteristics'!$C:$C,0)))</f>
        <v>on/off</v>
      </c>
      <c r="P1567" s="14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144" t="str">
        <f>IF(ISBLANK(INDEX('Policy Characteristics'!K:K,MATCH($C1567,'Policy Characteristics'!$C:$C,0))),"",INDEX('Policy Characteristics'!K:K,MATCH($C1567,'Policy Characteristics'!$C:$C,0)))</f>
        <v/>
      </c>
      <c r="R1567" s="144" t="str">
        <f>IF(ISBLANK(INDEX('Policy Characteristics'!L:L,MATCH($C1567,'Policy Characteristics'!$C:$C,0))),"",INDEX('Policy Characteristics'!L:L,MATCH($C1567,'Policy Characteristics'!$C:$C,0)))</f>
        <v/>
      </c>
    </row>
    <row r="1568" spans="1:18" x14ac:dyDescent="0.25">
      <c r="A1568" s="144" t="str">
        <f>IF(ISBLANK(INDEX('Policy Characteristics'!A:A,MATCH($C1568,'Policy Characteristics'!$C:$C,0))),"",INDEX('Policy Characteristics'!A:A,MATCH($C1568,'Policy Characteristics'!$C:$C,0)))</f>
        <v>Cross-Sector</v>
      </c>
      <c r="B1568" s="152" t="str">
        <f>IF(ISBLANK(INDEX('Policy Characteristics'!B:B,MATCH($C1568,'Policy Characteristics'!$C:$C,0))),"",INDEX('Policy Characteristics'!B:B,MATCH($C1568,'Policy Characteristics'!$C:$C,0)))</f>
        <v>Non BAU CBAM Industry Qualification</v>
      </c>
      <c r="C1568" t="s">
        <v>2542</v>
      </c>
      <c r="H1568" s="43">
        <v>2288</v>
      </c>
      <c r="I1568" t="s">
        <v>43</v>
      </c>
      <c r="J1568" s="145" t="str">
        <f>IF(ISBLANK(INDEX('Policy Characteristics'!D:D,MATCH($C1568,'Policy Characteristics'!$C:$C,0))),"",INDEX('Policy Characteristics'!D:D,MATCH($C1568,'Policy Characteristics'!$C:$C,0)))</f>
        <v/>
      </c>
      <c r="K1568" s="144" t="str">
        <f>IF(ISBLANK(INDEX('Policy Characteristics'!E:E,MATCH($C1568,'Policy Characteristics'!$C:$C,0))),"",INDEX('Policy Characteristics'!E:E,MATCH($C1568,'Policy Characteristics'!$C:$C,0)))</f>
        <v/>
      </c>
      <c r="L1568" s="171">
        <f>IF(ISBLANK(INDEX('Policy Characteristics'!F:F,MATCH($C1568,'Policy Characteristics'!$C:$C,0))),"",INDEX('Policy Characteristics'!F:F,MATCH($C1568,'Policy Characteristics'!$C:$C,0)))</f>
        <v>0</v>
      </c>
      <c r="M1568" s="171">
        <f>IF(ISBLANK(INDEX('Policy Characteristics'!G:G,MATCH($C1568,'Policy Characteristics'!$C:$C,0))),"",INDEX('Policy Characteristics'!G:G,MATCH($C1568,'Policy Characteristics'!$C:$C,0)))</f>
        <v>1</v>
      </c>
      <c r="N1568" s="171">
        <f>IF(ISBLANK(INDEX('Policy Characteristics'!H:H,MATCH($C1568,'Policy Characteristics'!$C:$C,0))),"",INDEX('Policy Characteristics'!H:H,MATCH($C1568,'Policy Characteristics'!$C:$C,0)))</f>
        <v>1</v>
      </c>
      <c r="O1568" s="144" t="str">
        <f>IF(ISBLANK(INDEX('Policy Characteristics'!I:I,MATCH($C1568,'Policy Characteristics'!$C:$C,0))),"",INDEX('Policy Characteristics'!I:I,MATCH($C1568,'Policy Characteristics'!$C:$C,0)))</f>
        <v>on/off</v>
      </c>
      <c r="P1568" s="14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144" t="str">
        <f>IF(ISBLANK(INDEX('Policy Characteristics'!K:K,MATCH($C1568,'Policy Characteristics'!$C:$C,0))),"",INDEX('Policy Characteristics'!K:K,MATCH($C1568,'Policy Characteristics'!$C:$C,0)))</f>
        <v/>
      </c>
      <c r="R1568" s="14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28515625" defaultRowHeight="15" x14ac:dyDescent="0.25"/>
  <cols>
    <col min="1" max="2" width="76.7109375" customWidth="1"/>
  </cols>
  <sheetData>
    <row r="1" spans="1:2" x14ac:dyDescent="0.25">
      <c r="A1" s="206" t="s">
        <v>1707</v>
      </c>
      <c r="B1" s="206"/>
    </row>
    <row r="2" spans="1:2" x14ac:dyDescent="0.25">
      <c r="A2" s="123" t="s">
        <v>1708</v>
      </c>
      <c r="B2" s="123" t="s">
        <v>1709</v>
      </c>
    </row>
    <row r="3" spans="1:2" x14ac:dyDescent="0.25">
      <c r="A3" s="124" t="s">
        <v>348</v>
      </c>
      <c r="B3" t="str">
        <f>A3</f>
        <v>million metric tons / year</v>
      </c>
    </row>
    <row r="4" spans="1:2" x14ac:dyDescent="0.25">
      <c r="A4" s="124" t="s">
        <v>2308</v>
      </c>
      <c r="B4" t="str">
        <f>A4</f>
        <v>million metric tons</v>
      </c>
    </row>
    <row r="5" spans="1:2" x14ac:dyDescent="0.25">
      <c r="A5" s="124" t="s">
        <v>2512</v>
      </c>
      <c r="B5" t="str">
        <f>A5</f>
        <v>g CO2e / 2023 dollar</v>
      </c>
    </row>
    <row r="6" spans="1:2" x14ac:dyDescent="0.25">
      <c r="A6" s="125" t="s">
        <v>1215</v>
      </c>
      <c r="B6" t="str">
        <f t="shared" ref="B6:B46" si="0">A6</f>
        <v>thousand metric tons / year</v>
      </c>
    </row>
    <row r="7" spans="1:2" x14ac:dyDescent="0.25">
      <c r="A7" s="125" t="s">
        <v>2513</v>
      </c>
      <c r="B7" t="str">
        <f>A7</f>
        <v>g CO2 / 2023 dollar</v>
      </c>
    </row>
    <row r="8" spans="1:2" ht="30" x14ac:dyDescent="0.25">
      <c r="A8" s="125" t="s">
        <v>2514</v>
      </c>
      <c r="B8" t="str">
        <f t="shared" si="0"/>
        <v>2023 dollars / metric ton CO2e abated, Annual average abatement (million metric tons CO2e)</v>
      </c>
    </row>
    <row r="9" spans="1:2" x14ac:dyDescent="0.25">
      <c r="A9" s="125" t="s">
        <v>2515</v>
      </c>
      <c r="B9" t="str">
        <f t="shared" si="0"/>
        <v>billion 2023 dollars / year</v>
      </c>
    </row>
    <row r="10" spans="1:2" x14ac:dyDescent="0.25">
      <c r="A10" s="125" t="s">
        <v>2516</v>
      </c>
      <c r="B10" t="str">
        <f t="shared" si="0"/>
        <v>billion 2023 dollars</v>
      </c>
    </row>
    <row r="11" spans="1:2" x14ac:dyDescent="0.25">
      <c r="A11" s="125" t="s">
        <v>1751</v>
      </c>
      <c r="B11" t="str">
        <f t="shared" si="0"/>
        <v>jobs</v>
      </c>
    </row>
    <row r="12" spans="1:2" x14ac:dyDescent="0.25">
      <c r="A12" s="125" t="s">
        <v>1793</v>
      </c>
      <c r="B12" t="str">
        <f t="shared" si="0"/>
        <v>incidents / year</v>
      </c>
    </row>
    <row r="13" spans="1:2" x14ac:dyDescent="0.25">
      <c r="A13" s="125" t="s">
        <v>1770</v>
      </c>
      <c r="B13" t="str">
        <f t="shared" si="0"/>
        <v>% change</v>
      </c>
    </row>
    <row r="14" spans="1:2" x14ac:dyDescent="0.25">
      <c r="A14" s="125" t="s">
        <v>2517</v>
      </c>
      <c r="B14" t="str">
        <f t="shared" si="0"/>
        <v>2023 dollars / employee-year</v>
      </c>
    </row>
    <row r="15" spans="1:2" x14ac:dyDescent="0.25">
      <c r="A15" s="125" t="s">
        <v>349</v>
      </c>
      <c r="B15" t="str">
        <f t="shared" si="0"/>
        <v>lives / year</v>
      </c>
    </row>
    <row r="16" spans="1:2" x14ac:dyDescent="0.25">
      <c r="A16" s="125" t="s">
        <v>350</v>
      </c>
      <c r="B16" t="str">
        <f t="shared" si="0"/>
        <v>terawatt-hours (TWh) / year</v>
      </c>
    </row>
    <row r="17" spans="1:2" x14ac:dyDescent="0.25">
      <c r="A17" s="125" t="s">
        <v>2384</v>
      </c>
      <c r="B17" t="str">
        <f t="shared" si="0"/>
        <v>terawatt-hours (TWh)</v>
      </c>
    </row>
    <row r="18" spans="1:2" x14ac:dyDescent="0.25">
      <c r="A18" s="125" t="s">
        <v>2184</v>
      </c>
      <c r="B18" t="str">
        <f t="shared" si="0"/>
        <v>%</v>
      </c>
    </row>
    <row r="19" spans="1:2" x14ac:dyDescent="0.25">
      <c r="A19" s="125" t="s">
        <v>2185</v>
      </c>
      <c r="B19" t="str">
        <f t="shared" si="0"/>
        <v>metric tons CO2e / megawatt-hour (MWh)</v>
      </c>
    </row>
    <row r="20" spans="1:2" x14ac:dyDescent="0.25">
      <c r="A20" s="125" t="s">
        <v>2518</v>
      </c>
      <c r="B20" t="str">
        <f t="shared" si="0"/>
        <v>kilowatt-hour / 2023 dollar</v>
      </c>
    </row>
    <row r="21" spans="1:2" x14ac:dyDescent="0.25">
      <c r="A21" s="125" t="s">
        <v>351</v>
      </c>
      <c r="B21" t="str">
        <f t="shared" si="0"/>
        <v>gigawatts (GW) / year</v>
      </c>
    </row>
    <row r="22" spans="1:2" x14ac:dyDescent="0.25">
      <c r="A22" s="125" t="s">
        <v>2519</v>
      </c>
      <c r="B22" t="str">
        <f t="shared" si="0"/>
        <v>2023 dollars / megawatt-hour (MWh)</v>
      </c>
    </row>
    <row r="23" spans="1:2" x14ac:dyDescent="0.25">
      <c r="A23" s="125" t="s">
        <v>1352</v>
      </c>
      <c r="B23" t="str">
        <f t="shared" si="0"/>
        <v>cubic km / yr</v>
      </c>
    </row>
    <row r="24" spans="1:2" x14ac:dyDescent="0.25">
      <c r="A24" s="125" t="s">
        <v>1274</v>
      </c>
      <c r="B24" t="str">
        <f t="shared" si="0"/>
        <v>trillion passenger-miles / year</v>
      </c>
    </row>
    <row r="25" spans="1:2" x14ac:dyDescent="0.25">
      <c r="A25" s="125" t="s">
        <v>1275</v>
      </c>
      <c r="B25" t="str">
        <f t="shared" si="0"/>
        <v>trillion freight ton-miles / year</v>
      </c>
    </row>
    <row r="26" spans="1:2" x14ac:dyDescent="0.25">
      <c r="A26" s="125" t="s">
        <v>471</v>
      </c>
      <c r="B26" t="str">
        <f t="shared" si="0"/>
        <v>million vehicles / year</v>
      </c>
    </row>
    <row r="27" spans="1:2" x14ac:dyDescent="0.25">
      <c r="A27" s="125" t="s">
        <v>1252</v>
      </c>
      <c r="B27" t="str">
        <f t="shared" si="0"/>
        <v>thousand vehicles / year</v>
      </c>
    </row>
    <row r="28" spans="1:2" x14ac:dyDescent="0.25">
      <c r="A28" s="125" t="s">
        <v>1251</v>
      </c>
      <c r="B28" t="str">
        <f t="shared" si="0"/>
        <v>million vehicles</v>
      </c>
    </row>
    <row r="29" spans="1:2" x14ac:dyDescent="0.25">
      <c r="A29" s="125" t="s">
        <v>1284</v>
      </c>
      <c r="B29" t="str">
        <f t="shared" si="0"/>
        <v>thousand vehicles</v>
      </c>
    </row>
    <row r="30" spans="1:2" x14ac:dyDescent="0.25">
      <c r="A30" s="125" t="s">
        <v>453</v>
      </c>
      <c r="B30" t="str">
        <f t="shared" si="0"/>
        <v>quads / year</v>
      </c>
    </row>
    <row r="31" spans="1:2" x14ac:dyDescent="0.25">
      <c r="A31" s="125" t="s">
        <v>2520</v>
      </c>
      <c r="B31" t="str">
        <f>A31</f>
        <v>thousand BTU / 2023 dollar</v>
      </c>
    </row>
    <row r="32" spans="1:2" x14ac:dyDescent="0.25">
      <c r="A32" s="125" t="s">
        <v>1257</v>
      </c>
      <c r="B32" t="str">
        <f t="shared" si="0"/>
        <v>millions of short tons / year</v>
      </c>
    </row>
    <row r="33" spans="1:2" x14ac:dyDescent="0.25">
      <c r="A33" s="125" t="s">
        <v>1258</v>
      </c>
      <c r="B33" t="str">
        <f t="shared" si="0"/>
        <v>trillion cubic feet / year</v>
      </c>
    </row>
    <row r="34" spans="1:2" x14ac:dyDescent="0.25">
      <c r="A34" s="125" t="s">
        <v>2153</v>
      </c>
      <c r="B34" t="str">
        <f t="shared" si="0"/>
        <v>million barrels of oil / year</v>
      </c>
    </row>
    <row r="35" spans="1:2" x14ac:dyDescent="0.25">
      <c r="A35" s="125" t="s">
        <v>1526</v>
      </c>
      <c r="B35" t="str">
        <f t="shared" si="0"/>
        <v>million gallons / year</v>
      </c>
    </row>
    <row r="36" spans="1:2" x14ac:dyDescent="0.25">
      <c r="A36" s="125" t="s">
        <v>1317</v>
      </c>
      <c r="B36" t="str">
        <f t="shared" si="0"/>
        <v>trillion BTU / year</v>
      </c>
    </row>
    <row r="37" spans="1:2" x14ac:dyDescent="0.25">
      <c r="A37" s="125" t="s">
        <v>2521</v>
      </c>
      <c r="B37" t="str">
        <f t="shared" si="0"/>
        <v>2023 dollars / short ton</v>
      </c>
    </row>
    <row r="38" spans="1:2" x14ac:dyDescent="0.25">
      <c r="A38" s="125" t="s">
        <v>2522</v>
      </c>
      <c r="B38" t="str">
        <f t="shared" si="0"/>
        <v>2023 dollars / thousand cubic feet</v>
      </c>
    </row>
    <row r="39" spans="1:2" x14ac:dyDescent="0.25">
      <c r="A39" s="125" t="s">
        <v>2523</v>
      </c>
      <c r="B39" t="str">
        <f t="shared" si="0"/>
        <v>2023 dollars / gallon</v>
      </c>
    </row>
    <row r="40" spans="1:2" x14ac:dyDescent="0.25">
      <c r="A40" s="125" t="s">
        <v>2524</v>
      </c>
      <c r="B40" t="str">
        <f t="shared" si="0"/>
        <v>2023 dollars / barrel of oil</v>
      </c>
    </row>
    <row r="41" spans="1:2" x14ac:dyDescent="0.25">
      <c r="A41" s="125" t="s">
        <v>2525</v>
      </c>
      <c r="B41" t="str">
        <f t="shared" si="0"/>
        <v>2023 dollars / kg</v>
      </c>
    </row>
    <row r="42" spans="1:2" x14ac:dyDescent="0.25">
      <c r="A42" s="125" t="s">
        <v>2526</v>
      </c>
      <c r="B42" t="str">
        <f t="shared" si="0"/>
        <v>2023 dollars / kilowatt-hour (kWh)</v>
      </c>
    </row>
    <row r="43" spans="1:2" x14ac:dyDescent="0.25">
      <c r="A43" s="125" t="s">
        <v>2519</v>
      </c>
      <c r="B43" t="str">
        <f t="shared" ref="B43" si="1">A43</f>
        <v>2023 dollars / megawatt-hour (MWh)</v>
      </c>
    </row>
    <row r="44" spans="1:2" x14ac:dyDescent="0.25">
      <c r="A44" s="125" t="s">
        <v>2140</v>
      </c>
      <c r="B44" t="str">
        <f t="shared" si="0"/>
        <v>cost of eqpt. to capture 1 metric ton CO2e/yr (2020 dollars)</v>
      </c>
    </row>
    <row r="45" spans="1:2" x14ac:dyDescent="0.25">
      <c r="A45" s="125" t="s">
        <v>2527</v>
      </c>
      <c r="B45" t="str">
        <f t="shared" si="0"/>
        <v>million 2023 dollars / megawatt (MW)</v>
      </c>
    </row>
    <row r="46" spans="1:2" x14ac:dyDescent="0.25">
      <c r="A46" s="125" t="s">
        <v>2528</v>
      </c>
      <c r="B46" t="str">
        <f t="shared" si="0"/>
        <v>cost of eqpt. to produce 1 kg H2/yr (2023 dollars)</v>
      </c>
    </row>
    <row r="48" spans="1:2" x14ac:dyDescent="0.25">
      <c r="A48" s="206" t="s">
        <v>1711</v>
      </c>
      <c r="B48" s="206"/>
    </row>
    <row r="49" spans="1:2" x14ac:dyDescent="0.25">
      <c r="A49" s="123" t="s">
        <v>1708</v>
      </c>
      <c r="B49" s="123" t="s">
        <v>1709</v>
      </c>
    </row>
    <row r="50" spans="1:2" x14ac:dyDescent="0.25">
      <c r="A50" s="89" t="s">
        <v>138</v>
      </c>
      <c r="B50" t="str">
        <f t="shared" ref="B50:B51" si="2">A50</f>
        <v>$/metric ton CO2e</v>
      </c>
    </row>
    <row r="51" spans="1:2" x14ac:dyDescent="0.25">
      <c r="A51" s="89" t="s">
        <v>140</v>
      </c>
      <c r="B51" t="str">
        <f t="shared" si="2"/>
        <v>$/MWh</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28515625" defaultRowHeight="15" x14ac:dyDescent="0.25"/>
  <cols>
    <col min="1" max="1" width="37.42578125" style="1" customWidth="1"/>
    <col min="2" max="2" width="27.42578125" style="1" customWidth="1"/>
    <col min="3" max="3" width="9" style="1" customWidth="1"/>
    <col min="4" max="4" width="18.42578125" style="1" customWidth="1"/>
    <col min="5" max="5" width="18.28515625" style="1" customWidth="1"/>
    <col min="6" max="6" width="34.28515625" style="1" customWidth="1"/>
    <col min="7" max="7" width="95" style="1" customWidth="1"/>
    <col min="8" max="8" width="37.42578125" style="1" customWidth="1"/>
    <col min="9" max="10" width="34.42578125" style="1" customWidth="1"/>
    <col min="11" max="16384" width="9.28515625" style="1"/>
  </cols>
  <sheetData>
    <row r="1" spans="1:10" s="3" customFormat="1" ht="30" x14ac:dyDescent="0.25">
      <c r="A1" s="92" t="s">
        <v>1206</v>
      </c>
      <c r="B1" s="93" t="s">
        <v>1207</v>
      </c>
      <c r="C1" s="126" t="s">
        <v>1710</v>
      </c>
      <c r="D1" s="93" t="s">
        <v>60</v>
      </c>
      <c r="E1" s="93" t="s">
        <v>62</v>
      </c>
      <c r="F1" s="93" t="s">
        <v>435</v>
      </c>
      <c r="G1" s="93" t="s">
        <v>61</v>
      </c>
      <c r="H1" s="93" t="s">
        <v>1216</v>
      </c>
      <c r="I1" s="94" t="s">
        <v>299</v>
      </c>
      <c r="J1" s="44" t="s">
        <v>2394</v>
      </c>
    </row>
    <row r="2" spans="1:10" x14ac:dyDescent="0.25">
      <c r="A2" s="2" t="s">
        <v>1221</v>
      </c>
      <c r="B2" s="1" t="s">
        <v>1222</v>
      </c>
      <c r="C2" s="43">
        <v>1</v>
      </c>
      <c r="D2" s="1" t="s">
        <v>63</v>
      </c>
      <c r="E2" s="1" t="s">
        <v>64</v>
      </c>
      <c r="F2" s="1" t="str">
        <f>UnitControlCenter!$B$3</f>
        <v>million metric tons / year</v>
      </c>
      <c r="G2" s="1" t="s">
        <v>172</v>
      </c>
      <c r="J2" s="1" t="s">
        <v>2400</v>
      </c>
    </row>
    <row r="3" spans="1:10" x14ac:dyDescent="0.25">
      <c r="A3" s="2" t="s">
        <v>1221</v>
      </c>
      <c r="B3" s="1" t="s">
        <v>1223</v>
      </c>
      <c r="C3" s="47">
        <v>1</v>
      </c>
      <c r="D3" s="2" t="s">
        <v>63</v>
      </c>
      <c r="E3" s="2" t="s">
        <v>64</v>
      </c>
      <c r="F3" s="1" t="str">
        <f>UnitControlCenter!$B$3</f>
        <v>million metric tons / year</v>
      </c>
      <c r="G3" s="1" t="s">
        <v>1205</v>
      </c>
    </row>
    <row r="4" spans="1:10" ht="30" x14ac:dyDescent="0.25">
      <c r="A4" s="2" t="s">
        <v>1221</v>
      </c>
      <c r="B4" s="1" t="s">
        <v>2306</v>
      </c>
      <c r="C4" s="43">
        <v>1</v>
      </c>
      <c r="D4" s="1" t="s">
        <v>63</v>
      </c>
      <c r="E4" s="1" t="s">
        <v>64</v>
      </c>
      <c r="F4" s="1" t="str">
        <f>UnitControlCenter!B4</f>
        <v>million metric tons</v>
      </c>
      <c r="G4" s="1" t="s">
        <v>2309</v>
      </c>
      <c r="J4" s="1" t="s">
        <v>2401</v>
      </c>
    </row>
    <row r="5" spans="1:10" ht="30" x14ac:dyDescent="0.25">
      <c r="A5" s="2" t="s">
        <v>1221</v>
      </c>
      <c r="B5" s="1" t="s">
        <v>2307</v>
      </c>
      <c r="C5" s="47">
        <v>1</v>
      </c>
      <c r="D5" s="2" t="s">
        <v>63</v>
      </c>
      <c r="E5" s="2" t="s">
        <v>64</v>
      </c>
      <c r="F5" s="1" t="str">
        <f>UnitControlCenter!B4</f>
        <v>million metric tons</v>
      </c>
      <c r="G5" s="1" t="s">
        <v>2310</v>
      </c>
    </row>
    <row r="6" spans="1:10" ht="90" x14ac:dyDescent="0.25">
      <c r="A6" s="2" t="s">
        <v>1221</v>
      </c>
      <c r="B6" s="2" t="s">
        <v>1224</v>
      </c>
      <c r="C6" s="43">
        <v>1</v>
      </c>
      <c r="D6" s="1" t="s">
        <v>65</v>
      </c>
      <c r="E6" s="1" t="s">
        <v>66</v>
      </c>
      <c r="F6" s="1" t="str">
        <f>UnitControlCenter!$B$3</f>
        <v>million metric tons / year</v>
      </c>
      <c r="G6" s="1" t="s">
        <v>1688</v>
      </c>
      <c r="H6" s="1" t="s">
        <v>1689</v>
      </c>
      <c r="I6" s="1" t="s">
        <v>1690</v>
      </c>
    </row>
    <row r="7" spans="1:10" ht="30" x14ac:dyDescent="0.25">
      <c r="A7" s="2" t="s">
        <v>1221</v>
      </c>
      <c r="B7" s="2" t="s">
        <v>1225</v>
      </c>
      <c r="C7" s="43">
        <v>1</v>
      </c>
      <c r="D7" s="1" t="s">
        <v>65</v>
      </c>
      <c r="E7" s="1" t="s">
        <v>66</v>
      </c>
      <c r="F7" s="1" t="str">
        <f>UnitControlCenter!$B$3</f>
        <v>million metric tons / year</v>
      </c>
      <c r="G7" s="1" t="s">
        <v>1691</v>
      </c>
      <c r="H7" s="1" t="s">
        <v>1692</v>
      </c>
      <c r="I7" s="1" t="s">
        <v>1693</v>
      </c>
    </row>
    <row r="8" spans="1:10" ht="30" x14ac:dyDescent="0.25">
      <c r="A8" s="2" t="s">
        <v>1221</v>
      </c>
      <c r="B8" s="2" t="s">
        <v>1226</v>
      </c>
      <c r="C8" s="43">
        <v>1</v>
      </c>
      <c r="D8" s="1" t="s">
        <v>65</v>
      </c>
      <c r="E8" s="1" t="s">
        <v>66</v>
      </c>
      <c r="F8" s="1" t="str">
        <f>UnitControlCenter!$B$3</f>
        <v>million metric tons / year</v>
      </c>
      <c r="G8" s="1" t="s">
        <v>1494</v>
      </c>
      <c r="H8" s="1" t="s">
        <v>1495</v>
      </c>
      <c r="I8" s="1" t="s">
        <v>1496</v>
      </c>
    </row>
    <row r="9" spans="1:10" x14ac:dyDescent="0.25">
      <c r="A9" s="2" t="s">
        <v>1221</v>
      </c>
      <c r="B9" s="2" t="s">
        <v>1761</v>
      </c>
      <c r="C9" s="43">
        <v>0</v>
      </c>
      <c r="D9" s="1" t="s">
        <v>63</v>
      </c>
      <c r="E9" s="1" t="s">
        <v>64</v>
      </c>
      <c r="F9" s="1" t="str">
        <f>UnitControlCenter!$B$5</f>
        <v>g CO2e / 2023 dollar</v>
      </c>
      <c r="G9" s="1" t="s">
        <v>1713</v>
      </c>
    </row>
    <row r="10" spans="1:10" x14ac:dyDescent="0.25">
      <c r="A10" s="2" t="s">
        <v>1221</v>
      </c>
      <c r="B10" s="2" t="s">
        <v>131</v>
      </c>
      <c r="C10" s="43">
        <v>1</v>
      </c>
      <c r="D10" s="1" t="s">
        <v>63</v>
      </c>
      <c r="E10" s="1" t="s">
        <v>64</v>
      </c>
      <c r="F10" s="1" t="str">
        <f>UnitControlCenter!$B$3</f>
        <v>million metric tons / year</v>
      </c>
      <c r="G10" s="1" t="s">
        <v>1322</v>
      </c>
    </row>
    <row r="11" spans="1:10" x14ac:dyDescent="0.25">
      <c r="A11" s="2" t="s">
        <v>1221</v>
      </c>
      <c r="B11" s="2" t="s">
        <v>1320</v>
      </c>
      <c r="C11" s="43">
        <v>1</v>
      </c>
      <c r="D11" s="1" t="s">
        <v>63</v>
      </c>
      <c r="E11" s="1" t="s">
        <v>64</v>
      </c>
      <c r="F11" s="1" t="str">
        <f>UnitControlCenter!$B$3</f>
        <v>million metric tons / year</v>
      </c>
      <c r="G11" s="1" t="s">
        <v>1323</v>
      </c>
    </row>
    <row r="12" spans="1:10" x14ac:dyDescent="0.25">
      <c r="A12" s="2" t="s">
        <v>1221</v>
      </c>
      <c r="B12" s="2" t="s">
        <v>1379</v>
      </c>
      <c r="C12" s="43">
        <v>1</v>
      </c>
      <c r="D12" s="1" t="s">
        <v>63</v>
      </c>
      <c r="E12" s="1" t="s">
        <v>64</v>
      </c>
      <c r="F12" s="1" t="str">
        <f>UnitControlCenter!$B$3</f>
        <v>million metric tons / year</v>
      </c>
      <c r="G12" s="1" t="s">
        <v>1387</v>
      </c>
    </row>
    <row r="13" spans="1:10" x14ac:dyDescent="0.25">
      <c r="A13" s="2" t="s">
        <v>1221</v>
      </c>
      <c r="B13" s="2" t="s">
        <v>93</v>
      </c>
      <c r="C13" s="43">
        <v>1</v>
      </c>
      <c r="D13" s="1" t="s">
        <v>63</v>
      </c>
      <c r="E13" s="1" t="s">
        <v>64</v>
      </c>
      <c r="F13" s="1" t="str">
        <f>UnitControlCenter!$B$3</f>
        <v>million metric tons / year</v>
      </c>
      <c r="G13" s="1" t="s">
        <v>1324</v>
      </c>
    </row>
    <row r="14" spans="1:10" x14ac:dyDescent="0.25">
      <c r="A14" s="2" t="s">
        <v>1221</v>
      </c>
      <c r="B14" s="2" t="s">
        <v>9</v>
      </c>
      <c r="C14" s="43">
        <v>1</v>
      </c>
      <c r="D14" s="1" t="s">
        <v>63</v>
      </c>
      <c r="E14" s="1" t="s">
        <v>64</v>
      </c>
      <c r="F14" s="1" t="str">
        <f>UnitControlCenter!$B$3</f>
        <v>million metric tons / year</v>
      </c>
      <c r="G14" s="1" t="s">
        <v>1343</v>
      </c>
    </row>
    <row r="15" spans="1:10" x14ac:dyDescent="0.25">
      <c r="A15" s="2" t="s">
        <v>1221</v>
      </c>
      <c r="B15" s="2" t="s">
        <v>1321</v>
      </c>
      <c r="C15" s="43">
        <v>1</v>
      </c>
      <c r="D15" s="1" t="s">
        <v>63</v>
      </c>
      <c r="E15" s="1" t="s">
        <v>64</v>
      </c>
      <c r="F15" s="1" t="str">
        <f>UnitControlCenter!$B$3</f>
        <v>million metric tons / year</v>
      </c>
      <c r="G15" s="1" t="s">
        <v>1325</v>
      </c>
    </row>
    <row r="16" spans="1:10" x14ac:dyDescent="0.25">
      <c r="A16" s="2" t="s">
        <v>1221</v>
      </c>
      <c r="B16" s="2" t="s">
        <v>4</v>
      </c>
      <c r="C16" s="43">
        <v>1</v>
      </c>
      <c r="D16" s="1" t="s">
        <v>63</v>
      </c>
      <c r="E16" s="1" t="s">
        <v>64</v>
      </c>
      <c r="F16" s="1" t="str">
        <f>UnitControlCenter!$B$3</f>
        <v>million metric tons / year</v>
      </c>
      <c r="G16" s="1" t="s">
        <v>1326</v>
      </c>
    </row>
    <row r="17" spans="1:10" x14ac:dyDescent="0.25">
      <c r="A17" s="2" t="s">
        <v>1221</v>
      </c>
      <c r="B17" s="2" t="s">
        <v>1330</v>
      </c>
      <c r="C17" s="43">
        <v>1</v>
      </c>
      <c r="D17" s="1" t="s">
        <v>63</v>
      </c>
      <c r="E17" s="1" t="s">
        <v>64</v>
      </c>
      <c r="F17" s="1" t="str">
        <f>UnitControlCenter!$B$3</f>
        <v>million metric tons / year</v>
      </c>
      <c r="G17" s="1" t="s">
        <v>1327</v>
      </c>
    </row>
    <row r="18" spans="1:10" ht="390.75" thickBot="1" x14ac:dyDescent="0.3">
      <c r="A18" s="120" t="s">
        <v>1221</v>
      </c>
      <c r="B18" s="120" t="s">
        <v>2529</v>
      </c>
      <c r="C18" s="127">
        <v>1</v>
      </c>
      <c r="D18" s="121" t="s">
        <v>65</v>
      </c>
      <c r="E18" s="121" t="s">
        <v>66</v>
      </c>
      <c r="F18" s="121" t="s">
        <v>348</v>
      </c>
      <c r="G18" s="121" t="s">
        <v>2530</v>
      </c>
      <c r="H18" s="121" t="s">
        <v>2531</v>
      </c>
      <c r="I18" s="121" t="s">
        <v>2532</v>
      </c>
      <c r="J18" s="121"/>
    </row>
    <row r="19" spans="1:10" ht="105" x14ac:dyDescent="0.25">
      <c r="A19" s="2" t="s">
        <v>1227</v>
      </c>
      <c r="B19" s="2" t="s">
        <v>1129</v>
      </c>
      <c r="C19" s="43">
        <v>1</v>
      </c>
      <c r="D19" s="1" t="s">
        <v>65</v>
      </c>
      <c r="E19" s="1" t="s">
        <v>66</v>
      </c>
      <c r="F19" s="1" t="str">
        <f>UnitControlCenter!$B$3</f>
        <v>million metric tons / year</v>
      </c>
      <c r="G19" s="1" t="s">
        <v>2158</v>
      </c>
      <c r="H19" s="1" t="s">
        <v>1689</v>
      </c>
      <c r="I19" s="1" t="s">
        <v>1690</v>
      </c>
    </row>
    <row r="20" spans="1:10" ht="105" x14ac:dyDescent="0.25">
      <c r="A20" s="2" t="s">
        <v>1227</v>
      </c>
      <c r="B20" s="2" t="s">
        <v>1137</v>
      </c>
      <c r="C20" s="43">
        <v>1</v>
      </c>
      <c r="D20" s="1" t="s">
        <v>65</v>
      </c>
      <c r="E20" s="1" t="s">
        <v>66</v>
      </c>
      <c r="F20" s="1" t="str">
        <f>UnitControlCenter!$B$3</f>
        <v>million metric tons / year</v>
      </c>
      <c r="G20" s="1" t="s">
        <v>2170</v>
      </c>
      <c r="H20" s="1" t="s">
        <v>1689</v>
      </c>
      <c r="I20" s="1" t="s">
        <v>2159</v>
      </c>
    </row>
    <row r="21" spans="1:10" ht="105" x14ac:dyDescent="0.25">
      <c r="A21" s="2" t="s">
        <v>1227</v>
      </c>
      <c r="B21" s="2" t="s">
        <v>1138</v>
      </c>
      <c r="C21" s="43">
        <v>1</v>
      </c>
      <c r="D21" s="1" t="s">
        <v>65</v>
      </c>
      <c r="E21" s="1" t="s">
        <v>66</v>
      </c>
      <c r="F21" s="1" t="str">
        <f>UnitControlCenter!$B$3</f>
        <v>million metric tons / year</v>
      </c>
      <c r="G21" s="1" t="s">
        <v>2171</v>
      </c>
      <c r="H21" s="1" t="s">
        <v>1689</v>
      </c>
      <c r="I21" s="1" t="s">
        <v>2160</v>
      </c>
    </row>
    <row r="22" spans="1:10" ht="105" x14ac:dyDescent="0.25">
      <c r="A22" s="2" t="s">
        <v>1227</v>
      </c>
      <c r="B22" s="2" t="s">
        <v>1214</v>
      </c>
      <c r="C22" s="43">
        <v>1</v>
      </c>
      <c r="D22" s="1" t="s">
        <v>65</v>
      </c>
      <c r="E22" s="1" t="s">
        <v>66</v>
      </c>
      <c r="F22" s="1" t="str">
        <f>UnitControlCenter!$B$3</f>
        <v>million metric tons / year</v>
      </c>
      <c r="G22" s="1" t="s">
        <v>2172</v>
      </c>
      <c r="H22" s="1" t="s">
        <v>1689</v>
      </c>
      <c r="I22" s="1" t="s">
        <v>2161</v>
      </c>
    </row>
    <row r="23" spans="1:10" ht="105" x14ac:dyDescent="0.25">
      <c r="A23" s="2" t="s">
        <v>1227</v>
      </c>
      <c r="B23" s="2" t="s">
        <v>1213</v>
      </c>
      <c r="C23" s="43">
        <v>1</v>
      </c>
      <c r="D23" s="1" t="s">
        <v>65</v>
      </c>
      <c r="E23" s="1" t="s">
        <v>66</v>
      </c>
      <c r="F23" s="1" t="str">
        <f>UnitControlCenter!$B$6</f>
        <v>thousand metric tons / year</v>
      </c>
      <c r="G23" s="1" t="s">
        <v>2173</v>
      </c>
      <c r="H23" s="1" t="s">
        <v>1689</v>
      </c>
      <c r="I23" s="1" t="s">
        <v>2162</v>
      </c>
    </row>
    <row r="24" spans="1:10" ht="105" x14ac:dyDescent="0.25">
      <c r="A24" s="2" t="s">
        <v>1227</v>
      </c>
      <c r="B24" s="2" t="s">
        <v>1132</v>
      </c>
      <c r="C24" s="43">
        <v>1</v>
      </c>
      <c r="D24" s="1" t="s">
        <v>65</v>
      </c>
      <c r="E24" s="1" t="s">
        <v>66</v>
      </c>
      <c r="F24" s="1" t="str">
        <f>UnitControlCenter!$B$6</f>
        <v>thousand metric tons / year</v>
      </c>
      <c r="G24" s="1" t="s">
        <v>2174</v>
      </c>
      <c r="H24" s="1" t="s">
        <v>1689</v>
      </c>
      <c r="I24" s="1" t="s">
        <v>2163</v>
      </c>
    </row>
    <row r="25" spans="1:10" ht="105" x14ac:dyDescent="0.25">
      <c r="A25" s="2" t="s">
        <v>1227</v>
      </c>
      <c r="B25" s="2" t="s">
        <v>1135</v>
      </c>
      <c r="C25" s="43">
        <v>1</v>
      </c>
      <c r="D25" s="1" t="s">
        <v>65</v>
      </c>
      <c r="E25" s="1" t="s">
        <v>66</v>
      </c>
      <c r="F25" s="1" t="str">
        <f>UnitControlCenter!$B$6</f>
        <v>thousand metric tons / year</v>
      </c>
      <c r="G25" s="1" t="s">
        <v>2175</v>
      </c>
      <c r="H25" s="1" t="s">
        <v>1689</v>
      </c>
      <c r="I25" s="1" t="s">
        <v>2164</v>
      </c>
    </row>
    <row r="26" spans="1:10" ht="105" x14ac:dyDescent="0.25">
      <c r="A26" s="2" t="s">
        <v>1227</v>
      </c>
      <c r="B26" s="2" t="s">
        <v>1136</v>
      </c>
      <c r="C26" s="43">
        <v>1</v>
      </c>
      <c r="D26" s="1" t="s">
        <v>65</v>
      </c>
      <c r="E26" s="1" t="s">
        <v>66</v>
      </c>
      <c r="F26" s="1" t="str">
        <f>UnitControlCenter!$B$6</f>
        <v>thousand metric tons / year</v>
      </c>
      <c r="G26" s="1" t="s">
        <v>2176</v>
      </c>
      <c r="H26" s="1" t="s">
        <v>1689</v>
      </c>
      <c r="I26" s="1" t="s">
        <v>2165</v>
      </c>
    </row>
    <row r="27" spans="1:10" ht="105" x14ac:dyDescent="0.25">
      <c r="A27" s="2" t="s">
        <v>1227</v>
      </c>
      <c r="B27" s="2" t="s">
        <v>1131</v>
      </c>
      <c r="C27" s="43">
        <v>1</v>
      </c>
      <c r="D27" s="1" t="s">
        <v>65</v>
      </c>
      <c r="E27" s="1" t="s">
        <v>66</v>
      </c>
      <c r="F27" s="1" t="str">
        <f>UnitControlCenter!$B$3</f>
        <v>million metric tons / year</v>
      </c>
      <c r="G27" s="1" t="s">
        <v>2177</v>
      </c>
      <c r="H27" s="1" t="s">
        <v>1689</v>
      </c>
      <c r="I27" s="1" t="s">
        <v>2166</v>
      </c>
    </row>
    <row r="28" spans="1:10" ht="105" x14ac:dyDescent="0.25">
      <c r="A28" s="2" t="s">
        <v>1227</v>
      </c>
      <c r="B28" s="2" t="s">
        <v>1130</v>
      </c>
      <c r="C28" s="43">
        <v>1</v>
      </c>
      <c r="D28" s="1" t="s">
        <v>65</v>
      </c>
      <c r="E28" s="1" t="s">
        <v>66</v>
      </c>
      <c r="F28" s="1" t="str">
        <f>UnitControlCenter!$B$6</f>
        <v>thousand metric tons / year</v>
      </c>
      <c r="G28" s="1" t="s">
        <v>2178</v>
      </c>
      <c r="H28" s="1" t="s">
        <v>1689</v>
      </c>
      <c r="I28" s="1" t="s">
        <v>2167</v>
      </c>
    </row>
    <row r="29" spans="1:10" ht="105" x14ac:dyDescent="0.25">
      <c r="A29" s="2" t="s">
        <v>1227</v>
      </c>
      <c r="B29" s="2" t="s">
        <v>1134</v>
      </c>
      <c r="C29" s="43">
        <v>1</v>
      </c>
      <c r="D29" s="1" t="s">
        <v>65</v>
      </c>
      <c r="E29" s="1" t="s">
        <v>66</v>
      </c>
      <c r="F29" s="1" t="str">
        <f>UnitControlCenter!$B$3</f>
        <v>million metric tons / year</v>
      </c>
      <c r="G29" s="1" t="s">
        <v>2179</v>
      </c>
      <c r="H29" s="1" t="s">
        <v>1689</v>
      </c>
      <c r="I29" s="1" t="s">
        <v>2168</v>
      </c>
    </row>
    <row r="30" spans="1:10" ht="105.75" thickBot="1" x14ac:dyDescent="0.3">
      <c r="A30" s="120" t="s">
        <v>1227</v>
      </c>
      <c r="B30" s="120" t="s">
        <v>476</v>
      </c>
      <c r="C30" s="127">
        <v>1</v>
      </c>
      <c r="D30" s="1" t="s">
        <v>65</v>
      </c>
      <c r="E30" s="1" t="s">
        <v>66</v>
      </c>
      <c r="F30" s="121" t="str">
        <f>UnitControlCenter!$B$3</f>
        <v>million metric tons / year</v>
      </c>
      <c r="G30" s="1" t="s">
        <v>2180</v>
      </c>
      <c r="H30" s="1" t="s">
        <v>1689</v>
      </c>
      <c r="I30" s="1" t="s">
        <v>2169</v>
      </c>
    </row>
    <row r="31" spans="1:10" ht="75" x14ac:dyDescent="0.25">
      <c r="A31" s="2" t="s">
        <v>1228</v>
      </c>
      <c r="B31" s="2" t="s">
        <v>1224</v>
      </c>
      <c r="C31" s="43">
        <v>1</v>
      </c>
      <c r="D31" s="1" t="s">
        <v>65</v>
      </c>
      <c r="E31" s="1" t="s">
        <v>66</v>
      </c>
      <c r="F31" s="1" t="str">
        <f>UnitControlCenter!$B$3</f>
        <v>million metric tons / year</v>
      </c>
      <c r="G31" s="1" t="s">
        <v>1773</v>
      </c>
      <c r="H31" s="1" t="s">
        <v>1774</v>
      </c>
      <c r="I31" s="1" t="s">
        <v>1775</v>
      </c>
    </row>
    <row r="32" spans="1:10" ht="105" x14ac:dyDescent="0.25">
      <c r="A32" s="2" t="s">
        <v>1228</v>
      </c>
      <c r="B32" s="2" t="s">
        <v>1388</v>
      </c>
      <c r="C32" s="43">
        <v>1</v>
      </c>
      <c r="D32" s="1" t="s">
        <v>65</v>
      </c>
      <c r="E32" s="1" t="s">
        <v>66</v>
      </c>
      <c r="F32" s="1" t="str">
        <f>UnitControlCenter!$B$3</f>
        <v>million metric tons / year</v>
      </c>
      <c r="G32" s="1" t="s">
        <v>1776</v>
      </c>
      <c r="H32" s="1" t="s">
        <v>1777</v>
      </c>
      <c r="I32" s="1" t="s">
        <v>1778</v>
      </c>
    </row>
    <row r="33" spans="1:10" ht="60" x14ac:dyDescent="0.25">
      <c r="A33" s="2" t="s">
        <v>1228</v>
      </c>
      <c r="B33" s="2" t="s">
        <v>1229</v>
      </c>
      <c r="C33" s="43">
        <v>1</v>
      </c>
      <c r="D33" s="1" t="s">
        <v>65</v>
      </c>
      <c r="E33" s="1" t="s">
        <v>66</v>
      </c>
      <c r="F33" s="1" t="str">
        <f>UnitControlCenter!$B$3</f>
        <v>million metric tons / year</v>
      </c>
      <c r="G33" s="1" t="s">
        <v>1779</v>
      </c>
      <c r="H33" s="1" t="s">
        <v>1780</v>
      </c>
      <c r="I33" s="1" t="s">
        <v>1781</v>
      </c>
    </row>
    <row r="34" spans="1:10" ht="15.75" thickBot="1" x14ac:dyDescent="0.3">
      <c r="A34" s="120" t="s">
        <v>1228</v>
      </c>
      <c r="B34" s="120" t="s">
        <v>1761</v>
      </c>
      <c r="C34" s="127">
        <v>0</v>
      </c>
      <c r="D34" s="121" t="s">
        <v>63</v>
      </c>
      <c r="E34" s="121" t="s">
        <v>64</v>
      </c>
      <c r="F34" s="121" t="str">
        <f>UnitControlCenter!$B$7</f>
        <v>g CO2 / 2023 dollar</v>
      </c>
      <c r="G34" s="121" t="s">
        <v>1712</v>
      </c>
      <c r="H34" s="121"/>
      <c r="I34" s="121"/>
      <c r="J34" s="121"/>
    </row>
    <row r="35" spans="1:10" ht="105" x14ac:dyDescent="0.25">
      <c r="A35" s="2" t="s">
        <v>1620</v>
      </c>
      <c r="B35" s="2" t="s">
        <v>1459</v>
      </c>
      <c r="C35" s="43">
        <v>1</v>
      </c>
      <c r="D35" s="1" t="s">
        <v>63</v>
      </c>
      <c r="E35" s="1" t="s">
        <v>1866</v>
      </c>
      <c r="F35" s="1" t="str">
        <f>UnitControlCenter!$B$3</f>
        <v>million metric tons / year</v>
      </c>
      <c r="G35" s="1" t="s">
        <v>1909</v>
      </c>
    </row>
    <row r="36" spans="1:10" x14ac:dyDescent="0.25">
      <c r="A36" s="2" t="s">
        <v>1620</v>
      </c>
      <c r="B36" s="2" t="s">
        <v>131</v>
      </c>
      <c r="C36" s="43">
        <v>1</v>
      </c>
      <c r="D36" s="1" t="s">
        <v>63</v>
      </c>
      <c r="E36" s="1" t="s">
        <v>1866</v>
      </c>
      <c r="F36" s="1" t="str">
        <f>UnitControlCenter!$B$3</f>
        <v>million metric tons / year</v>
      </c>
      <c r="G36" s="1" t="s">
        <v>1322</v>
      </c>
    </row>
    <row r="37" spans="1:10" x14ac:dyDescent="0.25">
      <c r="A37" s="2" t="s">
        <v>1620</v>
      </c>
      <c r="B37" s="2" t="s">
        <v>1320</v>
      </c>
      <c r="C37" s="43">
        <v>1</v>
      </c>
      <c r="D37" s="1" t="s">
        <v>63</v>
      </c>
      <c r="E37" s="1" t="s">
        <v>1866</v>
      </c>
      <c r="F37" s="1" t="str">
        <f>UnitControlCenter!$B$3</f>
        <v>million metric tons / year</v>
      </c>
      <c r="G37" s="1" t="s">
        <v>1323</v>
      </c>
    </row>
    <row r="38" spans="1:10" x14ac:dyDescent="0.25">
      <c r="A38" s="2" t="s">
        <v>1620</v>
      </c>
      <c r="B38" s="2" t="s">
        <v>1379</v>
      </c>
      <c r="C38" s="43">
        <v>1</v>
      </c>
      <c r="D38" s="1" t="s">
        <v>63</v>
      </c>
      <c r="E38" s="1" t="s">
        <v>1866</v>
      </c>
      <c r="F38" s="1" t="str">
        <f>UnitControlCenter!$B$3</f>
        <v>million metric tons / year</v>
      </c>
      <c r="G38" s="1" t="s">
        <v>1387</v>
      </c>
    </row>
    <row r="39" spans="1:10" x14ac:dyDescent="0.25">
      <c r="A39" s="2" t="s">
        <v>1620</v>
      </c>
      <c r="B39" s="2" t="s">
        <v>93</v>
      </c>
      <c r="C39" s="43">
        <v>1</v>
      </c>
      <c r="D39" s="1" t="s">
        <v>63</v>
      </c>
      <c r="E39" s="1" t="s">
        <v>1866</v>
      </c>
      <c r="F39" s="1" t="str">
        <f>UnitControlCenter!$B$3</f>
        <v>million metric tons / year</v>
      </c>
      <c r="G39" s="1" t="s">
        <v>1324</v>
      </c>
    </row>
    <row r="40" spans="1:10" ht="30" x14ac:dyDescent="0.25">
      <c r="A40" s="2" t="s">
        <v>1620</v>
      </c>
      <c r="B40" s="2" t="s">
        <v>9</v>
      </c>
      <c r="C40" s="43">
        <v>1</v>
      </c>
      <c r="D40" s="1" t="s">
        <v>63</v>
      </c>
      <c r="E40" s="1" t="s">
        <v>1866</v>
      </c>
      <c r="F40" s="1" t="str">
        <f>UnitControlCenter!$B$3</f>
        <v>million metric tons / year</v>
      </c>
      <c r="G40" s="1" t="s">
        <v>1910</v>
      </c>
    </row>
    <row r="41" spans="1:10" ht="15.75" thickBot="1" x14ac:dyDescent="0.3">
      <c r="A41" s="120" t="s">
        <v>1620</v>
      </c>
      <c r="B41" s="120" t="s">
        <v>4</v>
      </c>
      <c r="C41" s="127">
        <v>1</v>
      </c>
      <c r="D41" s="121" t="s">
        <v>63</v>
      </c>
      <c r="E41" s="121" t="s">
        <v>1866</v>
      </c>
      <c r="F41" s="121" t="str">
        <f>UnitControlCenter!$B$3</f>
        <v>million metric tons / year</v>
      </c>
      <c r="G41" s="121" t="s">
        <v>1326</v>
      </c>
      <c r="H41" s="121"/>
      <c r="I41" s="121"/>
      <c r="J41" s="121"/>
    </row>
    <row r="42" spans="1:10" ht="45" x14ac:dyDescent="0.25">
      <c r="A42" s="2" t="s">
        <v>352</v>
      </c>
      <c r="B42" s="2" t="s">
        <v>1833</v>
      </c>
      <c r="C42" s="43">
        <v>1</v>
      </c>
      <c r="D42" s="1" t="s">
        <v>65</v>
      </c>
      <c r="E42" s="1" t="s">
        <v>434</v>
      </c>
      <c r="F42" s="1" t="str">
        <f>UnitControlCenter!$B$8</f>
        <v>2023 dollars / metric ton CO2e abated, Annual average abatement (million metric tons CO2e)</v>
      </c>
      <c r="G42" s="1" t="s">
        <v>1911</v>
      </c>
    </row>
    <row r="43" spans="1:10" ht="45.75" thickBot="1" x14ac:dyDescent="0.3">
      <c r="A43" s="120" t="s">
        <v>352</v>
      </c>
      <c r="B43" s="120" t="s">
        <v>1834</v>
      </c>
      <c r="C43" s="127">
        <v>1</v>
      </c>
      <c r="D43" s="121" t="s">
        <v>65</v>
      </c>
      <c r="E43" s="121" t="s">
        <v>434</v>
      </c>
      <c r="F43" s="121" t="str">
        <f>UnitControlCenter!$B$8</f>
        <v>2023 dollars / metric ton CO2e abated, Annual average abatement (million metric tons CO2e)</v>
      </c>
      <c r="G43" s="121" t="s">
        <v>1911</v>
      </c>
      <c r="H43" s="121"/>
      <c r="I43" s="121"/>
      <c r="J43" s="121"/>
    </row>
    <row r="44" spans="1:10" ht="45" x14ac:dyDescent="0.25">
      <c r="A44" s="2" t="s">
        <v>1230</v>
      </c>
      <c r="B44" s="2" t="s">
        <v>1837</v>
      </c>
      <c r="C44" s="43">
        <v>1</v>
      </c>
      <c r="D44" s="1" t="s">
        <v>65</v>
      </c>
      <c r="E44" s="1" t="s">
        <v>64</v>
      </c>
      <c r="F44" s="1" t="str">
        <f>UnitControlCenter!$B$9</f>
        <v>billion 2023 dollars / year</v>
      </c>
      <c r="G44" s="1" t="s">
        <v>1835</v>
      </c>
      <c r="H44" s="1" t="s">
        <v>1306</v>
      </c>
      <c r="I44" s="1" t="s">
        <v>1290</v>
      </c>
    </row>
    <row r="45" spans="1:10" x14ac:dyDescent="0.25">
      <c r="A45" s="2" t="s">
        <v>1230</v>
      </c>
      <c r="B45" s="119" t="s">
        <v>1640</v>
      </c>
      <c r="C45" s="43">
        <v>1</v>
      </c>
      <c r="D45" s="1" t="s">
        <v>63</v>
      </c>
      <c r="E45" s="1" t="s">
        <v>64</v>
      </c>
      <c r="F45" s="1" t="str">
        <f>UnitControlCenter!$B$9</f>
        <v>billion 2023 dollars / year</v>
      </c>
      <c r="G45" s="1" t="s">
        <v>1634</v>
      </c>
    </row>
    <row r="46" spans="1:10" ht="75" x14ac:dyDescent="0.25">
      <c r="A46" s="2" t="s">
        <v>1230</v>
      </c>
      <c r="B46" s="2" t="s">
        <v>1824</v>
      </c>
      <c r="C46" s="43">
        <v>1</v>
      </c>
      <c r="D46" s="1" t="s">
        <v>65</v>
      </c>
      <c r="E46" s="1" t="s">
        <v>66</v>
      </c>
      <c r="F46" s="1" t="str">
        <f>UnitControlCenter!$B$9</f>
        <v>billion 2023 dollars / year</v>
      </c>
      <c r="G46" s="1" t="s">
        <v>1825</v>
      </c>
      <c r="H46" s="1" t="s">
        <v>1826</v>
      </c>
      <c r="I46" s="1" t="s">
        <v>1827</v>
      </c>
    </row>
    <row r="47" spans="1:10" ht="30" x14ac:dyDescent="0.25">
      <c r="A47" s="2" t="s">
        <v>1230</v>
      </c>
      <c r="B47" s="119" t="s">
        <v>1828</v>
      </c>
      <c r="C47" s="43">
        <v>1</v>
      </c>
      <c r="D47" s="1" t="s">
        <v>63</v>
      </c>
      <c r="E47" s="1" t="s">
        <v>64</v>
      </c>
      <c r="F47" s="1" t="str">
        <f>UnitControlCenter!$B$10</f>
        <v>billion 2023 dollars</v>
      </c>
      <c r="G47" s="1" t="s">
        <v>1829</v>
      </c>
    </row>
    <row r="48" spans="1:10" ht="30" x14ac:dyDescent="0.25">
      <c r="A48" s="2" t="s">
        <v>1230</v>
      </c>
      <c r="B48" s="119" t="s">
        <v>1830</v>
      </c>
      <c r="C48" s="43">
        <v>1</v>
      </c>
      <c r="D48" s="1" t="s">
        <v>63</v>
      </c>
      <c r="E48" s="1" t="s">
        <v>64</v>
      </c>
      <c r="F48" s="1" t="str">
        <f>UnitControlCenter!$B$9</f>
        <v>billion 2023 dollars / year</v>
      </c>
      <c r="G48" s="1" t="s">
        <v>1831</v>
      </c>
    </row>
    <row r="49" spans="1:10" ht="135.75" thickBot="1" x14ac:dyDescent="0.3">
      <c r="A49" s="120" t="s">
        <v>1230</v>
      </c>
      <c r="B49" s="122" t="s">
        <v>1904</v>
      </c>
      <c r="C49" s="127">
        <v>1</v>
      </c>
      <c r="D49" s="121" t="s">
        <v>65</v>
      </c>
      <c r="E49" s="121" t="s">
        <v>64</v>
      </c>
      <c r="F49" s="121" t="str">
        <f>UnitControlCenter!$B$9</f>
        <v>billion 2023 dollars / year</v>
      </c>
      <c r="G49" s="121" t="s">
        <v>1908</v>
      </c>
      <c r="H49" s="121" t="s">
        <v>1905</v>
      </c>
      <c r="I49" s="121" t="s">
        <v>1907</v>
      </c>
      <c r="J49" s="121"/>
    </row>
    <row r="50" spans="1:10" ht="45" x14ac:dyDescent="0.25">
      <c r="A50" s="2" t="s">
        <v>1748</v>
      </c>
      <c r="B50" s="119" t="s">
        <v>1765</v>
      </c>
      <c r="C50" s="43">
        <v>1</v>
      </c>
      <c r="D50" s="1" t="s">
        <v>65</v>
      </c>
      <c r="E50" s="1" t="s">
        <v>64</v>
      </c>
      <c r="F50" s="1" t="str">
        <f>UnitControlCenter!$B$11</f>
        <v>jobs</v>
      </c>
      <c r="G50" s="1" t="s">
        <v>1756</v>
      </c>
      <c r="H50" s="1" t="s">
        <v>1755</v>
      </c>
      <c r="I50" s="1" t="s">
        <v>1291</v>
      </c>
    </row>
    <row r="51" spans="1:10" ht="30" x14ac:dyDescent="0.25">
      <c r="A51" s="2" t="s">
        <v>1748</v>
      </c>
      <c r="B51" s="119" t="s">
        <v>2121</v>
      </c>
      <c r="C51" s="43">
        <v>0</v>
      </c>
      <c r="D51" s="1" t="s">
        <v>65</v>
      </c>
      <c r="E51" s="1" t="s">
        <v>66</v>
      </c>
      <c r="F51" s="1" t="str">
        <f>UnitControlCenter!$B$11</f>
        <v>jobs</v>
      </c>
      <c r="G51" s="1" t="s">
        <v>2038</v>
      </c>
      <c r="H51" s="1" t="s">
        <v>2039</v>
      </c>
      <c r="I51" s="1" t="s">
        <v>2040</v>
      </c>
    </row>
    <row r="52" spans="1:10" ht="30" x14ac:dyDescent="0.25">
      <c r="A52" s="2" t="s">
        <v>1748</v>
      </c>
      <c r="B52" s="119" t="s">
        <v>2122</v>
      </c>
      <c r="C52" s="43">
        <v>0</v>
      </c>
      <c r="D52" s="1" t="s">
        <v>65</v>
      </c>
      <c r="E52" s="1" t="s">
        <v>64</v>
      </c>
      <c r="F52" s="1" t="str">
        <f>UnitControlCenter!$B$13</f>
        <v>% change</v>
      </c>
      <c r="G52" s="1" t="s">
        <v>2057</v>
      </c>
      <c r="H52" s="1" t="s">
        <v>2039</v>
      </c>
      <c r="I52" s="1" t="s">
        <v>2040</v>
      </c>
    </row>
    <row r="53" spans="1:10" ht="45" x14ac:dyDescent="0.25">
      <c r="A53" s="2" t="s">
        <v>1748</v>
      </c>
      <c r="B53" s="119" t="s">
        <v>2022</v>
      </c>
      <c r="C53" s="43">
        <v>0</v>
      </c>
      <c r="D53" s="1" t="s">
        <v>65</v>
      </c>
      <c r="E53" s="1" t="s">
        <v>66</v>
      </c>
      <c r="F53" s="1" t="str">
        <f>UnitControlCenter!$B$11</f>
        <v>jobs</v>
      </c>
      <c r="G53" s="1" t="s">
        <v>2061</v>
      </c>
      <c r="H53" s="1" t="s">
        <v>2041</v>
      </c>
      <c r="I53" s="20" t="s">
        <v>2042</v>
      </c>
      <c r="J53" s="20"/>
    </row>
    <row r="54" spans="1:10" ht="45" x14ac:dyDescent="0.25">
      <c r="A54" s="2" t="s">
        <v>1748</v>
      </c>
      <c r="B54" s="119" t="s">
        <v>2054</v>
      </c>
      <c r="C54" s="43">
        <v>0</v>
      </c>
      <c r="D54" s="1" t="s">
        <v>65</v>
      </c>
      <c r="E54" s="1" t="s">
        <v>64</v>
      </c>
      <c r="F54" s="1" t="str">
        <f>UnitControlCenter!$B$13</f>
        <v>% change</v>
      </c>
      <c r="G54" s="1" t="s">
        <v>2060</v>
      </c>
      <c r="H54" s="1" t="s">
        <v>2041</v>
      </c>
      <c r="I54" s="20" t="s">
        <v>2042</v>
      </c>
      <c r="J54" s="20"/>
    </row>
    <row r="55" spans="1:10" ht="30" x14ac:dyDescent="0.25">
      <c r="A55" s="2" t="s">
        <v>1748</v>
      </c>
      <c r="B55" s="119" t="s">
        <v>2027</v>
      </c>
      <c r="C55" s="43">
        <v>0</v>
      </c>
      <c r="D55" s="1" t="s">
        <v>65</v>
      </c>
      <c r="E55" s="1" t="s">
        <v>66</v>
      </c>
      <c r="F55" s="1" t="str">
        <f>UnitControlCenter!$B$11</f>
        <v>jobs</v>
      </c>
      <c r="G55" s="1" t="s">
        <v>2043</v>
      </c>
      <c r="H55" s="1" t="s">
        <v>2044</v>
      </c>
      <c r="I55" s="1" t="s">
        <v>2045</v>
      </c>
    </row>
    <row r="56" spans="1:10" ht="30" x14ac:dyDescent="0.25">
      <c r="A56" s="2" t="s">
        <v>1748</v>
      </c>
      <c r="B56" s="119" t="s">
        <v>2055</v>
      </c>
      <c r="C56" s="43">
        <v>0</v>
      </c>
      <c r="D56" s="1" t="s">
        <v>65</v>
      </c>
      <c r="E56" s="1" t="s">
        <v>64</v>
      </c>
      <c r="F56" s="1" t="str">
        <f>UnitControlCenter!$B$13</f>
        <v>% change</v>
      </c>
      <c r="G56" s="1" t="s">
        <v>2058</v>
      </c>
      <c r="H56" s="1" t="s">
        <v>2044</v>
      </c>
      <c r="I56" s="1" t="s">
        <v>2045</v>
      </c>
    </row>
    <row r="57" spans="1:10" ht="75" x14ac:dyDescent="0.25">
      <c r="A57" s="2" t="s">
        <v>1748</v>
      </c>
      <c r="B57" s="119" t="s">
        <v>2030</v>
      </c>
      <c r="C57" s="43">
        <v>0</v>
      </c>
      <c r="D57" s="1" t="s">
        <v>65</v>
      </c>
      <c r="E57" s="1" t="s">
        <v>66</v>
      </c>
      <c r="F57" s="1" t="str">
        <f>UnitControlCenter!$B$11</f>
        <v>jobs</v>
      </c>
      <c r="G57" s="1" t="s">
        <v>2046</v>
      </c>
      <c r="H57" s="1" t="s">
        <v>2047</v>
      </c>
      <c r="I57" s="1" t="s">
        <v>2048</v>
      </c>
    </row>
    <row r="58" spans="1:10" ht="90" x14ac:dyDescent="0.25">
      <c r="A58" s="2" t="s">
        <v>1748</v>
      </c>
      <c r="B58" s="119" t="s">
        <v>2056</v>
      </c>
      <c r="C58" s="43">
        <v>0</v>
      </c>
      <c r="D58" s="1" t="s">
        <v>65</v>
      </c>
      <c r="E58" s="1" t="s">
        <v>64</v>
      </c>
      <c r="F58" s="1" t="str">
        <f>UnitControlCenter!$B$13</f>
        <v>% change</v>
      </c>
      <c r="G58" s="1" t="s">
        <v>2059</v>
      </c>
      <c r="H58" s="1" t="s">
        <v>2047</v>
      </c>
      <c r="I58" s="1" t="s">
        <v>2048</v>
      </c>
    </row>
    <row r="59" spans="1:10" ht="30" x14ac:dyDescent="0.25">
      <c r="A59" s="2" t="s">
        <v>1748</v>
      </c>
      <c r="B59" s="119" t="s">
        <v>2109</v>
      </c>
      <c r="C59" s="43">
        <v>1</v>
      </c>
      <c r="D59" s="1" t="s">
        <v>65</v>
      </c>
      <c r="E59" s="1" t="s">
        <v>66</v>
      </c>
      <c r="F59" s="1" t="str">
        <f>UnitControlCenter!$B$11</f>
        <v>jobs</v>
      </c>
      <c r="G59" s="1" t="s">
        <v>2110</v>
      </c>
      <c r="H59" s="1" t="s">
        <v>2111</v>
      </c>
      <c r="I59" s="1" t="s">
        <v>2112</v>
      </c>
    </row>
    <row r="60" spans="1:10" ht="30" x14ac:dyDescent="0.25">
      <c r="A60" s="2" t="s">
        <v>1748</v>
      </c>
      <c r="B60" s="119" t="s">
        <v>2113</v>
      </c>
      <c r="C60" s="43">
        <v>1</v>
      </c>
      <c r="D60" s="1" t="s">
        <v>65</v>
      </c>
      <c r="E60" s="1" t="s">
        <v>64</v>
      </c>
      <c r="F60" s="1" t="str">
        <f>UnitControlCenter!$B$13</f>
        <v>% change</v>
      </c>
      <c r="G60" s="1" t="s">
        <v>2114</v>
      </c>
      <c r="H60" s="1" t="s">
        <v>2111</v>
      </c>
      <c r="I60" s="1" t="s">
        <v>2112</v>
      </c>
    </row>
    <row r="61" spans="1:10" ht="30" x14ac:dyDescent="0.25">
      <c r="A61" s="2" t="s">
        <v>1748</v>
      </c>
      <c r="B61" s="119" t="s">
        <v>1809</v>
      </c>
      <c r="C61" s="43">
        <v>1</v>
      </c>
      <c r="D61" s="1" t="s">
        <v>65</v>
      </c>
      <c r="E61" s="1" t="s">
        <v>64</v>
      </c>
      <c r="F61" s="1" t="str">
        <f>UnitControlCenter!$B$11</f>
        <v>jobs</v>
      </c>
      <c r="G61" s="1" t="s">
        <v>1813</v>
      </c>
      <c r="H61" s="1" t="s">
        <v>1812</v>
      </c>
      <c r="I61" s="1" t="s">
        <v>1823</v>
      </c>
    </row>
    <row r="62" spans="1:10" ht="45" x14ac:dyDescent="0.25">
      <c r="A62" s="2" t="s">
        <v>1748</v>
      </c>
      <c r="B62" s="119" t="s">
        <v>1864</v>
      </c>
      <c r="C62" s="43">
        <v>1</v>
      </c>
      <c r="D62" s="1" t="s">
        <v>65</v>
      </c>
      <c r="E62" s="1" t="s">
        <v>64</v>
      </c>
      <c r="F62" s="1" t="str">
        <f>UnitControlCenter!$B$11</f>
        <v>jobs</v>
      </c>
      <c r="G62" s="1" t="s">
        <v>1863</v>
      </c>
      <c r="H62" s="1" t="s">
        <v>1755</v>
      </c>
      <c r="I62" s="1" t="s">
        <v>1291</v>
      </c>
    </row>
    <row r="63" spans="1:10" ht="45" x14ac:dyDescent="0.25">
      <c r="A63" s="2" t="s">
        <v>1748</v>
      </c>
      <c r="B63" s="119" t="s">
        <v>1750</v>
      </c>
      <c r="C63" s="43">
        <v>1</v>
      </c>
      <c r="D63" s="1" t="s">
        <v>65</v>
      </c>
      <c r="E63" s="1" t="s">
        <v>64</v>
      </c>
      <c r="F63" s="1" t="str">
        <f>UnitControlCenter!$B$9</f>
        <v>billion 2023 dollars / year</v>
      </c>
      <c r="G63" s="1" t="s">
        <v>1757</v>
      </c>
      <c r="H63" s="1" t="s">
        <v>1759</v>
      </c>
      <c r="I63" s="1" t="s">
        <v>1291</v>
      </c>
    </row>
    <row r="64" spans="1:10" ht="45" x14ac:dyDescent="0.25">
      <c r="A64" s="2" t="s">
        <v>1748</v>
      </c>
      <c r="B64" s="119" t="s">
        <v>1769</v>
      </c>
      <c r="C64" s="43">
        <v>1</v>
      </c>
      <c r="D64" s="1" t="s">
        <v>65</v>
      </c>
      <c r="E64" s="1" t="s">
        <v>64</v>
      </c>
      <c r="F64" s="1" t="str">
        <f>UnitControlCenter!$B$13</f>
        <v>% change</v>
      </c>
      <c r="G64" s="1" t="s">
        <v>1771</v>
      </c>
      <c r="H64" s="1" t="s">
        <v>1759</v>
      </c>
      <c r="I64" s="1" t="s">
        <v>1291</v>
      </c>
    </row>
    <row r="65" spans="1:10" ht="30" x14ac:dyDescent="0.25">
      <c r="A65" s="2" t="s">
        <v>1748</v>
      </c>
      <c r="B65" s="119" t="s">
        <v>1810</v>
      </c>
      <c r="C65" s="43">
        <v>1</v>
      </c>
      <c r="D65" s="1" t="s">
        <v>65</v>
      </c>
      <c r="E65" s="1" t="s">
        <v>64</v>
      </c>
      <c r="F65" s="1" t="str">
        <f>UnitControlCenter!$B$9</f>
        <v>billion 2023 dollars / year</v>
      </c>
      <c r="G65" s="1" t="s">
        <v>1814</v>
      </c>
      <c r="H65" s="1" t="s">
        <v>1812</v>
      </c>
      <c r="I65" s="1" t="s">
        <v>1823</v>
      </c>
    </row>
    <row r="66" spans="1:10" ht="45" x14ac:dyDescent="0.25">
      <c r="A66" s="2" t="s">
        <v>1748</v>
      </c>
      <c r="B66" s="119" t="s">
        <v>1764</v>
      </c>
      <c r="C66" s="43">
        <v>1</v>
      </c>
      <c r="D66" s="1" t="s">
        <v>65</v>
      </c>
      <c r="E66" s="1" t="s">
        <v>64</v>
      </c>
      <c r="F66" s="1" t="str">
        <f>UnitControlCenter!$B$9</f>
        <v>billion 2023 dollars / year</v>
      </c>
      <c r="G66" s="1" t="s">
        <v>1760</v>
      </c>
      <c r="H66" s="1" t="s">
        <v>1758</v>
      </c>
      <c r="I66" s="1" t="s">
        <v>1291</v>
      </c>
    </row>
    <row r="67" spans="1:10" ht="30" x14ac:dyDescent="0.25">
      <c r="A67" s="2" t="s">
        <v>1748</v>
      </c>
      <c r="B67" s="119" t="s">
        <v>1762</v>
      </c>
      <c r="C67" s="43">
        <v>1</v>
      </c>
      <c r="D67" s="1" t="s">
        <v>63</v>
      </c>
      <c r="E67" s="1" t="s">
        <v>64</v>
      </c>
      <c r="F67" s="1" t="str">
        <f>UnitControlCenter!$B$14</f>
        <v>2023 dollars / employee-year</v>
      </c>
      <c r="G67" s="1" t="s">
        <v>1763</v>
      </c>
    </row>
    <row r="68" spans="1:10" ht="30.75" thickBot="1" x14ac:dyDescent="0.3">
      <c r="A68" s="120" t="s">
        <v>1748</v>
      </c>
      <c r="B68" s="122" t="s">
        <v>1811</v>
      </c>
      <c r="C68" s="127">
        <v>1</v>
      </c>
      <c r="D68" s="121" t="s">
        <v>65</v>
      </c>
      <c r="E68" s="121" t="s">
        <v>64</v>
      </c>
      <c r="F68" s="121" t="str">
        <f>UnitControlCenter!$B$9</f>
        <v>billion 2023 dollars / year</v>
      </c>
      <c r="G68" s="121" t="s">
        <v>1815</v>
      </c>
      <c r="H68" s="121" t="s">
        <v>1812</v>
      </c>
      <c r="I68" s="121" t="s">
        <v>1823</v>
      </c>
      <c r="J68" s="121"/>
    </row>
    <row r="69" spans="1:10" ht="90" x14ac:dyDescent="0.25">
      <c r="A69" s="2" t="s">
        <v>1749</v>
      </c>
      <c r="B69" s="2" t="s">
        <v>1552</v>
      </c>
      <c r="C69" s="43">
        <v>0</v>
      </c>
      <c r="D69" s="1" t="s">
        <v>65</v>
      </c>
      <c r="E69" s="1" t="s">
        <v>64</v>
      </c>
      <c r="F69" s="1" t="str">
        <f>UnitControlCenter!$B$9</f>
        <v>billion 2023 dollars / year</v>
      </c>
      <c r="G69" s="1" t="s">
        <v>1553</v>
      </c>
      <c r="H69" s="1" t="s">
        <v>1554</v>
      </c>
      <c r="I69" s="1" t="s">
        <v>1533</v>
      </c>
    </row>
    <row r="70" spans="1:10" ht="45" x14ac:dyDescent="0.25">
      <c r="A70" s="2" t="s">
        <v>1749</v>
      </c>
      <c r="B70" s="2" t="s">
        <v>1556</v>
      </c>
      <c r="C70" s="43">
        <v>0</v>
      </c>
      <c r="D70" s="1" t="s">
        <v>65</v>
      </c>
      <c r="E70" s="1" t="s">
        <v>64</v>
      </c>
      <c r="F70" s="1" t="str">
        <f>UnitControlCenter!$B$9</f>
        <v>billion 2023 dollars / year</v>
      </c>
      <c r="G70" s="1" t="s">
        <v>1566</v>
      </c>
      <c r="H70" s="1" t="s">
        <v>1567</v>
      </c>
      <c r="I70" s="1" t="s">
        <v>1568</v>
      </c>
    </row>
    <row r="71" spans="1:10" ht="60" x14ac:dyDescent="0.25">
      <c r="A71" s="2" t="s">
        <v>1749</v>
      </c>
      <c r="B71" s="2" t="s">
        <v>1557</v>
      </c>
      <c r="C71" s="43">
        <v>0</v>
      </c>
      <c r="D71" s="1" t="s">
        <v>65</v>
      </c>
      <c r="E71" s="1" t="s">
        <v>64</v>
      </c>
      <c r="F71" s="1" t="str">
        <f>UnitControlCenter!$B$9</f>
        <v>billion 2023 dollars / year</v>
      </c>
      <c r="G71" s="1" t="s">
        <v>1577</v>
      </c>
      <c r="H71" s="1" t="s">
        <v>1575</v>
      </c>
      <c r="I71" s="1" t="s">
        <v>1576</v>
      </c>
    </row>
    <row r="72" spans="1:10" ht="45" x14ac:dyDescent="0.25">
      <c r="A72" s="2" t="s">
        <v>1749</v>
      </c>
      <c r="B72" s="2" t="s">
        <v>1558</v>
      </c>
      <c r="C72" s="43">
        <v>0</v>
      </c>
      <c r="D72" s="1" t="s">
        <v>65</v>
      </c>
      <c r="E72" s="1" t="s">
        <v>64</v>
      </c>
      <c r="F72" s="1" t="str">
        <f>UnitControlCenter!$B$9</f>
        <v>billion 2023 dollars / year</v>
      </c>
      <c r="G72" s="1" t="s">
        <v>1571</v>
      </c>
      <c r="H72" s="1" t="s">
        <v>1567</v>
      </c>
      <c r="I72" s="1" t="s">
        <v>1569</v>
      </c>
    </row>
    <row r="73" spans="1:10" ht="45" x14ac:dyDescent="0.25">
      <c r="A73" s="2" t="s">
        <v>1749</v>
      </c>
      <c r="B73" s="2" t="s">
        <v>1559</v>
      </c>
      <c r="C73" s="43">
        <v>0</v>
      </c>
      <c r="D73" s="1" t="s">
        <v>65</v>
      </c>
      <c r="E73" s="1" t="s">
        <v>64</v>
      </c>
      <c r="F73" s="1" t="str">
        <f>UnitControlCenter!$B$9</f>
        <v>billion 2023 dollars / year</v>
      </c>
      <c r="G73" s="1" t="s">
        <v>1572</v>
      </c>
      <c r="H73" s="1" t="s">
        <v>1567</v>
      </c>
      <c r="I73" s="1" t="s">
        <v>1570</v>
      </c>
    </row>
    <row r="74" spans="1:10" ht="60" x14ac:dyDescent="0.25">
      <c r="A74" s="2" t="s">
        <v>1749</v>
      </c>
      <c r="B74" s="2" t="s">
        <v>1560</v>
      </c>
      <c r="C74" s="43">
        <v>0</v>
      </c>
      <c r="D74" s="1" t="s">
        <v>65</v>
      </c>
      <c r="E74" s="1" t="s">
        <v>64</v>
      </c>
      <c r="F74" s="1" t="str">
        <f>UnitControlCenter!$B$9</f>
        <v>billion 2023 dollars / year</v>
      </c>
      <c r="G74" s="1" t="s">
        <v>1578</v>
      </c>
      <c r="H74" s="1" t="s">
        <v>1575</v>
      </c>
      <c r="I74" s="1" t="s">
        <v>1576</v>
      </c>
    </row>
    <row r="75" spans="1:10" ht="60" x14ac:dyDescent="0.25">
      <c r="A75" s="2" t="s">
        <v>1749</v>
      </c>
      <c r="B75" s="2" t="s">
        <v>1561</v>
      </c>
      <c r="C75" s="43">
        <v>0</v>
      </c>
      <c r="D75" s="1" t="s">
        <v>65</v>
      </c>
      <c r="E75" s="1" t="s">
        <v>64</v>
      </c>
      <c r="F75" s="1" t="str">
        <f>UnitControlCenter!$B$9</f>
        <v>billion 2023 dollars / year</v>
      </c>
      <c r="G75" s="1" t="s">
        <v>1579</v>
      </c>
      <c r="H75" s="1" t="s">
        <v>1575</v>
      </c>
      <c r="I75" s="1" t="s">
        <v>1576</v>
      </c>
    </row>
    <row r="76" spans="1:10" ht="75" x14ac:dyDescent="0.25">
      <c r="A76" s="2" t="s">
        <v>1749</v>
      </c>
      <c r="B76" s="2" t="s">
        <v>1562</v>
      </c>
      <c r="C76" s="43">
        <v>0</v>
      </c>
      <c r="D76" s="1" t="s">
        <v>65</v>
      </c>
      <c r="E76" s="1" t="s">
        <v>64</v>
      </c>
      <c r="F76" s="1" t="str">
        <f>UnitControlCenter!$B$9</f>
        <v>billion 2023 dollars / year</v>
      </c>
      <c r="G76" s="1" t="s">
        <v>1580</v>
      </c>
      <c r="H76" s="1" t="s">
        <v>1575</v>
      </c>
      <c r="I76" s="1" t="s">
        <v>1576</v>
      </c>
    </row>
    <row r="77" spans="1:10" ht="75" x14ac:dyDescent="0.25">
      <c r="A77" s="2" t="s">
        <v>1749</v>
      </c>
      <c r="B77" s="2" t="s">
        <v>1585</v>
      </c>
      <c r="C77" s="43">
        <v>0</v>
      </c>
      <c r="D77" s="1" t="s">
        <v>65</v>
      </c>
      <c r="E77" s="1" t="s">
        <v>64</v>
      </c>
      <c r="F77" s="1" t="str">
        <f>UnitControlCenter!$B$9</f>
        <v>billion 2023 dollars / year</v>
      </c>
      <c r="G77" s="1" t="s">
        <v>1583</v>
      </c>
      <c r="H77" s="1" t="s">
        <v>1575</v>
      </c>
      <c r="I77" s="1" t="s">
        <v>1581</v>
      </c>
    </row>
    <row r="78" spans="1:10" ht="60.75" thickBot="1" x14ac:dyDescent="0.3">
      <c r="A78" s="120" t="s">
        <v>1749</v>
      </c>
      <c r="B78" s="120" t="s">
        <v>1586</v>
      </c>
      <c r="C78" s="127">
        <v>0</v>
      </c>
      <c r="D78" s="121" t="s">
        <v>65</v>
      </c>
      <c r="E78" s="121" t="s">
        <v>64</v>
      </c>
      <c r="F78" s="121" t="str">
        <f>UnitControlCenter!$B$9</f>
        <v>billion 2023 dollars / year</v>
      </c>
      <c r="G78" s="121" t="s">
        <v>1584</v>
      </c>
      <c r="H78" s="121" t="s">
        <v>1575</v>
      </c>
      <c r="I78" s="121" t="s">
        <v>1582</v>
      </c>
      <c r="J78" s="121"/>
    </row>
    <row r="79" spans="1:10" ht="30" x14ac:dyDescent="0.25">
      <c r="A79" s="2" t="s">
        <v>1231</v>
      </c>
      <c r="B79" s="2" t="s">
        <v>1865</v>
      </c>
      <c r="C79" s="43">
        <v>1</v>
      </c>
      <c r="D79" s="1" t="s">
        <v>63</v>
      </c>
      <c r="E79" s="1" t="s">
        <v>1867</v>
      </c>
      <c r="F79" s="1" t="str">
        <f>UnitControlCenter!$B$12</f>
        <v>incidents / year</v>
      </c>
      <c r="G79" s="1" t="s">
        <v>1794</v>
      </c>
    </row>
    <row r="80" spans="1:10" x14ac:dyDescent="0.25">
      <c r="A80" s="2" t="s">
        <v>1231</v>
      </c>
      <c r="B80" s="2" t="s">
        <v>2067</v>
      </c>
      <c r="C80" s="43">
        <v>1</v>
      </c>
      <c r="D80" s="1" t="s">
        <v>63</v>
      </c>
      <c r="E80" s="1" t="s">
        <v>64</v>
      </c>
      <c r="F80" s="1" t="str">
        <f>UnitControlCenter!$B$13</f>
        <v>% change</v>
      </c>
      <c r="G80" s="1" t="s">
        <v>2068</v>
      </c>
    </row>
    <row r="81" spans="1:10" ht="30" x14ac:dyDescent="0.25">
      <c r="A81" s="2" t="s">
        <v>1231</v>
      </c>
      <c r="B81" s="2" t="s">
        <v>2119</v>
      </c>
      <c r="C81" s="43">
        <v>1</v>
      </c>
      <c r="D81" s="1" t="s">
        <v>65</v>
      </c>
      <c r="E81" s="1" t="s">
        <v>66</v>
      </c>
      <c r="F81" s="1" t="str">
        <f>UnitControlCenter!$B$12</f>
        <v>incidents / year</v>
      </c>
      <c r="G81" s="1" t="s">
        <v>2051</v>
      </c>
      <c r="H81" s="1" t="s">
        <v>2039</v>
      </c>
      <c r="I81" s="1" t="s">
        <v>2040</v>
      </c>
    </row>
    <row r="82" spans="1:10" ht="30" x14ac:dyDescent="0.25">
      <c r="A82" s="2" t="s">
        <v>1231</v>
      </c>
      <c r="B82" s="2" t="s">
        <v>2120</v>
      </c>
      <c r="C82" s="43">
        <v>1</v>
      </c>
      <c r="D82" s="1" t="s">
        <v>65</v>
      </c>
      <c r="E82" s="1" t="s">
        <v>64</v>
      </c>
      <c r="F82" s="1" t="str">
        <f>UnitControlCenter!$B$13</f>
        <v>% change</v>
      </c>
      <c r="G82" s="1" t="s">
        <v>2062</v>
      </c>
      <c r="H82" s="1" t="s">
        <v>2039</v>
      </c>
      <c r="I82" s="1" t="s">
        <v>2040</v>
      </c>
    </row>
    <row r="83" spans="1:10" ht="45" x14ac:dyDescent="0.25">
      <c r="A83" s="2" t="s">
        <v>1231</v>
      </c>
      <c r="B83" s="2" t="s">
        <v>2049</v>
      </c>
      <c r="C83" s="43">
        <v>1</v>
      </c>
      <c r="D83" s="1" t="s">
        <v>65</v>
      </c>
      <c r="E83" s="1" t="s">
        <v>66</v>
      </c>
      <c r="F83" s="1" t="str">
        <f>UnitControlCenter!$B$12</f>
        <v>incidents / year</v>
      </c>
      <c r="G83" s="1" t="s">
        <v>2052</v>
      </c>
      <c r="H83" s="1" t="s">
        <v>2041</v>
      </c>
      <c r="I83" s="20" t="s">
        <v>2042</v>
      </c>
      <c r="J83" s="20"/>
    </row>
    <row r="84" spans="1:10" ht="45" x14ac:dyDescent="0.25">
      <c r="A84" s="2" t="s">
        <v>1231</v>
      </c>
      <c r="B84" s="2" t="s">
        <v>2065</v>
      </c>
      <c r="C84" s="43">
        <v>1</v>
      </c>
      <c r="D84" s="1" t="s">
        <v>65</v>
      </c>
      <c r="E84" s="1" t="s">
        <v>64</v>
      </c>
      <c r="F84" s="1" t="str">
        <f>UnitControlCenter!$B$13</f>
        <v>% change</v>
      </c>
      <c r="G84" s="1" t="s">
        <v>2063</v>
      </c>
      <c r="H84" s="1" t="s">
        <v>2041</v>
      </c>
      <c r="I84" s="20" t="s">
        <v>2042</v>
      </c>
      <c r="J84" s="20"/>
    </row>
    <row r="85" spans="1:10" ht="30" x14ac:dyDescent="0.25">
      <c r="A85" s="2" t="s">
        <v>1231</v>
      </c>
      <c r="B85" s="2" t="s">
        <v>2050</v>
      </c>
      <c r="C85" s="43">
        <v>1</v>
      </c>
      <c r="D85" s="1" t="s">
        <v>65</v>
      </c>
      <c r="E85" s="1" t="s">
        <v>66</v>
      </c>
      <c r="F85" s="1" t="str">
        <f>UnitControlCenter!$B$12</f>
        <v>incidents / year</v>
      </c>
      <c r="G85" s="1" t="s">
        <v>2053</v>
      </c>
      <c r="H85" s="1" t="s">
        <v>2044</v>
      </c>
      <c r="I85" s="1" t="s">
        <v>2045</v>
      </c>
    </row>
    <row r="86" spans="1:10" ht="30" x14ac:dyDescent="0.25">
      <c r="A86" s="2" t="s">
        <v>1231</v>
      </c>
      <c r="B86" s="2" t="s">
        <v>2066</v>
      </c>
      <c r="C86" s="43">
        <v>1</v>
      </c>
      <c r="D86" s="1" t="s">
        <v>65</v>
      </c>
      <c r="E86" s="1" t="s">
        <v>64</v>
      </c>
      <c r="F86" s="1" t="str">
        <f>UnitControlCenter!$B$13</f>
        <v>% change</v>
      </c>
      <c r="G86" s="1" t="s">
        <v>2064</v>
      </c>
      <c r="H86" s="1" t="s">
        <v>2044</v>
      </c>
      <c r="I86" s="1" t="s">
        <v>2045</v>
      </c>
    </row>
    <row r="87" spans="1:10" x14ac:dyDescent="0.25">
      <c r="A87" s="2" t="s">
        <v>1231</v>
      </c>
      <c r="B87" s="2" t="s">
        <v>1786</v>
      </c>
      <c r="C87" s="43">
        <v>0</v>
      </c>
      <c r="D87" s="1" t="s">
        <v>63</v>
      </c>
      <c r="E87" s="1" t="s">
        <v>64</v>
      </c>
      <c r="F87" s="1" t="str">
        <f>UnitControlCenter!$B$12</f>
        <v>incidents / year</v>
      </c>
      <c r="G87" s="1" t="s">
        <v>1794</v>
      </c>
    </row>
    <row r="88" spans="1:10" ht="30" x14ac:dyDescent="0.25">
      <c r="A88" s="2" t="s">
        <v>1231</v>
      </c>
      <c r="B88" s="2" t="s">
        <v>1232</v>
      </c>
      <c r="C88" s="43">
        <v>1</v>
      </c>
      <c r="D88" s="1" t="s">
        <v>63</v>
      </c>
      <c r="E88" s="1" t="s">
        <v>64</v>
      </c>
      <c r="F88" s="1" t="str">
        <f>UnitControlCenter!$B$9</f>
        <v>billion 2023 dollars / year</v>
      </c>
      <c r="G88" s="1" t="s">
        <v>67</v>
      </c>
    </row>
    <row r="89" spans="1:10" x14ac:dyDescent="0.25">
      <c r="A89" s="2" t="s">
        <v>1231</v>
      </c>
      <c r="B89" s="2" t="s">
        <v>1787</v>
      </c>
      <c r="C89" s="43">
        <v>1</v>
      </c>
      <c r="D89" s="1" t="s">
        <v>63</v>
      </c>
      <c r="E89" s="1" t="s">
        <v>64</v>
      </c>
      <c r="F89" s="1" t="str">
        <f>UnitControlCenter!$B$12</f>
        <v>incidents / year</v>
      </c>
      <c r="G89" s="1" t="s">
        <v>1795</v>
      </c>
    </row>
    <row r="90" spans="1:10" ht="30" x14ac:dyDescent="0.25">
      <c r="A90" s="2" t="s">
        <v>1231</v>
      </c>
      <c r="B90" s="2" t="s">
        <v>1788</v>
      </c>
      <c r="C90" s="43">
        <v>1</v>
      </c>
      <c r="D90" s="1" t="s">
        <v>63</v>
      </c>
      <c r="E90" s="1" t="s">
        <v>64</v>
      </c>
      <c r="F90" s="1" t="str">
        <f>UnitControlCenter!$B$12</f>
        <v>incidents / year</v>
      </c>
      <c r="G90" s="1" t="s">
        <v>1796</v>
      </c>
    </row>
    <row r="91" spans="1:10" x14ac:dyDescent="0.25">
      <c r="A91" s="2" t="s">
        <v>1231</v>
      </c>
      <c r="B91" s="2" t="s">
        <v>1801</v>
      </c>
      <c r="C91" s="43">
        <v>1</v>
      </c>
      <c r="D91" s="1" t="s">
        <v>63</v>
      </c>
      <c r="E91" s="1" t="s">
        <v>64</v>
      </c>
      <c r="F91" s="1" t="str">
        <f>UnitControlCenter!$B$12</f>
        <v>incidents / year</v>
      </c>
      <c r="G91" s="1" t="s">
        <v>1802</v>
      </c>
    </row>
    <row r="92" spans="1:10" ht="30" x14ac:dyDescent="0.25">
      <c r="A92" s="2" t="s">
        <v>1231</v>
      </c>
      <c r="B92" s="2" t="s">
        <v>1789</v>
      </c>
      <c r="C92" s="43">
        <v>1</v>
      </c>
      <c r="D92" s="1" t="s">
        <v>63</v>
      </c>
      <c r="E92" s="1" t="s">
        <v>64</v>
      </c>
      <c r="F92" s="1" t="str">
        <f>UnitControlCenter!$B$12</f>
        <v>incidents / year</v>
      </c>
      <c r="G92" s="1" t="s">
        <v>1797</v>
      </c>
    </row>
    <row r="93" spans="1:10" x14ac:dyDescent="0.25">
      <c r="A93" s="2" t="s">
        <v>1231</v>
      </c>
      <c r="B93" s="2" t="s">
        <v>1790</v>
      </c>
      <c r="C93" s="43">
        <v>1</v>
      </c>
      <c r="D93" s="1" t="s">
        <v>63</v>
      </c>
      <c r="E93" s="1" t="s">
        <v>64</v>
      </c>
      <c r="F93" s="1" t="str">
        <f>UnitControlCenter!$B$12</f>
        <v>incidents / year</v>
      </c>
      <c r="G93" s="1" t="s">
        <v>1798</v>
      </c>
    </row>
    <row r="94" spans="1:10" x14ac:dyDescent="0.25">
      <c r="A94" s="2" t="s">
        <v>1231</v>
      </c>
      <c r="B94" s="2" t="s">
        <v>1791</v>
      </c>
      <c r="C94" s="43">
        <v>1</v>
      </c>
      <c r="D94" s="1" t="s">
        <v>63</v>
      </c>
      <c r="E94" s="1" t="s">
        <v>64</v>
      </c>
      <c r="F94" s="1" t="str">
        <f>UnitControlCenter!$B$12</f>
        <v>incidents / year</v>
      </c>
      <c r="G94" s="1" t="s">
        <v>1799</v>
      </c>
    </row>
    <row r="95" spans="1:10" ht="30.75" thickBot="1" x14ac:dyDescent="0.3">
      <c r="A95" s="120" t="s">
        <v>1231</v>
      </c>
      <c r="B95" s="120" t="s">
        <v>1792</v>
      </c>
      <c r="C95" s="127">
        <v>1</v>
      </c>
      <c r="D95" s="121" t="s">
        <v>63</v>
      </c>
      <c r="E95" s="121" t="s">
        <v>64</v>
      </c>
      <c r="F95" s="121" t="str">
        <f>UnitControlCenter!$B$12</f>
        <v>incidents / year</v>
      </c>
      <c r="G95" s="121" t="s">
        <v>1800</v>
      </c>
      <c r="H95" s="121"/>
      <c r="I95" s="121"/>
      <c r="J95" s="121"/>
    </row>
    <row r="96" spans="1:10" ht="225" x14ac:dyDescent="0.25">
      <c r="A96" s="2" t="s">
        <v>1355</v>
      </c>
      <c r="B96" s="2" t="s">
        <v>1233</v>
      </c>
      <c r="C96" s="43">
        <v>1</v>
      </c>
      <c r="D96" s="1" t="s">
        <v>65</v>
      </c>
      <c r="E96" s="1" t="s">
        <v>66</v>
      </c>
      <c r="F96" s="1" t="str">
        <f>UnitControlCenter!$B$16</f>
        <v>terawatt-hours (TWh) / year</v>
      </c>
      <c r="G96" s="1" t="s">
        <v>2495</v>
      </c>
      <c r="H96" s="1" t="s">
        <v>2489</v>
      </c>
      <c r="I96" s="1" t="s">
        <v>2490</v>
      </c>
    </row>
    <row r="97" spans="1:10" ht="270" x14ac:dyDescent="0.25">
      <c r="A97" s="2" t="s">
        <v>1355</v>
      </c>
      <c r="B97" s="2" t="s">
        <v>1234</v>
      </c>
      <c r="C97" s="43">
        <v>1</v>
      </c>
      <c r="D97" s="1" t="s">
        <v>65</v>
      </c>
      <c r="E97" s="1" t="s">
        <v>64</v>
      </c>
      <c r="F97" s="1" t="str">
        <f>UnitControlCenter!$B$16</f>
        <v>terawatt-hours (TWh) / year</v>
      </c>
      <c r="G97" s="1" t="s">
        <v>2496</v>
      </c>
      <c r="H97" s="1" t="s">
        <v>2489</v>
      </c>
      <c r="I97" s="1" t="s">
        <v>2490</v>
      </c>
    </row>
    <row r="98" spans="1:10" ht="225" x14ac:dyDescent="0.25">
      <c r="A98" s="2" t="s">
        <v>1355</v>
      </c>
      <c r="B98" s="2" t="s">
        <v>1235</v>
      </c>
      <c r="C98" s="43">
        <v>1</v>
      </c>
      <c r="D98" s="1" t="s">
        <v>65</v>
      </c>
      <c r="E98" s="1" t="s">
        <v>66</v>
      </c>
      <c r="F98" s="1" t="str">
        <f>UnitControlCenter!$B$21</f>
        <v>gigawatts (GW) / year</v>
      </c>
      <c r="G98" s="1" t="s">
        <v>2497</v>
      </c>
      <c r="H98" s="1" t="s">
        <v>2493</v>
      </c>
      <c r="I98" s="1" t="s">
        <v>2491</v>
      </c>
    </row>
    <row r="99" spans="1:10" ht="255" x14ac:dyDescent="0.25">
      <c r="A99" s="2" t="s">
        <v>1355</v>
      </c>
      <c r="B99" s="2" t="s">
        <v>1236</v>
      </c>
      <c r="C99" s="43">
        <v>1</v>
      </c>
      <c r="D99" s="1" t="s">
        <v>65</v>
      </c>
      <c r="E99" s="1" t="s">
        <v>64</v>
      </c>
      <c r="F99" s="1" t="str">
        <f>UnitControlCenter!$B$21</f>
        <v>gigawatts (GW) / year</v>
      </c>
      <c r="G99" s="1" t="s">
        <v>2498</v>
      </c>
      <c r="H99" s="1" t="s">
        <v>2494</v>
      </c>
      <c r="I99" s="1" t="s">
        <v>2492</v>
      </c>
    </row>
    <row r="100" spans="1:10" ht="45" x14ac:dyDescent="0.25">
      <c r="A100" s="2" t="s">
        <v>1355</v>
      </c>
      <c r="B100" s="2" t="s">
        <v>1356</v>
      </c>
      <c r="C100" s="43">
        <v>1</v>
      </c>
      <c r="D100" s="1" t="s">
        <v>65</v>
      </c>
      <c r="E100" s="1" t="s">
        <v>66</v>
      </c>
      <c r="F100" s="1" t="str">
        <f>UnitControlCenter!$B$16</f>
        <v>terawatt-hours (TWh) / year</v>
      </c>
      <c r="G100" s="1" t="s">
        <v>1719</v>
      </c>
      <c r="H100" s="1" t="s">
        <v>1720</v>
      </c>
      <c r="I100" s="1" t="s">
        <v>1389</v>
      </c>
    </row>
    <row r="101" spans="1:10" ht="30" x14ac:dyDescent="0.25">
      <c r="A101" s="2" t="s">
        <v>1355</v>
      </c>
      <c r="B101" s="2" t="s">
        <v>2183</v>
      </c>
      <c r="C101" s="43">
        <v>1</v>
      </c>
      <c r="D101" s="1" t="s">
        <v>63</v>
      </c>
      <c r="E101" s="1" t="s">
        <v>64</v>
      </c>
      <c r="F101" s="1" t="str">
        <f>UnitControlCenter!B18</f>
        <v>%</v>
      </c>
      <c r="G101" s="1" t="s">
        <v>2186</v>
      </c>
    </row>
    <row r="102" spans="1:10" ht="30" x14ac:dyDescent="0.25">
      <c r="A102" s="2" t="s">
        <v>1355</v>
      </c>
      <c r="B102" s="2" t="s">
        <v>2188</v>
      </c>
      <c r="C102" s="43">
        <v>1</v>
      </c>
      <c r="D102" s="1" t="s">
        <v>63</v>
      </c>
      <c r="E102" s="1" t="s">
        <v>64</v>
      </c>
      <c r="F102" s="1" t="str">
        <f>UnitControlCenter!B19</f>
        <v>metric tons CO2e / megawatt-hour (MWh)</v>
      </c>
      <c r="G102" s="1" t="s">
        <v>2187</v>
      </c>
    </row>
    <row r="103" spans="1:10" ht="30.75" thickBot="1" x14ac:dyDescent="0.3">
      <c r="A103" s="120" t="s">
        <v>1355</v>
      </c>
      <c r="B103" s="120" t="s">
        <v>2195</v>
      </c>
      <c r="C103" s="127">
        <v>1</v>
      </c>
      <c r="D103" s="121" t="s">
        <v>63</v>
      </c>
      <c r="E103" s="121" t="s">
        <v>64</v>
      </c>
      <c r="F103" s="121" t="str">
        <f>UnitControlCenter!B20</f>
        <v>kilowatt-hour / 2023 dollar</v>
      </c>
      <c r="G103" s="121" t="s">
        <v>2196</v>
      </c>
      <c r="H103" s="121"/>
      <c r="I103" s="121"/>
      <c r="J103" s="121"/>
    </row>
    <row r="104" spans="1:10" ht="195" x14ac:dyDescent="0.25">
      <c r="A104" s="2" t="s">
        <v>2007</v>
      </c>
      <c r="B104" s="2" t="s">
        <v>1237</v>
      </c>
      <c r="C104" s="43">
        <v>1</v>
      </c>
      <c r="D104" s="1" t="s">
        <v>65</v>
      </c>
      <c r="E104" s="1" t="s">
        <v>1249</v>
      </c>
      <c r="F104" s="1" t="str">
        <f>UnitControlCenter!$B$22</f>
        <v>2023 dollars / megawatt-hour (MWh)</v>
      </c>
      <c r="G104" s="1" t="s">
        <v>2413</v>
      </c>
      <c r="H104" s="1" t="s">
        <v>2485</v>
      </c>
      <c r="I104" s="43" t="s">
        <v>2487</v>
      </c>
    </row>
    <row r="105" spans="1:10" ht="30" x14ac:dyDescent="0.25">
      <c r="A105" s="2" t="s">
        <v>2007</v>
      </c>
      <c r="B105" s="2" t="s">
        <v>1238</v>
      </c>
      <c r="C105" s="43">
        <v>1</v>
      </c>
      <c r="D105" s="1" t="s">
        <v>65</v>
      </c>
      <c r="E105" s="1" t="s">
        <v>66</v>
      </c>
      <c r="F105" s="1" t="str">
        <f>UnitControlCenter!$B$16</f>
        <v>terawatt-hours (TWh) / year</v>
      </c>
      <c r="G105" s="1" t="s">
        <v>1658</v>
      </c>
      <c r="H105" s="1" t="s">
        <v>1659</v>
      </c>
      <c r="I105" s="1" t="s">
        <v>1660</v>
      </c>
    </row>
    <row r="106" spans="1:10" ht="120" x14ac:dyDescent="0.25">
      <c r="A106" s="2" t="s">
        <v>2007</v>
      </c>
      <c r="B106" s="2" t="s">
        <v>2008</v>
      </c>
      <c r="C106" s="43">
        <v>1</v>
      </c>
      <c r="D106" s="1" t="s">
        <v>65</v>
      </c>
      <c r="E106" s="1" t="s">
        <v>66</v>
      </c>
      <c r="F106" s="1" t="str">
        <f>UnitControlCenter!$B$3</f>
        <v>million metric tons / year</v>
      </c>
      <c r="G106" s="1" t="s">
        <v>2415</v>
      </c>
      <c r="H106" s="1" t="s">
        <v>2486</v>
      </c>
      <c r="I106" s="43" t="s">
        <v>2488</v>
      </c>
    </row>
    <row r="107" spans="1:10" ht="225" x14ac:dyDescent="0.25">
      <c r="A107" s="2" t="s">
        <v>2007</v>
      </c>
      <c r="B107" s="2" t="s">
        <v>1350</v>
      </c>
      <c r="C107" s="43">
        <v>1</v>
      </c>
      <c r="D107" s="1" t="s">
        <v>65</v>
      </c>
      <c r="E107" s="1" t="s">
        <v>66</v>
      </c>
      <c r="F107" s="1" t="str">
        <f>UnitControlCenter!$B$23</f>
        <v>cubic km / yr</v>
      </c>
      <c r="G107" s="1" t="s">
        <v>2414</v>
      </c>
      <c r="H107" s="1" t="s">
        <v>2485</v>
      </c>
      <c r="I107" s="43" t="s">
        <v>2487</v>
      </c>
    </row>
    <row r="108" spans="1:10" s="121" customFormat="1" ht="225.75" thickBot="1" x14ac:dyDescent="0.3">
      <c r="A108" s="120" t="s">
        <v>2007</v>
      </c>
      <c r="B108" s="120" t="s">
        <v>1351</v>
      </c>
      <c r="C108" s="127">
        <v>1</v>
      </c>
      <c r="D108" s="121" t="s">
        <v>65</v>
      </c>
      <c r="E108" s="121" t="s">
        <v>66</v>
      </c>
      <c r="F108" s="121" t="str">
        <f>UnitControlCenter!$B$23</f>
        <v>cubic km / yr</v>
      </c>
      <c r="G108" s="121" t="s">
        <v>2416</v>
      </c>
      <c r="H108" s="1" t="s">
        <v>2485</v>
      </c>
      <c r="I108" s="43" t="s">
        <v>2487</v>
      </c>
    </row>
    <row r="109" spans="1:10" ht="409.5" x14ac:dyDescent="0.25">
      <c r="A109" s="2" t="s">
        <v>2375</v>
      </c>
      <c r="B109" s="2" t="s">
        <v>2376</v>
      </c>
      <c r="C109" s="43">
        <v>1</v>
      </c>
      <c r="D109" s="1" t="s">
        <v>65</v>
      </c>
      <c r="E109" s="1" t="s">
        <v>2382</v>
      </c>
      <c r="F109" s="1" t="str">
        <f>UnitControlCenter!$B$17</f>
        <v>terawatt-hours (TWh)</v>
      </c>
      <c r="G109" s="1" t="s">
        <v>2442</v>
      </c>
      <c r="H109" s="1" t="s">
        <v>2438</v>
      </c>
      <c r="I109" s="1" t="s">
        <v>2439</v>
      </c>
    </row>
    <row r="110" spans="1:10" ht="409.5" x14ac:dyDescent="0.25">
      <c r="A110" s="2" t="s">
        <v>2375</v>
      </c>
      <c r="B110" s="2" t="s">
        <v>2377</v>
      </c>
      <c r="C110" s="43">
        <v>1</v>
      </c>
      <c r="D110" s="1" t="s">
        <v>65</v>
      </c>
      <c r="E110" s="1" t="s">
        <v>2382</v>
      </c>
      <c r="F110" s="1" t="str">
        <f>UnitControlCenter!$B$17</f>
        <v>terawatt-hours (TWh)</v>
      </c>
      <c r="G110" s="1" t="s">
        <v>2443</v>
      </c>
      <c r="H110" s="185"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185"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2375</v>
      </c>
      <c r="B111" s="2" t="s">
        <v>2378</v>
      </c>
      <c r="C111" s="43">
        <v>1</v>
      </c>
      <c r="D111" s="1" t="s">
        <v>65</v>
      </c>
      <c r="E111" s="1" t="s">
        <v>2382</v>
      </c>
      <c r="F111" s="1" t="str">
        <f>UnitControlCenter!$B$17</f>
        <v>terawatt-hours (TWh)</v>
      </c>
      <c r="G111" s="1" t="s">
        <v>2444</v>
      </c>
      <c r="H111" s="185"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18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2375</v>
      </c>
      <c r="B112" s="2" t="s">
        <v>2379</v>
      </c>
      <c r="C112" s="43">
        <v>1</v>
      </c>
      <c r="D112" s="1" t="s">
        <v>65</v>
      </c>
      <c r="E112" s="1" t="s">
        <v>2382</v>
      </c>
      <c r="F112" s="1" t="str">
        <f>UnitControlCenter!$B$17</f>
        <v>terawatt-hours (TWh)</v>
      </c>
      <c r="G112" s="1" t="s">
        <v>2445</v>
      </c>
      <c r="H112" s="18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18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2375</v>
      </c>
      <c r="B113" s="2" t="s">
        <v>2380</v>
      </c>
      <c r="C113" s="43">
        <v>1</v>
      </c>
      <c r="D113" s="1" t="s">
        <v>65</v>
      </c>
      <c r="E113" s="1" t="s">
        <v>2382</v>
      </c>
      <c r="F113" s="1" t="str">
        <f>UnitControlCenter!$B$17</f>
        <v>terawatt-hours (TWh)</v>
      </c>
      <c r="G113" s="1" t="s">
        <v>2440</v>
      </c>
      <c r="H113" s="18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18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2375</v>
      </c>
      <c r="B114" s="2" t="s">
        <v>2381</v>
      </c>
      <c r="C114" s="43">
        <v>1</v>
      </c>
      <c r="D114" s="1" t="s">
        <v>65</v>
      </c>
      <c r="E114" s="1" t="s">
        <v>2382</v>
      </c>
      <c r="F114" s="1" t="str">
        <f>UnitControlCenter!$B$17</f>
        <v>terawatt-hours (TWh)</v>
      </c>
      <c r="G114" s="1" t="s">
        <v>2441</v>
      </c>
      <c r="H114" s="18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185"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2375</v>
      </c>
      <c r="B115" s="2" t="s">
        <v>2385</v>
      </c>
      <c r="C115" s="43">
        <v>1</v>
      </c>
      <c r="D115" s="1" t="s">
        <v>65</v>
      </c>
      <c r="E115" s="1" t="s">
        <v>2383</v>
      </c>
      <c r="F115" s="1" t="str">
        <f>UnitControlCenter!$B$17</f>
        <v>terawatt-hours (TWh)</v>
      </c>
      <c r="G115" s="175"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175"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175" t="str">
        <f t="shared" si="1"/>
        <v>abd8a4, af64ff, b49f00, ff9999, e5ffcc, 620e7a, 65fffb, 00b050, ff6400, ffff00, f1bb18, c2dffd, 087bf1, 004185, ccff33, 04ffaf, bfb088, ff00ff, 000000, ad6600, 740000, f593e0, 9b1cb0, c01b00, ff0000, 6e8000, 004d10, 009999, 969696, b49f00, af64ff</v>
      </c>
      <c r="J115" s="175"/>
    </row>
    <row r="116" spans="1:10" ht="409.5" x14ac:dyDescent="0.25">
      <c r="A116" s="2" t="s">
        <v>2375</v>
      </c>
      <c r="B116" s="2" t="s">
        <v>2386</v>
      </c>
      <c r="C116" s="43">
        <v>1</v>
      </c>
      <c r="D116" s="1" t="s">
        <v>65</v>
      </c>
      <c r="E116" s="1" t="s">
        <v>2383</v>
      </c>
      <c r="F116" s="1" t="str">
        <f>UnitControlCenter!$B$17</f>
        <v>terawatt-hours (TWh)</v>
      </c>
      <c r="G116" s="175"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17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175" t="str">
        <f t="shared" si="2"/>
        <v>abd8a4, af64ff, b49f00, ff9999, e5ffcc, 620e7a, 65fffb, 00b050, ff6400, ffff00, f1bb18, c2dffd, 087bf1, 004185, ccff33, 04ffaf, bfb088, ff00ff, 000000, ad6600, 740000, f593e0, 9b1cb0, c01b00, ff0000, 6e8000, 004d10, 009999, 969696, b49f00, af64ff</v>
      </c>
      <c r="J116" s="175"/>
    </row>
    <row r="117" spans="1:10" ht="409.5" x14ac:dyDescent="0.25">
      <c r="A117" s="2" t="s">
        <v>2375</v>
      </c>
      <c r="B117" s="2" t="s">
        <v>2387</v>
      </c>
      <c r="C117" s="43">
        <v>1</v>
      </c>
      <c r="D117" s="1" t="s">
        <v>65</v>
      </c>
      <c r="E117" s="1" t="s">
        <v>2383</v>
      </c>
      <c r="F117" s="1" t="str">
        <f>UnitControlCenter!$B$17</f>
        <v>terawatt-hours (TWh)</v>
      </c>
      <c r="G117" s="175"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17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175" t="str">
        <f t="shared" si="3"/>
        <v>abd8a4, af64ff, b49f00, ff9999, e5ffcc, 620e7a, 65fffb, 00b050, ff6400, ffff00, f1bb18, c2dffd, 087bf1, 004185, ccff33, 04ffaf, bfb088, ff00ff, 000000, ad6600, 740000, f593e0, 9b1cb0, c01b00, ff0000, 6e8000, 004d10, 009999, 969696, b49f00, af64ff</v>
      </c>
      <c r="J117" s="175"/>
    </row>
    <row r="118" spans="1:10" ht="409.5" x14ac:dyDescent="0.25">
      <c r="A118" s="2" t="s">
        <v>2375</v>
      </c>
      <c r="B118" s="2" t="s">
        <v>2388</v>
      </c>
      <c r="C118" s="43">
        <v>1</v>
      </c>
      <c r="D118" s="1" t="s">
        <v>65</v>
      </c>
      <c r="E118" s="1" t="s">
        <v>2383</v>
      </c>
      <c r="F118" s="1" t="str">
        <f>UnitControlCenter!$B$17</f>
        <v>terawatt-hours (TWh)</v>
      </c>
      <c r="G118" s="175"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17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175" t="str">
        <f t="shared" si="4"/>
        <v>abd8a4, af64ff, b49f00, ff9999, e5ffcc, 620e7a, 65fffb, 00b050, ff6400, ffff00, f1bb18, c2dffd, 087bf1, 004185, ccff33, 04ffaf, bfb088, ff00ff, 000000, ad6600, 740000, f593e0, 9b1cb0, c01b00, ff0000, 6e8000, 004d10, 009999, 969696, b49f00, af64ff</v>
      </c>
      <c r="J118" s="175"/>
    </row>
    <row r="119" spans="1:10" ht="409.5" x14ac:dyDescent="0.25">
      <c r="A119" s="2" t="s">
        <v>2375</v>
      </c>
      <c r="B119" s="2" t="s">
        <v>2389</v>
      </c>
      <c r="C119" s="43">
        <v>1</v>
      </c>
      <c r="D119" s="1" t="s">
        <v>65</v>
      </c>
      <c r="E119" s="1" t="s">
        <v>2383</v>
      </c>
      <c r="F119" s="1" t="str">
        <f>UnitControlCenter!$B$17</f>
        <v>terawatt-hours (TWh)</v>
      </c>
      <c r="G119" s="175"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17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175" t="str">
        <f t="shared" si="5"/>
        <v>abd8a4, af64ff, b49f00, ff9999, e5ffcc, 620e7a, 65fffb, 00b050, ff6400, ffff00, f1bb18, c2dffd, 087bf1, 004185, ccff33, 04ffaf, bfb088, ff00ff, 000000, ad6600, 740000, f593e0, 9b1cb0, c01b00, ff0000, 6e8000, 004d10, 009999, 969696, b49f00, af64ff</v>
      </c>
      <c r="J119" s="175"/>
    </row>
    <row r="120" spans="1:10" s="121" customFormat="1" ht="409.6" thickBot="1" x14ac:dyDescent="0.3">
      <c r="A120" s="120" t="s">
        <v>2375</v>
      </c>
      <c r="B120" s="120" t="s">
        <v>2390</v>
      </c>
      <c r="C120" s="127">
        <v>1</v>
      </c>
      <c r="D120" s="121" t="s">
        <v>65</v>
      </c>
      <c r="E120" s="121" t="s">
        <v>2383</v>
      </c>
      <c r="F120" s="121" t="str">
        <f>UnitControlCenter!$B$17</f>
        <v>terawatt-hours (TWh)</v>
      </c>
      <c r="G120" s="176"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17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176" t="str">
        <f t="shared" si="6"/>
        <v>abd8a4, af64ff, b49f00, ff9999, e5ffcc, 620e7a, 65fffb, 00b050, ff6400, ffff00, f1bb18, c2dffd, 087bf1, 004185, ccff33, 04ffaf, bfb088, ff00ff, 000000, ad6600, 740000, f593e0, 9b1cb0, c01b00, ff0000, 6e8000, 004d10, 009999, 969696, b49f00, af64ff</v>
      </c>
      <c r="J120" s="176"/>
    </row>
    <row r="121" spans="1:10" ht="90" x14ac:dyDescent="0.25">
      <c r="A121" s="2" t="s">
        <v>1635</v>
      </c>
      <c r="B121" s="2" t="s">
        <v>1636</v>
      </c>
      <c r="C121" s="43">
        <v>1</v>
      </c>
      <c r="D121" s="1" t="s">
        <v>65</v>
      </c>
      <c r="E121" s="1" t="s">
        <v>66</v>
      </c>
      <c r="F121" s="1" t="str">
        <f>UnitControlCenter!$B$26</f>
        <v>million vehicles / year</v>
      </c>
      <c r="G121" s="1" t="s">
        <v>1499</v>
      </c>
      <c r="H121" s="1" t="s">
        <v>1500</v>
      </c>
      <c r="I121" s="1" t="s">
        <v>1501</v>
      </c>
    </row>
    <row r="122" spans="1:10" ht="90" x14ac:dyDescent="0.25">
      <c r="A122" s="2" t="s">
        <v>1635</v>
      </c>
      <c r="B122" s="2" t="s">
        <v>1637</v>
      </c>
      <c r="C122" s="43">
        <v>1</v>
      </c>
      <c r="D122" s="1" t="s">
        <v>65</v>
      </c>
      <c r="E122" s="1" t="s">
        <v>66</v>
      </c>
      <c r="F122" s="1" t="str">
        <f>UnitControlCenter!$B$27</f>
        <v>thousand vehicles / year</v>
      </c>
      <c r="G122" s="1" t="s">
        <v>1502</v>
      </c>
      <c r="H122" s="1" t="s">
        <v>1503</v>
      </c>
      <c r="I122" s="1" t="s">
        <v>1504</v>
      </c>
    </row>
    <row r="123" spans="1:10" ht="90" x14ac:dyDescent="0.25">
      <c r="A123" s="2" t="s">
        <v>1635</v>
      </c>
      <c r="B123" s="2" t="s">
        <v>2009</v>
      </c>
      <c r="C123" s="43">
        <v>1</v>
      </c>
      <c r="D123" s="1" t="s">
        <v>65</v>
      </c>
      <c r="E123" s="1" t="s">
        <v>66</v>
      </c>
      <c r="F123" s="1" t="str">
        <f>UnitControlCenter!$B$27</f>
        <v>thousand vehicles / year</v>
      </c>
      <c r="G123" s="1" t="s">
        <v>1505</v>
      </c>
      <c r="H123" s="1" t="s">
        <v>1500</v>
      </c>
      <c r="I123" s="1" t="s">
        <v>1501</v>
      </c>
    </row>
    <row r="124" spans="1:10" ht="90" x14ac:dyDescent="0.25">
      <c r="A124" s="2" t="s">
        <v>1635</v>
      </c>
      <c r="B124" s="2" t="s">
        <v>2012</v>
      </c>
      <c r="C124" s="43">
        <v>1</v>
      </c>
      <c r="D124" s="1" t="s">
        <v>65</v>
      </c>
      <c r="E124" s="1" t="s">
        <v>66</v>
      </c>
      <c r="F124" s="1" t="str">
        <f>UnitControlCenter!$B$27</f>
        <v>thousand vehicles / year</v>
      </c>
      <c r="G124" s="1" t="s">
        <v>1506</v>
      </c>
      <c r="H124" s="1" t="s">
        <v>1503</v>
      </c>
      <c r="I124" s="1" t="s">
        <v>1504</v>
      </c>
    </row>
    <row r="125" spans="1:10" ht="30" x14ac:dyDescent="0.25">
      <c r="A125" s="2" t="s">
        <v>1635</v>
      </c>
      <c r="B125" s="2" t="s">
        <v>2218</v>
      </c>
      <c r="C125" s="43">
        <v>1</v>
      </c>
      <c r="D125" s="1" t="s">
        <v>65</v>
      </c>
      <c r="E125" s="1" t="s">
        <v>66</v>
      </c>
      <c r="F125" s="1" t="str">
        <f>UnitControlCenter!$B$27</f>
        <v>thousand vehicles / year</v>
      </c>
      <c r="G125" s="1" t="s">
        <v>1390</v>
      </c>
      <c r="H125" s="1" t="s">
        <v>1391</v>
      </c>
      <c r="I125" s="1" t="s">
        <v>1490</v>
      </c>
    </row>
    <row r="126" spans="1:10" ht="30" x14ac:dyDescent="0.25">
      <c r="A126" s="2" t="s">
        <v>1635</v>
      </c>
      <c r="B126" s="2" t="s">
        <v>2219</v>
      </c>
      <c r="C126" s="43">
        <v>0</v>
      </c>
      <c r="D126" s="1" t="s">
        <v>65</v>
      </c>
      <c r="E126" s="1" t="s">
        <v>66</v>
      </c>
      <c r="F126" s="1" t="str">
        <f>UnitControlCenter!$B$27</f>
        <v>thousand vehicles / year</v>
      </c>
      <c r="G126" s="1" t="s">
        <v>2220</v>
      </c>
      <c r="H126" s="1" t="s">
        <v>1391</v>
      </c>
      <c r="I126" s="1" t="s">
        <v>1490</v>
      </c>
    </row>
    <row r="127" spans="1:10" ht="75" x14ac:dyDescent="0.25">
      <c r="A127" s="2" t="s">
        <v>1635</v>
      </c>
      <c r="B127" s="2" t="s">
        <v>1638</v>
      </c>
      <c r="C127" s="43">
        <v>1</v>
      </c>
      <c r="D127" s="1" t="s">
        <v>65</v>
      </c>
      <c r="E127" s="1" t="s">
        <v>66</v>
      </c>
      <c r="F127" s="1" t="str">
        <f>UnitControlCenter!$B$28</f>
        <v>million vehicles</v>
      </c>
      <c r="G127" s="1" t="s">
        <v>1507</v>
      </c>
      <c r="H127" s="1" t="s">
        <v>1500</v>
      </c>
      <c r="I127" s="1" t="s">
        <v>1501</v>
      </c>
    </row>
    <row r="128" spans="1:10" ht="90" x14ac:dyDescent="0.25">
      <c r="A128" s="2" t="s">
        <v>1635</v>
      </c>
      <c r="B128" s="2" t="s">
        <v>1639</v>
      </c>
      <c r="C128" s="43">
        <v>1</v>
      </c>
      <c r="D128" s="1" t="s">
        <v>65</v>
      </c>
      <c r="E128" s="1" t="s">
        <v>66</v>
      </c>
      <c r="F128" s="1" t="str">
        <f>UnitControlCenter!$B$29</f>
        <v>thousand vehicles</v>
      </c>
      <c r="G128" s="1" t="s">
        <v>1718</v>
      </c>
      <c r="H128" s="1" t="s">
        <v>1503</v>
      </c>
      <c r="I128" s="1" t="s">
        <v>1504</v>
      </c>
    </row>
    <row r="129" spans="1:10" ht="75" x14ac:dyDescent="0.25">
      <c r="A129" s="2" t="s">
        <v>1635</v>
      </c>
      <c r="B129" s="2" t="s">
        <v>2010</v>
      </c>
      <c r="C129" s="43">
        <v>1</v>
      </c>
      <c r="D129" s="1" t="s">
        <v>65</v>
      </c>
      <c r="E129" s="1" t="s">
        <v>66</v>
      </c>
      <c r="F129" s="1" t="str">
        <f>UnitControlCenter!$B$28</f>
        <v>million vehicles</v>
      </c>
      <c r="G129" s="1" t="s">
        <v>1508</v>
      </c>
      <c r="H129" s="1" t="s">
        <v>1500</v>
      </c>
      <c r="I129" s="1" t="s">
        <v>1501</v>
      </c>
    </row>
    <row r="130" spans="1:10" ht="75" x14ac:dyDescent="0.25">
      <c r="A130" s="2" t="s">
        <v>1635</v>
      </c>
      <c r="B130" s="2" t="s">
        <v>2013</v>
      </c>
      <c r="C130" s="43">
        <v>1</v>
      </c>
      <c r="D130" s="1" t="s">
        <v>65</v>
      </c>
      <c r="E130" s="1" t="s">
        <v>66</v>
      </c>
      <c r="F130" s="1" t="str">
        <f>UnitControlCenter!$B$28</f>
        <v>million vehicles</v>
      </c>
      <c r="G130" s="1" t="s">
        <v>1509</v>
      </c>
      <c r="H130" s="1" t="s">
        <v>1503</v>
      </c>
      <c r="I130" s="1" t="s">
        <v>1504</v>
      </c>
    </row>
    <row r="131" spans="1:10" ht="30" x14ac:dyDescent="0.25">
      <c r="A131" s="2" t="s">
        <v>1635</v>
      </c>
      <c r="B131" s="2" t="s">
        <v>2221</v>
      </c>
      <c r="C131" s="43">
        <v>1</v>
      </c>
      <c r="D131" s="1" t="s">
        <v>65</v>
      </c>
      <c r="E131" s="1" t="s">
        <v>66</v>
      </c>
      <c r="F131" s="1" t="str">
        <f>UnitControlCenter!$B$28</f>
        <v>million vehicles</v>
      </c>
      <c r="G131" s="1" t="s">
        <v>1491</v>
      </c>
      <c r="H131" s="1" t="s">
        <v>1391</v>
      </c>
      <c r="I131" s="1" t="s">
        <v>1490</v>
      </c>
    </row>
    <row r="132" spans="1:10" s="121" customFormat="1" ht="30.75" thickBot="1" x14ac:dyDescent="0.3">
      <c r="A132" s="120" t="s">
        <v>1635</v>
      </c>
      <c r="B132" s="120" t="s">
        <v>2222</v>
      </c>
      <c r="C132" s="127">
        <v>0</v>
      </c>
      <c r="D132" s="121" t="s">
        <v>65</v>
      </c>
      <c r="E132" s="121" t="s">
        <v>66</v>
      </c>
      <c r="F132" s="121" t="str">
        <f>UnitControlCenter!$B$28</f>
        <v>million vehicles</v>
      </c>
      <c r="G132" s="121" t="s">
        <v>2223</v>
      </c>
      <c r="H132" s="121" t="s">
        <v>1391</v>
      </c>
      <c r="I132" s="121" t="s">
        <v>1490</v>
      </c>
    </row>
    <row r="133" spans="1:10" ht="150" x14ac:dyDescent="0.25">
      <c r="A133" s="2" t="s">
        <v>1745</v>
      </c>
      <c r="B133" s="2" t="s">
        <v>1240</v>
      </c>
      <c r="C133" s="43">
        <v>1</v>
      </c>
      <c r="D133" s="1" t="s">
        <v>65</v>
      </c>
      <c r="E133" s="1" t="s">
        <v>66</v>
      </c>
      <c r="F133" s="1" t="str">
        <f>UnitControlCenter!$B$3</f>
        <v>million metric tons / year</v>
      </c>
      <c r="G133" s="1" t="s">
        <v>2124</v>
      </c>
      <c r="H133" s="1" t="s">
        <v>2123</v>
      </c>
      <c r="I133" s="1" t="s">
        <v>1492</v>
      </c>
    </row>
    <row r="134" spans="1:10" ht="105" x14ac:dyDescent="0.25">
      <c r="A134" s="2" t="s">
        <v>1745</v>
      </c>
      <c r="B134" s="2" t="s">
        <v>1241</v>
      </c>
      <c r="C134" s="43">
        <v>1</v>
      </c>
      <c r="D134" s="1" t="s">
        <v>65</v>
      </c>
      <c r="E134" s="1" t="s">
        <v>66</v>
      </c>
      <c r="F134" s="1" t="str">
        <f>UnitControlCenter!$B$30</f>
        <v>quads / year</v>
      </c>
      <c r="G134" s="1" t="s">
        <v>1657</v>
      </c>
      <c r="H134" s="1" t="s">
        <v>1510</v>
      </c>
      <c r="I134" s="1" t="s">
        <v>1511</v>
      </c>
    </row>
    <row r="135" spans="1:10" ht="135" x14ac:dyDescent="0.25">
      <c r="A135" s="2" t="s">
        <v>1745</v>
      </c>
      <c r="B135" s="2" t="s">
        <v>1289</v>
      </c>
      <c r="C135" s="43">
        <v>1</v>
      </c>
      <c r="D135" s="1" t="s">
        <v>65</v>
      </c>
      <c r="E135" s="1" t="s">
        <v>66</v>
      </c>
      <c r="F135" s="1" t="str">
        <f>UnitControlCenter!$B$30</f>
        <v>quads / year</v>
      </c>
      <c r="G135" s="1" t="s">
        <v>2125</v>
      </c>
      <c r="H135" s="1" t="s">
        <v>2123</v>
      </c>
      <c r="I135" s="1" t="s">
        <v>1492</v>
      </c>
    </row>
    <row r="136" spans="1:10" ht="30" x14ac:dyDescent="0.25">
      <c r="A136" s="2" t="s">
        <v>1745</v>
      </c>
      <c r="B136" s="2" t="s">
        <v>2130</v>
      </c>
      <c r="C136" s="43">
        <v>1</v>
      </c>
      <c r="D136" s="1" t="s">
        <v>63</v>
      </c>
      <c r="E136" s="1" t="s">
        <v>64</v>
      </c>
      <c r="F136" s="1" t="str">
        <f>UnitControlCenter!$B$30</f>
        <v>quads / year</v>
      </c>
      <c r="G136" s="1" t="s">
        <v>2131</v>
      </c>
    </row>
    <row r="137" spans="1:10" ht="45" x14ac:dyDescent="0.25">
      <c r="A137" s="2" t="s">
        <v>1745</v>
      </c>
      <c r="B137" s="2" t="s">
        <v>1746</v>
      </c>
      <c r="C137" s="43">
        <v>1</v>
      </c>
      <c r="D137" s="1" t="s">
        <v>65</v>
      </c>
      <c r="E137" s="1" t="s">
        <v>66</v>
      </c>
      <c r="F137" s="1" t="str">
        <f>UnitControlCenter!$B$24</f>
        <v>trillion passenger-miles / year</v>
      </c>
      <c r="G137" s="1" t="s">
        <v>1250</v>
      </c>
      <c r="H137" s="1" t="s">
        <v>1451</v>
      </c>
      <c r="I137" s="1" t="s">
        <v>1452</v>
      </c>
    </row>
    <row r="138" spans="1:10" ht="45.75" thickBot="1" x14ac:dyDescent="0.3">
      <c r="A138" s="120" t="s">
        <v>1745</v>
      </c>
      <c r="B138" s="120" t="s">
        <v>1747</v>
      </c>
      <c r="C138" s="127">
        <v>1</v>
      </c>
      <c r="D138" s="121" t="s">
        <v>65</v>
      </c>
      <c r="E138" s="121" t="s">
        <v>66</v>
      </c>
      <c r="F138" s="121" t="str">
        <f>UnitControlCenter!$B$25</f>
        <v>trillion freight ton-miles / year</v>
      </c>
      <c r="G138" s="121" t="s">
        <v>1488</v>
      </c>
      <c r="H138" s="121" t="s">
        <v>2014</v>
      </c>
      <c r="I138" s="121" t="s">
        <v>1489</v>
      </c>
      <c r="J138" s="121"/>
    </row>
    <row r="139" spans="1:10" ht="315" x14ac:dyDescent="0.25">
      <c r="A139" s="2" t="s">
        <v>1242</v>
      </c>
      <c r="B139" s="2" t="s">
        <v>1626</v>
      </c>
      <c r="C139" s="43">
        <v>1</v>
      </c>
      <c r="D139" s="1" t="s">
        <v>65</v>
      </c>
      <c r="E139" s="1" t="s">
        <v>66</v>
      </c>
      <c r="F139" s="1" t="str">
        <f>UnitControlCenter!$B$30</f>
        <v>quads / year</v>
      </c>
      <c r="G139" s="1" t="s">
        <v>1953</v>
      </c>
      <c r="H139" s="1" t="s">
        <v>1951</v>
      </c>
      <c r="I139" s="135" t="s">
        <v>1952</v>
      </c>
      <c r="J139" s="135"/>
    </row>
    <row r="140" spans="1:10" ht="120" x14ac:dyDescent="0.25">
      <c r="A140" s="2" t="s">
        <v>1242</v>
      </c>
      <c r="B140" s="2" t="s">
        <v>1627</v>
      </c>
      <c r="C140" s="43">
        <v>1</v>
      </c>
      <c r="D140" s="1" t="s">
        <v>65</v>
      </c>
      <c r="E140" s="1" t="s">
        <v>66</v>
      </c>
      <c r="F140" s="1" t="str">
        <f>UnitControlCenter!$B$30</f>
        <v>quads / year</v>
      </c>
      <c r="G140" s="1" t="s">
        <v>1628</v>
      </c>
      <c r="H140" s="1" t="s">
        <v>1622</v>
      </c>
      <c r="I140" s="1" t="s">
        <v>1623</v>
      </c>
    </row>
    <row r="141" spans="1:10" x14ac:dyDescent="0.25">
      <c r="A141" s="2" t="s">
        <v>1242</v>
      </c>
      <c r="B141" s="2" t="s">
        <v>2132</v>
      </c>
      <c r="C141" s="43">
        <v>1</v>
      </c>
      <c r="D141" s="1" t="s">
        <v>63</v>
      </c>
      <c r="E141" s="1" t="s">
        <v>64</v>
      </c>
      <c r="F141" s="1" t="str">
        <f>UnitControlCenter!$B$30</f>
        <v>quads / year</v>
      </c>
      <c r="G141" s="1" t="s">
        <v>2133</v>
      </c>
    </row>
    <row r="142" spans="1:10" ht="240" x14ac:dyDescent="0.25">
      <c r="A142" s="2" t="s">
        <v>1242</v>
      </c>
      <c r="B142" s="2" t="s">
        <v>1624</v>
      </c>
      <c r="C142" s="43">
        <v>1</v>
      </c>
      <c r="D142" s="1" t="s">
        <v>65</v>
      </c>
      <c r="E142" s="1" t="s">
        <v>66</v>
      </c>
      <c r="F142" s="1" t="str">
        <f>UnitControlCenter!$B$30</f>
        <v>quads / year</v>
      </c>
      <c r="G142" s="1" t="s">
        <v>1950</v>
      </c>
      <c r="H142" s="1" t="s">
        <v>1951</v>
      </c>
      <c r="I142" s="135" t="s">
        <v>1952</v>
      </c>
      <c r="J142" s="135"/>
    </row>
    <row r="143" spans="1:10" ht="90" x14ac:dyDescent="0.25">
      <c r="A143" s="2" t="s">
        <v>1242</v>
      </c>
      <c r="B143" s="2" t="s">
        <v>1625</v>
      </c>
      <c r="C143" s="43">
        <v>1</v>
      </c>
      <c r="D143" s="1" t="s">
        <v>65</v>
      </c>
      <c r="E143" s="1" t="s">
        <v>66</v>
      </c>
      <c r="F143" s="1" t="str">
        <f>UnitControlCenter!$B$30</f>
        <v>quads / year</v>
      </c>
      <c r="G143" s="1" t="s">
        <v>1621</v>
      </c>
      <c r="H143" s="1" t="s">
        <v>1622</v>
      </c>
      <c r="I143" s="1" t="s">
        <v>1623</v>
      </c>
    </row>
    <row r="144" spans="1:10" x14ac:dyDescent="0.25">
      <c r="A144" s="2" t="s">
        <v>1242</v>
      </c>
      <c r="B144" s="2" t="s">
        <v>2134</v>
      </c>
      <c r="C144" s="43">
        <v>1</v>
      </c>
      <c r="D144" s="1" t="s">
        <v>63</v>
      </c>
      <c r="E144" s="1" t="s">
        <v>64</v>
      </c>
      <c r="F144" s="1" t="str">
        <f>UnitControlCenter!$B$30</f>
        <v>quads / year</v>
      </c>
      <c r="G144" s="1" t="s">
        <v>2135</v>
      </c>
    </row>
    <row r="145" spans="1:10" ht="150" x14ac:dyDescent="0.25">
      <c r="A145" s="2" t="s">
        <v>1242</v>
      </c>
      <c r="B145" s="2" t="s">
        <v>2360</v>
      </c>
      <c r="C145" s="43">
        <v>1</v>
      </c>
      <c r="D145" s="1" t="s">
        <v>65</v>
      </c>
      <c r="E145" s="1" t="s">
        <v>66</v>
      </c>
      <c r="F145" s="1" t="str">
        <f>UnitControlCenter!$B$30</f>
        <v>quads / year</v>
      </c>
      <c r="G145" s="1" t="s">
        <v>2506</v>
      </c>
      <c r="H145" s="1" t="s">
        <v>2364</v>
      </c>
      <c r="I145" s="1" t="s">
        <v>2365</v>
      </c>
    </row>
    <row r="146" spans="1:10" s="121" customFormat="1" ht="90.75" thickBot="1" x14ac:dyDescent="0.3">
      <c r="A146" s="120" t="s">
        <v>1242</v>
      </c>
      <c r="B146" s="120" t="s">
        <v>2361</v>
      </c>
      <c r="C146" s="127">
        <v>1</v>
      </c>
      <c r="D146" s="121" t="s">
        <v>65</v>
      </c>
      <c r="E146" s="121" t="s">
        <v>66</v>
      </c>
      <c r="F146" s="121" t="str">
        <f>UnitControlCenter!$B$16</f>
        <v>terawatt-hours (TWh) / year</v>
      </c>
      <c r="G146" s="121" t="s">
        <v>2507</v>
      </c>
      <c r="H146" s="121" t="s">
        <v>2362</v>
      </c>
      <c r="I146" s="121" t="s">
        <v>2363</v>
      </c>
    </row>
    <row r="147" spans="1:10" ht="285" x14ac:dyDescent="0.25">
      <c r="A147" s="2" t="s">
        <v>1703</v>
      </c>
      <c r="B147" s="2" t="s">
        <v>1285</v>
      </c>
      <c r="C147" s="43">
        <v>1</v>
      </c>
      <c r="D147" s="1" t="s">
        <v>65</v>
      </c>
      <c r="E147" s="1" t="s">
        <v>66</v>
      </c>
      <c r="F147" s="1" t="str">
        <f>UnitControlCenter!$B$3</f>
        <v>million metric tons / year</v>
      </c>
      <c r="G147" s="1" t="s">
        <v>1954</v>
      </c>
      <c r="H147" s="1" t="s">
        <v>1951</v>
      </c>
      <c r="I147" s="135" t="s">
        <v>1952</v>
      </c>
      <c r="J147" s="135"/>
    </row>
    <row r="148" spans="1:10" ht="45" x14ac:dyDescent="0.25">
      <c r="A148" s="2" t="s">
        <v>1703</v>
      </c>
      <c r="B148" s="2" t="s">
        <v>1286</v>
      </c>
      <c r="C148" s="43">
        <v>1</v>
      </c>
      <c r="D148" s="1" t="s">
        <v>65</v>
      </c>
      <c r="E148" s="1" t="s">
        <v>66</v>
      </c>
      <c r="F148" s="1" t="str">
        <f>UnitControlCenter!$B$3</f>
        <v>million metric tons / year</v>
      </c>
      <c r="G148" s="1" t="s">
        <v>1497</v>
      </c>
      <c r="H148" s="1" t="s">
        <v>1495</v>
      </c>
      <c r="I148" s="1" t="s">
        <v>1496</v>
      </c>
    </row>
    <row r="149" spans="1:10" ht="270" x14ac:dyDescent="0.25">
      <c r="A149" s="2" t="s">
        <v>1703</v>
      </c>
      <c r="B149" s="2" t="s">
        <v>1287</v>
      </c>
      <c r="C149" s="43">
        <v>1</v>
      </c>
      <c r="D149" s="1" t="s">
        <v>65</v>
      </c>
      <c r="E149" s="1" t="s">
        <v>66</v>
      </c>
      <c r="F149" s="1" t="str">
        <f>UnitControlCenter!$B$3</f>
        <v>million metric tons / year</v>
      </c>
      <c r="G149" s="1" t="s">
        <v>2006</v>
      </c>
      <c r="H149" s="1" t="s">
        <v>1951</v>
      </c>
      <c r="I149" s="135" t="s">
        <v>1952</v>
      </c>
      <c r="J149" s="135"/>
    </row>
    <row r="150" spans="1:10" ht="45" x14ac:dyDescent="0.25">
      <c r="A150" s="2" t="s">
        <v>1703</v>
      </c>
      <c r="B150" s="2" t="s">
        <v>1288</v>
      </c>
      <c r="C150" s="43">
        <v>1</v>
      </c>
      <c r="D150" s="1" t="s">
        <v>65</v>
      </c>
      <c r="E150" s="1" t="s">
        <v>66</v>
      </c>
      <c r="F150" s="1" t="str">
        <f>UnitControlCenter!$B$3</f>
        <v>million metric tons / year</v>
      </c>
      <c r="G150" s="1" t="s">
        <v>1498</v>
      </c>
      <c r="H150" s="1" t="s">
        <v>1495</v>
      </c>
      <c r="I150" s="1" t="s">
        <v>1496</v>
      </c>
    </row>
    <row r="151" spans="1:10" ht="330" x14ac:dyDescent="0.25">
      <c r="A151" s="2" t="s">
        <v>1703</v>
      </c>
      <c r="B151" s="2" t="s">
        <v>1701</v>
      </c>
      <c r="C151" s="43">
        <v>1</v>
      </c>
      <c r="D151" s="1" t="s">
        <v>65</v>
      </c>
      <c r="E151" s="1" t="s">
        <v>66</v>
      </c>
      <c r="F151" s="1" t="str">
        <f>UnitControlCenter!$B$3</f>
        <v>million metric tons / year</v>
      </c>
      <c r="G151" s="1" t="s">
        <v>1955</v>
      </c>
      <c r="H151" s="1" t="s">
        <v>1951</v>
      </c>
      <c r="I151" s="135" t="s">
        <v>1952</v>
      </c>
      <c r="J151" s="135"/>
    </row>
    <row r="152" spans="1:10" ht="45" x14ac:dyDescent="0.25">
      <c r="A152" s="2" t="s">
        <v>1703</v>
      </c>
      <c r="B152" s="2" t="s">
        <v>1702</v>
      </c>
      <c r="C152" s="43">
        <v>1</v>
      </c>
      <c r="D152" s="1" t="s">
        <v>65</v>
      </c>
      <c r="E152" s="1" t="s">
        <v>66</v>
      </c>
      <c r="F152" s="1" t="str">
        <f>UnitControlCenter!$B$3</f>
        <v>million metric tons / year</v>
      </c>
      <c r="G152" s="1" t="s">
        <v>1742</v>
      </c>
      <c r="H152" s="1" t="s">
        <v>1704</v>
      </c>
      <c r="I152" s="1" t="s">
        <v>1705</v>
      </c>
    </row>
    <row r="153" spans="1:10" ht="30" x14ac:dyDescent="0.25">
      <c r="A153" s="2" t="s">
        <v>1703</v>
      </c>
      <c r="B153" s="2" t="s">
        <v>2197</v>
      </c>
      <c r="C153" s="43">
        <v>1</v>
      </c>
      <c r="D153" s="1" t="s">
        <v>65</v>
      </c>
      <c r="E153" s="1" t="s">
        <v>66</v>
      </c>
      <c r="F153" s="1" t="str">
        <f>UnitControlCenter!$B$3</f>
        <v>million metric tons / year</v>
      </c>
      <c r="G153" s="1" t="s">
        <v>2273</v>
      </c>
      <c r="H153" s="1" t="s">
        <v>2191</v>
      </c>
      <c r="I153" s="1" t="s">
        <v>2194</v>
      </c>
    </row>
    <row r="154" spans="1:10" ht="255" x14ac:dyDescent="0.25">
      <c r="A154" s="2" t="s">
        <v>1703</v>
      </c>
      <c r="B154" s="2" t="s">
        <v>2189</v>
      </c>
      <c r="C154" s="43">
        <v>1</v>
      </c>
      <c r="D154" s="1" t="s">
        <v>65</v>
      </c>
      <c r="E154" s="1" t="s">
        <v>66</v>
      </c>
      <c r="F154" s="1" t="str">
        <f>UnitControlCenter!$B$3</f>
        <v>million metric tons / year</v>
      </c>
      <c r="G154" s="1" t="s">
        <v>2192</v>
      </c>
      <c r="H154" s="1" t="s">
        <v>1951</v>
      </c>
      <c r="I154" s="135" t="s">
        <v>1952</v>
      </c>
      <c r="J154" s="135"/>
    </row>
    <row r="155" spans="1:10" ht="330.75" thickBot="1" x14ac:dyDescent="0.3">
      <c r="A155" s="120" t="s">
        <v>1703</v>
      </c>
      <c r="B155" s="120" t="s">
        <v>2190</v>
      </c>
      <c r="C155" s="127">
        <v>1</v>
      </c>
      <c r="D155" s="120" t="s">
        <v>65</v>
      </c>
      <c r="E155" s="120" t="s">
        <v>66</v>
      </c>
      <c r="F155" s="120" t="str">
        <f>UnitControlCenter!$B$3</f>
        <v>million metric tons / year</v>
      </c>
      <c r="G155" s="120" t="s">
        <v>2193</v>
      </c>
      <c r="H155" s="120" t="s">
        <v>1951</v>
      </c>
      <c r="I155" s="120" t="s">
        <v>1952</v>
      </c>
      <c r="J155" s="120"/>
    </row>
    <row r="156" spans="1:10" ht="60" x14ac:dyDescent="0.25">
      <c r="A156" s="2" t="s">
        <v>2297</v>
      </c>
      <c r="B156" s="2" t="s">
        <v>2298</v>
      </c>
      <c r="C156" s="43">
        <v>1</v>
      </c>
      <c r="D156" s="1" t="s">
        <v>65</v>
      </c>
      <c r="E156" s="1" t="s">
        <v>66</v>
      </c>
      <c r="F156" s="1" t="str">
        <f>UnitControlCenter!$B$30</f>
        <v>quads / year</v>
      </c>
      <c r="G156" s="1" t="s">
        <v>1253</v>
      </c>
      <c r="H156" s="1" t="s">
        <v>1254</v>
      </c>
      <c r="I156" s="1" t="s">
        <v>1481</v>
      </c>
    </row>
    <row r="157" spans="1:10" s="2" customFormat="1" ht="30" x14ac:dyDescent="0.25">
      <c r="A157" s="2" t="s">
        <v>2297</v>
      </c>
      <c r="B157" s="2" t="s">
        <v>2299</v>
      </c>
      <c r="C157" s="43">
        <v>1</v>
      </c>
      <c r="D157" s="2" t="s">
        <v>65</v>
      </c>
      <c r="E157" s="2" t="s">
        <v>66</v>
      </c>
      <c r="F157" s="2" t="str">
        <f>UnitControlCenter!$B$30</f>
        <v>quads / year</v>
      </c>
      <c r="G157" s="2" t="s">
        <v>1271</v>
      </c>
      <c r="H157" s="2" t="s">
        <v>1255</v>
      </c>
      <c r="I157" s="2" t="s">
        <v>1256</v>
      </c>
    </row>
    <row r="158" spans="1:10" ht="90" x14ac:dyDescent="0.25">
      <c r="A158" s="2" t="s">
        <v>2297</v>
      </c>
      <c r="B158" s="2" t="s">
        <v>2300</v>
      </c>
      <c r="C158" s="43">
        <v>1</v>
      </c>
      <c r="D158" s="1" t="s">
        <v>65</v>
      </c>
      <c r="E158" s="1" t="s">
        <v>66</v>
      </c>
      <c r="F158" s="1" t="str">
        <f>UnitControlCenter!$B$30</f>
        <v>quads / year</v>
      </c>
      <c r="G158" s="1" t="s">
        <v>1520</v>
      </c>
      <c r="H158" s="1" t="s">
        <v>1522</v>
      </c>
      <c r="I158" s="1" t="s">
        <v>1521</v>
      </c>
    </row>
    <row r="159" spans="1:10" s="2" customFormat="1" x14ac:dyDescent="0.25">
      <c r="A159" s="2" t="s">
        <v>2297</v>
      </c>
      <c r="B159" s="2" t="s">
        <v>2301</v>
      </c>
      <c r="C159" s="43">
        <v>1</v>
      </c>
      <c r="D159" s="2" t="s">
        <v>63</v>
      </c>
      <c r="E159" s="2" t="s">
        <v>64</v>
      </c>
      <c r="F159" s="2" t="str">
        <f>UnitControlCenter!$B$30</f>
        <v>quads / year</v>
      </c>
      <c r="G159" s="2" t="s">
        <v>2136</v>
      </c>
    </row>
    <row r="160" spans="1:10" ht="210" x14ac:dyDescent="0.25">
      <c r="A160" s="2" t="s">
        <v>2297</v>
      </c>
      <c r="B160" s="2" t="s">
        <v>2302</v>
      </c>
      <c r="C160" s="43">
        <v>1</v>
      </c>
      <c r="D160" s="1" t="s">
        <v>65</v>
      </c>
      <c r="E160" s="1" t="s">
        <v>66</v>
      </c>
      <c r="F160" s="2" t="str">
        <f>UnitControlCenter!B3</f>
        <v>million metric tons / year</v>
      </c>
      <c r="G160" s="1" t="s">
        <v>2446</v>
      </c>
      <c r="H160" s="1" t="s">
        <v>2304</v>
      </c>
      <c r="I160" s="2" t="s">
        <v>2305</v>
      </c>
      <c r="J160" s="2"/>
    </row>
    <row r="161" spans="1:10" s="121" customFormat="1" ht="255.75" thickBot="1" x14ac:dyDescent="0.3">
      <c r="A161" s="2" t="s">
        <v>2297</v>
      </c>
      <c r="B161" s="120" t="s">
        <v>2303</v>
      </c>
      <c r="C161" s="127">
        <v>1</v>
      </c>
      <c r="D161" s="121" t="s">
        <v>65</v>
      </c>
      <c r="E161" s="121" t="s">
        <v>66</v>
      </c>
      <c r="F161" s="120" t="str">
        <f>UnitControlCenter!B3</f>
        <v>million metric tons / year</v>
      </c>
      <c r="G161" s="121" t="s">
        <v>2447</v>
      </c>
      <c r="H161" s="121" t="s">
        <v>2304</v>
      </c>
      <c r="I161" s="120" t="s">
        <v>2305</v>
      </c>
      <c r="J161" s="120"/>
    </row>
    <row r="162" spans="1:10" ht="90" x14ac:dyDescent="0.25">
      <c r="A162" s="2" t="s">
        <v>1307</v>
      </c>
      <c r="B162" s="2" t="s">
        <v>1308</v>
      </c>
      <c r="C162" s="43">
        <v>1</v>
      </c>
      <c r="D162" s="1" t="s">
        <v>65</v>
      </c>
      <c r="E162" s="1" t="s">
        <v>66</v>
      </c>
      <c r="F162" s="1" t="str">
        <f>UnitControlCenter!$B$30</f>
        <v>quads / year</v>
      </c>
      <c r="G162" s="1" t="s">
        <v>2479</v>
      </c>
      <c r="H162" s="1" t="s">
        <v>2478</v>
      </c>
      <c r="I162" s="1" t="s">
        <v>2477</v>
      </c>
    </row>
    <row r="163" spans="1:10" ht="75" x14ac:dyDescent="0.25">
      <c r="A163" s="2" t="s">
        <v>1307</v>
      </c>
      <c r="B163" s="2" t="s">
        <v>1309</v>
      </c>
      <c r="C163" s="43">
        <v>1</v>
      </c>
      <c r="D163" s="1" t="s">
        <v>65</v>
      </c>
      <c r="E163" s="1" t="s">
        <v>66</v>
      </c>
      <c r="F163" s="1" t="str">
        <f>UnitControlCenter!$B$30</f>
        <v>quads / year</v>
      </c>
      <c r="G163" s="1" t="s">
        <v>2480</v>
      </c>
      <c r="H163" s="1" t="s">
        <v>2128</v>
      </c>
      <c r="I163" s="1" t="s">
        <v>2129</v>
      </c>
    </row>
    <row r="164" spans="1:10" ht="75" x14ac:dyDescent="0.25">
      <c r="A164" s="2" t="s">
        <v>1307</v>
      </c>
      <c r="B164" s="2" t="s">
        <v>2475</v>
      </c>
      <c r="C164" s="43">
        <v>1</v>
      </c>
      <c r="D164" s="1" t="s">
        <v>65</v>
      </c>
      <c r="E164" s="1" t="s">
        <v>66</v>
      </c>
      <c r="F164" s="1" t="str">
        <f>UnitControlCenter!$B$30</f>
        <v>quads / year</v>
      </c>
      <c r="G164" s="1" t="s">
        <v>2499</v>
      </c>
      <c r="H164" s="1" t="s">
        <v>2481</v>
      </c>
      <c r="I164" s="43" t="s">
        <v>2482</v>
      </c>
    </row>
    <row r="165" spans="1:10" ht="75" x14ac:dyDescent="0.25">
      <c r="A165" s="2" t="s">
        <v>1307</v>
      </c>
      <c r="B165" s="2" t="s">
        <v>2476</v>
      </c>
      <c r="C165" s="43">
        <v>1</v>
      </c>
      <c r="D165" s="1" t="s">
        <v>65</v>
      </c>
      <c r="E165" s="1" t="s">
        <v>66</v>
      </c>
      <c r="F165" s="1" t="str">
        <f>UnitControlCenter!$B$30</f>
        <v>quads / year</v>
      </c>
      <c r="G165" s="1" t="s">
        <v>2500</v>
      </c>
      <c r="H165" s="1" t="s">
        <v>2128</v>
      </c>
      <c r="I165" s="1" t="s">
        <v>2129</v>
      </c>
    </row>
    <row r="166" spans="1:10" x14ac:dyDescent="0.25">
      <c r="A166" s="2" t="s">
        <v>1307</v>
      </c>
      <c r="B166" s="2" t="s">
        <v>1761</v>
      </c>
      <c r="C166" s="43">
        <v>0</v>
      </c>
      <c r="D166" s="1" t="s">
        <v>63</v>
      </c>
      <c r="E166" s="1" t="s">
        <v>64</v>
      </c>
      <c r="F166" s="1" t="str">
        <f>UnitControlCenter!$B$31</f>
        <v>thousand BTU / 2023 dollar</v>
      </c>
      <c r="G166" s="1" t="s">
        <v>1714</v>
      </c>
    </row>
    <row r="167" spans="1:10" x14ac:dyDescent="0.25">
      <c r="A167" s="2" t="s">
        <v>1307</v>
      </c>
      <c r="B167" s="2" t="s">
        <v>1310</v>
      </c>
      <c r="C167" s="43">
        <v>1</v>
      </c>
      <c r="D167" s="1" t="s">
        <v>63</v>
      </c>
      <c r="E167" s="1" t="s">
        <v>64</v>
      </c>
      <c r="F167" s="1" t="str">
        <f>UnitControlCenter!$B$16</f>
        <v>terawatt-hours (TWh) / year</v>
      </c>
      <c r="G167" s="1" t="s">
        <v>1212</v>
      </c>
    </row>
    <row r="168" spans="1:10" x14ac:dyDescent="0.25">
      <c r="A168" s="2" t="s">
        <v>1307</v>
      </c>
      <c r="B168" s="2" t="s">
        <v>1311</v>
      </c>
      <c r="C168" s="43">
        <v>1</v>
      </c>
      <c r="D168" s="1" t="s">
        <v>63</v>
      </c>
      <c r="E168" s="1" t="s">
        <v>64</v>
      </c>
      <c r="F168" s="1" t="str">
        <f>UnitControlCenter!$B$32</f>
        <v>millions of short tons / year</v>
      </c>
      <c r="G168" s="1" t="s">
        <v>1211</v>
      </c>
    </row>
    <row r="169" spans="1:10" x14ac:dyDescent="0.25">
      <c r="A169" s="2" t="s">
        <v>1307</v>
      </c>
      <c r="B169" s="2" t="s">
        <v>1312</v>
      </c>
      <c r="C169" s="43">
        <v>1</v>
      </c>
      <c r="D169" s="1" t="s">
        <v>63</v>
      </c>
      <c r="E169" s="1" t="s">
        <v>64</v>
      </c>
      <c r="F169" s="1" t="str">
        <f>UnitControlCenter!$B$32</f>
        <v>millions of short tons / year</v>
      </c>
      <c r="G169" s="1" t="s">
        <v>1210</v>
      </c>
    </row>
    <row r="170" spans="1:10" x14ac:dyDescent="0.25">
      <c r="A170" s="2" t="s">
        <v>1307</v>
      </c>
      <c r="B170" s="2" t="s">
        <v>1313</v>
      </c>
      <c r="C170" s="43">
        <v>1</v>
      </c>
      <c r="D170" s="1" t="s">
        <v>63</v>
      </c>
      <c r="E170" s="1" t="s">
        <v>64</v>
      </c>
      <c r="F170" s="1" t="str">
        <f>UnitControlCenter!$B$33</f>
        <v>trillion cubic feet / year</v>
      </c>
      <c r="G170" s="1" t="s">
        <v>1209</v>
      </c>
    </row>
    <row r="171" spans="1:10" ht="30" x14ac:dyDescent="0.25">
      <c r="A171" s="2" t="s">
        <v>1307</v>
      </c>
      <c r="B171" s="2" t="s">
        <v>1314</v>
      </c>
      <c r="C171" s="43">
        <v>1</v>
      </c>
      <c r="D171" s="1" t="s">
        <v>63</v>
      </c>
      <c r="E171" s="1" t="s">
        <v>64</v>
      </c>
      <c r="F171" s="1" t="str">
        <f>UnitControlCenter!$B$34</f>
        <v>million barrels of oil / year</v>
      </c>
      <c r="G171" s="1" t="s">
        <v>1208</v>
      </c>
    </row>
    <row r="172" spans="1:10" x14ac:dyDescent="0.25">
      <c r="A172" s="2" t="s">
        <v>1307</v>
      </c>
      <c r="B172" s="2" t="s">
        <v>1315</v>
      </c>
      <c r="C172" s="43">
        <v>1</v>
      </c>
      <c r="D172" s="1" t="s">
        <v>63</v>
      </c>
      <c r="E172" s="1" t="s">
        <v>64</v>
      </c>
      <c r="F172" s="1" t="str">
        <f>UnitControlCenter!$B$34</f>
        <v>million barrels of oil / year</v>
      </c>
      <c r="G172" s="1" t="s">
        <v>1259</v>
      </c>
    </row>
    <row r="173" spans="1:10" x14ac:dyDescent="0.25">
      <c r="A173" s="2" t="s">
        <v>1307</v>
      </c>
      <c r="B173" s="2" t="s">
        <v>1316</v>
      </c>
      <c r="C173" s="43">
        <v>1</v>
      </c>
      <c r="D173" s="1" t="s">
        <v>63</v>
      </c>
      <c r="E173" s="1" t="s">
        <v>64</v>
      </c>
      <c r="F173" s="1" t="str">
        <f>UnitControlCenter!$B$32</f>
        <v>millions of short tons / year</v>
      </c>
      <c r="G173" s="1" t="s">
        <v>1260</v>
      </c>
    </row>
    <row r="174" spans="1:10" ht="30" x14ac:dyDescent="0.25">
      <c r="A174" s="2" t="s">
        <v>1307</v>
      </c>
      <c r="B174" s="2" t="s">
        <v>1523</v>
      </c>
      <c r="C174" s="43">
        <v>1</v>
      </c>
      <c r="D174" s="1" t="s">
        <v>63</v>
      </c>
      <c r="E174" s="1" t="s">
        <v>64</v>
      </c>
      <c r="F174" s="1" t="str">
        <f>UnitControlCenter!$B$35</f>
        <v>million gallons / year</v>
      </c>
      <c r="G174" s="1" t="s">
        <v>1527</v>
      </c>
    </row>
    <row r="175" spans="1:10" ht="30" x14ac:dyDescent="0.25">
      <c r="A175" s="2" t="s">
        <v>1307</v>
      </c>
      <c r="B175" s="2" t="s">
        <v>1524</v>
      </c>
      <c r="C175" s="43">
        <v>1</v>
      </c>
      <c r="D175" s="1" t="s">
        <v>63</v>
      </c>
      <c r="E175" s="1" t="s">
        <v>64</v>
      </c>
      <c r="F175" s="1" t="str">
        <f>UnitControlCenter!$B$32</f>
        <v>millions of short tons / year</v>
      </c>
      <c r="G175" s="1" t="s">
        <v>1528</v>
      </c>
    </row>
    <row r="176" spans="1:10" ht="15.75" thickBot="1" x14ac:dyDescent="0.3">
      <c r="A176" s="120" t="s">
        <v>1307</v>
      </c>
      <c r="B176" s="120" t="s">
        <v>1525</v>
      </c>
      <c r="C176" s="127">
        <v>1</v>
      </c>
      <c r="D176" s="121" t="s">
        <v>63</v>
      </c>
      <c r="E176" s="121" t="s">
        <v>64</v>
      </c>
      <c r="F176" s="121" t="str">
        <f>UnitControlCenter!$B$6</f>
        <v>thousand metric tons / year</v>
      </c>
      <c r="G176" s="121" t="s">
        <v>1529</v>
      </c>
      <c r="H176" s="121"/>
      <c r="I176" s="121"/>
      <c r="J176" s="121"/>
    </row>
    <row r="177" spans="1:10" ht="60" x14ac:dyDescent="0.25">
      <c r="A177" s="2" t="s">
        <v>2200</v>
      </c>
      <c r="B177" s="2" t="s">
        <v>2227</v>
      </c>
      <c r="C177" s="43">
        <v>1</v>
      </c>
      <c r="D177" s="1" t="s">
        <v>65</v>
      </c>
      <c r="E177" s="1" t="s">
        <v>66</v>
      </c>
      <c r="F177" s="1" t="str">
        <f>UnitControlCenter!$B$36</f>
        <v>trillion BTU / year</v>
      </c>
      <c r="G177" s="1" t="s">
        <v>1534</v>
      </c>
      <c r="H177" s="1" t="s">
        <v>1535</v>
      </c>
      <c r="I177" s="1" t="s">
        <v>1536</v>
      </c>
    </row>
    <row r="178" spans="1:10" ht="60" x14ac:dyDescent="0.25">
      <c r="A178" s="2" t="s">
        <v>2200</v>
      </c>
      <c r="B178" s="2" t="s">
        <v>2228</v>
      </c>
      <c r="C178" s="43">
        <v>1</v>
      </c>
      <c r="D178" s="1" t="s">
        <v>65</v>
      </c>
      <c r="E178" s="1" t="s">
        <v>66</v>
      </c>
      <c r="F178" s="1" t="str">
        <f>UnitControlCenter!$B$36</f>
        <v>trillion BTU / year</v>
      </c>
      <c r="G178" s="1" t="s">
        <v>1537</v>
      </c>
      <c r="H178" s="1" t="s">
        <v>1535</v>
      </c>
      <c r="I178" s="1" t="s">
        <v>1536</v>
      </c>
    </row>
    <row r="179" spans="1:10" ht="60" x14ac:dyDescent="0.25">
      <c r="A179" s="2" t="s">
        <v>2200</v>
      </c>
      <c r="B179" s="2" t="s">
        <v>2229</v>
      </c>
      <c r="C179" s="43">
        <v>1</v>
      </c>
      <c r="D179" s="1" t="s">
        <v>65</v>
      </c>
      <c r="E179" s="1" t="s">
        <v>66</v>
      </c>
      <c r="F179" s="1" t="str">
        <f>UnitControlCenter!$B$9</f>
        <v>billion 2023 dollars / year</v>
      </c>
      <c r="G179" s="1" t="s">
        <v>1538</v>
      </c>
      <c r="H179" s="1" t="s">
        <v>1535</v>
      </c>
      <c r="I179" s="1" t="s">
        <v>1536</v>
      </c>
    </row>
    <row r="180" spans="1:10" ht="75" x14ac:dyDescent="0.25">
      <c r="A180" s="2" t="s">
        <v>2200</v>
      </c>
      <c r="B180" s="2" t="s">
        <v>2230</v>
      </c>
      <c r="C180" s="43">
        <v>1</v>
      </c>
      <c r="D180" s="1" t="s">
        <v>65</v>
      </c>
      <c r="E180" s="1" t="s">
        <v>66</v>
      </c>
      <c r="F180" s="1" t="str">
        <f>UnitControlCenter!$B$9</f>
        <v>billion 2023 dollars / year</v>
      </c>
      <c r="G180" s="1" t="s">
        <v>1539</v>
      </c>
      <c r="H180" s="1" t="s">
        <v>1535</v>
      </c>
      <c r="I180" s="1" t="s">
        <v>1536</v>
      </c>
    </row>
    <row r="181" spans="1:10" ht="60" x14ac:dyDescent="0.25">
      <c r="A181" s="2" t="s">
        <v>2200</v>
      </c>
      <c r="B181" s="2" t="s">
        <v>2231</v>
      </c>
      <c r="C181" s="43">
        <v>1</v>
      </c>
      <c r="D181" s="1" t="s">
        <v>65</v>
      </c>
      <c r="E181" s="1" t="s">
        <v>66</v>
      </c>
      <c r="F181" s="1" t="str">
        <f>UnitControlCenter!B3</f>
        <v>million metric tons / year</v>
      </c>
      <c r="G181" s="1" t="s">
        <v>1784</v>
      </c>
      <c r="H181" s="1" t="s">
        <v>1782</v>
      </c>
      <c r="I181" s="1" t="s">
        <v>1783</v>
      </c>
    </row>
    <row r="182" spans="1:10" ht="60" x14ac:dyDescent="0.25">
      <c r="A182" s="2" t="s">
        <v>2200</v>
      </c>
      <c r="B182" s="2" t="s">
        <v>2232</v>
      </c>
      <c r="C182" s="43">
        <v>1</v>
      </c>
      <c r="D182" s="1" t="s">
        <v>65</v>
      </c>
      <c r="E182" s="1" t="s">
        <v>66</v>
      </c>
      <c r="F182" s="1" t="str">
        <f>UnitControlCenter!B3</f>
        <v>million metric tons / year</v>
      </c>
      <c r="G182" s="1" t="s">
        <v>1785</v>
      </c>
      <c r="H182" s="1" t="s">
        <v>1782</v>
      </c>
      <c r="I182" s="1" t="s">
        <v>1783</v>
      </c>
    </row>
    <row r="183" spans="1:10" ht="60" x14ac:dyDescent="0.25">
      <c r="A183" s="2" t="s">
        <v>2200</v>
      </c>
      <c r="B183" s="2" t="s">
        <v>2233</v>
      </c>
      <c r="C183" s="43">
        <v>1</v>
      </c>
      <c r="D183" s="1" t="s">
        <v>65</v>
      </c>
      <c r="E183" s="1" t="s">
        <v>66</v>
      </c>
      <c r="F183" s="1" t="str">
        <f>UnitControlCenter!$B$36</f>
        <v>trillion BTU / year</v>
      </c>
      <c r="G183" s="1" t="s">
        <v>1616</v>
      </c>
      <c r="H183" s="1" t="s">
        <v>1611</v>
      </c>
      <c r="I183" s="1" t="s">
        <v>1612</v>
      </c>
    </row>
    <row r="184" spans="1:10" ht="75" x14ac:dyDescent="0.25">
      <c r="A184" s="2" t="s">
        <v>2200</v>
      </c>
      <c r="B184" s="2" t="s">
        <v>2234</v>
      </c>
      <c r="C184" s="43">
        <v>1</v>
      </c>
      <c r="D184" s="1" t="s">
        <v>65</v>
      </c>
      <c r="E184" s="1" t="s">
        <v>66</v>
      </c>
      <c r="F184" s="1" t="str">
        <f>UnitControlCenter!$B$36</f>
        <v>trillion BTU / year</v>
      </c>
      <c r="G184" s="1" t="s">
        <v>1617</v>
      </c>
      <c r="H184" s="1" t="s">
        <v>1611</v>
      </c>
      <c r="I184" s="1" t="s">
        <v>1613</v>
      </c>
    </row>
    <row r="185" spans="1:10" ht="75" x14ac:dyDescent="0.25">
      <c r="A185" s="2" t="s">
        <v>2200</v>
      </c>
      <c r="B185" s="2" t="s">
        <v>2235</v>
      </c>
      <c r="C185" s="43">
        <v>1</v>
      </c>
      <c r="D185" s="1" t="s">
        <v>65</v>
      </c>
      <c r="E185" s="1" t="s">
        <v>66</v>
      </c>
      <c r="F185" s="1" t="str">
        <f>UnitControlCenter!$B$9</f>
        <v>billion 2023 dollars / year</v>
      </c>
      <c r="G185" s="1" t="s">
        <v>1618</v>
      </c>
      <c r="H185" s="1" t="s">
        <v>1611</v>
      </c>
      <c r="I185" s="1" t="s">
        <v>1614</v>
      </c>
    </row>
    <row r="186" spans="1:10" ht="90" x14ac:dyDescent="0.25">
      <c r="A186" s="2" t="s">
        <v>2200</v>
      </c>
      <c r="B186" s="2" t="s">
        <v>2236</v>
      </c>
      <c r="C186" s="43">
        <v>1</v>
      </c>
      <c r="D186" s="1" t="s">
        <v>65</v>
      </c>
      <c r="E186" s="1" t="s">
        <v>66</v>
      </c>
      <c r="F186" s="1" t="str">
        <f>UnitControlCenter!$B$9</f>
        <v>billion 2023 dollars / year</v>
      </c>
      <c r="G186" s="1" t="s">
        <v>1619</v>
      </c>
      <c r="H186" s="1" t="s">
        <v>1611</v>
      </c>
      <c r="I186" s="1" t="s">
        <v>1615</v>
      </c>
    </row>
    <row r="187" spans="1:10" ht="105" x14ac:dyDescent="0.25">
      <c r="A187" s="2" t="s">
        <v>2200</v>
      </c>
      <c r="B187" s="2" t="s">
        <v>2237</v>
      </c>
      <c r="C187" s="43">
        <v>1</v>
      </c>
      <c r="D187" s="1" t="s">
        <v>65</v>
      </c>
      <c r="E187" s="1" t="s">
        <v>66</v>
      </c>
      <c r="F187" s="1" t="str">
        <f>UnitControlCenter!$B$30</f>
        <v>quads / year</v>
      </c>
      <c r="G187" s="1" t="s">
        <v>1645</v>
      </c>
      <c r="H187" s="1" t="s">
        <v>1647</v>
      </c>
      <c r="I187" s="1" t="s">
        <v>1648</v>
      </c>
    </row>
    <row r="188" spans="1:10" ht="120" x14ac:dyDescent="0.25">
      <c r="A188" s="2" t="s">
        <v>2200</v>
      </c>
      <c r="B188" s="2" t="s">
        <v>2238</v>
      </c>
      <c r="C188" s="43">
        <v>1</v>
      </c>
      <c r="D188" s="1" t="s">
        <v>65</v>
      </c>
      <c r="E188" s="1" t="s">
        <v>66</v>
      </c>
      <c r="F188" s="1" t="str">
        <f>UnitControlCenter!$B$30</f>
        <v>quads / year</v>
      </c>
      <c r="G188" s="1" t="s">
        <v>1646</v>
      </c>
      <c r="H188" s="1" t="s">
        <v>1647</v>
      </c>
      <c r="I188" s="1" t="s">
        <v>1648</v>
      </c>
    </row>
    <row r="189" spans="1:10" ht="105" x14ac:dyDescent="0.25">
      <c r="A189" s="2" t="s">
        <v>2200</v>
      </c>
      <c r="B189" s="2" t="s">
        <v>2533</v>
      </c>
      <c r="C189" s="43">
        <v>1</v>
      </c>
      <c r="D189" s="1" t="s">
        <v>65</v>
      </c>
      <c r="E189" s="1" t="s">
        <v>66</v>
      </c>
      <c r="F189" s="1" t="s">
        <v>348</v>
      </c>
      <c r="G189" s="1" t="s">
        <v>2534</v>
      </c>
      <c r="H189" s="1" t="s">
        <v>2535</v>
      </c>
      <c r="I189" s="1" t="s">
        <v>2536</v>
      </c>
    </row>
    <row r="190" spans="1:10" ht="225" x14ac:dyDescent="0.25">
      <c r="A190" s="2" t="s">
        <v>2200</v>
      </c>
      <c r="B190" s="2" t="s">
        <v>2246</v>
      </c>
      <c r="C190" s="43">
        <v>1</v>
      </c>
      <c r="D190" s="1" t="s">
        <v>65</v>
      </c>
      <c r="E190" s="1" t="s">
        <v>66</v>
      </c>
      <c r="F190" s="1" t="str">
        <f>UnitControlCenter!$B$10</f>
        <v>billion 2023 dollars</v>
      </c>
      <c r="G190" s="1" t="s">
        <v>2203</v>
      </c>
      <c r="H190" s="1" t="s">
        <v>2202</v>
      </c>
      <c r="I190" s="135" t="s">
        <v>2201</v>
      </c>
      <c r="J190" s="135"/>
    </row>
    <row r="191" spans="1:10" ht="255" x14ac:dyDescent="0.25">
      <c r="A191" s="2" t="s">
        <v>2200</v>
      </c>
      <c r="B191" s="2" t="s">
        <v>2239</v>
      </c>
      <c r="C191" s="43">
        <v>1</v>
      </c>
      <c r="D191" s="1" t="s">
        <v>65</v>
      </c>
      <c r="E191" s="1" t="s">
        <v>66</v>
      </c>
      <c r="F191" s="1" t="str">
        <f>UnitControlCenter!$B$10</f>
        <v>billion 2023 dollars</v>
      </c>
      <c r="G191" s="1" t="s">
        <v>2211</v>
      </c>
      <c r="H191" s="1" t="s">
        <v>2202</v>
      </c>
      <c r="I191" s="135" t="s">
        <v>2204</v>
      </c>
      <c r="J191" s="135"/>
    </row>
    <row r="192" spans="1:10" ht="225" x14ac:dyDescent="0.25">
      <c r="A192" s="2" t="s">
        <v>2200</v>
      </c>
      <c r="B192" s="2" t="s">
        <v>2240</v>
      </c>
      <c r="C192" s="43">
        <v>1</v>
      </c>
      <c r="D192" s="1" t="s">
        <v>65</v>
      </c>
      <c r="E192" s="1" t="s">
        <v>66</v>
      </c>
      <c r="F192" s="1" t="str">
        <f>UnitControlCenter!$B$10</f>
        <v>billion 2023 dollars</v>
      </c>
      <c r="G192" s="1" t="s">
        <v>2212</v>
      </c>
      <c r="H192" s="1" t="s">
        <v>2202</v>
      </c>
      <c r="I192" s="135" t="s">
        <v>2205</v>
      </c>
      <c r="J192" s="135"/>
    </row>
    <row r="193" spans="1:10" ht="255" x14ac:dyDescent="0.25">
      <c r="A193" s="2" t="s">
        <v>2200</v>
      </c>
      <c r="B193" s="2" t="s">
        <v>2241</v>
      </c>
      <c r="C193" s="43">
        <v>1</v>
      </c>
      <c r="D193" s="1" t="s">
        <v>65</v>
      </c>
      <c r="E193" s="1" t="s">
        <v>66</v>
      </c>
      <c r="F193" s="1" t="str">
        <f>UnitControlCenter!$B$10</f>
        <v>billion 2023 dollars</v>
      </c>
      <c r="G193" s="1" t="s">
        <v>2213</v>
      </c>
      <c r="H193" s="1" t="s">
        <v>2202</v>
      </c>
      <c r="I193" s="135" t="s">
        <v>2206</v>
      </c>
      <c r="J193" s="135"/>
    </row>
    <row r="194" spans="1:10" ht="210" x14ac:dyDescent="0.25">
      <c r="A194" s="2" t="s">
        <v>2200</v>
      </c>
      <c r="B194" s="2" t="s">
        <v>2242</v>
      </c>
      <c r="C194" s="43">
        <v>1</v>
      </c>
      <c r="D194" s="1" t="s">
        <v>65</v>
      </c>
      <c r="E194" s="1" t="s">
        <v>66</v>
      </c>
      <c r="F194" s="1" t="str">
        <f>UnitControlCenter!$B$10</f>
        <v>billion 2023 dollars</v>
      </c>
      <c r="G194" s="1" t="s">
        <v>2216</v>
      </c>
      <c r="H194" s="1" t="s">
        <v>2202</v>
      </c>
      <c r="I194" s="135" t="s">
        <v>2207</v>
      </c>
      <c r="J194" s="135"/>
    </row>
    <row r="195" spans="1:10" ht="240" x14ac:dyDescent="0.25">
      <c r="A195" s="2" t="s">
        <v>2200</v>
      </c>
      <c r="B195" s="2" t="s">
        <v>2243</v>
      </c>
      <c r="C195" s="43">
        <v>1</v>
      </c>
      <c r="D195" s="1" t="s">
        <v>65</v>
      </c>
      <c r="E195" s="1" t="s">
        <v>66</v>
      </c>
      <c r="F195" s="1" t="str">
        <f>UnitControlCenter!$B$10</f>
        <v>billion 2023 dollars</v>
      </c>
      <c r="G195" s="1" t="s">
        <v>2217</v>
      </c>
      <c r="H195" s="1" t="s">
        <v>2202</v>
      </c>
      <c r="I195" s="135" t="s">
        <v>2208</v>
      </c>
      <c r="J195" s="135"/>
    </row>
    <row r="196" spans="1:10" ht="270" x14ac:dyDescent="0.25">
      <c r="A196" s="2" t="s">
        <v>2200</v>
      </c>
      <c r="B196" s="2" t="s">
        <v>2244</v>
      </c>
      <c r="C196" s="43">
        <v>1</v>
      </c>
      <c r="D196" s="1" t="s">
        <v>65</v>
      </c>
      <c r="E196" s="1" t="s">
        <v>66</v>
      </c>
      <c r="F196" s="1" t="str">
        <f>UnitControlCenter!$B$10</f>
        <v>billion 2023 dollars</v>
      </c>
      <c r="G196" s="1" t="s">
        <v>2214</v>
      </c>
      <c r="H196" s="1" t="s">
        <v>2202</v>
      </c>
      <c r="I196" s="135" t="s">
        <v>2209</v>
      </c>
      <c r="J196" s="135"/>
    </row>
    <row r="197" spans="1:10" ht="315.75" thickBot="1" x14ac:dyDescent="0.3">
      <c r="A197" s="120" t="s">
        <v>2200</v>
      </c>
      <c r="B197" s="120" t="s">
        <v>2245</v>
      </c>
      <c r="C197" s="127">
        <v>1</v>
      </c>
      <c r="D197" s="121" t="s">
        <v>65</v>
      </c>
      <c r="E197" s="121" t="s">
        <v>66</v>
      </c>
      <c r="F197" s="121" t="str">
        <f>UnitControlCenter!$B$10</f>
        <v>billion 2023 dollars</v>
      </c>
      <c r="G197" s="121" t="s">
        <v>2215</v>
      </c>
      <c r="H197" s="121" t="s">
        <v>2202</v>
      </c>
      <c r="I197" s="157" t="s">
        <v>2210</v>
      </c>
      <c r="J197" s="157"/>
    </row>
    <row r="198" spans="1:10" ht="75" x14ac:dyDescent="0.25">
      <c r="A198" s="2" t="s">
        <v>1243</v>
      </c>
      <c r="B198" s="2" t="s">
        <v>93</v>
      </c>
      <c r="C198" s="43">
        <v>1</v>
      </c>
      <c r="D198" s="1" t="s">
        <v>65</v>
      </c>
      <c r="E198" s="1" t="s">
        <v>1249</v>
      </c>
      <c r="F198" s="1" t="str">
        <f>UnitControlCenter!$B$22</f>
        <v>2023 dollars / megawatt-hour (MWh)</v>
      </c>
      <c r="G198" s="1" t="s">
        <v>2155</v>
      </c>
      <c r="H198" s="1" t="s">
        <v>2154</v>
      </c>
      <c r="I198" s="1" t="s">
        <v>2483</v>
      </c>
    </row>
    <row r="199" spans="1:10" ht="45" x14ac:dyDescent="0.25">
      <c r="A199" s="2" t="s">
        <v>1243</v>
      </c>
      <c r="B199" s="2" t="s">
        <v>442</v>
      </c>
      <c r="C199" s="43">
        <v>1</v>
      </c>
      <c r="D199" s="1" t="s">
        <v>65</v>
      </c>
      <c r="E199" s="1" t="s">
        <v>1249</v>
      </c>
      <c r="F199" s="1" t="str">
        <f>UnitControlCenter!$B$37</f>
        <v>2023 dollars / short ton</v>
      </c>
      <c r="G199" s="1" t="s">
        <v>1547</v>
      </c>
      <c r="H199" s="1" t="s">
        <v>1548</v>
      </c>
      <c r="I199" s="1" t="s">
        <v>1549</v>
      </c>
    </row>
    <row r="200" spans="1:10" x14ac:dyDescent="0.25">
      <c r="A200" s="2" t="s">
        <v>1243</v>
      </c>
      <c r="B200" s="2" t="s">
        <v>439</v>
      </c>
      <c r="C200" s="43">
        <v>1</v>
      </c>
      <c r="D200" s="1" t="s">
        <v>65</v>
      </c>
      <c r="E200" s="1" t="s">
        <v>1249</v>
      </c>
      <c r="F200" s="1" t="str">
        <f>UnitControlCenter!$B$37</f>
        <v>2023 dollars / short ton</v>
      </c>
      <c r="G200" s="1" t="s">
        <v>1262</v>
      </c>
      <c r="H200" s="1" t="s">
        <v>337</v>
      </c>
      <c r="I200" s="1" t="s">
        <v>1434</v>
      </c>
    </row>
    <row r="201" spans="1:10" ht="90" x14ac:dyDescent="0.25">
      <c r="A201" s="2" t="s">
        <v>1243</v>
      </c>
      <c r="B201" s="2" t="s">
        <v>87</v>
      </c>
      <c r="C201" s="43">
        <v>1</v>
      </c>
      <c r="D201" s="1" t="s">
        <v>65</v>
      </c>
      <c r="E201" s="1" t="s">
        <v>1249</v>
      </c>
      <c r="F201" s="1" t="str">
        <f>UnitControlCenter!$B$38</f>
        <v>2023 dollars / thousand cubic feet</v>
      </c>
      <c r="G201" s="1" t="s">
        <v>2157</v>
      </c>
      <c r="H201" s="1" t="s">
        <v>2156</v>
      </c>
      <c r="I201" s="1" t="s">
        <v>2484</v>
      </c>
    </row>
    <row r="202" spans="1:10" x14ac:dyDescent="0.25">
      <c r="A202" s="2" t="s">
        <v>1243</v>
      </c>
      <c r="B202" s="2" t="s">
        <v>95</v>
      </c>
      <c r="C202" s="43">
        <v>1</v>
      </c>
      <c r="D202" s="1" t="s">
        <v>65</v>
      </c>
      <c r="E202" s="1" t="s">
        <v>1249</v>
      </c>
      <c r="F202" s="1" t="str">
        <f>UnitControlCenter!$B$39</f>
        <v>2023 dollars / gallon</v>
      </c>
      <c r="G202" s="1" t="s">
        <v>1264</v>
      </c>
      <c r="H202" s="1" t="s">
        <v>332</v>
      </c>
      <c r="I202" s="43">
        <v>969696</v>
      </c>
      <c r="J202" s="43"/>
    </row>
    <row r="203" spans="1:10" ht="90" x14ac:dyDescent="0.25">
      <c r="A203" s="2" t="s">
        <v>1243</v>
      </c>
      <c r="B203" s="2" t="s">
        <v>96</v>
      </c>
      <c r="C203" s="43">
        <v>1</v>
      </c>
      <c r="D203" s="1" t="s">
        <v>65</v>
      </c>
      <c r="E203" s="1" t="s">
        <v>1249</v>
      </c>
      <c r="F203" s="1" t="str">
        <f>UnitControlCenter!$B$39</f>
        <v>2023 dollars / gallon</v>
      </c>
      <c r="G203" s="1" t="s">
        <v>1542</v>
      </c>
      <c r="H203" s="1" t="s">
        <v>1540</v>
      </c>
      <c r="I203" s="1" t="s">
        <v>1541</v>
      </c>
    </row>
    <row r="204" spans="1:10" ht="60" x14ac:dyDescent="0.25">
      <c r="A204" s="2" t="s">
        <v>1243</v>
      </c>
      <c r="B204" s="2" t="s">
        <v>92</v>
      </c>
      <c r="C204" s="43">
        <v>1</v>
      </c>
      <c r="D204" s="1" t="s">
        <v>65</v>
      </c>
      <c r="E204" s="1" t="s">
        <v>1249</v>
      </c>
      <c r="F204" s="1" t="str">
        <f>UnitControlCenter!$B$37</f>
        <v>2023 dollars / short ton</v>
      </c>
      <c r="G204" s="1" t="s">
        <v>1543</v>
      </c>
      <c r="H204" s="1" t="s">
        <v>1544</v>
      </c>
      <c r="I204" s="1" t="s">
        <v>1545</v>
      </c>
    </row>
    <row r="205" spans="1:10" ht="60" x14ac:dyDescent="0.25">
      <c r="A205" s="2" t="s">
        <v>1243</v>
      </c>
      <c r="B205" s="2" t="s">
        <v>1484</v>
      </c>
      <c r="C205" s="43">
        <v>1</v>
      </c>
      <c r="D205" s="1" t="s">
        <v>65</v>
      </c>
      <c r="E205" s="1" t="s">
        <v>1249</v>
      </c>
      <c r="F205" s="1" t="str">
        <f>UnitControlCenter!$B$40</f>
        <v>2023 dollars / barrel of oil</v>
      </c>
      <c r="G205" s="1" t="s">
        <v>1608</v>
      </c>
      <c r="H205" s="1" t="s">
        <v>1609</v>
      </c>
      <c r="I205" s="1" t="s">
        <v>1610</v>
      </c>
    </row>
    <row r="206" spans="1:10" ht="60" x14ac:dyDescent="0.25">
      <c r="A206" s="2" t="s">
        <v>1243</v>
      </c>
      <c r="B206" s="2" t="s">
        <v>1546</v>
      </c>
      <c r="C206" s="43">
        <v>1</v>
      </c>
      <c r="D206" s="1" t="s">
        <v>65</v>
      </c>
      <c r="E206" s="1" t="s">
        <v>1249</v>
      </c>
      <c r="F206" s="1" t="str">
        <f>UnitControlCenter!$B$39</f>
        <v>2023 dollars / gallon</v>
      </c>
      <c r="G206" s="1" t="s">
        <v>1550</v>
      </c>
      <c r="H206" s="1" t="s">
        <v>1261</v>
      </c>
      <c r="I206" s="1" t="s">
        <v>1480</v>
      </c>
    </row>
    <row r="207" spans="1:10" ht="30.75" thickBot="1" x14ac:dyDescent="0.3">
      <c r="A207" s="120" t="s">
        <v>1243</v>
      </c>
      <c r="B207" s="120" t="s">
        <v>1364</v>
      </c>
      <c r="C207" s="127">
        <v>1</v>
      </c>
      <c r="D207" s="121" t="s">
        <v>65</v>
      </c>
      <c r="E207" s="121" t="s">
        <v>1249</v>
      </c>
      <c r="F207" s="121" t="str">
        <f>UnitControlCenter!$B$41</f>
        <v>2023 dollars / kg</v>
      </c>
      <c r="G207" s="121" t="s">
        <v>1653</v>
      </c>
      <c r="H207" s="121" t="s">
        <v>1654</v>
      </c>
      <c r="I207" s="121" t="s">
        <v>1655</v>
      </c>
      <c r="J207" s="121"/>
    </row>
    <row r="208" spans="1:10" x14ac:dyDescent="0.25">
      <c r="A208" s="2" t="s">
        <v>1244</v>
      </c>
      <c r="B208" s="2" t="s">
        <v>2311</v>
      </c>
      <c r="C208" s="43">
        <v>1</v>
      </c>
      <c r="D208" s="1" t="s">
        <v>63</v>
      </c>
      <c r="E208" s="1" t="s">
        <v>64</v>
      </c>
      <c r="F208" s="1" t="str">
        <f>UnitControlCenter!$B$42</f>
        <v>2023 dollars / kilowatt-hour (kWh)</v>
      </c>
      <c r="G208" s="1" t="s">
        <v>1265</v>
      </c>
    </row>
    <row r="209" spans="1:10" ht="30" x14ac:dyDescent="0.25">
      <c r="A209" s="2" t="s">
        <v>1244</v>
      </c>
      <c r="B209" s="2" t="s">
        <v>1245</v>
      </c>
      <c r="C209" s="43">
        <v>1</v>
      </c>
      <c r="D209" s="1" t="s">
        <v>65</v>
      </c>
      <c r="E209" s="1" t="s">
        <v>64</v>
      </c>
      <c r="F209" s="1" t="str">
        <f>UnitControlCenter!$B$44</f>
        <v>cost of eqpt. to capture 1 metric ton CO2e/yr (2020 dollars)</v>
      </c>
      <c r="G209" s="1" t="s">
        <v>1269</v>
      </c>
      <c r="H209" s="1" t="s">
        <v>1270</v>
      </c>
      <c r="I209" s="1" t="s">
        <v>1441</v>
      </c>
    </row>
    <row r="210" spans="1:10" ht="30" x14ac:dyDescent="0.25">
      <c r="A210" s="2" t="s">
        <v>1244</v>
      </c>
      <c r="B210" s="2" t="s">
        <v>1246</v>
      </c>
      <c r="C210" s="43">
        <v>1</v>
      </c>
      <c r="D210" s="1" t="s">
        <v>63</v>
      </c>
      <c r="E210" s="1" t="s">
        <v>64</v>
      </c>
      <c r="F210" s="1" t="str">
        <f>UnitControlCenter!$B$45</f>
        <v>million 2023 dollars / megawatt (MW)</v>
      </c>
      <c r="G210" s="1" t="s">
        <v>1266</v>
      </c>
    </row>
    <row r="211" spans="1:10" ht="30" x14ac:dyDescent="0.25">
      <c r="A211" s="2" t="s">
        <v>1244</v>
      </c>
      <c r="B211" s="2" t="s">
        <v>1247</v>
      </c>
      <c r="C211" s="43">
        <v>1</v>
      </c>
      <c r="D211" s="1" t="s">
        <v>63</v>
      </c>
      <c r="E211" s="1" t="s">
        <v>64</v>
      </c>
      <c r="F211" s="1" t="str">
        <f>UnitControlCenter!$B$45</f>
        <v>million 2023 dollars / megawatt (MW)</v>
      </c>
      <c r="G211" s="1" t="s">
        <v>1267</v>
      </c>
    </row>
    <row r="212" spans="1:10" ht="30" x14ac:dyDescent="0.25">
      <c r="A212" s="2" t="s">
        <v>1244</v>
      </c>
      <c r="B212" s="2" t="s">
        <v>1248</v>
      </c>
      <c r="C212" s="43">
        <v>1</v>
      </c>
      <c r="D212" s="1" t="s">
        <v>63</v>
      </c>
      <c r="E212" s="1" t="s">
        <v>64</v>
      </c>
      <c r="F212" s="1" t="str">
        <f>UnitControlCenter!$B$45</f>
        <v>million 2023 dollars / megawatt (MW)</v>
      </c>
      <c r="G212" s="1" t="s">
        <v>1268</v>
      </c>
    </row>
    <row r="213" spans="1:10" ht="30.75" thickBot="1" x14ac:dyDescent="0.3">
      <c r="A213" s="120" t="s">
        <v>1244</v>
      </c>
      <c r="B213" s="120" t="s">
        <v>1380</v>
      </c>
      <c r="C213" s="127">
        <v>1</v>
      </c>
      <c r="D213" s="121" t="s">
        <v>63</v>
      </c>
      <c r="E213" s="121" t="s">
        <v>64</v>
      </c>
      <c r="F213" s="121" t="str">
        <f>UnitControlCenter!$B$46</f>
        <v>cost of eqpt. to produce 1 kg H2/yr (2023 dollars)</v>
      </c>
      <c r="G213" s="121" t="s">
        <v>1381</v>
      </c>
      <c r="H213" s="121"/>
      <c r="I213" s="121"/>
      <c r="J213" s="121"/>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7109375" defaultRowHeight="15" x14ac:dyDescent="0.25"/>
  <cols>
    <col min="1" max="1" width="13.42578125" customWidth="1"/>
    <col min="2" max="2" width="8.7109375" style="20"/>
    <col min="4" max="4" width="46" customWidth="1"/>
  </cols>
  <sheetData>
    <row r="1" spans="1:5" x14ac:dyDescent="0.25">
      <c r="A1" s="42" t="s">
        <v>1429</v>
      </c>
      <c r="B1" s="97"/>
      <c r="C1" s="89"/>
      <c r="D1" s="89"/>
    </row>
    <row r="2" spans="1:5" x14ac:dyDescent="0.25">
      <c r="A2" s="9" t="s">
        <v>1393</v>
      </c>
      <c r="B2" s="98" t="s">
        <v>1394</v>
      </c>
      <c r="C2" s="9" t="s">
        <v>1395</v>
      </c>
      <c r="D2" s="9" t="s">
        <v>1396</v>
      </c>
    </row>
    <row r="3" spans="1:5" x14ac:dyDescent="0.25">
      <c r="A3" s="183" t="s">
        <v>2418</v>
      </c>
      <c r="B3" s="187" t="s">
        <v>2420</v>
      </c>
      <c r="C3" s="184"/>
      <c r="D3" s="186" t="s">
        <v>2419</v>
      </c>
    </row>
    <row r="4" spans="1:5" x14ac:dyDescent="0.25">
      <c r="A4" t="s">
        <v>1443</v>
      </c>
      <c r="B4" s="20" t="s">
        <v>1437</v>
      </c>
      <c r="C4" s="116"/>
      <c r="D4" s="188" t="s">
        <v>2422</v>
      </c>
      <c r="E4" t="s">
        <v>2425</v>
      </c>
    </row>
    <row r="5" spans="1:5" x14ac:dyDescent="0.25">
      <c r="A5" t="s">
        <v>2429</v>
      </c>
      <c r="B5" s="99" t="s">
        <v>2430</v>
      </c>
      <c r="C5" s="189"/>
      <c r="D5" s="188" t="s">
        <v>2424</v>
      </c>
      <c r="E5" t="s">
        <v>2428</v>
      </c>
    </row>
    <row r="6" spans="1:5" x14ac:dyDescent="0.25">
      <c r="A6" t="s">
        <v>1946</v>
      </c>
      <c r="B6" s="99" t="s">
        <v>2431</v>
      </c>
      <c r="C6" s="132"/>
      <c r="D6" t="s">
        <v>2435</v>
      </c>
    </row>
    <row r="7" spans="1:5" x14ac:dyDescent="0.25">
      <c r="A7" t="s">
        <v>2436</v>
      </c>
      <c r="B7" s="99" t="s">
        <v>2437</v>
      </c>
      <c r="C7" s="191"/>
      <c r="D7" s="190" t="s">
        <v>2408</v>
      </c>
    </row>
    <row r="8" spans="1:5" x14ac:dyDescent="0.25">
      <c r="A8" t="s">
        <v>1403</v>
      </c>
      <c r="B8" s="20" t="s">
        <v>1414</v>
      </c>
      <c r="C8" s="104"/>
      <c r="D8" t="s">
        <v>432</v>
      </c>
    </row>
    <row r="9" spans="1:5" x14ac:dyDescent="0.25">
      <c r="A9" t="s">
        <v>2393</v>
      </c>
      <c r="B9" s="20" t="s">
        <v>2392</v>
      </c>
      <c r="C9" s="174"/>
      <c r="D9" t="s">
        <v>2327</v>
      </c>
    </row>
    <row r="10" spans="1:5" x14ac:dyDescent="0.25">
      <c r="A10" t="s">
        <v>1411</v>
      </c>
      <c r="B10" s="99" t="s">
        <v>1412</v>
      </c>
      <c r="C10" s="103"/>
      <c r="D10" t="s">
        <v>92</v>
      </c>
    </row>
    <row r="11" spans="1:5" x14ac:dyDescent="0.25">
      <c r="A11" t="s">
        <v>1439</v>
      </c>
      <c r="B11" s="20" t="s">
        <v>1433</v>
      </c>
      <c r="C11" s="113"/>
      <c r="D11" t="s">
        <v>91</v>
      </c>
    </row>
    <row r="12" spans="1:5" x14ac:dyDescent="0.25">
      <c r="A12" t="s">
        <v>1418</v>
      </c>
      <c r="B12" s="20" t="s">
        <v>1434</v>
      </c>
      <c r="C12" s="108"/>
      <c r="D12" t="s">
        <v>1430</v>
      </c>
    </row>
    <row r="13" spans="1:5" x14ac:dyDescent="0.25">
      <c r="A13" t="s">
        <v>1440</v>
      </c>
      <c r="B13" s="20" t="s">
        <v>1263</v>
      </c>
      <c r="C13" s="112"/>
      <c r="D13" t="s">
        <v>1431</v>
      </c>
    </row>
    <row r="14" spans="1:5" x14ac:dyDescent="0.25">
      <c r="A14" t="s">
        <v>1438</v>
      </c>
      <c r="B14" s="20" t="s">
        <v>1435</v>
      </c>
      <c r="C14" s="115"/>
      <c r="D14" t="s">
        <v>447</v>
      </c>
    </row>
    <row r="15" spans="1:5" x14ac:dyDescent="0.25">
      <c r="A15" t="s">
        <v>1419</v>
      </c>
      <c r="B15" s="20" t="s">
        <v>1415</v>
      </c>
      <c r="C15" s="107"/>
      <c r="D15" t="s">
        <v>450</v>
      </c>
    </row>
    <row r="16" spans="1:5" x14ac:dyDescent="0.25">
      <c r="A16" t="s">
        <v>1392</v>
      </c>
      <c r="B16" s="100" t="s">
        <v>1399</v>
      </c>
      <c r="C16" s="96"/>
      <c r="D16" t="s">
        <v>89</v>
      </c>
    </row>
    <row r="17" spans="1:5" x14ac:dyDescent="0.25">
      <c r="A17" t="s">
        <v>1947</v>
      </c>
      <c r="B17" t="s">
        <v>2432</v>
      </c>
      <c r="C17" s="133"/>
      <c r="D17" t="s">
        <v>2329</v>
      </c>
    </row>
    <row r="18" spans="1:5" x14ac:dyDescent="0.25">
      <c r="A18" t="s">
        <v>1420</v>
      </c>
      <c r="B18" s="20" t="s">
        <v>1416</v>
      </c>
      <c r="C18" s="109"/>
      <c r="D18" t="s">
        <v>2330</v>
      </c>
    </row>
    <row r="19" spans="1:5" x14ac:dyDescent="0.25">
      <c r="A19" t="s">
        <v>1402</v>
      </c>
      <c r="B19" s="99" t="s">
        <v>1407</v>
      </c>
      <c r="C19" s="105"/>
      <c r="D19" t="s">
        <v>1432</v>
      </c>
    </row>
    <row r="20" spans="1:5" x14ac:dyDescent="0.25">
      <c r="A20" t="s">
        <v>1442</v>
      </c>
      <c r="B20" s="20" t="s">
        <v>1436</v>
      </c>
      <c r="C20" s="114"/>
      <c r="D20" t="s">
        <v>1363</v>
      </c>
    </row>
    <row r="21" spans="1:5" x14ac:dyDescent="0.25">
      <c r="A21" t="s">
        <v>1405</v>
      </c>
      <c r="B21" s="99" t="s">
        <v>1406</v>
      </c>
      <c r="C21" s="95"/>
      <c r="D21" t="s">
        <v>1517</v>
      </c>
    </row>
    <row r="22" spans="1:5" x14ac:dyDescent="0.25">
      <c r="A22" t="s">
        <v>1485</v>
      </c>
      <c r="B22" s="99" t="s">
        <v>1487</v>
      </c>
      <c r="C22" s="117"/>
      <c r="D22" t="s">
        <v>1484</v>
      </c>
    </row>
    <row r="23" spans="1:5" x14ac:dyDescent="0.25">
      <c r="A23" t="s">
        <v>1486</v>
      </c>
      <c r="B23" s="99">
        <v>740000</v>
      </c>
      <c r="C23" s="118"/>
      <c r="D23" t="s">
        <v>1361</v>
      </c>
    </row>
    <row r="24" spans="1:5" x14ac:dyDescent="0.25">
      <c r="A24" t="s">
        <v>1421</v>
      </c>
      <c r="B24" s="20" t="s">
        <v>1417</v>
      </c>
      <c r="C24" s="110"/>
      <c r="D24" t="s">
        <v>307</v>
      </c>
    </row>
    <row r="25" spans="1:5" x14ac:dyDescent="0.25">
      <c r="A25" t="s">
        <v>2391</v>
      </c>
      <c r="B25" s="20" t="s">
        <v>2433</v>
      </c>
      <c r="C25" s="173"/>
      <c r="D25" t="s">
        <v>2326</v>
      </c>
    </row>
    <row r="26" spans="1:5" x14ac:dyDescent="0.25">
      <c r="A26" t="s">
        <v>1404</v>
      </c>
      <c r="B26" s="99" t="s">
        <v>1409</v>
      </c>
      <c r="C26" s="102"/>
      <c r="D26" t="s">
        <v>2263</v>
      </c>
    </row>
    <row r="27" spans="1:5" x14ac:dyDescent="0.25">
      <c r="A27" t="s">
        <v>2264</v>
      </c>
      <c r="B27" s="99" t="s">
        <v>2265</v>
      </c>
      <c r="C27" s="172"/>
      <c r="D27" t="s">
        <v>2262</v>
      </c>
    </row>
    <row r="28" spans="1:5" x14ac:dyDescent="0.25">
      <c r="A28" t="s">
        <v>1948</v>
      </c>
      <c r="B28" s="17" t="s">
        <v>2434</v>
      </c>
      <c r="C28" s="134"/>
      <c r="D28" t="s">
        <v>2328</v>
      </c>
    </row>
    <row r="29" spans="1:5" x14ac:dyDescent="0.25">
      <c r="A29" t="s">
        <v>1428</v>
      </c>
      <c r="B29" s="20" t="s">
        <v>1427</v>
      </c>
      <c r="C29" s="111"/>
      <c r="D29" t="s">
        <v>439</v>
      </c>
    </row>
    <row r="30" spans="1:5" x14ac:dyDescent="0.25">
      <c r="A30" t="s">
        <v>1949</v>
      </c>
      <c r="B30" s="131" t="s">
        <v>1942</v>
      </c>
      <c r="C30" s="130"/>
      <c r="D30" t="s">
        <v>2325</v>
      </c>
    </row>
    <row r="31" spans="1:5" x14ac:dyDescent="0.25">
      <c r="A31" t="s">
        <v>1398</v>
      </c>
      <c r="B31" s="99" t="s">
        <v>1408</v>
      </c>
      <c r="C31" s="101"/>
      <c r="D31" t="s">
        <v>442</v>
      </c>
    </row>
    <row r="32" spans="1:5" x14ac:dyDescent="0.25">
      <c r="A32" t="s">
        <v>2429</v>
      </c>
      <c r="B32" s="99" t="s">
        <v>2430</v>
      </c>
      <c r="C32" s="189"/>
      <c r="D32" t="s">
        <v>2423</v>
      </c>
      <c r="E32" t="s">
        <v>2427</v>
      </c>
    </row>
    <row r="33" spans="1:5" x14ac:dyDescent="0.25">
      <c r="A33" t="s">
        <v>1443</v>
      </c>
      <c r="B33" s="20" t="s">
        <v>1437</v>
      </c>
      <c r="C33" s="116"/>
      <c r="D33" s="188" t="s">
        <v>2421</v>
      </c>
      <c r="E33" t="s">
        <v>2426</v>
      </c>
    </row>
    <row r="35" spans="1:5" x14ac:dyDescent="0.25">
      <c r="A35" s="42" t="s">
        <v>1413</v>
      </c>
      <c r="B35" s="97"/>
      <c r="C35" s="89"/>
      <c r="D35" s="89"/>
    </row>
    <row r="36" spans="1:5" s="9" customFormat="1" x14ac:dyDescent="0.25">
      <c r="A36" s="9" t="s">
        <v>1393</v>
      </c>
      <c r="B36" s="98" t="s">
        <v>1394</v>
      </c>
      <c r="C36" s="9" t="s">
        <v>1395</v>
      </c>
      <c r="D36" s="9" t="s">
        <v>1477</v>
      </c>
    </row>
    <row r="37" spans="1:5" x14ac:dyDescent="0.25">
      <c r="A37" t="s">
        <v>1419</v>
      </c>
      <c r="B37" s="20" t="s">
        <v>1415</v>
      </c>
      <c r="C37" s="107"/>
      <c r="D37" t="s">
        <v>1479</v>
      </c>
    </row>
    <row r="38" spans="1:5" x14ac:dyDescent="0.25">
      <c r="A38" t="s">
        <v>1392</v>
      </c>
      <c r="B38" s="100" t="s">
        <v>1399</v>
      </c>
      <c r="C38" s="96"/>
      <c r="D38" t="s">
        <v>1478</v>
      </c>
    </row>
    <row r="39" spans="1:5" x14ac:dyDescent="0.25">
      <c r="A39" t="s">
        <v>1404</v>
      </c>
      <c r="B39" s="20" t="s">
        <v>1409</v>
      </c>
      <c r="C39" s="102"/>
      <c r="D39" t="s">
        <v>4</v>
      </c>
    </row>
    <row r="40" spans="1:5" x14ac:dyDescent="0.25">
      <c r="A40" t="s">
        <v>1418</v>
      </c>
      <c r="B40" s="20" t="s">
        <v>1434</v>
      </c>
      <c r="C40" s="108"/>
      <c r="D40" t="s">
        <v>93</v>
      </c>
    </row>
    <row r="41" spans="1:5" x14ac:dyDescent="0.25">
      <c r="A41" t="s">
        <v>1398</v>
      </c>
      <c r="B41" s="20">
        <v>969696</v>
      </c>
      <c r="C41" s="101"/>
      <c r="D41" t="s">
        <v>9</v>
      </c>
    </row>
    <row r="42" spans="1:5" x14ac:dyDescent="0.25">
      <c r="A42" t="s">
        <v>1411</v>
      </c>
      <c r="B42" s="20" t="s">
        <v>1412</v>
      </c>
      <c r="C42" s="103"/>
      <c r="D42" t="s">
        <v>1321</v>
      </c>
    </row>
    <row r="43" spans="1:5" x14ac:dyDescent="0.25">
      <c r="A43" t="s">
        <v>1420</v>
      </c>
      <c r="B43" s="20" t="s">
        <v>1416</v>
      </c>
      <c r="C43" s="109"/>
      <c r="D43" t="s">
        <v>131</v>
      </c>
    </row>
    <row r="44" spans="1:5" x14ac:dyDescent="0.25">
      <c r="A44" t="s">
        <v>1421</v>
      </c>
      <c r="B44" s="20" t="s">
        <v>1417</v>
      </c>
      <c r="C44" s="110"/>
      <c r="D44" t="s">
        <v>1330</v>
      </c>
    </row>
    <row r="45" spans="1:5" x14ac:dyDescent="0.25">
      <c r="A45" t="s">
        <v>1403</v>
      </c>
      <c r="B45" s="20" t="s">
        <v>1414</v>
      </c>
      <c r="C45" s="106"/>
      <c r="D45" t="s">
        <v>1379</v>
      </c>
    </row>
    <row r="46" spans="1:5" x14ac:dyDescent="0.25">
      <c r="A46" t="s">
        <v>1485</v>
      </c>
      <c r="B46" s="99" t="s">
        <v>1487</v>
      </c>
      <c r="C46" s="117"/>
      <c r="D46" t="s">
        <v>1686</v>
      </c>
    </row>
    <row r="48" spans="1:5" x14ac:dyDescent="0.25">
      <c r="A48" s="42" t="s">
        <v>1422</v>
      </c>
      <c r="B48" s="97"/>
      <c r="C48" s="89"/>
      <c r="D48" s="89"/>
    </row>
    <row r="49" spans="1:4" x14ac:dyDescent="0.25">
      <c r="A49" s="9" t="s">
        <v>1393</v>
      </c>
      <c r="B49" s="98" t="s">
        <v>1394</v>
      </c>
      <c r="C49" s="9" t="s">
        <v>1395</v>
      </c>
      <c r="D49" s="9" t="s">
        <v>1396</v>
      </c>
    </row>
    <row r="50" spans="1:4" x14ac:dyDescent="0.25">
      <c r="A50" t="s">
        <v>1404</v>
      </c>
      <c r="B50" s="99" t="s">
        <v>1409</v>
      </c>
      <c r="C50" s="102"/>
      <c r="D50" t="s">
        <v>1423</v>
      </c>
    </row>
    <row r="51" spans="1:4" x14ac:dyDescent="0.25">
      <c r="A51" t="s">
        <v>1398</v>
      </c>
      <c r="B51" s="20">
        <v>969696</v>
      </c>
      <c r="C51" s="101"/>
      <c r="D51" t="s">
        <v>1424</v>
      </c>
    </row>
    <row r="52" spans="1:4" x14ac:dyDescent="0.25">
      <c r="A52" t="s">
        <v>1411</v>
      </c>
      <c r="B52" s="20" t="s">
        <v>1412</v>
      </c>
      <c r="C52" s="103"/>
      <c r="D52" t="s">
        <v>1425</v>
      </c>
    </row>
    <row r="53" spans="1:4" x14ac:dyDescent="0.25">
      <c r="A53" t="s">
        <v>1485</v>
      </c>
      <c r="B53" s="99" t="s">
        <v>1487</v>
      </c>
      <c r="C53" s="117"/>
      <c r="D53" t="s">
        <v>1687</v>
      </c>
    </row>
    <row r="55" spans="1:4" x14ac:dyDescent="0.25">
      <c r="A55" s="42" t="s">
        <v>1426</v>
      </c>
      <c r="B55" s="97"/>
      <c r="C55" s="89"/>
      <c r="D55" s="89"/>
    </row>
    <row r="56" spans="1:4" x14ac:dyDescent="0.25">
      <c r="A56" s="9" t="s">
        <v>1393</v>
      </c>
      <c r="B56" s="98" t="s">
        <v>1394</v>
      </c>
      <c r="C56" s="9" t="s">
        <v>1395</v>
      </c>
      <c r="D56" s="9" t="s">
        <v>1396</v>
      </c>
    </row>
    <row r="57" spans="1:4" x14ac:dyDescent="0.25">
      <c r="A57" t="s">
        <v>1411</v>
      </c>
      <c r="B57" s="20" t="s">
        <v>1412</v>
      </c>
      <c r="C57" s="103"/>
      <c r="D57" t="s">
        <v>1138</v>
      </c>
    </row>
    <row r="58" spans="1:4" x14ac:dyDescent="0.25">
      <c r="A58" t="s">
        <v>1405</v>
      </c>
      <c r="B58" s="99" t="s">
        <v>1406</v>
      </c>
      <c r="C58" s="95"/>
      <c r="D58" t="s">
        <v>556</v>
      </c>
    </row>
    <row r="59" spans="1:4" x14ac:dyDescent="0.25">
      <c r="A59" t="s">
        <v>1404</v>
      </c>
      <c r="B59" s="99" t="s">
        <v>1409</v>
      </c>
      <c r="C59" s="102"/>
      <c r="D59" t="s">
        <v>1137</v>
      </c>
    </row>
    <row r="60" spans="1:4" x14ac:dyDescent="0.25">
      <c r="A60" t="s">
        <v>1398</v>
      </c>
      <c r="B60" s="99" t="s">
        <v>1408</v>
      </c>
      <c r="C60" s="101"/>
      <c r="D60" t="s">
        <v>1129</v>
      </c>
    </row>
    <row r="61" spans="1:4" x14ac:dyDescent="0.25">
      <c r="B61" s="99"/>
    </row>
    <row r="62" spans="1:4" x14ac:dyDescent="0.25">
      <c r="A62" s="42" t="s">
        <v>1563</v>
      </c>
      <c r="B62" s="97"/>
      <c r="C62" s="89"/>
      <c r="D62" s="89"/>
    </row>
    <row r="63" spans="1:4" x14ac:dyDescent="0.25">
      <c r="A63" s="9" t="s">
        <v>1393</v>
      </c>
      <c r="B63" s="98" t="s">
        <v>1394</v>
      </c>
      <c r="C63" s="9" t="s">
        <v>1395</v>
      </c>
      <c r="D63" s="9" t="s">
        <v>1396</v>
      </c>
    </row>
    <row r="64" spans="1:4" x14ac:dyDescent="0.25">
      <c r="A64" t="s">
        <v>1404</v>
      </c>
      <c r="B64" s="99" t="s">
        <v>1409</v>
      </c>
      <c r="C64" s="102"/>
      <c r="D64" t="s">
        <v>1455</v>
      </c>
    </row>
    <row r="65" spans="1:4" x14ac:dyDescent="0.25">
      <c r="A65" t="s">
        <v>1419</v>
      </c>
      <c r="B65" s="20" t="s">
        <v>1415</v>
      </c>
      <c r="C65" s="107"/>
      <c r="D65" t="s">
        <v>1456</v>
      </c>
    </row>
    <row r="66" spans="1:4" x14ac:dyDescent="0.25">
      <c r="A66" t="s">
        <v>1418</v>
      </c>
      <c r="B66" s="20" t="s">
        <v>1434</v>
      </c>
      <c r="C66" s="108"/>
      <c r="D66" t="s">
        <v>1457</v>
      </c>
    </row>
    <row r="67" spans="1:4" x14ac:dyDescent="0.25">
      <c r="A67" t="s">
        <v>1411</v>
      </c>
      <c r="B67" s="99" t="s">
        <v>1412</v>
      </c>
      <c r="C67" s="103"/>
      <c r="D67" t="s">
        <v>1458</v>
      </c>
    </row>
    <row r="68" spans="1:4" x14ac:dyDescent="0.25">
      <c r="A68" t="s">
        <v>1405</v>
      </c>
      <c r="B68" s="99" t="s">
        <v>1406</v>
      </c>
      <c r="C68" s="95"/>
      <c r="D68" t="s">
        <v>1459</v>
      </c>
    </row>
    <row r="70" spans="1:4" x14ac:dyDescent="0.25">
      <c r="A70" s="42" t="s">
        <v>1832</v>
      </c>
      <c r="B70" s="97"/>
      <c r="C70" s="89"/>
      <c r="D70" s="89"/>
    </row>
    <row r="71" spans="1:4" x14ac:dyDescent="0.25">
      <c r="A71" s="9" t="s">
        <v>1393</v>
      </c>
      <c r="B71" s="98" t="s">
        <v>1394</v>
      </c>
      <c r="C71" s="9" t="s">
        <v>1395</v>
      </c>
      <c r="D71" s="9" t="s">
        <v>1396</v>
      </c>
    </row>
    <row r="72" spans="1:4" x14ac:dyDescent="0.25">
      <c r="A72" t="s">
        <v>1419</v>
      </c>
      <c r="B72" s="20" t="s">
        <v>1415</v>
      </c>
      <c r="C72" s="107"/>
      <c r="D72" t="s">
        <v>1822</v>
      </c>
    </row>
    <row r="73" spans="1:4" x14ac:dyDescent="0.25">
      <c r="A73" t="s">
        <v>1404</v>
      </c>
      <c r="B73" s="99" t="s">
        <v>1409</v>
      </c>
      <c r="C73" s="102"/>
      <c r="D73" t="s">
        <v>1821</v>
      </c>
    </row>
    <row r="74" spans="1:4" x14ac:dyDescent="0.25">
      <c r="A74" t="s">
        <v>1403</v>
      </c>
      <c r="B74" s="20" t="s">
        <v>1414</v>
      </c>
      <c r="C74" s="106"/>
      <c r="D74" t="s">
        <v>1818</v>
      </c>
    </row>
    <row r="75" spans="1:4" x14ac:dyDescent="0.25">
      <c r="A75" t="s">
        <v>1443</v>
      </c>
      <c r="B75" s="20" t="s">
        <v>1437</v>
      </c>
      <c r="C75" s="116"/>
      <c r="D75" t="s">
        <v>1819</v>
      </c>
    </row>
    <row r="76" spans="1:4" x14ac:dyDescent="0.25">
      <c r="A76" t="s">
        <v>1421</v>
      </c>
      <c r="B76" s="20" t="s">
        <v>1417</v>
      </c>
      <c r="C76" s="110"/>
      <c r="D76" t="s">
        <v>1820</v>
      </c>
    </row>
    <row r="78" spans="1:4" x14ac:dyDescent="0.25">
      <c r="A78" s="42" t="s">
        <v>1906</v>
      </c>
      <c r="B78" s="97"/>
      <c r="C78" s="89"/>
      <c r="D78" s="89"/>
    </row>
    <row r="79" spans="1:4" x14ac:dyDescent="0.25">
      <c r="A79" s="9" t="s">
        <v>1393</v>
      </c>
      <c r="B79" s="98" t="s">
        <v>1394</v>
      </c>
      <c r="C79" s="9" t="s">
        <v>1395</v>
      </c>
      <c r="D79" s="9" t="s">
        <v>1396</v>
      </c>
    </row>
    <row r="80" spans="1:4" x14ac:dyDescent="0.25">
      <c r="A80" t="s">
        <v>1485</v>
      </c>
      <c r="B80" s="99" t="s">
        <v>1487</v>
      </c>
      <c r="C80" s="117"/>
      <c r="D80" t="s">
        <v>1839</v>
      </c>
    </row>
    <row r="81" spans="1:4" x14ac:dyDescent="0.25">
      <c r="A81" t="s">
        <v>1419</v>
      </c>
      <c r="B81" s="20" t="s">
        <v>1415</v>
      </c>
      <c r="C81" s="107"/>
      <c r="D81" t="s">
        <v>1840</v>
      </c>
    </row>
    <row r="82" spans="1:4" x14ac:dyDescent="0.25">
      <c r="A82" t="s">
        <v>1421</v>
      </c>
      <c r="B82" s="20" t="s">
        <v>1417</v>
      </c>
      <c r="C82" s="110"/>
      <c r="D82" t="s">
        <v>454</v>
      </c>
    </row>
    <row r="83" spans="1:4" x14ac:dyDescent="0.25">
      <c r="A83" t="s">
        <v>1420</v>
      </c>
      <c r="B83" s="20" t="s">
        <v>1416</v>
      </c>
      <c r="C83" s="109"/>
      <c r="D83" t="s">
        <v>1841</v>
      </c>
    </row>
    <row r="84" spans="1:4" x14ac:dyDescent="0.25">
      <c r="A84" t="s">
        <v>1418</v>
      </c>
      <c r="B84" s="20" t="s">
        <v>1434</v>
      </c>
      <c r="C84" s="108"/>
      <c r="D84" t="s">
        <v>1842</v>
      </c>
    </row>
    <row r="85" spans="1:4" x14ac:dyDescent="0.25">
      <c r="A85" t="s">
        <v>1398</v>
      </c>
      <c r="B85" s="99" t="s">
        <v>1408</v>
      </c>
      <c r="C85" s="101"/>
      <c r="D85" t="s">
        <v>259</v>
      </c>
    </row>
    <row r="86" spans="1:4" x14ac:dyDescent="0.25">
      <c r="A86" t="s">
        <v>1404</v>
      </c>
      <c r="B86" s="99" t="s">
        <v>1409</v>
      </c>
      <c r="C86" s="102"/>
      <c r="D86" t="s">
        <v>1843</v>
      </c>
    </row>
    <row r="87" spans="1:4" x14ac:dyDescent="0.25">
      <c r="A87" t="s">
        <v>1411</v>
      </c>
      <c r="B87" s="99" t="s">
        <v>1412</v>
      </c>
      <c r="C87" s="103"/>
      <c r="D87" t="s">
        <v>1844</v>
      </c>
    </row>
    <row r="88" spans="1:4" x14ac:dyDescent="0.25">
      <c r="A88" t="s">
        <v>1403</v>
      </c>
      <c r="B88" s="20" t="s">
        <v>1414</v>
      </c>
      <c r="C88" s="106"/>
      <c r="D88" t="s">
        <v>1845</v>
      </c>
    </row>
    <row r="89" spans="1:4" x14ac:dyDescent="0.25">
      <c r="A89" t="s">
        <v>1405</v>
      </c>
      <c r="B89" s="99" t="s">
        <v>1406</v>
      </c>
      <c r="C89" s="95"/>
      <c r="D89" t="s">
        <v>1459</v>
      </c>
    </row>
    <row r="90" spans="1:4" x14ac:dyDescent="0.25">
      <c r="B90" s="99"/>
    </row>
    <row r="91" spans="1:4" x14ac:dyDescent="0.25">
      <c r="A91" s="42" t="s">
        <v>1804</v>
      </c>
      <c r="B91" s="97"/>
      <c r="C91" s="89"/>
      <c r="D91" s="89"/>
    </row>
    <row r="92" spans="1:4" x14ac:dyDescent="0.25">
      <c r="A92" s="9" t="s">
        <v>1393</v>
      </c>
      <c r="B92" s="98" t="s">
        <v>1394</v>
      </c>
      <c r="C92" s="9" t="s">
        <v>1395</v>
      </c>
      <c r="D92" s="9" t="s">
        <v>1396</v>
      </c>
    </row>
    <row r="93" spans="1:4" x14ac:dyDescent="0.25">
      <c r="A93" t="s">
        <v>1404</v>
      </c>
      <c r="B93" s="99" t="s">
        <v>1409</v>
      </c>
      <c r="C93" s="102"/>
      <c r="D93" t="s">
        <v>1752</v>
      </c>
    </row>
    <row r="94" spans="1:4" x14ac:dyDescent="0.25">
      <c r="A94" t="s">
        <v>1419</v>
      </c>
      <c r="B94" s="20" t="s">
        <v>1415</v>
      </c>
      <c r="C94" s="107"/>
      <c r="D94" t="s">
        <v>1753</v>
      </c>
    </row>
    <row r="95" spans="1:4" x14ac:dyDescent="0.25">
      <c r="A95" t="s">
        <v>1418</v>
      </c>
      <c r="B95" s="20" t="s">
        <v>1434</v>
      </c>
      <c r="C95" s="108"/>
      <c r="D95" t="s">
        <v>1754</v>
      </c>
    </row>
    <row r="96" spans="1:4" x14ac:dyDescent="0.25">
      <c r="A96" t="s">
        <v>1405</v>
      </c>
      <c r="B96" s="99" t="s">
        <v>1406</v>
      </c>
      <c r="C96" s="95"/>
      <c r="D96" t="s">
        <v>1459</v>
      </c>
    </row>
    <row r="98" spans="1:4" x14ac:dyDescent="0.25">
      <c r="A98" s="42" t="s">
        <v>2121</v>
      </c>
      <c r="B98" s="97"/>
      <c r="C98" s="89"/>
      <c r="D98" s="89"/>
    </row>
    <row r="99" spans="1:4" x14ac:dyDescent="0.25">
      <c r="A99" s="9" t="s">
        <v>1393</v>
      </c>
      <c r="B99" s="98" t="s">
        <v>1394</v>
      </c>
      <c r="C99" s="9" t="s">
        <v>1395</v>
      </c>
      <c r="D99" s="9" t="s">
        <v>1396</v>
      </c>
    </row>
    <row r="100" spans="1:4" x14ac:dyDescent="0.25">
      <c r="A100" t="s">
        <v>1439</v>
      </c>
      <c r="B100" s="20" t="s">
        <v>1433</v>
      </c>
      <c r="C100" s="113"/>
      <c r="D100" t="s">
        <v>2020</v>
      </c>
    </row>
    <row r="101" spans="1:4" x14ac:dyDescent="0.25">
      <c r="A101" t="s">
        <v>1411</v>
      </c>
      <c r="B101" s="99" t="s">
        <v>1412</v>
      </c>
      <c r="C101" s="103"/>
      <c r="D101" t="s">
        <v>2021</v>
      </c>
    </row>
    <row r="103" spans="1:4" x14ac:dyDescent="0.25">
      <c r="A103" s="42" t="s">
        <v>2022</v>
      </c>
      <c r="B103" s="97"/>
      <c r="C103" s="89"/>
      <c r="D103" s="89"/>
    </row>
    <row r="104" spans="1:4" x14ac:dyDescent="0.25">
      <c r="A104" s="9" t="s">
        <v>1393</v>
      </c>
      <c r="B104" s="98" t="s">
        <v>1394</v>
      </c>
      <c r="C104" s="9" t="s">
        <v>1395</v>
      </c>
      <c r="D104" s="9" t="s">
        <v>1396</v>
      </c>
    </row>
    <row r="105" spans="1:4" x14ac:dyDescent="0.25">
      <c r="A105" t="s">
        <v>1404</v>
      </c>
      <c r="B105" s="99" t="s">
        <v>1409</v>
      </c>
      <c r="C105" s="102"/>
      <c r="D105" t="s">
        <v>2023</v>
      </c>
    </row>
    <row r="106" spans="1:4" x14ac:dyDescent="0.25">
      <c r="A106" t="s">
        <v>1418</v>
      </c>
      <c r="B106" s="20" t="s">
        <v>1434</v>
      </c>
      <c r="C106" s="108"/>
      <c r="D106" t="s">
        <v>2024</v>
      </c>
    </row>
    <row r="107" spans="1:4" x14ac:dyDescent="0.25">
      <c r="A107" t="s">
        <v>1411</v>
      </c>
      <c r="B107" s="99" t="s">
        <v>1412</v>
      </c>
      <c r="C107" s="103"/>
      <c r="D107" t="s">
        <v>2025</v>
      </c>
    </row>
    <row r="108" spans="1:4" x14ac:dyDescent="0.25">
      <c r="A108" t="s">
        <v>1419</v>
      </c>
      <c r="B108" s="20" t="s">
        <v>1415</v>
      </c>
      <c r="C108" s="107"/>
      <c r="D108" t="s">
        <v>2026</v>
      </c>
    </row>
    <row r="110" spans="1:4" x14ac:dyDescent="0.25">
      <c r="A110" s="42" t="s">
        <v>2027</v>
      </c>
      <c r="B110" s="97"/>
      <c r="C110" s="89"/>
      <c r="D110" s="89"/>
    </row>
    <row r="111" spans="1:4" x14ac:dyDescent="0.25">
      <c r="A111" s="9" t="s">
        <v>1393</v>
      </c>
      <c r="B111" s="98" t="s">
        <v>1394</v>
      </c>
      <c r="C111" s="9" t="s">
        <v>1395</v>
      </c>
      <c r="D111" s="9" t="s">
        <v>1396</v>
      </c>
    </row>
    <row r="112" spans="1:4" x14ac:dyDescent="0.25">
      <c r="A112" t="s">
        <v>1443</v>
      </c>
      <c r="B112" s="20" t="s">
        <v>1437</v>
      </c>
      <c r="C112" s="116"/>
      <c r="D112" t="s">
        <v>2028</v>
      </c>
    </row>
    <row r="113" spans="1:4" x14ac:dyDescent="0.25">
      <c r="A113" t="s">
        <v>1420</v>
      </c>
      <c r="B113" s="20" t="s">
        <v>1416</v>
      </c>
      <c r="C113" s="109"/>
      <c r="D113" t="s">
        <v>2029</v>
      </c>
    </row>
    <row r="115" spans="1:4" x14ac:dyDescent="0.25">
      <c r="A115" s="42" t="s">
        <v>2030</v>
      </c>
      <c r="B115" s="97"/>
      <c r="C115" s="89"/>
      <c r="D115" s="89"/>
    </row>
    <row r="116" spans="1:4" x14ac:dyDescent="0.25">
      <c r="A116" s="9" t="s">
        <v>1393</v>
      </c>
      <c r="B116" s="98" t="s">
        <v>1394</v>
      </c>
      <c r="C116" s="9" t="s">
        <v>1395</v>
      </c>
      <c r="D116" s="9" t="s">
        <v>1396</v>
      </c>
    </row>
    <row r="117" spans="1:4" x14ac:dyDescent="0.25">
      <c r="A117" t="s">
        <v>1439</v>
      </c>
      <c r="B117" s="20" t="s">
        <v>1433</v>
      </c>
      <c r="C117" s="113"/>
      <c r="D117" t="s">
        <v>2031</v>
      </c>
    </row>
    <row r="118" spans="1:4" x14ac:dyDescent="0.25">
      <c r="A118" t="s">
        <v>1419</v>
      </c>
      <c r="B118" s="20" t="s">
        <v>1415</v>
      </c>
      <c r="C118" s="107"/>
      <c r="D118" t="s">
        <v>2032</v>
      </c>
    </row>
    <row r="119" spans="1:4" x14ac:dyDescent="0.25">
      <c r="A119" t="s">
        <v>1421</v>
      </c>
      <c r="B119" s="20" t="s">
        <v>1417</v>
      </c>
      <c r="C119" s="110"/>
      <c r="D119" t="s">
        <v>2033</v>
      </c>
    </row>
    <row r="120" spans="1:4" x14ac:dyDescent="0.25">
      <c r="A120" t="s">
        <v>1411</v>
      </c>
      <c r="B120" s="99" t="s">
        <v>1412</v>
      </c>
      <c r="C120" s="103"/>
      <c r="D120" t="s">
        <v>2034</v>
      </c>
    </row>
    <row r="121" spans="1:4" x14ac:dyDescent="0.25">
      <c r="A121" t="s">
        <v>1418</v>
      </c>
      <c r="B121" s="20" t="s">
        <v>1434</v>
      </c>
      <c r="C121" s="108"/>
      <c r="D121" t="s">
        <v>2035</v>
      </c>
    </row>
    <row r="122" spans="1:4" x14ac:dyDescent="0.25">
      <c r="A122" t="s">
        <v>1398</v>
      </c>
      <c r="B122" s="99" t="s">
        <v>1408</v>
      </c>
      <c r="C122" s="101"/>
      <c r="D122" t="s">
        <v>2036</v>
      </c>
    </row>
    <row r="123" spans="1:4" x14ac:dyDescent="0.25">
      <c r="A123" t="s">
        <v>1404</v>
      </c>
      <c r="B123" s="99" t="s">
        <v>1409</v>
      </c>
      <c r="C123" s="102"/>
      <c r="D123" t="s">
        <v>2037</v>
      </c>
    </row>
    <row r="125" spans="1:4" x14ac:dyDescent="0.25">
      <c r="A125" s="42" t="s">
        <v>1766</v>
      </c>
      <c r="B125" s="97"/>
      <c r="C125" s="89"/>
      <c r="D125" s="89"/>
    </row>
    <row r="126" spans="1:4" x14ac:dyDescent="0.25">
      <c r="A126" s="9" t="s">
        <v>1393</v>
      </c>
      <c r="B126" s="98" t="s">
        <v>1394</v>
      </c>
      <c r="C126" s="9" t="s">
        <v>1395</v>
      </c>
      <c r="D126" s="9" t="s">
        <v>1396</v>
      </c>
    </row>
    <row r="127" spans="1:4" x14ac:dyDescent="0.25">
      <c r="A127" t="s">
        <v>1419</v>
      </c>
      <c r="B127" s="20" t="s">
        <v>1415</v>
      </c>
      <c r="C127" s="107"/>
      <c r="D127" t="s">
        <v>1767</v>
      </c>
    </row>
    <row r="128" spans="1:4" x14ac:dyDescent="0.25">
      <c r="A128" t="s">
        <v>1411</v>
      </c>
      <c r="B128" s="99" t="s">
        <v>1412</v>
      </c>
      <c r="C128" s="103"/>
      <c r="D128" t="s">
        <v>1768</v>
      </c>
    </row>
    <row r="129" spans="1:4" x14ac:dyDescent="0.25">
      <c r="A129" t="s">
        <v>1405</v>
      </c>
      <c r="B129" s="99" t="s">
        <v>1406</v>
      </c>
      <c r="C129" s="95"/>
      <c r="D129" t="s">
        <v>1459</v>
      </c>
    </row>
    <row r="130" spans="1:4" x14ac:dyDescent="0.25">
      <c r="B130" s="99"/>
    </row>
    <row r="131" spans="1:4" x14ac:dyDescent="0.25">
      <c r="A131" s="42" t="s">
        <v>1805</v>
      </c>
      <c r="B131" s="97"/>
      <c r="C131" s="89"/>
      <c r="D131" s="89"/>
    </row>
    <row r="132" spans="1:4" x14ac:dyDescent="0.25">
      <c r="A132" s="9" t="s">
        <v>1393</v>
      </c>
      <c r="B132" s="98" t="s">
        <v>1394</v>
      </c>
      <c r="C132" s="9" t="s">
        <v>1395</v>
      </c>
      <c r="D132" s="9" t="s">
        <v>1396</v>
      </c>
    </row>
    <row r="133" spans="1:4" x14ac:dyDescent="0.25">
      <c r="A133" t="s">
        <v>1404</v>
      </c>
      <c r="B133" s="99" t="s">
        <v>1409</v>
      </c>
      <c r="C133" s="102"/>
      <c r="D133" t="s">
        <v>1806</v>
      </c>
    </row>
    <row r="134" spans="1:4" x14ac:dyDescent="0.25">
      <c r="A134" t="s">
        <v>1443</v>
      </c>
      <c r="B134" s="20" t="s">
        <v>1437</v>
      </c>
      <c r="C134" s="116"/>
      <c r="D134" t="s">
        <v>1807</v>
      </c>
    </row>
    <row r="135" spans="1:4" x14ac:dyDescent="0.25">
      <c r="A135" t="s">
        <v>1421</v>
      </c>
      <c r="B135" s="20" t="s">
        <v>1417</v>
      </c>
      <c r="C135" s="110"/>
      <c r="D135" t="s">
        <v>1808</v>
      </c>
    </row>
    <row r="136" spans="1:4" x14ac:dyDescent="0.25">
      <c r="A136" t="s">
        <v>1405</v>
      </c>
      <c r="B136" s="99" t="s">
        <v>1406</v>
      </c>
      <c r="C136" s="95"/>
      <c r="D136" t="s">
        <v>1459</v>
      </c>
    </row>
    <row r="138" spans="1:4" x14ac:dyDescent="0.25">
      <c r="A138" s="42" t="s">
        <v>1461</v>
      </c>
      <c r="B138" s="97"/>
      <c r="C138" s="89"/>
      <c r="D138" s="89"/>
    </row>
    <row r="139" spans="1:4" x14ac:dyDescent="0.25">
      <c r="A139" s="9" t="s">
        <v>1393</v>
      </c>
      <c r="B139" s="98" t="s">
        <v>1394</v>
      </c>
      <c r="C139" s="9" t="s">
        <v>1395</v>
      </c>
      <c r="D139" s="9" t="s">
        <v>1396</v>
      </c>
    </row>
    <row r="140" spans="1:4" x14ac:dyDescent="0.25">
      <c r="A140" t="s">
        <v>1405</v>
      </c>
      <c r="B140" s="99" t="s">
        <v>1406</v>
      </c>
      <c r="C140" s="95"/>
      <c r="D140" t="s">
        <v>1462</v>
      </c>
    </row>
    <row r="141" spans="1:4" x14ac:dyDescent="0.25">
      <c r="A141" t="s">
        <v>1419</v>
      </c>
      <c r="B141" s="20" t="s">
        <v>1415</v>
      </c>
      <c r="C141" s="107"/>
      <c r="D141" t="s">
        <v>1463</v>
      </c>
    </row>
    <row r="142" spans="1:4" x14ac:dyDescent="0.25">
      <c r="A142" t="s">
        <v>1421</v>
      </c>
      <c r="B142" s="20" t="s">
        <v>1417</v>
      </c>
      <c r="C142" s="110"/>
      <c r="D142" t="s">
        <v>1555</v>
      </c>
    </row>
    <row r="143" spans="1:4" x14ac:dyDescent="0.25">
      <c r="A143" t="s">
        <v>1420</v>
      </c>
      <c r="B143" s="20" t="s">
        <v>1416</v>
      </c>
      <c r="C143" s="109"/>
      <c r="D143" t="s">
        <v>1464</v>
      </c>
    </row>
    <row r="144" spans="1:4" x14ac:dyDescent="0.25">
      <c r="A144" t="s">
        <v>1418</v>
      </c>
      <c r="B144" s="20" t="s">
        <v>1434</v>
      </c>
      <c r="C144" s="108"/>
      <c r="D144" t="s">
        <v>1465</v>
      </c>
    </row>
    <row r="145" spans="1:4" x14ac:dyDescent="0.25">
      <c r="A145" t="s">
        <v>1398</v>
      </c>
      <c r="B145" s="99" t="s">
        <v>1408</v>
      </c>
      <c r="C145" s="101"/>
      <c r="D145" t="s">
        <v>1466</v>
      </c>
    </row>
    <row r="146" spans="1:4" x14ac:dyDescent="0.25">
      <c r="A146" t="s">
        <v>1404</v>
      </c>
      <c r="B146" s="99" t="s">
        <v>1409</v>
      </c>
      <c r="C146" s="102"/>
      <c r="D146" t="s">
        <v>1467</v>
      </c>
    </row>
    <row r="147" spans="1:4" x14ac:dyDescent="0.25">
      <c r="A147" t="s">
        <v>1411</v>
      </c>
      <c r="B147" s="99" t="s">
        <v>1412</v>
      </c>
      <c r="C147" s="103"/>
      <c r="D147" t="s">
        <v>1468</v>
      </c>
    </row>
    <row r="148" spans="1:4" x14ac:dyDescent="0.25">
      <c r="A148" t="s">
        <v>1403</v>
      </c>
      <c r="B148" s="20" t="s">
        <v>1414</v>
      </c>
      <c r="C148" s="106"/>
      <c r="D148" t="s">
        <v>1469</v>
      </c>
    </row>
    <row r="150" spans="1:4" x14ac:dyDescent="0.25">
      <c r="A150" s="42" t="s">
        <v>1460</v>
      </c>
      <c r="B150" s="97"/>
      <c r="C150" s="89"/>
      <c r="D150" s="89"/>
    </row>
    <row r="151" spans="1:4" x14ac:dyDescent="0.25">
      <c r="A151" s="9" t="s">
        <v>1393</v>
      </c>
      <c r="B151" s="98" t="s">
        <v>1394</v>
      </c>
      <c r="C151" s="9" t="s">
        <v>1395</v>
      </c>
      <c r="D151" s="9" t="s">
        <v>1396</v>
      </c>
    </row>
    <row r="152" spans="1:4" x14ac:dyDescent="0.25">
      <c r="A152" t="s">
        <v>1411</v>
      </c>
      <c r="B152" s="99" t="s">
        <v>1412</v>
      </c>
      <c r="C152" s="103"/>
      <c r="D152" t="s">
        <v>1573</v>
      </c>
    </row>
    <row r="153" spans="1:4" x14ac:dyDescent="0.25">
      <c r="A153" t="s">
        <v>1418</v>
      </c>
      <c r="B153" s="20" t="s">
        <v>1434</v>
      </c>
      <c r="C153" s="108"/>
      <c r="D153" t="s">
        <v>1574</v>
      </c>
    </row>
    <row r="154" spans="1:4" x14ac:dyDescent="0.25">
      <c r="A154" t="s">
        <v>1404</v>
      </c>
      <c r="B154" s="99" t="s">
        <v>1409</v>
      </c>
      <c r="C154" s="102"/>
      <c r="D154" t="s">
        <v>1564</v>
      </c>
    </row>
    <row r="155" spans="1:4" x14ac:dyDescent="0.25">
      <c r="A155" t="s">
        <v>1419</v>
      </c>
      <c r="B155" s="20" t="s">
        <v>1415</v>
      </c>
      <c r="C155" s="107"/>
      <c r="D155" t="s">
        <v>1565</v>
      </c>
    </row>
    <row r="156" spans="1:4" x14ac:dyDescent="0.25">
      <c r="A156" t="s">
        <v>1405</v>
      </c>
      <c r="B156" s="99" t="s">
        <v>1406</v>
      </c>
      <c r="C156" s="95"/>
      <c r="D156" t="s">
        <v>1459</v>
      </c>
    </row>
    <row r="158" spans="1:4" x14ac:dyDescent="0.25">
      <c r="A158" s="42" t="s">
        <v>1397</v>
      </c>
      <c r="B158" s="97"/>
      <c r="C158" s="89"/>
      <c r="D158" s="89"/>
    </row>
    <row r="159" spans="1:4" x14ac:dyDescent="0.25">
      <c r="A159" s="9" t="s">
        <v>1393</v>
      </c>
      <c r="B159" s="98" t="s">
        <v>1394</v>
      </c>
      <c r="C159" s="9" t="s">
        <v>1395</v>
      </c>
      <c r="D159" s="9" t="s">
        <v>1396</v>
      </c>
    </row>
    <row r="160" spans="1:4" x14ac:dyDescent="0.25">
      <c r="A160" t="s">
        <v>1418</v>
      </c>
      <c r="B160" s="20" t="s">
        <v>1434</v>
      </c>
      <c r="C160" s="108"/>
      <c r="D160" t="s">
        <v>1141</v>
      </c>
    </row>
    <row r="161" spans="1:4" x14ac:dyDescent="0.25">
      <c r="A161" t="s">
        <v>1398</v>
      </c>
      <c r="B161" s="99" t="s">
        <v>1408</v>
      </c>
      <c r="C161" s="101"/>
      <c r="D161" t="s">
        <v>1143</v>
      </c>
    </row>
    <row r="162" spans="1:4" x14ac:dyDescent="0.25">
      <c r="A162" t="s">
        <v>1404</v>
      </c>
      <c r="B162" s="99" t="s">
        <v>1409</v>
      </c>
      <c r="C162" s="102"/>
      <c r="D162" t="s">
        <v>1142</v>
      </c>
    </row>
    <row r="163" spans="1:4" x14ac:dyDescent="0.25">
      <c r="A163" t="s">
        <v>1403</v>
      </c>
      <c r="B163" s="20" t="s">
        <v>1414</v>
      </c>
      <c r="C163" s="104"/>
      <c r="D163" t="s">
        <v>1400</v>
      </c>
    </row>
    <row r="164" spans="1:4" x14ac:dyDescent="0.25">
      <c r="A164" t="s">
        <v>1419</v>
      </c>
      <c r="B164" s="20" t="s">
        <v>1415</v>
      </c>
      <c r="C164" s="107"/>
      <c r="D164" t="s">
        <v>1401</v>
      </c>
    </row>
    <row r="165" spans="1:4" x14ac:dyDescent="0.25">
      <c r="A165" t="s">
        <v>1405</v>
      </c>
      <c r="B165" s="99" t="s">
        <v>1406</v>
      </c>
      <c r="C165" s="95"/>
      <c r="D165" t="s">
        <v>1144</v>
      </c>
    </row>
    <row r="166" spans="1:4" x14ac:dyDescent="0.25">
      <c r="A166" t="s">
        <v>1411</v>
      </c>
      <c r="B166" s="99" t="s">
        <v>1412</v>
      </c>
      <c r="C166" s="103"/>
      <c r="D166" t="s">
        <v>1410</v>
      </c>
    </row>
    <row r="168" spans="1:4" x14ac:dyDescent="0.25">
      <c r="A168" s="42" t="s">
        <v>1444</v>
      </c>
      <c r="B168" s="97"/>
      <c r="C168" s="89"/>
      <c r="D168" s="89"/>
    </row>
    <row r="169" spans="1:4" x14ac:dyDescent="0.25">
      <c r="A169" s="9" t="s">
        <v>1393</v>
      </c>
      <c r="B169" s="98" t="s">
        <v>1394</v>
      </c>
      <c r="C169" s="9" t="s">
        <v>1395</v>
      </c>
      <c r="D169" s="9" t="s">
        <v>1396</v>
      </c>
    </row>
    <row r="170" spans="1:4" x14ac:dyDescent="0.25">
      <c r="A170" t="s">
        <v>1404</v>
      </c>
      <c r="B170" s="99" t="s">
        <v>1409</v>
      </c>
      <c r="C170" s="102"/>
      <c r="D170" t="s">
        <v>143</v>
      </c>
    </row>
    <row r="171" spans="1:4" x14ac:dyDescent="0.25">
      <c r="A171" t="s">
        <v>1392</v>
      </c>
      <c r="B171" s="100" t="s">
        <v>1399</v>
      </c>
      <c r="C171" s="96"/>
      <c r="D171" t="s">
        <v>1446</v>
      </c>
    </row>
    <row r="172" spans="1:4" x14ac:dyDescent="0.25">
      <c r="A172" t="s">
        <v>1443</v>
      </c>
      <c r="B172" s="20" t="s">
        <v>1437</v>
      </c>
      <c r="C172" s="116"/>
      <c r="D172" t="s">
        <v>1453</v>
      </c>
    </row>
    <row r="173" spans="1:4" x14ac:dyDescent="0.25">
      <c r="A173" t="s">
        <v>1411</v>
      </c>
      <c r="B173" s="99" t="s">
        <v>1412</v>
      </c>
      <c r="C173" s="103"/>
      <c r="D173" t="s">
        <v>1447</v>
      </c>
    </row>
    <row r="174" spans="1:4" x14ac:dyDescent="0.25">
      <c r="A174" t="s">
        <v>1420</v>
      </c>
      <c r="B174" s="20" t="s">
        <v>1416</v>
      </c>
      <c r="C174" s="109"/>
      <c r="D174" t="s">
        <v>1448</v>
      </c>
    </row>
    <row r="175" spans="1:4" x14ac:dyDescent="0.25">
      <c r="A175" t="s">
        <v>1419</v>
      </c>
      <c r="B175" s="20" t="s">
        <v>1415</v>
      </c>
      <c r="C175" s="107"/>
      <c r="D175" t="s">
        <v>1449</v>
      </c>
    </row>
    <row r="176" spans="1:4" x14ac:dyDescent="0.25">
      <c r="A176" t="s">
        <v>1438</v>
      </c>
      <c r="B176" s="20" t="s">
        <v>1435</v>
      </c>
      <c r="C176" s="115"/>
      <c r="D176" t="s">
        <v>1450</v>
      </c>
    </row>
    <row r="177" spans="1:4" x14ac:dyDescent="0.25">
      <c r="A177" t="s">
        <v>1405</v>
      </c>
      <c r="B177" s="99" t="s">
        <v>1406</v>
      </c>
      <c r="C177" s="95"/>
      <c r="D177" t="s">
        <v>1454</v>
      </c>
    </row>
    <row r="178" spans="1:4" x14ac:dyDescent="0.25">
      <c r="A178" t="s">
        <v>1418</v>
      </c>
      <c r="B178" s="20" t="s">
        <v>1434</v>
      </c>
      <c r="C178" s="108"/>
      <c r="D178" t="s">
        <v>1239</v>
      </c>
    </row>
    <row r="179" spans="1:4" x14ac:dyDescent="0.25">
      <c r="A179" t="s">
        <v>1421</v>
      </c>
      <c r="B179" s="20" t="s">
        <v>1417</v>
      </c>
      <c r="C179" s="110"/>
      <c r="D179" t="s">
        <v>2011</v>
      </c>
    </row>
    <row r="180" spans="1:4" x14ac:dyDescent="0.25">
      <c r="A180" t="s">
        <v>1398</v>
      </c>
      <c r="B180" s="99" t="s">
        <v>1408</v>
      </c>
      <c r="C180" s="101"/>
      <c r="D180" t="s">
        <v>1445</v>
      </c>
    </row>
    <row r="182" spans="1:4" x14ac:dyDescent="0.25">
      <c r="A182" s="42" t="s">
        <v>1470</v>
      </c>
      <c r="B182" s="97"/>
      <c r="C182" s="89"/>
      <c r="D182" s="89"/>
    </row>
    <row r="183" spans="1:4" x14ac:dyDescent="0.25">
      <c r="A183" s="9" t="s">
        <v>1393</v>
      </c>
      <c r="B183" s="98" t="s">
        <v>1394</v>
      </c>
      <c r="C183" s="9" t="s">
        <v>1395</v>
      </c>
      <c r="D183" s="9" t="s">
        <v>1396</v>
      </c>
    </row>
    <row r="184" spans="1:4" x14ac:dyDescent="0.25">
      <c r="A184" t="s">
        <v>1398</v>
      </c>
      <c r="B184" s="99" t="s">
        <v>1408</v>
      </c>
      <c r="C184" s="101"/>
      <c r="D184" t="s">
        <v>1652</v>
      </c>
    </row>
    <row r="185" spans="1:4" x14ac:dyDescent="0.25">
      <c r="A185" t="s">
        <v>1404</v>
      </c>
      <c r="B185" s="99" t="s">
        <v>1409</v>
      </c>
      <c r="C185" s="102"/>
      <c r="D185" t="s">
        <v>1922</v>
      </c>
    </row>
    <row r="186" spans="1:4" x14ac:dyDescent="0.25">
      <c r="A186" t="s">
        <v>1403</v>
      </c>
      <c r="B186" s="20" t="s">
        <v>1414</v>
      </c>
      <c r="C186" s="104"/>
      <c r="D186" t="s">
        <v>1923</v>
      </c>
    </row>
    <row r="187" spans="1:4" x14ac:dyDescent="0.25">
      <c r="A187" t="s">
        <v>1439</v>
      </c>
      <c r="B187" s="20" t="s">
        <v>1433</v>
      </c>
      <c r="C187" s="113"/>
      <c r="D187" t="s">
        <v>1924</v>
      </c>
    </row>
    <row r="188" spans="1:4" x14ac:dyDescent="0.25">
      <c r="A188" t="s">
        <v>1440</v>
      </c>
      <c r="B188" s="20" t="s">
        <v>1263</v>
      </c>
      <c r="C188" s="112"/>
      <c r="D188" t="s">
        <v>1925</v>
      </c>
    </row>
    <row r="189" spans="1:4" x14ac:dyDescent="0.25">
      <c r="A189" t="s">
        <v>1411</v>
      </c>
      <c r="B189" s="99" t="s">
        <v>1412</v>
      </c>
      <c r="C189" s="103"/>
      <c r="D189" t="s">
        <v>1926</v>
      </c>
    </row>
    <row r="190" spans="1:4" x14ac:dyDescent="0.25">
      <c r="A190" t="s">
        <v>1420</v>
      </c>
      <c r="B190" s="20" t="s">
        <v>1416</v>
      </c>
      <c r="C190" s="109"/>
      <c r="D190" t="s">
        <v>1927</v>
      </c>
    </row>
    <row r="191" spans="1:4" x14ac:dyDescent="0.25">
      <c r="A191" t="s">
        <v>1405</v>
      </c>
      <c r="B191" s="99" t="s">
        <v>1406</v>
      </c>
      <c r="C191" s="95"/>
      <c r="D191" t="s">
        <v>1928</v>
      </c>
    </row>
    <row r="192" spans="1:4" x14ac:dyDescent="0.25">
      <c r="A192" t="s">
        <v>1418</v>
      </c>
      <c r="B192" s="20" t="s">
        <v>1434</v>
      </c>
      <c r="C192" s="108"/>
      <c r="D192" t="s">
        <v>1471</v>
      </c>
    </row>
    <row r="193" spans="1:4" x14ac:dyDescent="0.25">
      <c r="A193" t="s">
        <v>1442</v>
      </c>
      <c r="B193" s="20" t="s">
        <v>1436</v>
      </c>
      <c r="C193" s="114"/>
      <c r="D193" t="s">
        <v>1929</v>
      </c>
    </row>
    <row r="194" spans="1:4" x14ac:dyDescent="0.25">
      <c r="A194" t="s">
        <v>1485</v>
      </c>
      <c r="B194" s="99" t="s">
        <v>1487</v>
      </c>
      <c r="C194" s="117"/>
      <c r="D194" t="s">
        <v>1930</v>
      </c>
    </row>
    <row r="195" spans="1:4" x14ac:dyDescent="0.25">
      <c r="A195" t="s">
        <v>1438</v>
      </c>
      <c r="B195" s="20" t="s">
        <v>1435</v>
      </c>
      <c r="C195" s="115"/>
      <c r="D195" t="s">
        <v>1931</v>
      </c>
    </row>
    <row r="196" spans="1:4" x14ac:dyDescent="0.25">
      <c r="A196" t="s">
        <v>1392</v>
      </c>
      <c r="B196" s="100" t="s">
        <v>1399</v>
      </c>
      <c r="C196" s="96"/>
      <c r="D196" t="s">
        <v>1472</v>
      </c>
    </row>
    <row r="197" spans="1:4" x14ac:dyDescent="0.25">
      <c r="A197" t="s">
        <v>1419</v>
      </c>
      <c r="B197" s="20" t="s">
        <v>1415</v>
      </c>
      <c r="C197" s="107"/>
      <c r="D197" t="s">
        <v>1932</v>
      </c>
    </row>
    <row r="198" spans="1:4" x14ac:dyDescent="0.25">
      <c r="A198" t="s">
        <v>1486</v>
      </c>
      <c r="B198" s="99">
        <v>740000</v>
      </c>
      <c r="C198" s="118"/>
      <c r="D198" t="s">
        <v>1933</v>
      </c>
    </row>
    <row r="199" spans="1:4" x14ac:dyDescent="0.25">
      <c r="A199" t="s">
        <v>1421</v>
      </c>
      <c r="B199" s="20" t="s">
        <v>1417</v>
      </c>
      <c r="C199" s="110"/>
      <c r="D199" t="s">
        <v>1934</v>
      </c>
    </row>
    <row r="200" spans="1:4" x14ac:dyDescent="0.25">
      <c r="A200" t="s">
        <v>1428</v>
      </c>
      <c r="B200" s="20" t="s">
        <v>1427</v>
      </c>
      <c r="C200" s="111"/>
      <c r="D200" t="s">
        <v>1935</v>
      </c>
    </row>
    <row r="201" spans="1:4" x14ac:dyDescent="0.25">
      <c r="A201" t="s">
        <v>1443</v>
      </c>
      <c r="B201" s="20" t="s">
        <v>1437</v>
      </c>
      <c r="C201" s="116"/>
      <c r="D201" t="s">
        <v>1936</v>
      </c>
    </row>
    <row r="202" spans="1:4" x14ac:dyDescent="0.25">
      <c r="A202" t="s">
        <v>1402</v>
      </c>
      <c r="B202" s="99" t="s">
        <v>1407</v>
      </c>
      <c r="C202" s="105"/>
      <c r="D202" t="s">
        <v>1937</v>
      </c>
    </row>
    <row r="203" spans="1:4" x14ac:dyDescent="0.25">
      <c r="A203" t="s">
        <v>1949</v>
      </c>
      <c r="B203" s="131" t="s">
        <v>1942</v>
      </c>
      <c r="C203" s="130"/>
      <c r="D203" t="s">
        <v>1938</v>
      </c>
    </row>
    <row r="204" spans="1:4" x14ac:dyDescent="0.25">
      <c r="A204" t="s">
        <v>1946</v>
      </c>
      <c r="B204" s="99" t="s">
        <v>1943</v>
      </c>
      <c r="C204" s="132"/>
      <c r="D204" t="s">
        <v>1939</v>
      </c>
    </row>
    <row r="205" spans="1:4" x14ac:dyDescent="0.25">
      <c r="A205" t="s">
        <v>1947</v>
      </c>
      <c r="B205" t="s">
        <v>1944</v>
      </c>
      <c r="C205" s="133"/>
      <c r="D205" t="s">
        <v>1940</v>
      </c>
    </row>
    <row r="206" spans="1:4" x14ac:dyDescent="0.25">
      <c r="A206" t="s">
        <v>1948</v>
      </c>
      <c r="B206" s="17" t="s">
        <v>1945</v>
      </c>
      <c r="C206" s="134"/>
      <c r="D206" t="s">
        <v>1941</v>
      </c>
    </row>
    <row r="208" spans="1:4" x14ac:dyDescent="0.25">
      <c r="A208" s="42" t="s">
        <v>1473</v>
      </c>
      <c r="B208" s="97"/>
      <c r="C208" s="89"/>
      <c r="D208" s="89"/>
    </row>
    <row r="209" spans="1:4" x14ac:dyDescent="0.25">
      <c r="A209" s="9" t="s">
        <v>1393</v>
      </c>
      <c r="B209" s="98" t="s">
        <v>1394</v>
      </c>
      <c r="C209" s="9" t="s">
        <v>1395</v>
      </c>
      <c r="D209" s="9" t="s">
        <v>1396</v>
      </c>
    </row>
    <row r="210" spans="1:4" x14ac:dyDescent="0.25">
      <c r="A210" t="s">
        <v>1405</v>
      </c>
      <c r="B210" s="99" t="s">
        <v>1406</v>
      </c>
      <c r="C210" s="95"/>
      <c r="D210" t="s">
        <v>125</v>
      </c>
    </row>
    <row r="211" spans="1:4" x14ac:dyDescent="0.25">
      <c r="A211" t="s">
        <v>1411</v>
      </c>
      <c r="B211" s="99" t="s">
        <v>1412</v>
      </c>
      <c r="C211" s="103"/>
      <c r="D211" t="s">
        <v>124</v>
      </c>
    </row>
    <row r="212" spans="1:4" x14ac:dyDescent="0.25">
      <c r="A212" t="s">
        <v>1418</v>
      </c>
      <c r="B212" s="20" t="s">
        <v>1434</v>
      </c>
      <c r="C212" s="108"/>
      <c r="D212" t="s">
        <v>123</v>
      </c>
    </row>
    <row r="213" spans="1:4" x14ac:dyDescent="0.25">
      <c r="A213" t="s">
        <v>1419</v>
      </c>
      <c r="B213" s="20" t="s">
        <v>1415</v>
      </c>
      <c r="C213" s="107"/>
      <c r="D213" t="s">
        <v>121</v>
      </c>
    </row>
    <row r="214" spans="1:4" x14ac:dyDescent="0.25">
      <c r="A214" t="s">
        <v>1404</v>
      </c>
      <c r="B214" s="99" t="s">
        <v>1409</v>
      </c>
      <c r="C214" s="102"/>
      <c r="D214" t="s">
        <v>120</v>
      </c>
    </row>
    <row r="216" spans="1:4" x14ac:dyDescent="0.25">
      <c r="A216" s="42" t="s">
        <v>1474</v>
      </c>
      <c r="B216" s="97"/>
      <c r="C216" s="89"/>
      <c r="D216" s="89"/>
    </row>
    <row r="217" spans="1:4" x14ac:dyDescent="0.25">
      <c r="A217" s="9" t="s">
        <v>1393</v>
      </c>
      <c r="B217" s="98" t="s">
        <v>1394</v>
      </c>
      <c r="C217" s="9" t="s">
        <v>1395</v>
      </c>
      <c r="D217" s="9" t="s">
        <v>1396</v>
      </c>
    </row>
    <row r="218" spans="1:4" x14ac:dyDescent="0.25">
      <c r="A218" t="s">
        <v>1392</v>
      </c>
      <c r="B218" s="100" t="s">
        <v>1399</v>
      </c>
      <c r="C218" s="96"/>
      <c r="D218" t="s">
        <v>162</v>
      </c>
    </row>
    <row r="219" spans="1:4" x14ac:dyDescent="0.25">
      <c r="A219" t="s">
        <v>1411</v>
      </c>
      <c r="B219" s="99" t="s">
        <v>1412</v>
      </c>
      <c r="C219" s="103"/>
      <c r="D219" t="s">
        <v>275</v>
      </c>
    </row>
    <row r="220" spans="1:4" x14ac:dyDescent="0.25">
      <c r="A220" t="s">
        <v>1398</v>
      </c>
      <c r="B220" s="99" t="s">
        <v>1408</v>
      </c>
      <c r="C220" s="101"/>
      <c r="D220" t="s">
        <v>276</v>
      </c>
    </row>
    <row r="222" spans="1:4" x14ac:dyDescent="0.25">
      <c r="A222" s="42" t="s">
        <v>1513</v>
      </c>
      <c r="B222" s="97"/>
      <c r="C222" s="89"/>
      <c r="D222" s="89"/>
    </row>
    <row r="223" spans="1:4" x14ac:dyDescent="0.25">
      <c r="A223" s="9" t="s">
        <v>1393</v>
      </c>
      <c r="B223" s="98" t="s">
        <v>1394</v>
      </c>
      <c r="C223" s="9" t="s">
        <v>1395</v>
      </c>
      <c r="D223" s="9" t="s">
        <v>1396</v>
      </c>
    </row>
    <row r="224" spans="1:4" x14ac:dyDescent="0.25">
      <c r="A224" t="s">
        <v>1403</v>
      </c>
      <c r="B224" s="20" t="s">
        <v>1414</v>
      </c>
      <c r="C224" s="104"/>
      <c r="D224" t="s">
        <v>1364</v>
      </c>
    </row>
    <row r="225" spans="1:4" x14ac:dyDescent="0.25">
      <c r="A225" t="s">
        <v>1418</v>
      </c>
      <c r="B225" s="20" t="s">
        <v>1434</v>
      </c>
      <c r="C225" s="108"/>
      <c r="D225" t="s">
        <v>93</v>
      </c>
    </row>
    <row r="226" spans="1:4" x14ac:dyDescent="0.25">
      <c r="A226" t="s">
        <v>1404</v>
      </c>
      <c r="B226" s="99" t="s">
        <v>1409</v>
      </c>
      <c r="C226" s="102"/>
      <c r="D226" t="s">
        <v>87</v>
      </c>
    </row>
    <row r="227" spans="1:4" x14ac:dyDescent="0.25">
      <c r="A227" t="s">
        <v>1438</v>
      </c>
      <c r="B227" s="20" t="s">
        <v>1435</v>
      </c>
      <c r="C227" s="115"/>
      <c r="D227" t="s">
        <v>1514</v>
      </c>
    </row>
    <row r="228" spans="1:4" x14ac:dyDescent="0.25">
      <c r="A228" t="s">
        <v>1419</v>
      </c>
      <c r="B228" s="20" t="s">
        <v>1415</v>
      </c>
      <c r="C228" s="107"/>
      <c r="D228" t="s">
        <v>1515</v>
      </c>
    </row>
    <row r="229" spans="1:4" x14ac:dyDescent="0.25">
      <c r="A229" t="s">
        <v>1411</v>
      </c>
      <c r="B229" s="99" t="s">
        <v>1412</v>
      </c>
      <c r="C229" s="103"/>
      <c r="D229" t="s">
        <v>98</v>
      </c>
    </row>
    <row r="230" spans="1:4" x14ac:dyDescent="0.25">
      <c r="A230" t="s">
        <v>1420</v>
      </c>
      <c r="B230" s="20" t="s">
        <v>1416</v>
      </c>
      <c r="C230" s="109"/>
      <c r="D230" t="s">
        <v>97</v>
      </c>
    </row>
    <row r="231" spans="1:4" x14ac:dyDescent="0.25">
      <c r="A231" t="s">
        <v>1405</v>
      </c>
      <c r="B231" s="99" t="s">
        <v>1406</v>
      </c>
      <c r="C231" s="95"/>
      <c r="D231" t="s">
        <v>96</v>
      </c>
    </row>
    <row r="232" spans="1:4" x14ac:dyDescent="0.25">
      <c r="A232" t="s">
        <v>1398</v>
      </c>
      <c r="B232" s="99" t="s">
        <v>1408</v>
      </c>
      <c r="C232" s="101"/>
      <c r="D232" t="s">
        <v>95</v>
      </c>
    </row>
    <row r="234" spans="1:4" x14ac:dyDescent="0.25">
      <c r="A234" s="42" t="s">
        <v>1518</v>
      </c>
      <c r="B234" s="97"/>
      <c r="C234" s="89"/>
      <c r="D234" s="89"/>
    </row>
    <row r="235" spans="1:4" x14ac:dyDescent="0.25">
      <c r="A235" s="9" t="s">
        <v>1393</v>
      </c>
      <c r="B235" s="98" t="s">
        <v>1394</v>
      </c>
      <c r="C235" s="9" t="s">
        <v>1395</v>
      </c>
      <c r="D235" s="9" t="s">
        <v>1396</v>
      </c>
    </row>
    <row r="236" spans="1:4" x14ac:dyDescent="0.25">
      <c r="A236" t="s">
        <v>1403</v>
      </c>
      <c r="B236" s="20" t="s">
        <v>1414</v>
      </c>
      <c r="C236" s="104"/>
      <c r="D236" t="s">
        <v>1364</v>
      </c>
    </row>
    <row r="237" spans="1:4" x14ac:dyDescent="0.25">
      <c r="A237" t="s">
        <v>1421</v>
      </c>
      <c r="B237" s="20" t="s">
        <v>1417</v>
      </c>
      <c r="C237" s="110"/>
      <c r="D237" t="s">
        <v>1476</v>
      </c>
    </row>
    <row r="238" spans="1:4" x14ac:dyDescent="0.25">
      <c r="A238" t="s">
        <v>1411</v>
      </c>
      <c r="B238" s="99" t="s">
        <v>1412</v>
      </c>
      <c r="C238" s="103"/>
      <c r="D238" t="s">
        <v>92</v>
      </c>
    </row>
    <row r="239" spans="1:4" x14ac:dyDescent="0.25">
      <c r="A239" t="s">
        <v>1418</v>
      </c>
      <c r="B239" s="20" t="s">
        <v>1434</v>
      </c>
      <c r="C239" s="108"/>
      <c r="D239" t="s">
        <v>93</v>
      </c>
    </row>
    <row r="240" spans="1:4" x14ac:dyDescent="0.25">
      <c r="A240" t="s">
        <v>1404</v>
      </c>
      <c r="B240" s="99" t="s">
        <v>1409</v>
      </c>
      <c r="C240" s="102"/>
      <c r="D240" t="s">
        <v>87</v>
      </c>
    </row>
    <row r="241" spans="1:4" x14ac:dyDescent="0.25">
      <c r="A241" t="s">
        <v>1419</v>
      </c>
      <c r="B241" s="20" t="s">
        <v>1415</v>
      </c>
      <c r="C241" s="107"/>
      <c r="D241" t="s">
        <v>1516</v>
      </c>
    </row>
    <row r="242" spans="1:4" x14ac:dyDescent="0.25">
      <c r="A242" t="s">
        <v>1398</v>
      </c>
      <c r="B242" s="99" t="s">
        <v>1408</v>
      </c>
      <c r="C242" s="101"/>
      <c r="D242" t="s">
        <v>442</v>
      </c>
    </row>
    <row r="243" spans="1:4" x14ac:dyDescent="0.25">
      <c r="A243" t="s">
        <v>1485</v>
      </c>
      <c r="B243" s="99" t="s">
        <v>1487</v>
      </c>
      <c r="C243" s="117"/>
      <c r="D243" t="s">
        <v>1484</v>
      </c>
    </row>
    <row r="244" spans="1:4" x14ac:dyDescent="0.25">
      <c r="A244" t="s">
        <v>1486</v>
      </c>
      <c r="B244" s="99">
        <v>740000</v>
      </c>
      <c r="C244" s="118"/>
      <c r="D244" t="s">
        <v>1361</v>
      </c>
    </row>
    <row r="245" spans="1:4" x14ac:dyDescent="0.25">
      <c r="A245" t="s">
        <v>1405</v>
      </c>
      <c r="B245" s="99" t="s">
        <v>1406</v>
      </c>
      <c r="C245" s="95"/>
      <c r="D245" t="s">
        <v>1517</v>
      </c>
    </row>
    <row r="247" spans="1:4" x14ac:dyDescent="0.25">
      <c r="A247" s="42" t="s">
        <v>2344</v>
      </c>
      <c r="B247" s="97"/>
      <c r="C247" s="89"/>
      <c r="D247" s="89"/>
    </row>
    <row r="248" spans="1:4" x14ac:dyDescent="0.25">
      <c r="A248" s="9" t="s">
        <v>1393</v>
      </c>
      <c r="B248" s="98" t="s">
        <v>1394</v>
      </c>
      <c r="C248" s="9" t="s">
        <v>1395</v>
      </c>
      <c r="D248" s="9" t="s">
        <v>1396</v>
      </c>
    </row>
    <row r="249" spans="1:4" x14ac:dyDescent="0.25">
      <c r="A249" t="s">
        <v>1440</v>
      </c>
      <c r="B249" s="20" t="s">
        <v>1263</v>
      </c>
      <c r="C249" s="112"/>
      <c r="D249" t="s">
        <v>2352</v>
      </c>
    </row>
    <row r="250" spans="1:4" x14ac:dyDescent="0.25">
      <c r="A250" t="s">
        <v>1418</v>
      </c>
      <c r="B250" s="20" t="s">
        <v>1434</v>
      </c>
      <c r="C250" s="108"/>
      <c r="D250" t="s">
        <v>2353</v>
      </c>
    </row>
    <row r="251" spans="1:4" x14ac:dyDescent="0.25">
      <c r="A251" t="s">
        <v>1439</v>
      </c>
      <c r="B251" s="20" t="s">
        <v>1433</v>
      </c>
      <c r="C251" s="113"/>
      <c r="D251" t="s">
        <v>2354</v>
      </c>
    </row>
    <row r="252" spans="1:4" x14ac:dyDescent="0.25">
      <c r="A252" t="s">
        <v>1404</v>
      </c>
      <c r="B252" s="99" t="s">
        <v>1409</v>
      </c>
      <c r="C252" s="102"/>
      <c r="D252" t="s">
        <v>2355</v>
      </c>
    </row>
    <row r="253" spans="1:4" x14ac:dyDescent="0.25">
      <c r="A253" t="s">
        <v>1419</v>
      </c>
      <c r="B253" s="20" t="s">
        <v>1415</v>
      </c>
      <c r="C253" s="107"/>
      <c r="D253" t="s">
        <v>2356</v>
      </c>
    </row>
    <row r="254" spans="1:4" x14ac:dyDescent="0.25">
      <c r="A254" t="s">
        <v>1398</v>
      </c>
      <c r="B254" s="99" t="s">
        <v>1408</v>
      </c>
      <c r="C254" s="101"/>
      <c r="D254" t="s">
        <v>2357</v>
      </c>
    </row>
    <row r="255" spans="1:4" x14ac:dyDescent="0.25">
      <c r="A255" t="s">
        <v>1420</v>
      </c>
      <c r="B255" s="20" t="s">
        <v>1416</v>
      </c>
      <c r="C255" s="109"/>
      <c r="D255" t="s">
        <v>2358</v>
      </c>
    </row>
    <row r="256" spans="1:4" x14ac:dyDescent="0.25">
      <c r="A256" t="s">
        <v>1443</v>
      </c>
      <c r="B256" s="20" t="s">
        <v>1437</v>
      </c>
      <c r="C256" s="116"/>
      <c r="D256" t="s">
        <v>2359</v>
      </c>
    </row>
    <row r="258" spans="1:4" x14ac:dyDescent="0.25">
      <c r="A258" s="42" t="s">
        <v>1519</v>
      </c>
      <c r="B258" s="97"/>
      <c r="C258" s="89"/>
      <c r="D258" s="89"/>
    </row>
    <row r="259" spans="1:4" x14ac:dyDescent="0.25">
      <c r="A259" s="9" t="s">
        <v>1393</v>
      </c>
      <c r="B259" s="98" t="s">
        <v>1394</v>
      </c>
      <c r="C259" s="9" t="s">
        <v>1395</v>
      </c>
      <c r="D259" s="9" t="s">
        <v>1396</v>
      </c>
    </row>
    <row r="260" spans="1:4" x14ac:dyDescent="0.25">
      <c r="A260" t="s">
        <v>1403</v>
      </c>
      <c r="B260" s="20" t="s">
        <v>1414</v>
      </c>
      <c r="C260" s="104"/>
      <c r="D260" t="s">
        <v>1364</v>
      </c>
    </row>
    <row r="261" spans="1:4" x14ac:dyDescent="0.25">
      <c r="A261" t="s">
        <v>1398</v>
      </c>
      <c r="B261" s="99" t="s">
        <v>1408</v>
      </c>
      <c r="C261" s="101"/>
      <c r="D261" t="s">
        <v>442</v>
      </c>
    </row>
    <row r="262" spans="1:4" x14ac:dyDescent="0.25">
      <c r="A262" t="s">
        <v>1421</v>
      </c>
      <c r="B262" s="20" t="s">
        <v>1417</v>
      </c>
      <c r="C262" s="110"/>
      <c r="D262" t="s">
        <v>1476</v>
      </c>
    </row>
    <row r="263" spans="1:4" x14ac:dyDescent="0.25">
      <c r="A263" t="s">
        <v>1411</v>
      </c>
      <c r="B263" s="99" t="s">
        <v>1412</v>
      </c>
      <c r="C263" s="103"/>
      <c r="D263" t="s">
        <v>92</v>
      </c>
    </row>
    <row r="264" spans="1:4" x14ac:dyDescent="0.25">
      <c r="A264" t="s">
        <v>1438</v>
      </c>
      <c r="B264" s="20" t="s">
        <v>1435</v>
      </c>
      <c r="C264" s="115"/>
      <c r="D264" t="s">
        <v>1512</v>
      </c>
    </row>
    <row r="265" spans="1:4" x14ac:dyDescent="0.25">
      <c r="A265" t="s">
        <v>1485</v>
      </c>
      <c r="B265" s="99" t="s">
        <v>1487</v>
      </c>
      <c r="C265" s="117"/>
      <c r="D265" t="s">
        <v>1484</v>
      </c>
    </row>
    <row r="266" spans="1:4" x14ac:dyDescent="0.25">
      <c r="A266" t="s">
        <v>1405</v>
      </c>
      <c r="B266" s="99" t="s">
        <v>1406</v>
      </c>
      <c r="C266" s="95"/>
      <c r="D266" t="s">
        <v>1517</v>
      </c>
    </row>
    <row r="267" spans="1:4" x14ac:dyDescent="0.25">
      <c r="A267" t="s">
        <v>1419</v>
      </c>
      <c r="B267" s="20" t="s">
        <v>1415</v>
      </c>
      <c r="C267" s="107"/>
      <c r="D267" t="s">
        <v>1516</v>
      </c>
    </row>
    <row r="268" spans="1:4" x14ac:dyDescent="0.25">
      <c r="A268" t="s">
        <v>1404</v>
      </c>
      <c r="B268" s="99" t="s">
        <v>1409</v>
      </c>
      <c r="C268" s="102"/>
      <c r="D268" t="s">
        <v>87</v>
      </c>
    </row>
    <row r="269" spans="1:4" x14ac:dyDescent="0.25">
      <c r="A269" t="s">
        <v>1418</v>
      </c>
      <c r="B269" s="20" t="s">
        <v>1434</v>
      </c>
      <c r="C269" s="108"/>
      <c r="D269" t="s">
        <v>93</v>
      </c>
    </row>
    <row r="271" spans="1:4" x14ac:dyDescent="0.25">
      <c r="A271" s="42" t="s">
        <v>1493</v>
      </c>
      <c r="B271" s="97"/>
      <c r="C271" s="89"/>
      <c r="D271" s="89"/>
    </row>
    <row r="272" spans="1:4" x14ac:dyDescent="0.25">
      <c r="A272" s="9" t="s">
        <v>1393</v>
      </c>
      <c r="B272" s="98" t="s">
        <v>1394</v>
      </c>
      <c r="C272" s="9" t="s">
        <v>1395</v>
      </c>
      <c r="D272" s="9" t="s">
        <v>1396</v>
      </c>
    </row>
    <row r="273" spans="1:4" x14ac:dyDescent="0.25">
      <c r="A273" t="s">
        <v>1403</v>
      </c>
      <c r="B273" s="20" t="s">
        <v>1414</v>
      </c>
      <c r="C273" s="104"/>
      <c r="D273" t="s">
        <v>432</v>
      </c>
    </row>
    <row r="274" spans="1:4" x14ac:dyDescent="0.25">
      <c r="A274" t="s">
        <v>1442</v>
      </c>
      <c r="B274" s="20" t="s">
        <v>1436</v>
      </c>
      <c r="C274" s="114"/>
      <c r="D274" t="s">
        <v>1363</v>
      </c>
    </row>
    <row r="275" spans="1:4" x14ac:dyDescent="0.25">
      <c r="A275" t="s">
        <v>1411</v>
      </c>
      <c r="B275" s="99" t="s">
        <v>1412</v>
      </c>
      <c r="C275" s="103"/>
      <c r="D275" t="s">
        <v>92</v>
      </c>
    </row>
    <row r="276" spans="1:4" x14ac:dyDescent="0.25">
      <c r="A276" t="s">
        <v>1418</v>
      </c>
      <c r="B276" s="20" t="s">
        <v>1434</v>
      </c>
      <c r="C276" s="108"/>
      <c r="D276" t="s">
        <v>1482</v>
      </c>
    </row>
    <row r="277" spans="1:4" x14ac:dyDescent="0.25">
      <c r="A277" t="s">
        <v>1438</v>
      </c>
      <c r="B277" s="20" t="s">
        <v>1435</v>
      </c>
      <c r="C277" s="115"/>
      <c r="D277" t="s">
        <v>1483</v>
      </c>
    </row>
    <row r="278" spans="1:4" x14ac:dyDescent="0.25">
      <c r="A278" t="s">
        <v>1392</v>
      </c>
      <c r="B278" s="100" t="s">
        <v>1399</v>
      </c>
      <c r="C278" s="96"/>
      <c r="D278" t="s">
        <v>89</v>
      </c>
    </row>
    <row r="279" spans="1:4" x14ac:dyDescent="0.25">
      <c r="A279" t="s">
        <v>1420</v>
      </c>
      <c r="B279" s="20" t="s">
        <v>1416</v>
      </c>
      <c r="C279" s="109"/>
      <c r="D279" t="s">
        <v>88</v>
      </c>
    </row>
    <row r="280" spans="1:4" x14ac:dyDescent="0.25">
      <c r="A280" t="s">
        <v>1404</v>
      </c>
      <c r="B280" s="99" t="s">
        <v>1409</v>
      </c>
      <c r="C280" s="102"/>
      <c r="D280" t="s">
        <v>87</v>
      </c>
    </row>
    <row r="281" spans="1:4" x14ac:dyDescent="0.25">
      <c r="A281" t="s">
        <v>1428</v>
      </c>
      <c r="B281" s="20" t="s">
        <v>1427</v>
      </c>
      <c r="C281" s="111"/>
      <c r="D281" t="s">
        <v>439</v>
      </c>
    </row>
    <row r="282" spans="1:4" x14ac:dyDescent="0.25">
      <c r="A282" t="s">
        <v>1398</v>
      </c>
      <c r="B282" s="99" t="s">
        <v>1408</v>
      </c>
      <c r="C282" s="101"/>
      <c r="D282" t="s">
        <v>442</v>
      </c>
    </row>
    <row r="283" spans="1:4" x14ac:dyDescent="0.25">
      <c r="A283" t="s">
        <v>1486</v>
      </c>
      <c r="B283" s="99">
        <v>740000</v>
      </c>
      <c r="C283" s="118"/>
      <c r="D283" t="s">
        <v>1361</v>
      </c>
    </row>
    <row r="284" spans="1:4" x14ac:dyDescent="0.25">
      <c r="B284" s="99"/>
    </row>
    <row r="285" spans="1:4" x14ac:dyDescent="0.25">
      <c r="A285" s="42" t="s">
        <v>1493</v>
      </c>
      <c r="B285" s="97"/>
      <c r="C285" s="89"/>
      <c r="D285" s="89"/>
    </row>
    <row r="286" spans="1:4" x14ac:dyDescent="0.25">
      <c r="A286" s="9" t="s">
        <v>1393</v>
      </c>
      <c r="B286" s="98" t="s">
        <v>1394</v>
      </c>
      <c r="C286" s="9" t="s">
        <v>1395</v>
      </c>
      <c r="D286" s="9" t="s">
        <v>1396</v>
      </c>
    </row>
    <row r="287" spans="1:4" x14ac:dyDescent="0.25">
      <c r="A287" t="s">
        <v>1403</v>
      </c>
      <c r="B287" s="20" t="s">
        <v>1414</v>
      </c>
      <c r="C287" s="104"/>
      <c r="D287" s="192" t="s">
        <v>1364</v>
      </c>
    </row>
    <row r="288" spans="1:4" x14ac:dyDescent="0.25">
      <c r="A288" t="s">
        <v>1443</v>
      </c>
      <c r="B288" s="20" t="s">
        <v>1437</v>
      </c>
      <c r="C288" s="116"/>
      <c r="D288" t="s">
        <v>1475</v>
      </c>
    </row>
    <row r="289" spans="1:4" x14ac:dyDescent="0.25">
      <c r="A289" t="s">
        <v>1411</v>
      </c>
      <c r="B289" s="99" t="s">
        <v>1412</v>
      </c>
      <c r="C289" s="103"/>
      <c r="D289" t="s">
        <v>92</v>
      </c>
    </row>
    <row r="290" spans="1:4" x14ac:dyDescent="0.25">
      <c r="A290" t="s">
        <v>1405</v>
      </c>
      <c r="B290" s="99" t="s">
        <v>1406</v>
      </c>
      <c r="C290" s="95"/>
      <c r="D290" t="s">
        <v>1530</v>
      </c>
    </row>
    <row r="291" spans="1:4" x14ac:dyDescent="0.25">
      <c r="A291" t="s">
        <v>1404</v>
      </c>
      <c r="B291" s="99" t="s">
        <v>1409</v>
      </c>
      <c r="C291" s="102"/>
      <c r="D291" t="s">
        <v>87</v>
      </c>
    </row>
    <row r="292" spans="1:4" x14ac:dyDescent="0.25">
      <c r="A292" t="s">
        <v>1428</v>
      </c>
      <c r="B292" s="20" t="s">
        <v>1427</v>
      </c>
      <c r="C292" s="111"/>
      <c r="D292" t="s">
        <v>439</v>
      </c>
    </row>
    <row r="293" spans="1:4" x14ac:dyDescent="0.25">
      <c r="A293" t="s">
        <v>1398</v>
      </c>
      <c r="B293" s="99" t="s">
        <v>1408</v>
      </c>
      <c r="C293" s="101"/>
      <c r="D293" t="s">
        <v>442</v>
      </c>
    </row>
    <row r="294" spans="1:4" x14ac:dyDescent="0.25">
      <c r="A294" t="s">
        <v>1486</v>
      </c>
      <c r="B294" s="99">
        <v>740000</v>
      </c>
      <c r="C294" s="118"/>
      <c r="D294" t="s">
        <v>1361</v>
      </c>
    </row>
    <row r="295" spans="1:4" x14ac:dyDescent="0.25">
      <c r="A295" t="s">
        <v>1421</v>
      </c>
      <c r="B295" s="20" t="s">
        <v>1417</v>
      </c>
      <c r="C295" s="110"/>
      <c r="D295" t="s">
        <v>1476</v>
      </c>
    </row>
    <row r="296" spans="1:4" x14ac:dyDescent="0.25">
      <c r="A296" t="s">
        <v>1418</v>
      </c>
      <c r="B296" s="20" t="s">
        <v>1434</v>
      </c>
      <c r="C296" s="108"/>
      <c r="D296" t="s">
        <v>93</v>
      </c>
    </row>
    <row r="297" spans="1:4" x14ac:dyDescent="0.25">
      <c r="B297"/>
    </row>
    <row r="298" spans="1:4" x14ac:dyDescent="0.25">
      <c r="A298" s="42" t="s">
        <v>1644</v>
      </c>
      <c r="B298" s="97"/>
      <c r="C298" s="89"/>
      <c r="D298" s="89"/>
    </row>
    <row r="299" spans="1:4" x14ac:dyDescent="0.25">
      <c r="A299" s="9" t="s">
        <v>1393</v>
      </c>
      <c r="B299" s="98" t="s">
        <v>1394</v>
      </c>
      <c r="C299" s="9" t="s">
        <v>1395</v>
      </c>
      <c r="D299" s="9" t="s">
        <v>1396</v>
      </c>
    </row>
    <row r="300" spans="1:4" x14ac:dyDescent="0.25">
      <c r="A300" t="s">
        <v>1403</v>
      </c>
      <c r="B300" s="20" t="s">
        <v>1414</v>
      </c>
      <c r="C300" s="104"/>
      <c r="D300" t="s">
        <v>1364</v>
      </c>
    </row>
    <row r="301" spans="1:4" x14ac:dyDescent="0.25">
      <c r="A301" t="s">
        <v>1418</v>
      </c>
      <c r="B301" s="20" t="s">
        <v>1434</v>
      </c>
      <c r="C301" s="108"/>
      <c r="D301" t="s">
        <v>93</v>
      </c>
    </row>
    <row r="302" spans="1:4" x14ac:dyDescent="0.25">
      <c r="A302" t="s">
        <v>1421</v>
      </c>
      <c r="B302" s="20" t="s">
        <v>1417</v>
      </c>
      <c r="C302" s="110"/>
      <c r="D302" t="s">
        <v>1476</v>
      </c>
    </row>
    <row r="303" spans="1:4" x14ac:dyDescent="0.25">
      <c r="A303" t="s">
        <v>1442</v>
      </c>
      <c r="B303" s="20" t="s">
        <v>1436</v>
      </c>
      <c r="C303" s="114"/>
      <c r="D303" t="s">
        <v>1363</v>
      </c>
    </row>
    <row r="304" spans="1:4" x14ac:dyDescent="0.25">
      <c r="A304" t="s">
        <v>1443</v>
      </c>
      <c r="B304" s="20" t="s">
        <v>1437</v>
      </c>
      <c r="C304" s="116"/>
      <c r="D304" t="s">
        <v>1475</v>
      </c>
    </row>
    <row r="305" spans="1:4" x14ac:dyDescent="0.25">
      <c r="A305" t="s">
        <v>1411</v>
      </c>
      <c r="B305" s="99" t="s">
        <v>1412</v>
      </c>
      <c r="C305" s="103"/>
      <c r="D305" t="s">
        <v>92</v>
      </c>
    </row>
    <row r="306" spans="1:4" x14ac:dyDescent="0.25">
      <c r="A306" t="s">
        <v>1420</v>
      </c>
      <c r="B306" s="20" t="s">
        <v>1416</v>
      </c>
      <c r="C306" s="109"/>
      <c r="D306" t="s">
        <v>1532</v>
      </c>
    </row>
    <row r="307" spans="1:4" x14ac:dyDescent="0.25">
      <c r="A307" t="s">
        <v>1398</v>
      </c>
      <c r="B307" s="99" t="s">
        <v>1408</v>
      </c>
      <c r="C307" s="101"/>
      <c r="D307" t="s">
        <v>1531</v>
      </c>
    </row>
    <row r="308" spans="1:4" x14ac:dyDescent="0.25">
      <c r="A308" t="s">
        <v>1404</v>
      </c>
      <c r="B308" s="99" t="s">
        <v>1409</v>
      </c>
      <c r="C308" s="102"/>
      <c r="D308" t="s">
        <v>87</v>
      </c>
    </row>
    <row r="309" spans="1:4" x14ac:dyDescent="0.25">
      <c r="A309" t="s">
        <v>1405</v>
      </c>
      <c r="B309" s="99" t="s">
        <v>1406</v>
      </c>
      <c r="C309" s="95"/>
      <c r="D309" t="s">
        <v>1530</v>
      </c>
    </row>
    <row r="310" spans="1:4" x14ac:dyDescent="0.25">
      <c r="A310" t="s">
        <v>1486</v>
      </c>
      <c r="B310" s="99">
        <v>740000</v>
      </c>
      <c r="C310" s="118"/>
      <c r="D310" t="s">
        <v>1361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8" sqref="C8"/>
    </sheetView>
  </sheetViews>
  <sheetFormatPr defaultColWidth="8.7109375" defaultRowHeight="15" x14ac:dyDescent="0.25"/>
  <cols>
    <col min="1" max="1" width="31.42578125" customWidth="1"/>
    <col min="2" max="2" width="28.28515625" customWidth="1"/>
    <col min="3" max="3" width="85.42578125" customWidth="1"/>
  </cols>
  <sheetData>
    <row r="1" spans="1:3" x14ac:dyDescent="0.25">
      <c r="A1" s="42" t="s">
        <v>72</v>
      </c>
      <c r="B1" s="42" t="s">
        <v>73</v>
      </c>
    </row>
    <row r="2" spans="1:3" ht="165" x14ac:dyDescent="0.25">
      <c r="A2" t="s">
        <v>136</v>
      </c>
      <c r="B2" t="s">
        <v>2260</v>
      </c>
      <c r="C2" s="91" t="s">
        <v>2261</v>
      </c>
    </row>
    <row r="3" spans="1:3" x14ac:dyDescent="0.25">
      <c r="A3" t="s">
        <v>2603</v>
      </c>
      <c r="B3" t="s">
        <v>2604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O19" sqref="O19"/>
    </sheetView>
  </sheetViews>
  <sheetFormatPr defaultColWidth="11.42578125" defaultRowHeight="15" x14ac:dyDescent="0.25"/>
  <cols>
    <col min="1" max="1" width="11.28515625" customWidth="1"/>
    <col min="2" max="2" width="25.28515625" customWidth="1"/>
    <col min="3" max="3" width="10.28515625" style="182" customWidth="1"/>
    <col min="4" max="33" width="10.28515625" customWidth="1"/>
  </cols>
  <sheetData>
    <row r="1" spans="1:33" x14ac:dyDescent="0.25">
      <c r="A1" s="177" t="s">
        <v>2394</v>
      </c>
      <c r="B1" s="178" t="s">
        <v>2417</v>
      </c>
      <c r="C1" s="181" t="s">
        <v>1395</v>
      </c>
      <c r="D1" s="178">
        <v>2021</v>
      </c>
      <c r="E1" s="178">
        <v>2022</v>
      </c>
      <c r="F1" s="178">
        <v>2023</v>
      </c>
      <c r="G1" s="178">
        <v>2024</v>
      </c>
      <c r="H1" s="178">
        <v>2025</v>
      </c>
      <c r="I1" s="178">
        <v>2026</v>
      </c>
      <c r="J1" s="178">
        <v>2027</v>
      </c>
      <c r="K1" s="178">
        <v>2028</v>
      </c>
      <c r="L1" s="178">
        <v>2029</v>
      </c>
      <c r="M1" s="178">
        <v>2030</v>
      </c>
      <c r="N1" s="178">
        <v>2031</v>
      </c>
      <c r="O1" s="178">
        <v>2032</v>
      </c>
      <c r="P1" s="178">
        <v>2033</v>
      </c>
      <c r="Q1" s="178">
        <v>2034</v>
      </c>
      <c r="R1" s="178">
        <v>2035</v>
      </c>
      <c r="S1" s="178">
        <v>2036</v>
      </c>
      <c r="T1" s="178">
        <v>2037</v>
      </c>
      <c r="U1" s="178">
        <v>2038</v>
      </c>
      <c r="V1" s="178">
        <v>2039</v>
      </c>
      <c r="W1" s="178">
        <v>2040</v>
      </c>
      <c r="X1" s="178">
        <v>2041</v>
      </c>
      <c r="Y1" s="178">
        <v>2042</v>
      </c>
      <c r="Z1" s="178">
        <v>2043</v>
      </c>
      <c r="AA1" s="178">
        <v>2044</v>
      </c>
      <c r="AB1" s="178">
        <v>2045</v>
      </c>
      <c r="AC1" s="178">
        <v>2046</v>
      </c>
      <c r="AD1" s="178">
        <v>2047</v>
      </c>
      <c r="AE1" s="178">
        <v>2048</v>
      </c>
      <c r="AF1" s="178">
        <v>2049</v>
      </c>
      <c r="AG1" s="178">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5A63-5972-4263-A547-EBB6B651C9C8}">
  <dimension ref="A1:F3"/>
  <sheetViews>
    <sheetView workbookViewId="0">
      <selection activeCell="E19" sqref="E1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177" t="s">
        <v>2394</v>
      </c>
      <c r="B1" s="178" t="s">
        <v>2395</v>
      </c>
      <c r="C1" s="178" t="s">
        <v>2396</v>
      </c>
      <c r="D1" s="178" t="s">
        <v>2397</v>
      </c>
      <c r="E1" s="178" t="s">
        <v>2398</v>
      </c>
      <c r="F1" s="179" t="s">
        <v>2399</v>
      </c>
    </row>
    <row r="2" spans="1:6" x14ac:dyDescent="0.25">
      <c r="A2" s="1" t="s">
        <v>2400</v>
      </c>
      <c r="B2" s="1" t="s">
        <v>2605</v>
      </c>
      <c r="C2" s="1">
        <v>2030</v>
      </c>
      <c r="D2" s="5">
        <f>(1-0.555)*'[1]Target Calculations'!P3</f>
        <v>2070.03240900022</v>
      </c>
      <c r="E2" s="5">
        <f>(1-0.545)*'[1]Target Calculations'!P3</f>
        <v>2116.5499912249438</v>
      </c>
      <c r="F2" t="s">
        <v>2606</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761A-32FB-48D6-AA13-3B3806284D4C}">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17" t="s">
        <v>2607</v>
      </c>
      <c r="B1" s="217"/>
      <c r="C1" s="217"/>
      <c r="D1" s="217"/>
      <c r="E1" s="217"/>
      <c r="F1" s="287"/>
      <c r="G1" s="287"/>
      <c r="H1" s="287"/>
      <c r="I1" s="287"/>
      <c r="J1" s="137" t="s">
        <v>2608</v>
      </c>
      <c r="O1" s="288" t="s">
        <v>2609</v>
      </c>
    </row>
    <row r="2" spans="1:21" ht="15.75" x14ac:dyDescent="0.25">
      <c r="A2" s="140" t="s">
        <v>499</v>
      </c>
      <c r="B2" s="289"/>
      <c r="C2" s="289"/>
      <c r="D2" s="289"/>
      <c r="E2" s="289"/>
      <c r="F2" s="287"/>
      <c r="G2" s="287"/>
      <c r="H2" s="287"/>
      <c r="I2" s="287"/>
      <c r="J2" s="137" t="s">
        <v>2610</v>
      </c>
      <c r="O2" t="s">
        <v>2611</v>
      </c>
      <c r="P2" t="s">
        <v>2612</v>
      </c>
      <c r="U2">
        <v>0.55000000000000004</v>
      </c>
    </row>
    <row r="3" spans="1:21" x14ac:dyDescent="0.25">
      <c r="A3" s="287"/>
      <c r="B3" s="287"/>
      <c r="C3" s="287"/>
      <c r="D3" s="287"/>
      <c r="E3" s="287"/>
      <c r="F3" s="287"/>
      <c r="G3" s="287"/>
      <c r="H3" s="287"/>
      <c r="I3" s="287"/>
      <c r="J3" s="137" t="s">
        <v>2613</v>
      </c>
      <c r="O3">
        <v>1990</v>
      </c>
      <c r="P3" s="290">
        <f>J7/1000</f>
        <v>4651.7582224724047</v>
      </c>
      <c r="Q3" t="s">
        <v>2614</v>
      </c>
    </row>
    <row r="4" spans="1:21" x14ac:dyDescent="0.25">
      <c r="A4" s="287"/>
      <c r="B4" s="287"/>
      <c r="C4" s="287"/>
      <c r="D4" s="287"/>
      <c r="E4" s="287"/>
      <c r="F4" s="287"/>
      <c r="G4" s="287"/>
      <c r="H4" s="287"/>
      <c r="I4" s="287"/>
      <c r="J4" s="291"/>
      <c r="O4">
        <v>2030</v>
      </c>
      <c r="P4">
        <f>P3-(P3*U2)</f>
        <v>2093.2912001125819</v>
      </c>
      <c r="Q4" t="s">
        <v>2614</v>
      </c>
    </row>
    <row r="5" spans="1:21" ht="48" x14ac:dyDescent="0.25">
      <c r="A5" s="292" t="s">
        <v>527</v>
      </c>
      <c r="B5" s="293" t="s">
        <v>537</v>
      </c>
      <c r="C5" s="293" t="s">
        <v>474</v>
      </c>
      <c r="D5" s="293" t="s">
        <v>475</v>
      </c>
      <c r="E5" s="293" t="s">
        <v>2615</v>
      </c>
      <c r="F5" s="293" t="s">
        <v>2616</v>
      </c>
      <c r="G5" s="293" t="s">
        <v>493</v>
      </c>
      <c r="H5" s="294" t="s">
        <v>2617</v>
      </c>
      <c r="I5" s="293" t="s">
        <v>525</v>
      </c>
      <c r="J5" s="293" t="s">
        <v>2618</v>
      </c>
    </row>
    <row r="6" spans="1:21" ht="15.75" thickBot="1" x14ac:dyDescent="0.3">
      <c r="A6" s="295" t="s">
        <v>528</v>
      </c>
      <c r="B6" s="296" t="s">
        <v>2619</v>
      </c>
      <c r="C6" s="297"/>
      <c r="D6" s="297"/>
      <c r="E6" s="297"/>
      <c r="F6" s="297"/>
      <c r="G6" s="297"/>
      <c r="H6" s="297"/>
      <c r="I6" s="297"/>
      <c r="J6" s="298"/>
    </row>
    <row r="7" spans="1:21" ht="15.75" thickTop="1" x14ac:dyDescent="0.25">
      <c r="A7" s="299" t="s">
        <v>2620</v>
      </c>
      <c r="B7" s="300">
        <v>3639185.2743756897</v>
      </c>
      <c r="C7" s="300">
        <v>662597.46050020249</v>
      </c>
      <c r="D7" s="300">
        <v>300246.9618986714</v>
      </c>
      <c r="E7" s="300">
        <v>12884.202183054054</v>
      </c>
      <c r="F7" s="300">
        <v>21857.218883476209</v>
      </c>
      <c r="G7" s="300">
        <v>10005.596305284706</v>
      </c>
      <c r="H7" s="300">
        <v>4959.6414528000005</v>
      </c>
      <c r="I7" s="300">
        <v>21.866873226443001</v>
      </c>
      <c r="J7" s="300">
        <v>4651758.2224724051</v>
      </c>
    </row>
    <row r="8" spans="1:21" x14ac:dyDescent="0.25">
      <c r="A8" s="301" t="s">
        <v>2621</v>
      </c>
      <c r="B8" s="300">
        <v>3545561.5060172728</v>
      </c>
      <c r="C8" s="300">
        <v>178273.64433876344</v>
      </c>
      <c r="D8" s="300">
        <v>23250.999122396675</v>
      </c>
      <c r="E8" s="167" t="s">
        <v>186</v>
      </c>
      <c r="F8" s="167" t="s">
        <v>186</v>
      </c>
      <c r="G8" s="167" t="s">
        <v>186</v>
      </c>
      <c r="H8" s="167" t="s">
        <v>186</v>
      </c>
      <c r="I8" s="167" t="s">
        <v>186</v>
      </c>
      <c r="J8" s="300">
        <v>3747086.1494784327</v>
      </c>
      <c r="O8" t="s">
        <v>2622</v>
      </c>
      <c r="P8" t="s">
        <v>2623</v>
      </c>
    </row>
    <row r="9" spans="1:21" x14ac:dyDescent="0.25">
      <c r="A9" s="302" t="s">
        <v>2624</v>
      </c>
      <c r="B9" s="300">
        <v>3522371.0041412669</v>
      </c>
      <c r="C9" s="300">
        <v>32800.76956115097</v>
      </c>
      <c r="D9" s="300">
        <v>23205.050250932105</v>
      </c>
      <c r="E9" s="167" t="s">
        <v>186</v>
      </c>
      <c r="F9" s="167" t="s">
        <v>186</v>
      </c>
      <c r="G9" s="167" t="s">
        <v>186</v>
      </c>
      <c r="H9" s="167" t="s">
        <v>186</v>
      </c>
      <c r="I9" s="167" t="s">
        <v>186</v>
      </c>
      <c r="J9" s="300">
        <v>3578376.8239533501</v>
      </c>
    </row>
    <row r="10" spans="1:21" x14ac:dyDescent="0.25">
      <c r="A10" s="303" t="s">
        <v>2625</v>
      </c>
      <c r="B10" s="300">
        <v>1434674.4049809792</v>
      </c>
      <c r="C10" s="300">
        <v>1032.9878891034887</v>
      </c>
      <c r="D10" s="300">
        <v>6343.0637600165155</v>
      </c>
      <c r="E10" s="167" t="s">
        <v>186</v>
      </c>
      <c r="F10" s="167" t="s">
        <v>186</v>
      </c>
      <c r="G10" s="167" t="s">
        <v>186</v>
      </c>
      <c r="H10" s="167" t="s">
        <v>186</v>
      </c>
      <c r="I10" s="167" t="s">
        <v>186</v>
      </c>
      <c r="J10" s="300">
        <v>1442050.4566300991</v>
      </c>
    </row>
    <row r="11" spans="1:21" x14ac:dyDescent="0.25">
      <c r="A11" s="303" t="s">
        <v>2626</v>
      </c>
      <c r="B11" s="300">
        <v>723447.50919661974</v>
      </c>
      <c r="C11" s="300">
        <v>1328.2798354350875</v>
      </c>
      <c r="D11" s="300">
        <v>4349.0353074676968</v>
      </c>
      <c r="E11" s="167" t="s">
        <v>186</v>
      </c>
      <c r="F11" s="167" t="s">
        <v>186</v>
      </c>
      <c r="G11" s="167" t="s">
        <v>186</v>
      </c>
      <c r="H11" s="167" t="s">
        <v>186</v>
      </c>
      <c r="I11" s="167" t="s">
        <v>186</v>
      </c>
      <c r="J11" s="300">
        <v>729124.82433952251</v>
      </c>
    </row>
    <row r="12" spans="1:21" x14ac:dyDescent="0.25">
      <c r="A12" s="303" t="s">
        <v>2627</v>
      </c>
      <c r="B12" s="300">
        <v>660421.22676500084</v>
      </c>
      <c r="C12" s="300">
        <v>6311.8057144918239</v>
      </c>
      <c r="D12" s="300">
        <v>5742.5361256444476</v>
      </c>
      <c r="E12" s="167" t="s">
        <v>186</v>
      </c>
      <c r="F12" s="167" t="s">
        <v>186</v>
      </c>
      <c r="G12" s="167" t="s">
        <v>186</v>
      </c>
      <c r="H12" s="167" t="s">
        <v>186</v>
      </c>
      <c r="I12" s="167" t="s">
        <v>186</v>
      </c>
      <c r="J12" s="300">
        <v>672475.56860513706</v>
      </c>
    </row>
    <row r="13" spans="1:21" x14ac:dyDescent="0.25">
      <c r="A13" s="303" t="s">
        <v>2628</v>
      </c>
      <c r="B13" s="300">
        <v>682282.71236746886</v>
      </c>
      <c r="C13" s="300">
        <v>23793.913752168715</v>
      </c>
      <c r="D13" s="300">
        <v>6596.215712006514</v>
      </c>
      <c r="E13" s="167" t="s">
        <v>186</v>
      </c>
      <c r="F13" s="167" t="s">
        <v>186</v>
      </c>
      <c r="G13" s="167" t="s">
        <v>186</v>
      </c>
      <c r="H13" s="167" t="s">
        <v>186</v>
      </c>
      <c r="I13" s="167" t="s">
        <v>186</v>
      </c>
      <c r="J13" s="300">
        <v>712672.84183164407</v>
      </c>
    </row>
    <row r="14" spans="1:21" x14ac:dyDescent="0.25">
      <c r="A14" s="303" t="s">
        <v>2629</v>
      </c>
      <c r="B14" s="300">
        <v>21545.150831198331</v>
      </c>
      <c r="C14" s="300">
        <v>333.78236995185432</v>
      </c>
      <c r="D14" s="300">
        <v>174.1993457969333</v>
      </c>
      <c r="E14" s="167" t="s">
        <v>186</v>
      </c>
      <c r="F14" s="167" t="s">
        <v>186</v>
      </c>
      <c r="G14" s="167" t="s">
        <v>186</v>
      </c>
      <c r="H14" s="167" t="s">
        <v>186</v>
      </c>
      <c r="I14" s="167" t="s">
        <v>186</v>
      </c>
      <c r="J14" s="300">
        <v>22053.132546947119</v>
      </c>
    </row>
    <row r="15" spans="1:21" x14ac:dyDescent="0.25">
      <c r="A15" s="302" t="s">
        <v>480</v>
      </c>
      <c r="B15" s="300">
        <v>23190.501876005776</v>
      </c>
      <c r="C15" s="300">
        <v>145472.87477761248</v>
      </c>
      <c r="D15" s="300">
        <v>45.948871464569947</v>
      </c>
      <c r="E15" s="167" t="s">
        <v>186</v>
      </c>
      <c r="F15" s="167" t="s">
        <v>186</v>
      </c>
      <c r="G15" s="167" t="s">
        <v>186</v>
      </c>
      <c r="H15" s="167" t="s">
        <v>186</v>
      </c>
      <c r="I15" s="167" t="s">
        <v>186</v>
      </c>
      <c r="J15" s="300">
        <v>168709.32552508282</v>
      </c>
    </row>
    <row r="16" spans="1:21" x14ac:dyDescent="0.25">
      <c r="A16" s="303" t="s">
        <v>2630</v>
      </c>
      <c r="B16" s="300">
        <v>6804.9073886121478</v>
      </c>
      <c r="C16" s="300">
        <v>85377.849929884178</v>
      </c>
      <c r="D16" s="300">
        <v>3.0596345725999998E-3</v>
      </c>
      <c r="E16" s="167" t="s">
        <v>186</v>
      </c>
      <c r="F16" s="167" t="s">
        <v>186</v>
      </c>
      <c r="G16" s="167" t="s">
        <v>186</v>
      </c>
      <c r="H16" s="167" t="s">
        <v>186</v>
      </c>
      <c r="I16" s="167" t="s">
        <v>186</v>
      </c>
      <c r="J16" s="300">
        <v>92182.760378130901</v>
      </c>
    </row>
    <row r="17" spans="1:10" x14ac:dyDescent="0.25">
      <c r="A17" s="303" t="s">
        <v>2631</v>
      </c>
      <c r="B17" s="300">
        <v>16385.594487393628</v>
      </c>
      <c r="C17" s="300">
        <v>60095.024847728295</v>
      </c>
      <c r="D17" s="300">
        <v>45.945811829997353</v>
      </c>
      <c r="E17" s="167" t="s">
        <v>186</v>
      </c>
      <c r="F17" s="167" t="s">
        <v>186</v>
      </c>
      <c r="G17" s="167" t="s">
        <v>186</v>
      </c>
      <c r="H17" s="167" t="s">
        <v>186</v>
      </c>
      <c r="I17" s="167" t="s">
        <v>186</v>
      </c>
      <c r="J17" s="300">
        <v>76526.565146951922</v>
      </c>
    </row>
    <row r="18" spans="1:10" x14ac:dyDescent="0.25">
      <c r="A18" s="304" t="s">
        <v>2632</v>
      </c>
      <c r="B18" s="300" t="s">
        <v>489</v>
      </c>
      <c r="C18" s="167" t="s">
        <v>186</v>
      </c>
      <c r="D18" s="167" t="s">
        <v>186</v>
      </c>
      <c r="E18" s="167" t="s">
        <v>186</v>
      </c>
      <c r="F18" s="167" t="s">
        <v>186</v>
      </c>
      <c r="G18" s="167" t="s">
        <v>186</v>
      </c>
      <c r="H18" s="167" t="s">
        <v>186</v>
      </c>
      <c r="I18" s="167" t="s">
        <v>186</v>
      </c>
      <c r="J18" s="300" t="s">
        <v>489</v>
      </c>
    </row>
    <row r="19" spans="1:10" x14ac:dyDescent="0.25">
      <c r="A19" s="301" t="s">
        <v>2633</v>
      </c>
      <c r="B19" s="300">
        <v>310026.49554104439</v>
      </c>
      <c r="C19" s="300">
        <v>1789.6098599898007</v>
      </c>
      <c r="D19" s="300">
        <v>83131.757545357832</v>
      </c>
      <c r="E19" s="300">
        <v>12884.202183054054</v>
      </c>
      <c r="F19" s="300">
        <v>21857.218883476209</v>
      </c>
      <c r="G19" s="300">
        <v>10005.596305284706</v>
      </c>
      <c r="H19" s="300">
        <v>4959.6414528000005</v>
      </c>
      <c r="I19" s="300">
        <v>21.866873226443001</v>
      </c>
      <c r="J19" s="300">
        <v>444676.38864423346</v>
      </c>
    </row>
    <row r="20" spans="1:10" x14ac:dyDescent="0.25">
      <c r="A20" s="304" t="s">
        <v>2634</v>
      </c>
      <c r="B20" s="300">
        <v>134060.96263845492</v>
      </c>
      <c r="C20" s="167" t="s">
        <v>186</v>
      </c>
      <c r="D20" s="167" t="s">
        <v>186</v>
      </c>
      <c r="E20" s="167" t="s">
        <v>186</v>
      </c>
      <c r="F20" s="167" t="s">
        <v>186</v>
      </c>
      <c r="G20" s="167" t="s">
        <v>186</v>
      </c>
      <c r="H20" s="167" t="s">
        <v>186</v>
      </c>
      <c r="I20" s="167" t="s">
        <v>186</v>
      </c>
      <c r="J20" s="300">
        <v>134060.96263845492</v>
      </c>
    </row>
    <row r="21" spans="1:10" x14ac:dyDescent="0.25">
      <c r="A21" s="304" t="s">
        <v>2635</v>
      </c>
      <c r="B21" s="300">
        <v>51281.034113690999</v>
      </c>
      <c r="C21" s="300">
        <v>1280.460552968452</v>
      </c>
      <c r="D21" s="300">
        <v>78581.48269004513</v>
      </c>
      <c r="E21" s="300">
        <v>12809.4526634704</v>
      </c>
      <c r="F21" s="300">
        <v>3955.4192101203689</v>
      </c>
      <c r="G21" s="300">
        <v>1902.2075</v>
      </c>
      <c r="H21" s="300">
        <v>4669.7150000000001</v>
      </c>
      <c r="I21" s="300" t="s">
        <v>2636</v>
      </c>
      <c r="J21" s="300">
        <v>154479.77173029535</v>
      </c>
    </row>
    <row r="22" spans="1:10" x14ac:dyDescent="0.25">
      <c r="A22" s="304" t="s">
        <v>498</v>
      </c>
      <c r="B22" s="300">
        <v>114918.21190241915</v>
      </c>
      <c r="C22" s="300">
        <v>434.66620495995591</v>
      </c>
      <c r="D22" s="300">
        <v>23.6047425</v>
      </c>
      <c r="E22" s="300" t="s">
        <v>2018</v>
      </c>
      <c r="F22" s="300">
        <v>17302.728840881602</v>
      </c>
      <c r="G22" s="300">
        <v>1231.5086287500001</v>
      </c>
      <c r="H22" s="300" t="s">
        <v>489</v>
      </c>
      <c r="I22" s="300" t="s">
        <v>489</v>
      </c>
      <c r="J22" s="300">
        <v>133910.7203195107</v>
      </c>
    </row>
    <row r="23" spans="1:10" ht="108" x14ac:dyDescent="0.25">
      <c r="A23" s="305" t="s">
        <v>2637</v>
      </c>
      <c r="B23" s="300">
        <v>9494.7433780298506</v>
      </c>
      <c r="C23" s="300">
        <v>2.4374127628082398</v>
      </c>
      <c r="D23" s="300">
        <v>3.3946075393097002</v>
      </c>
      <c r="E23" s="167" t="s">
        <v>186</v>
      </c>
      <c r="F23" s="167" t="s">
        <v>186</v>
      </c>
      <c r="G23" s="167" t="s">
        <v>186</v>
      </c>
      <c r="H23" s="167" t="s">
        <v>186</v>
      </c>
      <c r="I23" s="167" t="s">
        <v>186</v>
      </c>
      <c r="J23" s="300">
        <v>9500.5753983319701</v>
      </c>
    </row>
    <row r="24" spans="1:10" ht="60" x14ac:dyDescent="0.25">
      <c r="A24" s="305" t="s">
        <v>2638</v>
      </c>
      <c r="B24" s="167" t="s">
        <v>186</v>
      </c>
      <c r="C24" s="167" t="s">
        <v>186</v>
      </c>
      <c r="D24" s="167" t="s">
        <v>186</v>
      </c>
      <c r="E24" s="300">
        <v>68.61330815878199</v>
      </c>
      <c r="F24" s="300">
        <v>392.93717456330688</v>
      </c>
      <c r="G24" s="300">
        <v>245.04127271485436</v>
      </c>
      <c r="H24" s="300" t="s">
        <v>481</v>
      </c>
      <c r="I24" s="300">
        <v>21.866873226493549</v>
      </c>
      <c r="J24" s="300">
        <v>728.4586286634368</v>
      </c>
    </row>
    <row r="25" spans="1:10" ht="72" x14ac:dyDescent="0.25">
      <c r="A25" s="305" t="s">
        <v>2639</v>
      </c>
      <c r="B25" s="167" t="s">
        <v>186</v>
      </c>
      <c r="C25" s="167" t="s">
        <v>186</v>
      </c>
      <c r="D25" s="167" t="s">
        <v>186</v>
      </c>
      <c r="E25" s="300">
        <v>6.1275051272882699</v>
      </c>
      <c r="F25" s="300" t="s">
        <v>2018</v>
      </c>
      <c r="G25" s="300" t="s">
        <v>483</v>
      </c>
      <c r="H25" s="300" t="s">
        <v>489</v>
      </c>
      <c r="I25" s="300" t="s">
        <v>483</v>
      </c>
      <c r="J25" s="300">
        <v>6.1275051272882699</v>
      </c>
    </row>
    <row r="26" spans="1:10" ht="84" x14ac:dyDescent="0.25">
      <c r="A26" s="305" t="s">
        <v>2640</v>
      </c>
      <c r="B26" s="300">
        <v>158.59696408198425</v>
      </c>
      <c r="C26" s="300">
        <v>65.230881384606278</v>
      </c>
      <c r="D26" s="300">
        <v>4466.5802691736653</v>
      </c>
      <c r="E26" s="300" t="s">
        <v>489</v>
      </c>
      <c r="F26" s="300">
        <v>205.942024</v>
      </c>
      <c r="G26" s="300">
        <v>6619.1309038198997</v>
      </c>
      <c r="H26" s="300" t="s">
        <v>478</v>
      </c>
      <c r="I26" s="300" t="s">
        <v>478</v>
      </c>
      <c r="J26" s="300">
        <v>11515.481042460156</v>
      </c>
    </row>
    <row r="27" spans="1:10" x14ac:dyDescent="0.25">
      <c r="A27" s="304" t="s">
        <v>2641</v>
      </c>
      <c r="B27" s="300">
        <v>112.94654436750069</v>
      </c>
      <c r="C27" s="300">
        <v>6.8148079139783997</v>
      </c>
      <c r="D27" s="300">
        <v>56.695236099726699</v>
      </c>
      <c r="E27" s="300">
        <v>8.7062975836499999E-3</v>
      </c>
      <c r="F27" s="300">
        <v>0.19163391093155999</v>
      </c>
      <c r="G27" s="300">
        <v>7.7080000000000002</v>
      </c>
      <c r="H27" s="300">
        <v>289.92645280000005</v>
      </c>
      <c r="I27" s="300" t="s">
        <v>478</v>
      </c>
      <c r="J27" s="300">
        <v>474.29138138972104</v>
      </c>
    </row>
    <row r="28" spans="1:10" x14ac:dyDescent="0.25">
      <c r="A28" s="306" t="s">
        <v>2642</v>
      </c>
      <c r="B28" s="300">
        <v>14182.714018198438</v>
      </c>
      <c r="C28" s="300">
        <v>296107.65492711449</v>
      </c>
      <c r="D28" s="300">
        <v>174316.44602542996</v>
      </c>
      <c r="E28" s="167" t="s">
        <v>186</v>
      </c>
      <c r="F28" s="167" t="s">
        <v>186</v>
      </c>
      <c r="G28" s="167" t="s">
        <v>186</v>
      </c>
      <c r="H28" s="167" t="s">
        <v>186</v>
      </c>
      <c r="I28" s="167" t="s">
        <v>186</v>
      </c>
      <c r="J28" s="300">
        <v>484606.81497074291</v>
      </c>
    </row>
    <row r="29" spans="1:10" x14ac:dyDescent="0.25">
      <c r="A29" s="302" t="s">
        <v>2643</v>
      </c>
      <c r="B29" s="167" t="s">
        <v>186</v>
      </c>
      <c r="C29" s="300">
        <v>237020.07631632252</v>
      </c>
      <c r="D29" s="167" t="s">
        <v>186</v>
      </c>
      <c r="E29" s="167" t="s">
        <v>186</v>
      </c>
      <c r="F29" s="167" t="s">
        <v>186</v>
      </c>
      <c r="G29" s="167" t="s">
        <v>186</v>
      </c>
      <c r="H29" s="167" t="s">
        <v>186</v>
      </c>
      <c r="I29" s="167" t="s">
        <v>186</v>
      </c>
      <c r="J29" s="300">
        <v>237020.07631632252</v>
      </c>
    </row>
    <row r="30" spans="1:10" x14ac:dyDescent="0.25">
      <c r="A30" s="302" t="s">
        <v>529</v>
      </c>
      <c r="B30" s="167" t="s">
        <v>186</v>
      </c>
      <c r="C30" s="300">
        <v>54426.36890427638</v>
      </c>
      <c r="D30" s="300">
        <v>25555.086049746853</v>
      </c>
      <c r="E30" s="167" t="s">
        <v>186</v>
      </c>
      <c r="F30" s="167" t="s">
        <v>186</v>
      </c>
      <c r="G30" s="167" t="s">
        <v>186</v>
      </c>
      <c r="H30" s="167" t="s">
        <v>186</v>
      </c>
      <c r="I30" s="167" t="s">
        <v>186</v>
      </c>
      <c r="J30" s="300">
        <v>79981.454954023226</v>
      </c>
    </row>
    <row r="31" spans="1:10" x14ac:dyDescent="0.25">
      <c r="A31" s="302" t="s">
        <v>530</v>
      </c>
      <c r="B31" s="167" t="s">
        <v>186</v>
      </c>
      <c r="C31" s="300">
        <v>3155.4161935289412</v>
      </c>
      <c r="D31" s="167" t="s">
        <v>186</v>
      </c>
      <c r="E31" s="167" t="s">
        <v>186</v>
      </c>
      <c r="F31" s="167" t="s">
        <v>186</v>
      </c>
      <c r="G31" s="167" t="s">
        <v>186</v>
      </c>
      <c r="H31" s="167" t="s">
        <v>186</v>
      </c>
      <c r="I31" s="167" t="s">
        <v>186</v>
      </c>
      <c r="J31" s="300">
        <v>3155.4161935289412</v>
      </c>
    </row>
    <row r="32" spans="1:10" x14ac:dyDescent="0.25">
      <c r="A32" s="302" t="s">
        <v>2644</v>
      </c>
      <c r="B32" s="167" t="s">
        <v>186</v>
      </c>
      <c r="C32" s="300" t="s">
        <v>2645</v>
      </c>
      <c r="D32" s="300">
        <v>148363.52218969539</v>
      </c>
      <c r="E32" s="167" t="s">
        <v>186</v>
      </c>
      <c r="F32" s="167" t="s">
        <v>186</v>
      </c>
      <c r="G32" s="167" t="s">
        <v>186</v>
      </c>
      <c r="H32" s="167" t="s">
        <v>186</v>
      </c>
      <c r="I32" s="167" t="s">
        <v>186</v>
      </c>
      <c r="J32" s="300">
        <v>148363.52218969539</v>
      </c>
    </row>
    <row r="33" spans="1:10" x14ac:dyDescent="0.25">
      <c r="A33" s="302" t="s">
        <v>531</v>
      </c>
      <c r="B33" s="167" t="s">
        <v>186</v>
      </c>
      <c r="C33" s="300" t="s">
        <v>483</v>
      </c>
      <c r="D33" s="300" t="s">
        <v>483</v>
      </c>
      <c r="E33" s="167" t="s">
        <v>186</v>
      </c>
      <c r="F33" s="167" t="s">
        <v>186</v>
      </c>
      <c r="G33" s="167" t="s">
        <v>186</v>
      </c>
      <c r="H33" s="167" t="s">
        <v>186</v>
      </c>
      <c r="I33" s="167" t="s">
        <v>186</v>
      </c>
      <c r="J33" s="300" t="s">
        <v>483</v>
      </c>
    </row>
    <row r="34" spans="1:10" x14ac:dyDescent="0.25">
      <c r="A34" s="302" t="s">
        <v>532</v>
      </c>
      <c r="B34" s="167" t="s">
        <v>186</v>
      </c>
      <c r="C34" s="300">
        <v>1505.484497407572</v>
      </c>
      <c r="D34" s="300">
        <v>397.72707623945723</v>
      </c>
      <c r="E34" s="167" t="s">
        <v>186</v>
      </c>
      <c r="F34" s="167" t="s">
        <v>186</v>
      </c>
      <c r="G34" s="167" t="s">
        <v>186</v>
      </c>
      <c r="H34" s="167" t="s">
        <v>186</v>
      </c>
      <c r="I34" s="167" t="s">
        <v>186</v>
      </c>
      <c r="J34" s="300">
        <v>1903.2115736470294</v>
      </c>
    </row>
    <row r="35" spans="1:10" x14ac:dyDescent="0.25">
      <c r="A35" s="302" t="s">
        <v>2646</v>
      </c>
      <c r="B35" s="300">
        <v>9435.2108880463602</v>
      </c>
      <c r="C35" s="167" t="s">
        <v>186</v>
      </c>
      <c r="D35" s="167" t="s">
        <v>186</v>
      </c>
      <c r="E35" s="167" t="s">
        <v>186</v>
      </c>
      <c r="F35" s="167" t="s">
        <v>186</v>
      </c>
      <c r="G35" s="167" t="s">
        <v>186</v>
      </c>
      <c r="H35" s="167" t="s">
        <v>186</v>
      </c>
      <c r="I35" s="167" t="s">
        <v>186</v>
      </c>
      <c r="J35" s="300">
        <v>9435.2108880463602</v>
      </c>
    </row>
    <row r="36" spans="1:10" x14ac:dyDescent="0.25">
      <c r="A36" s="302" t="s">
        <v>2647</v>
      </c>
      <c r="B36" s="300">
        <v>3635.2013377314724</v>
      </c>
      <c r="C36" s="167" t="s">
        <v>186</v>
      </c>
      <c r="D36" s="167" t="s">
        <v>186</v>
      </c>
      <c r="E36" s="167" t="s">
        <v>186</v>
      </c>
      <c r="F36" s="167" t="s">
        <v>186</v>
      </c>
      <c r="G36" s="167" t="s">
        <v>186</v>
      </c>
      <c r="H36" s="167" t="s">
        <v>186</v>
      </c>
      <c r="I36" s="167" t="s">
        <v>186</v>
      </c>
      <c r="J36" s="300">
        <v>3635.2013377314724</v>
      </c>
    </row>
    <row r="37" spans="1:10" x14ac:dyDescent="0.25">
      <c r="A37" s="302" t="s">
        <v>533</v>
      </c>
      <c r="B37" s="300">
        <v>1112.3017924206047</v>
      </c>
      <c r="C37" s="167" t="s">
        <v>186</v>
      </c>
      <c r="D37" s="167" t="s">
        <v>186</v>
      </c>
      <c r="E37" s="167" t="s">
        <v>186</v>
      </c>
      <c r="F37" s="167" t="s">
        <v>186</v>
      </c>
      <c r="G37" s="167" t="s">
        <v>186</v>
      </c>
      <c r="H37" s="167" t="s">
        <v>186</v>
      </c>
      <c r="I37" s="167" t="s">
        <v>186</v>
      </c>
      <c r="J37" s="300">
        <v>1112.3017924206047</v>
      </c>
    </row>
    <row r="38" spans="1:10" x14ac:dyDescent="0.25">
      <c r="A38" s="302" t="s">
        <v>2648</v>
      </c>
      <c r="B38" s="300" t="s">
        <v>2636</v>
      </c>
      <c r="C38" s="300">
        <v>0.30901557909796001</v>
      </c>
      <c r="D38" s="300">
        <v>0.1107097482644</v>
      </c>
      <c r="E38" s="167" t="s">
        <v>186</v>
      </c>
      <c r="F38" s="167" t="s">
        <v>186</v>
      </c>
      <c r="G38" s="167" t="s">
        <v>186</v>
      </c>
      <c r="H38" s="167" t="s">
        <v>186</v>
      </c>
      <c r="I38" s="167" t="s">
        <v>186</v>
      </c>
      <c r="J38" s="300">
        <v>0.41972532736236001</v>
      </c>
    </row>
    <row r="39" spans="1:10" x14ac:dyDescent="0.25">
      <c r="A39" s="301" t="s">
        <v>2649</v>
      </c>
      <c r="B39" s="300">
        <v>-234402.93924472947</v>
      </c>
      <c r="C39" s="300">
        <v>14185.831663788455</v>
      </c>
      <c r="D39" s="300">
        <v>11421.882188323294</v>
      </c>
      <c r="E39" s="167" t="s">
        <v>186</v>
      </c>
      <c r="F39" s="167" t="s">
        <v>186</v>
      </c>
      <c r="G39" s="167" t="s">
        <v>186</v>
      </c>
      <c r="H39" s="167" t="s">
        <v>186</v>
      </c>
      <c r="I39" s="167" t="s">
        <v>186</v>
      </c>
      <c r="J39" s="300">
        <v>-208795.22539261772</v>
      </c>
    </row>
    <row r="40" spans="1:10" x14ac:dyDescent="0.25">
      <c r="A40" s="302" t="s">
        <v>534</v>
      </c>
      <c r="B40" s="300">
        <v>-347234.74412038963</v>
      </c>
      <c r="C40" s="300">
        <v>4315.254500127171</v>
      </c>
      <c r="D40" s="300">
        <v>4843.201947898975</v>
      </c>
      <c r="E40" s="167" t="s">
        <v>186</v>
      </c>
      <c r="F40" s="167" t="s">
        <v>186</v>
      </c>
      <c r="G40" s="167" t="s">
        <v>186</v>
      </c>
      <c r="H40" s="167" t="s">
        <v>186</v>
      </c>
      <c r="I40" s="167" t="s">
        <v>186</v>
      </c>
      <c r="J40" s="300">
        <v>-338076.28767236345</v>
      </c>
    </row>
    <row r="41" spans="1:10" x14ac:dyDescent="0.25">
      <c r="A41" s="302" t="s">
        <v>535</v>
      </c>
      <c r="B41" s="300">
        <v>63563.724342139234</v>
      </c>
      <c r="C41" s="300">
        <v>1085.1847433605647</v>
      </c>
      <c r="D41" s="300">
        <v>2068.7642889878357</v>
      </c>
      <c r="E41" s="167" t="s">
        <v>186</v>
      </c>
      <c r="F41" s="167" t="s">
        <v>186</v>
      </c>
      <c r="G41" s="167" t="s">
        <v>186</v>
      </c>
      <c r="H41" s="167" t="s">
        <v>186</v>
      </c>
      <c r="I41" s="167" t="s">
        <v>186</v>
      </c>
      <c r="J41" s="300">
        <v>66717.67337448764</v>
      </c>
    </row>
    <row r="42" spans="1:10" x14ac:dyDescent="0.25">
      <c r="A42" s="302" t="s">
        <v>536</v>
      </c>
      <c r="B42" s="300">
        <v>43012.416193940648</v>
      </c>
      <c r="C42" s="300">
        <v>3156.7931555269447</v>
      </c>
      <c r="D42" s="300">
        <v>837.67355981885328</v>
      </c>
      <c r="E42" s="167" t="s">
        <v>186</v>
      </c>
      <c r="F42" s="167" t="s">
        <v>186</v>
      </c>
      <c r="G42" s="167" t="s">
        <v>186</v>
      </c>
      <c r="H42" s="167" t="s">
        <v>186</v>
      </c>
      <c r="I42" s="167" t="s">
        <v>186</v>
      </c>
      <c r="J42" s="300">
        <v>47006.882909286447</v>
      </c>
    </row>
    <row r="43" spans="1:10" x14ac:dyDescent="0.25">
      <c r="A43" s="302" t="s">
        <v>2650</v>
      </c>
      <c r="B43" s="300">
        <v>10464.051065934178</v>
      </c>
      <c r="C43" s="300">
        <v>5562.8905516169743</v>
      </c>
      <c r="D43" s="300">
        <v>204.45157920426195</v>
      </c>
      <c r="E43" s="167" t="s">
        <v>186</v>
      </c>
      <c r="F43" s="167" t="s">
        <v>186</v>
      </c>
      <c r="G43" s="167" t="s">
        <v>186</v>
      </c>
      <c r="H43" s="167" t="s">
        <v>186</v>
      </c>
      <c r="I43" s="167" t="s">
        <v>186</v>
      </c>
      <c r="J43" s="300">
        <v>16231.393196755414</v>
      </c>
    </row>
    <row r="44" spans="1:10" x14ac:dyDescent="0.25">
      <c r="A44" s="302" t="s">
        <v>2651</v>
      </c>
      <c r="B44" s="300">
        <v>23247.944189785718</v>
      </c>
      <c r="C44" s="300">
        <v>65.218986436799995</v>
      </c>
      <c r="D44" s="300">
        <v>2474.9704942465141</v>
      </c>
      <c r="E44" s="167" t="s">
        <v>186</v>
      </c>
      <c r="F44" s="167" t="s">
        <v>186</v>
      </c>
      <c r="G44" s="167" t="s">
        <v>186</v>
      </c>
      <c r="H44" s="167" t="s">
        <v>186</v>
      </c>
      <c r="I44" s="167" t="s">
        <v>186</v>
      </c>
      <c r="J44" s="300">
        <v>25788.133670469029</v>
      </c>
    </row>
    <row r="45" spans="1:10" x14ac:dyDescent="0.25">
      <c r="A45" s="302" t="s">
        <v>2652</v>
      </c>
      <c r="B45" s="300">
        <v>1209.5534675530002</v>
      </c>
      <c r="C45" s="300">
        <v>0.48972672</v>
      </c>
      <c r="D45" s="300">
        <v>30.296229874070651</v>
      </c>
      <c r="E45" s="167" t="s">
        <v>186</v>
      </c>
      <c r="F45" s="167" t="s">
        <v>186</v>
      </c>
      <c r="G45" s="167" t="s">
        <v>186</v>
      </c>
      <c r="H45" s="167" t="s">
        <v>186</v>
      </c>
      <c r="I45" s="167" t="s">
        <v>186</v>
      </c>
      <c r="J45" s="300">
        <v>1240.3394241470708</v>
      </c>
    </row>
    <row r="46" spans="1:10" x14ac:dyDescent="0.25">
      <c r="A46" s="302" t="s">
        <v>2653</v>
      </c>
      <c r="B46" s="300">
        <v>-28665.884383692635</v>
      </c>
      <c r="C46" s="167" t="s">
        <v>186</v>
      </c>
      <c r="D46" s="167" t="s">
        <v>186</v>
      </c>
      <c r="E46" s="167" t="s">
        <v>186</v>
      </c>
      <c r="F46" s="167" t="s">
        <v>186</v>
      </c>
      <c r="G46" s="167" t="s">
        <v>186</v>
      </c>
      <c r="H46" s="167" t="s">
        <v>186</v>
      </c>
      <c r="I46" s="167" t="s">
        <v>186</v>
      </c>
      <c r="J46" s="300">
        <v>-28665.884383692635</v>
      </c>
    </row>
    <row r="47" spans="1:10" x14ac:dyDescent="0.25">
      <c r="A47" s="302" t="s">
        <v>2654</v>
      </c>
      <c r="B47" s="300" t="s">
        <v>2655</v>
      </c>
      <c r="C47" s="300" t="s">
        <v>2655</v>
      </c>
      <c r="D47" s="300">
        <v>93.41025492</v>
      </c>
      <c r="E47" s="167" t="s">
        <v>186</v>
      </c>
      <c r="F47" s="167" t="s">
        <v>186</v>
      </c>
      <c r="G47" s="167" t="s">
        <v>186</v>
      </c>
      <c r="H47" s="167" t="s">
        <v>186</v>
      </c>
      <c r="I47" s="167" t="s">
        <v>186</v>
      </c>
      <c r="J47" s="300">
        <v>93.41025492</v>
      </c>
    </row>
    <row r="48" spans="1:10" x14ac:dyDescent="0.25">
      <c r="A48" s="301" t="s">
        <v>2656</v>
      </c>
      <c r="B48" s="300">
        <v>3817.4980439037777</v>
      </c>
      <c r="C48" s="300">
        <v>172240.71971054628</v>
      </c>
      <c r="D48" s="300">
        <v>8125.8770171636315</v>
      </c>
      <c r="E48" s="167" t="s">
        <v>186</v>
      </c>
      <c r="F48" s="167" t="s">
        <v>186</v>
      </c>
      <c r="G48" s="167" t="s">
        <v>186</v>
      </c>
      <c r="H48" s="167" t="s">
        <v>186</v>
      </c>
      <c r="I48" s="167" t="s">
        <v>186</v>
      </c>
      <c r="J48" s="300">
        <v>184184.09477161369</v>
      </c>
    </row>
    <row r="49" spans="1:10" x14ac:dyDescent="0.25">
      <c r="A49" s="302" t="s">
        <v>2657</v>
      </c>
      <c r="B49" s="300" t="s">
        <v>481</v>
      </c>
      <c r="C49" s="300">
        <v>137074.22272206927</v>
      </c>
      <c r="D49" s="167" t="s">
        <v>186</v>
      </c>
      <c r="E49" s="167" t="s">
        <v>186</v>
      </c>
      <c r="F49" s="167" t="s">
        <v>186</v>
      </c>
      <c r="G49" s="167" t="s">
        <v>186</v>
      </c>
      <c r="H49" s="167" t="s">
        <v>186</v>
      </c>
      <c r="I49" s="167" t="s">
        <v>186</v>
      </c>
      <c r="J49" s="300">
        <v>137074.22272206927</v>
      </c>
    </row>
    <row r="50" spans="1:10" x14ac:dyDescent="0.25">
      <c r="A50" s="302" t="s">
        <v>539</v>
      </c>
      <c r="B50" s="167" t="s">
        <v>186</v>
      </c>
      <c r="C50" s="300">
        <v>524.2868101236254</v>
      </c>
      <c r="D50" s="300">
        <v>311.42967554814533</v>
      </c>
      <c r="E50" s="167" t="s">
        <v>186</v>
      </c>
      <c r="F50" s="167" t="s">
        <v>186</v>
      </c>
      <c r="G50" s="167" t="s">
        <v>186</v>
      </c>
      <c r="H50" s="167" t="s">
        <v>186</v>
      </c>
      <c r="I50" s="167" t="s">
        <v>186</v>
      </c>
      <c r="J50" s="300">
        <v>835.71648567177067</v>
      </c>
    </row>
    <row r="51" spans="1:10" ht="96" x14ac:dyDescent="0.25">
      <c r="A51" s="307" t="s">
        <v>540</v>
      </c>
      <c r="B51" s="300">
        <v>3795.7144489466568</v>
      </c>
      <c r="C51" s="300">
        <v>417.55766911708417</v>
      </c>
      <c r="D51" s="300">
        <v>433.7414747454124</v>
      </c>
      <c r="E51" s="167" t="s">
        <v>186</v>
      </c>
      <c r="F51" s="167" t="s">
        <v>186</v>
      </c>
      <c r="G51" s="167" t="s">
        <v>186</v>
      </c>
      <c r="H51" s="167" t="s">
        <v>186</v>
      </c>
      <c r="I51" s="167" t="s">
        <v>186</v>
      </c>
      <c r="J51" s="300">
        <v>4647.0135928091531</v>
      </c>
    </row>
    <row r="52" spans="1:10" x14ac:dyDescent="0.25">
      <c r="A52" s="302" t="s">
        <v>2658</v>
      </c>
      <c r="B52" s="167" t="s">
        <v>186</v>
      </c>
      <c r="C52" s="300">
        <v>34172.451459887459</v>
      </c>
      <c r="D52" s="300">
        <v>7380.7058668700738</v>
      </c>
      <c r="E52" s="167" t="s">
        <v>186</v>
      </c>
      <c r="F52" s="167" t="s">
        <v>186</v>
      </c>
      <c r="G52" s="167" t="s">
        <v>186</v>
      </c>
      <c r="H52" s="167" t="s">
        <v>186</v>
      </c>
      <c r="I52" s="167" t="s">
        <v>186</v>
      </c>
      <c r="J52" s="300">
        <v>41553.157326757537</v>
      </c>
    </row>
    <row r="53" spans="1:10" x14ac:dyDescent="0.25">
      <c r="A53" s="302" t="s">
        <v>2659</v>
      </c>
      <c r="B53" s="300">
        <v>21.783594957120901</v>
      </c>
      <c r="C53" s="300">
        <v>52.201049348827681</v>
      </c>
      <c r="D53" s="300" t="s">
        <v>2660</v>
      </c>
      <c r="E53" s="167" t="s">
        <v>186</v>
      </c>
      <c r="F53" s="167" t="s">
        <v>186</v>
      </c>
      <c r="G53" s="167" t="s">
        <v>186</v>
      </c>
      <c r="H53" s="167" t="s">
        <v>186</v>
      </c>
      <c r="I53" s="167" t="s">
        <v>186</v>
      </c>
      <c r="J53" s="300">
        <v>73.984644305948578</v>
      </c>
    </row>
    <row r="54" spans="1:10" x14ac:dyDescent="0.25">
      <c r="A54" s="301" t="s">
        <v>2661</v>
      </c>
      <c r="B54" s="300" t="s">
        <v>2636</v>
      </c>
      <c r="C54" s="300" t="s">
        <v>2636</v>
      </c>
      <c r="D54" s="300" t="s">
        <v>2636</v>
      </c>
      <c r="E54" s="300" t="s">
        <v>2636</v>
      </c>
      <c r="F54" s="300" t="s">
        <v>2636</v>
      </c>
      <c r="G54" s="300" t="s">
        <v>2636</v>
      </c>
      <c r="H54" s="300" t="s">
        <v>2636</v>
      </c>
      <c r="I54" s="300" t="s">
        <v>2636</v>
      </c>
      <c r="J54" s="300" t="s">
        <v>489</v>
      </c>
    </row>
    <row r="55" spans="1:10" x14ac:dyDescent="0.25">
      <c r="A55" s="287"/>
      <c r="B55" s="308"/>
      <c r="C55" s="308"/>
      <c r="D55" s="308"/>
      <c r="E55" s="308"/>
      <c r="F55" s="308"/>
      <c r="G55" s="308"/>
      <c r="H55" s="308"/>
      <c r="I55" s="308"/>
      <c r="J55" s="308"/>
    </row>
    <row r="56" spans="1:10" x14ac:dyDescent="0.25">
      <c r="A56" s="306" t="s">
        <v>2662</v>
      </c>
      <c r="B56" s="167" t="s">
        <v>186</v>
      </c>
      <c r="C56" s="167" t="s">
        <v>186</v>
      </c>
      <c r="D56" s="167" t="s">
        <v>186</v>
      </c>
      <c r="E56" s="167" t="s">
        <v>186</v>
      </c>
      <c r="F56" s="167" t="s">
        <v>186</v>
      </c>
      <c r="G56" s="167" t="s">
        <v>186</v>
      </c>
      <c r="H56" s="167" t="s">
        <v>186</v>
      </c>
      <c r="I56" s="167" t="s">
        <v>186</v>
      </c>
      <c r="J56" s="167" t="s">
        <v>186</v>
      </c>
    </row>
    <row r="57" spans="1:10" x14ac:dyDescent="0.25">
      <c r="A57" s="306" t="s">
        <v>485</v>
      </c>
      <c r="B57" s="300">
        <v>154637.90573660497</v>
      </c>
      <c r="C57" s="300">
        <v>214.99038955069369</v>
      </c>
      <c r="D57" s="300">
        <v>1359.7997723204612</v>
      </c>
      <c r="E57" s="167" t="s">
        <v>186</v>
      </c>
      <c r="F57" s="167" t="s">
        <v>186</v>
      </c>
      <c r="G57" s="167" t="s">
        <v>186</v>
      </c>
      <c r="H57" s="167" t="s">
        <v>186</v>
      </c>
      <c r="I57" s="167" t="s">
        <v>186</v>
      </c>
      <c r="J57" s="300">
        <v>156212.69589847611</v>
      </c>
    </row>
    <row r="58" spans="1:10" x14ac:dyDescent="0.25">
      <c r="A58" s="309" t="s">
        <v>486</v>
      </c>
      <c r="B58" s="300">
        <v>53659.803807497687</v>
      </c>
      <c r="C58" s="300">
        <v>20.864686181400039</v>
      </c>
      <c r="D58" s="300">
        <v>417.05284533589094</v>
      </c>
      <c r="E58" s="167" t="s">
        <v>186</v>
      </c>
      <c r="F58" s="167" t="s">
        <v>186</v>
      </c>
      <c r="G58" s="167" t="s">
        <v>186</v>
      </c>
      <c r="H58" s="167" t="s">
        <v>186</v>
      </c>
      <c r="I58" s="167" t="s">
        <v>186</v>
      </c>
      <c r="J58" s="300">
        <v>54097.721339014977</v>
      </c>
    </row>
    <row r="59" spans="1:10" x14ac:dyDescent="0.25">
      <c r="A59" s="309" t="s">
        <v>487</v>
      </c>
      <c r="B59" s="300">
        <v>100978.10192910727</v>
      </c>
      <c r="C59" s="300">
        <v>194.12570336929363</v>
      </c>
      <c r="D59" s="300">
        <v>942.74692698457022</v>
      </c>
      <c r="E59" s="167" t="s">
        <v>186</v>
      </c>
      <c r="F59" s="167" t="s">
        <v>186</v>
      </c>
      <c r="G59" s="167" t="s">
        <v>186</v>
      </c>
      <c r="H59" s="167" t="s">
        <v>186</v>
      </c>
      <c r="I59" s="167" t="s">
        <v>186</v>
      </c>
      <c r="J59" s="300">
        <v>102114.97455946113</v>
      </c>
    </row>
    <row r="60" spans="1:10" x14ac:dyDescent="0.25">
      <c r="A60" s="310" t="s">
        <v>488</v>
      </c>
      <c r="B60" s="300">
        <v>0.66779999999999995</v>
      </c>
      <c r="C60" s="300" t="s">
        <v>2663</v>
      </c>
      <c r="D60" s="300" t="s">
        <v>2663</v>
      </c>
      <c r="E60" s="167" t="s">
        <v>186</v>
      </c>
      <c r="F60" s="167" t="s">
        <v>186</v>
      </c>
      <c r="G60" s="167" t="s">
        <v>186</v>
      </c>
      <c r="H60" s="167" t="s">
        <v>186</v>
      </c>
      <c r="I60" s="167" t="s">
        <v>186</v>
      </c>
      <c r="J60" s="300">
        <v>0.66779999999999995</v>
      </c>
    </row>
    <row r="61" spans="1:10" x14ac:dyDescent="0.25">
      <c r="A61" s="306" t="s">
        <v>2664</v>
      </c>
      <c r="B61" s="300">
        <v>210441.2363234965</v>
      </c>
      <c r="C61" s="167" t="s">
        <v>186</v>
      </c>
      <c r="D61" s="167" t="s">
        <v>186</v>
      </c>
      <c r="E61" s="167" t="s">
        <v>186</v>
      </c>
      <c r="F61" s="167" t="s">
        <v>186</v>
      </c>
      <c r="G61" s="167" t="s">
        <v>186</v>
      </c>
      <c r="H61" s="167" t="s">
        <v>186</v>
      </c>
      <c r="I61" s="167" t="s">
        <v>186</v>
      </c>
      <c r="J61" s="300">
        <v>210441.2363234965</v>
      </c>
    </row>
    <row r="62" spans="1:10" x14ac:dyDescent="0.25">
      <c r="A62" s="310" t="s">
        <v>2665</v>
      </c>
      <c r="B62" s="300" t="s">
        <v>538</v>
      </c>
      <c r="C62" s="167" t="s">
        <v>186</v>
      </c>
      <c r="D62" s="167" t="s">
        <v>186</v>
      </c>
      <c r="E62" s="167" t="s">
        <v>186</v>
      </c>
      <c r="F62" s="167" t="s">
        <v>186</v>
      </c>
      <c r="G62" s="167" t="s">
        <v>186</v>
      </c>
      <c r="H62" s="167" t="s">
        <v>186</v>
      </c>
      <c r="I62" s="167" t="s">
        <v>186</v>
      </c>
      <c r="J62" s="300" t="s">
        <v>538</v>
      </c>
    </row>
    <row r="63" spans="1:10" x14ac:dyDescent="0.25">
      <c r="A63" s="311" t="s">
        <v>541</v>
      </c>
      <c r="B63" s="300">
        <v>135556.87031865169</v>
      </c>
      <c r="C63" s="167" t="s">
        <v>186</v>
      </c>
      <c r="D63" s="167" t="s">
        <v>186</v>
      </c>
      <c r="E63" s="167" t="s">
        <v>186</v>
      </c>
      <c r="F63" s="167" t="s">
        <v>186</v>
      </c>
      <c r="G63" s="167" t="s">
        <v>186</v>
      </c>
      <c r="H63" s="167" t="s">
        <v>186</v>
      </c>
      <c r="I63" s="167" t="s">
        <v>186</v>
      </c>
      <c r="J63" s="300">
        <v>135556.87031865169</v>
      </c>
    </row>
    <row r="64" spans="1:10" x14ac:dyDescent="0.25">
      <c r="A64" s="312" t="s">
        <v>2666</v>
      </c>
      <c r="B64" s="167" t="s">
        <v>186</v>
      </c>
      <c r="C64" s="167" t="s">
        <v>186</v>
      </c>
      <c r="D64" s="300">
        <v>10461.147973493769</v>
      </c>
      <c r="E64" s="167" t="s">
        <v>186</v>
      </c>
      <c r="F64" s="167" t="s">
        <v>186</v>
      </c>
      <c r="G64" s="167" t="s">
        <v>186</v>
      </c>
      <c r="H64" s="167" t="s">
        <v>186</v>
      </c>
      <c r="I64" s="167" t="s">
        <v>186</v>
      </c>
      <c r="J64" s="167" t="s">
        <v>186</v>
      </c>
    </row>
    <row r="65" spans="1:10" x14ac:dyDescent="0.25">
      <c r="A65" s="310" t="s">
        <v>2667</v>
      </c>
      <c r="B65" s="300">
        <v>6444.1498857276692</v>
      </c>
      <c r="C65" s="167" t="s">
        <v>186</v>
      </c>
      <c r="D65" s="167" t="s">
        <v>186</v>
      </c>
      <c r="E65" s="167" t="s">
        <v>186</v>
      </c>
      <c r="F65" s="167" t="s">
        <v>186</v>
      </c>
      <c r="G65" s="167" t="s">
        <v>186</v>
      </c>
      <c r="H65" s="167" t="s">
        <v>186</v>
      </c>
      <c r="I65" s="167" t="s">
        <v>186</v>
      </c>
      <c r="J65" s="167" t="s">
        <v>186</v>
      </c>
    </row>
    <row r="66" spans="1:10" x14ac:dyDescent="0.25">
      <c r="A66" s="313" t="s">
        <v>2668</v>
      </c>
      <c r="B66" s="314" t="s">
        <v>186</v>
      </c>
      <c r="C66" s="314" t="s">
        <v>186</v>
      </c>
      <c r="D66" s="314" t="s">
        <v>186</v>
      </c>
      <c r="E66" s="314" t="s">
        <v>186</v>
      </c>
      <c r="F66" s="314" t="s">
        <v>186</v>
      </c>
      <c r="G66" s="314" t="s">
        <v>186</v>
      </c>
      <c r="H66" s="314" t="s">
        <v>186</v>
      </c>
      <c r="I66" s="314" t="s">
        <v>186</v>
      </c>
      <c r="J66" s="300">
        <v>4860553.4478650223</v>
      </c>
    </row>
    <row r="67" spans="1:10" x14ac:dyDescent="0.25">
      <c r="A67" s="313" t="s">
        <v>2669</v>
      </c>
      <c r="B67" s="314" t="s">
        <v>186</v>
      </c>
      <c r="C67" s="314" t="s">
        <v>186</v>
      </c>
      <c r="D67" s="314" t="s">
        <v>186</v>
      </c>
      <c r="E67" s="314" t="s">
        <v>186</v>
      </c>
      <c r="F67" s="314" t="s">
        <v>186</v>
      </c>
      <c r="G67" s="314" t="s">
        <v>186</v>
      </c>
      <c r="H67" s="314" t="s">
        <v>186</v>
      </c>
      <c r="I67" s="314" t="s">
        <v>186</v>
      </c>
      <c r="J67" s="300">
        <v>4651758.2224724051</v>
      </c>
    </row>
    <row r="68" spans="1:10" x14ac:dyDescent="0.25">
      <c r="A68" s="315" t="s">
        <v>2670</v>
      </c>
      <c r="B68" s="314" t="s">
        <v>186</v>
      </c>
      <c r="C68" s="314" t="s">
        <v>186</v>
      </c>
      <c r="D68" s="314" t="s">
        <v>186</v>
      </c>
      <c r="E68" s="314" t="s">
        <v>186</v>
      </c>
      <c r="F68" s="314" t="s">
        <v>186</v>
      </c>
      <c r="G68" s="314" t="s">
        <v>186</v>
      </c>
      <c r="H68" s="314" t="s">
        <v>186</v>
      </c>
      <c r="I68" s="314" t="s">
        <v>186</v>
      </c>
      <c r="J68" s="300">
        <v>4866997.5977507504</v>
      </c>
    </row>
    <row r="69" spans="1:10" x14ac:dyDescent="0.25">
      <c r="A69" s="313" t="s">
        <v>2671</v>
      </c>
      <c r="B69" s="314" t="s">
        <v>186</v>
      </c>
      <c r="C69" s="314" t="s">
        <v>186</v>
      </c>
      <c r="D69" s="314" t="s">
        <v>186</v>
      </c>
      <c r="E69" s="314" t="s">
        <v>186</v>
      </c>
      <c r="F69" s="314" t="s">
        <v>186</v>
      </c>
      <c r="G69" s="314" t="s">
        <v>186</v>
      </c>
      <c r="H69" s="314" t="s">
        <v>186</v>
      </c>
      <c r="I69" s="314" t="s">
        <v>186</v>
      </c>
      <c r="J69" s="300">
        <v>4658202.3723581331</v>
      </c>
    </row>
    <row r="70" spans="1:10" x14ac:dyDescent="0.25">
      <c r="A70" s="316"/>
      <c r="B70" s="316"/>
      <c r="C70" s="316"/>
      <c r="D70" s="316"/>
      <c r="E70" s="316"/>
      <c r="F70" s="316"/>
      <c r="G70" s="316"/>
      <c r="H70" s="316"/>
      <c r="I70" s="316"/>
      <c r="J70" s="317"/>
    </row>
    <row r="71" spans="1:10" x14ac:dyDescent="0.25">
      <c r="A71" s="318" t="s">
        <v>2672</v>
      </c>
      <c r="B71" s="318"/>
      <c r="C71" s="318"/>
      <c r="D71" s="318"/>
      <c r="E71" s="318"/>
      <c r="F71" s="318"/>
      <c r="G71" s="318"/>
      <c r="H71" s="318"/>
      <c r="I71" s="318"/>
      <c r="J71" s="318"/>
    </row>
    <row r="72" spans="1:10" x14ac:dyDescent="0.25">
      <c r="A72" s="319" t="s">
        <v>2673</v>
      </c>
      <c r="B72" s="320"/>
      <c r="C72" s="320"/>
      <c r="D72" s="320"/>
      <c r="E72" s="320"/>
      <c r="F72" s="320"/>
      <c r="G72" s="320"/>
      <c r="H72" s="320"/>
      <c r="I72" s="320"/>
      <c r="J72" s="320"/>
    </row>
    <row r="73" spans="1:10" x14ac:dyDescent="0.25">
      <c r="A73" s="318" t="s">
        <v>2674</v>
      </c>
      <c r="B73" s="318"/>
      <c r="C73" s="318"/>
      <c r="D73" s="318"/>
      <c r="E73" s="318"/>
      <c r="F73" s="318"/>
      <c r="G73" s="318"/>
      <c r="H73" s="318"/>
      <c r="I73" s="318"/>
      <c r="J73" s="318"/>
    </row>
    <row r="74" spans="1:10" x14ac:dyDescent="0.25">
      <c r="A74" s="321"/>
      <c r="B74" s="321"/>
      <c r="C74" s="321"/>
      <c r="D74" s="321"/>
      <c r="E74" s="321"/>
      <c r="F74" s="321"/>
      <c r="G74" s="321"/>
      <c r="H74" s="321"/>
      <c r="I74" s="321"/>
      <c r="J74" s="321"/>
    </row>
    <row r="75" spans="1:10" x14ac:dyDescent="0.25">
      <c r="A75" s="321"/>
      <c r="B75" s="321"/>
      <c r="C75" s="321"/>
      <c r="D75" s="321"/>
      <c r="E75" s="321"/>
      <c r="F75" s="321"/>
      <c r="G75" s="321"/>
      <c r="H75" s="321"/>
      <c r="I75" s="321"/>
      <c r="J75" s="321"/>
    </row>
    <row r="76" spans="1:10" x14ac:dyDescent="0.25">
      <c r="H76" s="166">
        <v>255.32625983564566</v>
      </c>
      <c r="I76" s="166" t="s">
        <v>489</v>
      </c>
    </row>
    <row r="77" spans="1:10" x14ac:dyDescent="0.25">
      <c r="H77" s="166">
        <v>142.439052925277</v>
      </c>
      <c r="I77" s="166" t="s">
        <v>478</v>
      </c>
    </row>
    <row r="78" spans="1:10" x14ac:dyDescent="0.25">
      <c r="H78" s="166">
        <v>96.166957423620104</v>
      </c>
      <c r="I78" s="166" t="s">
        <v>478</v>
      </c>
    </row>
    <row r="79" spans="1:10" x14ac:dyDescent="0.25">
      <c r="H79" s="166">
        <v>7.9916151159959297</v>
      </c>
      <c r="I79" s="166" t="s">
        <v>478</v>
      </c>
    </row>
    <row r="80" spans="1:10" x14ac:dyDescent="0.25">
      <c r="H80" s="166">
        <v>1.29867598133739</v>
      </c>
      <c r="I80" s="166" t="s">
        <v>489</v>
      </c>
    </row>
    <row r="81" spans="8:9" x14ac:dyDescent="0.25">
      <c r="H81" s="166" t="s">
        <v>483</v>
      </c>
      <c r="I81" s="166" t="s">
        <v>483</v>
      </c>
    </row>
    <row r="82" spans="8:9" x14ac:dyDescent="0.25">
      <c r="H82" s="166">
        <v>7.4299583894152299</v>
      </c>
      <c r="I82" s="166" t="s">
        <v>478</v>
      </c>
    </row>
    <row r="83" spans="8:9" x14ac:dyDescent="0.25">
      <c r="H83" s="166">
        <v>101.32241952488565</v>
      </c>
      <c r="I83" s="166" t="s">
        <v>489</v>
      </c>
    </row>
    <row r="84" spans="8:9" x14ac:dyDescent="0.25">
      <c r="H84" s="166">
        <v>0.47604595175188003</v>
      </c>
      <c r="I84" s="166" t="s">
        <v>478</v>
      </c>
    </row>
    <row r="85" spans="8:9" x14ac:dyDescent="0.25">
      <c r="H85" s="166">
        <v>94.208507923613965</v>
      </c>
      <c r="I85" s="166" t="s">
        <v>478</v>
      </c>
    </row>
    <row r="86" spans="8:9" x14ac:dyDescent="0.25">
      <c r="H86" s="166">
        <v>6.6257806878528998</v>
      </c>
      <c r="I86" s="166" t="s">
        <v>478</v>
      </c>
    </row>
    <row r="87" spans="8:9" x14ac:dyDescent="0.25">
      <c r="H87" s="166" t="s">
        <v>2018</v>
      </c>
      <c r="I87" s="166" t="s">
        <v>489</v>
      </c>
    </row>
    <row r="88" spans="8:9" x14ac:dyDescent="0.25">
      <c r="H88" s="166" t="s">
        <v>483</v>
      </c>
      <c r="I88" s="166" t="s">
        <v>483</v>
      </c>
    </row>
    <row r="89" spans="8:9" x14ac:dyDescent="0.25">
      <c r="H89" s="166">
        <v>1.2084961666909999E-2</v>
      </c>
      <c r="I89" s="166" t="s">
        <v>478</v>
      </c>
    </row>
    <row r="90" spans="8:9" x14ac:dyDescent="0.25">
      <c r="H90" s="166">
        <v>100.86538569159121</v>
      </c>
      <c r="I90" s="166" t="s">
        <v>489</v>
      </c>
    </row>
    <row r="91" spans="8:9" x14ac:dyDescent="0.25">
      <c r="H91" s="166">
        <v>0.32598925261525002</v>
      </c>
      <c r="I91" s="166" t="s">
        <v>478</v>
      </c>
    </row>
    <row r="92" spans="8:9" x14ac:dyDescent="0.25">
      <c r="H92" s="166">
        <v>94.085999667283815</v>
      </c>
      <c r="I92" s="166" t="s">
        <v>478</v>
      </c>
    </row>
    <row r="93" spans="8:9" x14ac:dyDescent="0.25">
      <c r="H93" s="166">
        <v>6.4413118100252298</v>
      </c>
      <c r="I93" s="166" t="s">
        <v>478</v>
      </c>
    </row>
    <row r="94" spans="8:9" x14ac:dyDescent="0.25">
      <c r="H94" s="166" t="s">
        <v>484</v>
      </c>
      <c r="I94" s="166" t="s">
        <v>478</v>
      </c>
    </row>
    <row r="95" spans="8:9" x14ac:dyDescent="0.25">
      <c r="H95" s="166" t="s">
        <v>483</v>
      </c>
      <c r="I95" s="166" t="s">
        <v>483</v>
      </c>
    </row>
    <row r="96" spans="8:9" x14ac:dyDescent="0.25">
      <c r="H96" s="166">
        <v>1.2084961666909999E-2</v>
      </c>
      <c r="I96" s="166" t="s">
        <v>478</v>
      </c>
    </row>
    <row r="97" spans="8:9" x14ac:dyDescent="0.25">
      <c r="H97" s="166">
        <v>100.86538569159121</v>
      </c>
      <c r="I97" s="166" t="s">
        <v>489</v>
      </c>
    </row>
    <row r="98" spans="8:9" x14ac:dyDescent="0.25">
      <c r="H98" s="168">
        <v>0.32598925261525002</v>
      </c>
      <c r="I98" s="168" t="s">
        <v>478</v>
      </c>
    </row>
    <row r="99" spans="8:9" x14ac:dyDescent="0.25">
      <c r="H99" s="168">
        <v>94.085999667283815</v>
      </c>
      <c r="I99" s="168" t="s">
        <v>478</v>
      </c>
    </row>
    <row r="100" spans="8:9" x14ac:dyDescent="0.25">
      <c r="H100" s="168">
        <v>6.4413118100252298</v>
      </c>
      <c r="I100" s="168" t="s">
        <v>478</v>
      </c>
    </row>
    <row r="101" spans="8:9" x14ac:dyDescent="0.25">
      <c r="H101" s="168" t="s">
        <v>478</v>
      </c>
      <c r="I101" s="168" t="s">
        <v>478</v>
      </c>
    </row>
    <row r="102" spans="8:9" x14ac:dyDescent="0.25">
      <c r="H102" s="168" t="s">
        <v>483</v>
      </c>
      <c r="I102" s="168" t="s">
        <v>483</v>
      </c>
    </row>
    <row r="103" spans="8:9" x14ac:dyDescent="0.25">
      <c r="H103" s="168">
        <v>1.2084961666909999E-2</v>
      </c>
      <c r="I103" s="168" t="s">
        <v>478</v>
      </c>
    </row>
    <row r="104" spans="8:9" x14ac:dyDescent="0.25">
      <c r="H104" s="166" t="s">
        <v>490</v>
      </c>
      <c r="I104" s="166" t="s">
        <v>489</v>
      </c>
    </row>
    <row r="105" spans="8:9" x14ac:dyDescent="0.25">
      <c r="H105" s="168" t="s">
        <v>479</v>
      </c>
      <c r="I105" s="168" t="s">
        <v>478</v>
      </c>
    </row>
    <row r="106" spans="8:9" x14ac:dyDescent="0.25">
      <c r="H106" s="168" t="s">
        <v>479</v>
      </c>
      <c r="I106" s="168" t="s">
        <v>478</v>
      </c>
    </row>
    <row r="107" spans="8:9" x14ac:dyDescent="0.25">
      <c r="H107" s="168" t="s">
        <v>479</v>
      </c>
      <c r="I107" s="168" t="s">
        <v>478</v>
      </c>
    </row>
    <row r="108" spans="8:9" x14ac:dyDescent="0.25">
      <c r="H108" s="168" t="s">
        <v>479</v>
      </c>
      <c r="I108" s="168" t="s">
        <v>478</v>
      </c>
    </row>
    <row r="109" spans="8:9" x14ac:dyDescent="0.25">
      <c r="H109" s="168" t="s">
        <v>483</v>
      </c>
      <c r="I109" s="168" t="s">
        <v>483</v>
      </c>
    </row>
    <row r="110" spans="8:9" x14ac:dyDescent="0.25">
      <c r="H110" s="168" t="s">
        <v>479</v>
      </c>
      <c r="I110" s="168" t="s">
        <v>478</v>
      </c>
    </row>
    <row r="111" spans="8:9" x14ac:dyDescent="0.25">
      <c r="H111" s="166" t="s">
        <v>490</v>
      </c>
      <c r="I111" s="166" t="s">
        <v>489</v>
      </c>
    </row>
    <row r="112" spans="8:9" x14ac:dyDescent="0.25">
      <c r="H112" s="168" t="s">
        <v>479</v>
      </c>
      <c r="I112" s="168" t="s">
        <v>478</v>
      </c>
    </row>
    <row r="113" spans="8:9" x14ac:dyDescent="0.25">
      <c r="H113" s="168" t="s">
        <v>479</v>
      </c>
      <c r="I113" s="168" t="s">
        <v>478</v>
      </c>
    </row>
    <row r="114" spans="8:9" x14ac:dyDescent="0.25">
      <c r="H114" s="168" t="s">
        <v>479</v>
      </c>
      <c r="I114" s="168" t="s">
        <v>478</v>
      </c>
    </row>
    <row r="115" spans="8:9" x14ac:dyDescent="0.25">
      <c r="H115" s="168" t="s">
        <v>479</v>
      </c>
      <c r="I115" s="168" t="s">
        <v>478</v>
      </c>
    </row>
    <row r="116" spans="8:9" x14ac:dyDescent="0.25">
      <c r="H116" s="168" t="s">
        <v>483</v>
      </c>
      <c r="I116" s="168" t="s">
        <v>483</v>
      </c>
    </row>
    <row r="117" spans="8:9" x14ac:dyDescent="0.25">
      <c r="H117" s="168" t="s">
        <v>479</v>
      </c>
      <c r="I117" s="168" t="s">
        <v>478</v>
      </c>
    </row>
    <row r="118" spans="8:9" x14ac:dyDescent="0.25">
      <c r="H118" s="166">
        <v>0.26593010197444999</v>
      </c>
      <c r="I118" s="166" t="s">
        <v>489</v>
      </c>
    </row>
    <row r="119" spans="8:9" x14ac:dyDescent="0.25">
      <c r="H119" s="168">
        <v>0.13512698890908001</v>
      </c>
      <c r="I119" s="168" t="s">
        <v>478</v>
      </c>
    </row>
    <row r="120" spans="8:9" x14ac:dyDescent="0.25">
      <c r="H120" s="168">
        <v>5.6603625469000001E-4</v>
      </c>
      <c r="I120" s="168" t="s">
        <v>478</v>
      </c>
    </row>
    <row r="121" spans="8:9" x14ac:dyDescent="0.25">
      <c r="H121" s="168">
        <v>0.13023707681068</v>
      </c>
      <c r="I121" s="168" t="s">
        <v>478</v>
      </c>
    </row>
    <row r="122" spans="8:9" x14ac:dyDescent="0.25">
      <c r="H122" s="168" t="s">
        <v>483</v>
      </c>
      <c r="I122" s="168" t="s">
        <v>483</v>
      </c>
    </row>
    <row r="123" spans="8:9" x14ac:dyDescent="0.25">
      <c r="H123" s="168" t="s">
        <v>483</v>
      </c>
      <c r="I123" s="168" t="s">
        <v>483</v>
      </c>
    </row>
    <row r="124" spans="8:9" x14ac:dyDescent="0.25">
      <c r="H124" s="168" t="s">
        <v>479</v>
      </c>
      <c r="I124" s="168" t="s">
        <v>478</v>
      </c>
    </row>
    <row r="125" spans="8:9" x14ac:dyDescent="0.25">
      <c r="H125" s="166">
        <v>0.19110373131999001</v>
      </c>
      <c r="I125" s="166" t="s">
        <v>489</v>
      </c>
    </row>
    <row r="126" spans="8:9" x14ac:dyDescent="0.25">
      <c r="H126" s="166">
        <v>1.492971022755E-2</v>
      </c>
      <c r="I126" s="166" t="s">
        <v>478</v>
      </c>
    </row>
    <row r="127" spans="8:9" x14ac:dyDescent="0.25">
      <c r="H127" s="166">
        <v>0.12194222007545</v>
      </c>
      <c r="I127" s="166" t="s">
        <v>478</v>
      </c>
    </row>
    <row r="128" spans="8:9" x14ac:dyDescent="0.25">
      <c r="H128" s="166">
        <v>5.4231801016990003E-2</v>
      </c>
      <c r="I128" s="166" t="s">
        <v>478</v>
      </c>
    </row>
    <row r="129" spans="8:9" x14ac:dyDescent="0.25">
      <c r="H129" s="166" t="s">
        <v>483</v>
      </c>
      <c r="I129" s="166" t="s">
        <v>483</v>
      </c>
    </row>
    <row r="130" spans="8:9" x14ac:dyDescent="0.25">
      <c r="H130" s="166" t="s">
        <v>483</v>
      </c>
      <c r="I130" s="166" t="s">
        <v>483</v>
      </c>
    </row>
    <row r="131" spans="8:9" x14ac:dyDescent="0.25">
      <c r="H131" s="166" t="s">
        <v>479</v>
      </c>
      <c r="I131" s="166" t="s">
        <v>478</v>
      </c>
    </row>
    <row r="132" spans="8:9" x14ac:dyDescent="0.25">
      <c r="H132" s="166">
        <v>0.19110373131999001</v>
      </c>
      <c r="I132" s="166" t="s">
        <v>489</v>
      </c>
    </row>
    <row r="133" spans="8:9" x14ac:dyDescent="0.25">
      <c r="H133" s="168">
        <v>1.492971022755E-2</v>
      </c>
      <c r="I133" s="168" t="s">
        <v>478</v>
      </c>
    </row>
    <row r="134" spans="8:9" x14ac:dyDescent="0.25">
      <c r="H134" s="168">
        <v>0.12194222007545</v>
      </c>
      <c r="I134" s="168" t="s">
        <v>478</v>
      </c>
    </row>
    <row r="135" spans="8:9" x14ac:dyDescent="0.25">
      <c r="H135" s="168">
        <v>5.4231801016990003E-2</v>
      </c>
      <c r="I135" s="168" t="s">
        <v>478</v>
      </c>
    </row>
    <row r="136" spans="8:9" x14ac:dyDescent="0.25">
      <c r="H136" s="168" t="s">
        <v>483</v>
      </c>
      <c r="I136" s="168" t="s">
        <v>483</v>
      </c>
    </row>
    <row r="137" spans="8:9" x14ac:dyDescent="0.25">
      <c r="H137" s="168" t="s">
        <v>483</v>
      </c>
      <c r="I137" s="168" t="s">
        <v>483</v>
      </c>
    </row>
    <row r="138" spans="8:9" x14ac:dyDescent="0.25">
      <c r="H138" s="168" t="s">
        <v>479</v>
      </c>
      <c r="I138" s="168" t="s">
        <v>478</v>
      </c>
    </row>
    <row r="139" spans="8:9" x14ac:dyDescent="0.25">
      <c r="H139" s="166" t="s">
        <v>490</v>
      </c>
      <c r="I139" s="166" t="s">
        <v>489</v>
      </c>
    </row>
    <row r="140" spans="8:9" x14ac:dyDescent="0.25">
      <c r="H140" s="168" t="s">
        <v>479</v>
      </c>
      <c r="I140" s="168" t="s">
        <v>478</v>
      </c>
    </row>
    <row r="141" spans="8:9" x14ac:dyDescent="0.25">
      <c r="H141" s="168" t="s">
        <v>479</v>
      </c>
      <c r="I141" s="168" t="s">
        <v>478</v>
      </c>
    </row>
    <row r="142" spans="8:9" x14ac:dyDescent="0.25">
      <c r="H142" s="168" t="s">
        <v>479</v>
      </c>
      <c r="I142" s="168" t="s">
        <v>478</v>
      </c>
    </row>
    <row r="143" spans="8:9" x14ac:dyDescent="0.25">
      <c r="H143" s="168" t="s">
        <v>483</v>
      </c>
      <c r="I143" s="168" t="s">
        <v>483</v>
      </c>
    </row>
    <row r="144" spans="8:9" x14ac:dyDescent="0.25">
      <c r="H144" s="168" t="s">
        <v>483</v>
      </c>
      <c r="I144" s="168" t="s">
        <v>483</v>
      </c>
    </row>
    <row r="145" spans="8:9" x14ac:dyDescent="0.25">
      <c r="H145" s="168" t="s">
        <v>479</v>
      </c>
      <c r="I145" s="168" t="s">
        <v>478</v>
      </c>
    </row>
    <row r="146" spans="8:9" x14ac:dyDescent="0.25">
      <c r="H146" s="166" t="s">
        <v>490</v>
      </c>
      <c r="I146" s="166" t="s">
        <v>489</v>
      </c>
    </row>
    <row r="147" spans="8:9" x14ac:dyDescent="0.25">
      <c r="H147" s="168" t="s">
        <v>479</v>
      </c>
      <c r="I147" s="168" t="s">
        <v>478</v>
      </c>
    </row>
    <row r="148" spans="8:9" x14ac:dyDescent="0.25">
      <c r="H148" s="168" t="s">
        <v>479</v>
      </c>
      <c r="I148" s="168" t="s">
        <v>478</v>
      </c>
    </row>
    <row r="149" spans="8:9" x14ac:dyDescent="0.25">
      <c r="H149" s="168" t="s">
        <v>479</v>
      </c>
      <c r="I149" s="168" t="s">
        <v>478</v>
      </c>
    </row>
    <row r="150" spans="8:9" x14ac:dyDescent="0.25">
      <c r="H150" s="168" t="s">
        <v>483</v>
      </c>
      <c r="I150" s="168" t="s">
        <v>483</v>
      </c>
    </row>
    <row r="151" spans="8:9" x14ac:dyDescent="0.25">
      <c r="H151" s="168" t="s">
        <v>483</v>
      </c>
      <c r="I151" s="168" t="s">
        <v>483</v>
      </c>
    </row>
    <row r="152" spans="8:9" x14ac:dyDescent="0.25">
      <c r="H152" s="168" t="s">
        <v>479</v>
      </c>
      <c r="I152" s="168" t="s">
        <v>478</v>
      </c>
    </row>
    <row r="153" spans="8:9" x14ac:dyDescent="0.25">
      <c r="H153" s="166">
        <v>9.3662220369597406</v>
      </c>
      <c r="I153" s="166" t="s">
        <v>489</v>
      </c>
    </row>
    <row r="154" spans="8:9" x14ac:dyDescent="0.25">
      <c r="H154" s="166">
        <v>1.5916935431408601</v>
      </c>
      <c r="I154" s="166" t="s">
        <v>478</v>
      </c>
    </row>
    <row r="155" spans="8:9" x14ac:dyDescent="0.25">
      <c r="H155" s="166">
        <v>1.7491740548280601</v>
      </c>
      <c r="I155" s="166" t="s">
        <v>478</v>
      </c>
    </row>
    <row r="156" spans="8:9" x14ac:dyDescent="0.25">
      <c r="H156" s="166">
        <v>0.51139579866536999</v>
      </c>
      <c r="I156" s="166" t="s">
        <v>478</v>
      </c>
    </row>
    <row r="157" spans="8:9" x14ac:dyDescent="0.25">
      <c r="H157" s="166" t="s">
        <v>483</v>
      </c>
      <c r="I157" s="166" t="s">
        <v>483</v>
      </c>
    </row>
    <row r="158" spans="8:9" x14ac:dyDescent="0.25">
      <c r="H158" s="166" t="s">
        <v>483</v>
      </c>
      <c r="I158" s="166" t="s">
        <v>483</v>
      </c>
    </row>
    <row r="159" spans="8:9" x14ac:dyDescent="0.25">
      <c r="H159" s="166">
        <v>5.5139586403254501</v>
      </c>
      <c r="I159" s="166" t="s">
        <v>478</v>
      </c>
    </row>
    <row r="160" spans="8:9" x14ac:dyDescent="0.25">
      <c r="H160" s="166">
        <v>5.0815371746130003E-2</v>
      </c>
      <c r="I160" s="166" t="s">
        <v>489</v>
      </c>
    </row>
    <row r="161" spans="8:9" x14ac:dyDescent="0.25">
      <c r="H161" s="168">
        <v>3.044855045418E-2</v>
      </c>
      <c r="I161" s="168" t="s">
        <v>478</v>
      </c>
    </row>
    <row r="162" spans="8:9" x14ac:dyDescent="0.25">
      <c r="H162" s="168">
        <v>1.246204885E-5</v>
      </c>
      <c r="I162" s="168" t="s">
        <v>478</v>
      </c>
    </row>
    <row r="163" spans="8:9" x14ac:dyDescent="0.25">
      <c r="H163" s="168">
        <v>2.0354359243100001E-2</v>
      </c>
      <c r="I163" s="168" t="s">
        <v>478</v>
      </c>
    </row>
    <row r="164" spans="8:9" x14ac:dyDescent="0.25">
      <c r="H164" s="168" t="s">
        <v>483</v>
      </c>
      <c r="I164" s="168" t="s">
        <v>483</v>
      </c>
    </row>
    <row r="165" spans="8:9" x14ac:dyDescent="0.25">
      <c r="H165" s="168" t="s">
        <v>483</v>
      </c>
      <c r="I165" s="168" t="s">
        <v>483</v>
      </c>
    </row>
    <row r="166" spans="8:9" x14ac:dyDescent="0.25">
      <c r="H166" s="168" t="s">
        <v>479</v>
      </c>
      <c r="I166" s="168" t="s">
        <v>478</v>
      </c>
    </row>
    <row r="167" spans="8:9" x14ac:dyDescent="0.25">
      <c r="H167" s="166">
        <v>3.8004328346280002E-2</v>
      </c>
      <c r="I167" s="166" t="s">
        <v>489</v>
      </c>
    </row>
    <row r="168" spans="8:9" x14ac:dyDescent="0.25">
      <c r="H168" s="168">
        <v>2.2947139686E-3</v>
      </c>
      <c r="I168" s="168" t="s">
        <v>478</v>
      </c>
    </row>
    <row r="169" spans="8:9" x14ac:dyDescent="0.25">
      <c r="H169" s="168">
        <v>3.1363292715859997E-2</v>
      </c>
      <c r="I169" s="168" t="s">
        <v>478</v>
      </c>
    </row>
    <row r="170" spans="8:9" x14ac:dyDescent="0.25">
      <c r="H170" s="168">
        <v>4.3463216618200001E-3</v>
      </c>
      <c r="I170" s="168" t="s">
        <v>478</v>
      </c>
    </row>
    <row r="171" spans="8:9" x14ac:dyDescent="0.25">
      <c r="H171" s="168" t="s">
        <v>483</v>
      </c>
      <c r="I171" s="168" t="s">
        <v>483</v>
      </c>
    </row>
    <row r="172" spans="8:9" x14ac:dyDescent="0.25">
      <c r="H172" s="168" t="s">
        <v>483</v>
      </c>
      <c r="I172" s="168" t="s">
        <v>483</v>
      </c>
    </row>
    <row r="173" spans="8:9" x14ac:dyDescent="0.25">
      <c r="H173" s="168" t="s">
        <v>479</v>
      </c>
      <c r="I173" s="168" t="s">
        <v>478</v>
      </c>
    </row>
    <row r="174" spans="8:9" x14ac:dyDescent="0.25">
      <c r="H174" s="166">
        <v>0.29458061428601001</v>
      </c>
      <c r="I174" s="166" t="s">
        <v>489</v>
      </c>
    </row>
    <row r="175" spans="8:9" x14ac:dyDescent="0.25">
      <c r="H175" s="168">
        <v>6.8225164663569995E-2</v>
      </c>
      <c r="I175" s="168" t="s">
        <v>478</v>
      </c>
    </row>
    <row r="176" spans="8:9" x14ac:dyDescent="0.25">
      <c r="H176" s="168">
        <v>0.14542418057653</v>
      </c>
      <c r="I176" s="168" t="s">
        <v>478</v>
      </c>
    </row>
    <row r="177" spans="8:9" x14ac:dyDescent="0.25">
      <c r="H177" s="168">
        <v>8.0931269045909998E-2</v>
      </c>
      <c r="I177" s="168" t="s">
        <v>478</v>
      </c>
    </row>
    <row r="178" spans="8:9" x14ac:dyDescent="0.25">
      <c r="H178" s="168" t="s">
        <v>483</v>
      </c>
      <c r="I178" s="168" t="s">
        <v>483</v>
      </c>
    </row>
    <row r="179" spans="8:9" x14ac:dyDescent="0.25">
      <c r="H179" s="168" t="s">
        <v>483</v>
      </c>
      <c r="I179" s="168" t="s">
        <v>483</v>
      </c>
    </row>
    <row r="180" spans="8:9" x14ac:dyDescent="0.25">
      <c r="H180" s="168" t="s">
        <v>479</v>
      </c>
      <c r="I180" s="168" t="s">
        <v>478</v>
      </c>
    </row>
    <row r="181" spans="8:9" x14ac:dyDescent="0.25">
      <c r="H181" s="166">
        <v>0.52839203850651995</v>
      </c>
      <c r="I181" s="166" t="s">
        <v>489</v>
      </c>
    </row>
    <row r="182" spans="8:9" x14ac:dyDescent="0.25">
      <c r="H182" s="168">
        <v>0.10429372048834</v>
      </c>
      <c r="I182" s="168" t="s">
        <v>478</v>
      </c>
    </row>
    <row r="183" spans="8:9" x14ac:dyDescent="0.25">
      <c r="H183" s="168">
        <v>0.39948624707650998</v>
      </c>
      <c r="I183" s="168" t="s">
        <v>478</v>
      </c>
    </row>
    <row r="184" spans="8:9" x14ac:dyDescent="0.25">
      <c r="H184" s="168">
        <v>2.4612070941669999E-2</v>
      </c>
      <c r="I184" s="168" t="s">
        <v>478</v>
      </c>
    </row>
    <row r="185" spans="8:9" x14ac:dyDescent="0.25">
      <c r="H185" s="168" t="s">
        <v>483</v>
      </c>
      <c r="I185" s="168" t="s">
        <v>483</v>
      </c>
    </row>
    <row r="186" spans="8:9" x14ac:dyDescent="0.25">
      <c r="H186" s="168" t="s">
        <v>483</v>
      </c>
      <c r="I186" s="168" t="s">
        <v>483</v>
      </c>
    </row>
    <row r="187" spans="8:9" x14ac:dyDescent="0.25">
      <c r="H187" s="168" t="s">
        <v>479</v>
      </c>
      <c r="I187" s="168" t="s">
        <v>478</v>
      </c>
    </row>
    <row r="188" spans="8:9" x14ac:dyDescent="0.25">
      <c r="H188" s="166">
        <v>0.52415757023381004</v>
      </c>
      <c r="I188" s="166" t="s">
        <v>489</v>
      </c>
    </row>
    <row r="189" spans="8:9" x14ac:dyDescent="0.25">
      <c r="H189" s="168">
        <v>2.7305325850659999E-2</v>
      </c>
      <c r="I189" s="168" t="s">
        <v>478</v>
      </c>
    </row>
    <row r="190" spans="8:9" x14ac:dyDescent="0.25">
      <c r="H190" s="168">
        <v>0.47414310296640999</v>
      </c>
      <c r="I190" s="168" t="s">
        <v>478</v>
      </c>
    </row>
    <row r="191" spans="8:9" x14ac:dyDescent="0.25">
      <c r="H191" s="168">
        <v>2.2709141416739999E-2</v>
      </c>
      <c r="I191" s="168" t="s">
        <v>478</v>
      </c>
    </row>
    <row r="192" spans="8:9" x14ac:dyDescent="0.25">
      <c r="H192" s="168" t="s">
        <v>483</v>
      </c>
      <c r="I192" s="168" t="s">
        <v>483</v>
      </c>
    </row>
    <row r="193" spans="8:9" x14ac:dyDescent="0.25">
      <c r="H193" s="168" t="s">
        <v>483</v>
      </c>
      <c r="I193" s="168" t="s">
        <v>483</v>
      </c>
    </row>
    <row r="194" spans="8:9" x14ac:dyDescent="0.25">
      <c r="H194" s="168" t="s">
        <v>479</v>
      </c>
      <c r="I194" s="168" t="s">
        <v>478</v>
      </c>
    </row>
    <row r="195" spans="8:9" x14ac:dyDescent="0.25">
      <c r="H195" s="166">
        <v>0.36471649490099001</v>
      </c>
      <c r="I195" s="166" t="s">
        <v>489</v>
      </c>
    </row>
    <row r="196" spans="8:9" x14ac:dyDescent="0.25">
      <c r="H196" s="168">
        <v>1.354885778941E-2</v>
      </c>
      <c r="I196" s="168" t="s">
        <v>478</v>
      </c>
    </row>
    <row r="197" spans="8:9" x14ac:dyDescent="0.25">
      <c r="H197" s="168">
        <v>0.32927772976723002</v>
      </c>
      <c r="I197" s="168" t="s">
        <v>478</v>
      </c>
    </row>
    <row r="198" spans="8:9" x14ac:dyDescent="0.25">
      <c r="H198" s="168">
        <v>2.188990734435E-2</v>
      </c>
      <c r="I198" s="168" t="s">
        <v>478</v>
      </c>
    </row>
    <row r="199" spans="8:9" x14ac:dyDescent="0.25">
      <c r="H199" s="168" t="s">
        <v>483</v>
      </c>
      <c r="I199" s="168" t="s">
        <v>483</v>
      </c>
    </row>
    <row r="200" spans="8:9" x14ac:dyDescent="0.25">
      <c r="H200" s="168" t="s">
        <v>483</v>
      </c>
      <c r="I200" s="168" t="s">
        <v>483</v>
      </c>
    </row>
    <row r="201" spans="8:9" x14ac:dyDescent="0.25">
      <c r="H201" s="168" t="s">
        <v>479</v>
      </c>
      <c r="I201" s="168" t="s">
        <v>478</v>
      </c>
    </row>
    <row r="202" spans="8:9" x14ac:dyDescent="0.25">
      <c r="H202" s="166">
        <v>7.5655556189400004</v>
      </c>
      <c r="I202" s="166" t="s">
        <v>489</v>
      </c>
    </row>
    <row r="203" spans="8:9" x14ac:dyDescent="0.25">
      <c r="H203" s="166">
        <v>7.5655556189400004</v>
      </c>
      <c r="I203" s="166" t="s">
        <v>489</v>
      </c>
    </row>
    <row r="204" spans="8:9" x14ac:dyDescent="0.25">
      <c r="H204" s="166">
        <v>7.5655556189400004</v>
      </c>
      <c r="I204" s="166" t="s">
        <v>489</v>
      </c>
    </row>
    <row r="205" spans="8:9" x14ac:dyDescent="0.25">
      <c r="H205" s="168">
        <v>1.3455772099261001</v>
      </c>
      <c r="I205" s="168" t="s">
        <v>478</v>
      </c>
    </row>
    <row r="206" spans="8:9" x14ac:dyDescent="0.25">
      <c r="H206" s="168">
        <v>0.36946703967666999</v>
      </c>
      <c r="I206" s="168" t="s">
        <v>478</v>
      </c>
    </row>
    <row r="207" spans="8:9" x14ac:dyDescent="0.25">
      <c r="H207" s="168">
        <v>0.33655272901178002</v>
      </c>
      <c r="I207" s="168" t="s">
        <v>478</v>
      </c>
    </row>
    <row r="208" spans="8:9" x14ac:dyDescent="0.25">
      <c r="H208" s="168" t="s">
        <v>483</v>
      </c>
      <c r="I208" s="168" t="s">
        <v>483</v>
      </c>
    </row>
    <row r="209" spans="8:9" x14ac:dyDescent="0.25">
      <c r="H209" s="168" t="s">
        <v>483</v>
      </c>
      <c r="I209" s="168" t="s">
        <v>483</v>
      </c>
    </row>
    <row r="210" spans="8:9" x14ac:dyDescent="0.25">
      <c r="H210" s="168">
        <v>5.5139586403254501</v>
      </c>
      <c r="I210" s="168" t="s">
        <v>478</v>
      </c>
    </row>
    <row r="211" spans="8:9" x14ac:dyDescent="0.25">
      <c r="H211" s="166">
        <v>137.97722792661688</v>
      </c>
    </row>
    <row r="212" spans="8:9" x14ac:dyDescent="0.25">
      <c r="H212" s="166">
        <v>137.88198784540089</v>
      </c>
    </row>
    <row r="213" spans="8:9" x14ac:dyDescent="0.25">
      <c r="H213" s="166" t="s">
        <v>483</v>
      </c>
    </row>
    <row r="214" spans="8:9" x14ac:dyDescent="0.25">
      <c r="H214" s="166">
        <v>9.0406837503779994E-2</v>
      </c>
    </row>
    <row r="215" spans="8:9" x14ac:dyDescent="0.25">
      <c r="H215" s="166" t="s">
        <v>2018</v>
      </c>
    </row>
    <row r="216" spans="8:9" x14ac:dyDescent="0.25">
      <c r="H216" s="166">
        <v>4.8332437122200001E-3</v>
      </c>
    </row>
    <row r="217" spans="8:9" x14ac:dyDescent="0.25">
      <c r="H217" s="166">
        <v>5.2617344805668296</v>
      </c>
    </row>
    <row r="218" spans="8:9" x14ac:dyDescent="0.25">
      <c r="H218" s="168">
        <v>3.1472546790399999E-2</v>
      </c>
    </row>
    <row r="219" spans="8:9" x14ac:dyDescent="0.25">
      <c r="H219" s="168">
        <v>5.23026193377643</v>
      </c>
    </row>
    <row r="220" spans="8:9" x14ac:dyDescent="0.25">
      <c r="H220" s="168" t="s">
        <v>483</v>
      </c>
    </row>
    <row r="221" spans="8:9" x14ac:dyDescent="0.25">
      <c r="H221" s="166">
        <v>108.02744179292077</v>
      </c>
    </row>
    <row r="222" spans="8:9" x14ac:dyDescent="0.25">
      <c r="H222" s="166">
        <v>106.93493044498868</v>
      </c>
    </row>
    <row r="223" spans="8:9" x14ac:dyDescent="0.25">
      <c r="H223" s="166">
        <v>1.0613063957880999</v>
      </c>
    </row>
    <row r="224" spans="8:9" x14ac:dyDescent="0.25">
      <c r="H224" s="166">
        <v>2.025230326359E-2</v>
      </c>
    </row>
    <row r="225" spans="8:8" x14ac:dyDescent="0.25">
      <c r="H225" s="166">
        <v>1.4965547714000001E-4</v>
      </c>
    </row>
    <row r="226" spans="8:8" x14ac:dyDescent="0.25">
      <c r="H226" s="166">
        <v>5.9697496910400003E-3</v>
      </c>
    </row>
    <row r="227" spans="8:8" x14ac:dyDescent="0.25">
      <c r="H227" s="166">
        <v>4.8332437122200001E-3</v>
      </c>
    </row>
    <row r="228" spans="8:8" x14ac:dyDescent="0.25">
      <c r="H228" s="166" t="s">
        <v>2018</v>
      </c>
    </row>
    <row r="229" spans="8:8" x14ac:dyDescent="0.25">
      <c r="H229" s="166">
        <v>58.026007452344672</v>
      </c>
    </row>
    <row r="230" spans="8:8" x14ac:dyDescent="0.25">
      <c r="H230" s="168">
        <v>58.017401651921162</v>
      </c>
    </row>
    <row r="231" spans="8:8" x14ac:dyDescent="0.25">
      <c r="H231" s="168">
        <v>6.7283435566800002E-3</v>
      </c>
    </row>
    <row r="232" spans="8:8" x14ac:dyDescent="0.25">
      <c r="H232" s="168">
        <v>5.684708612E-5</v>
      </c>
    </row>
    <row r="233" spans="8:8" x14ac:dyDescent="0.25">
      <c r="H233" s="166" t="s">
        <v>483</v>
      </c>
    </row>
    <row r="234" spans="8:8" x14ac:dyDescent="0.25">
      <c r="H234" s="168" t="s">
        <v>483</v>
      </c>
    </row>
    <row r="235" spans="8:8" x14ac:dyDescent="0.25">
      <c r="H235" s="168">
        <v>9.5156203720000001E-4</v>
      </c>
    </row>
    <row r="236" spans="8:8" x14ac:dyDescent="0.25">
      <c r="H236" s="168">
        <v>8.6904774350999995E-4</v>
      </c>
    </row>
    <row r="237" spans="8:8" x14ac:dyDescent="0.25">
      <c r="H237" s="166" t="s">
        <v>479</v>
      </c>
    </row>
    <row r="238" spans="8:8" x14ac:dyDescent="0.25">
      <c r="H238" s="168" t="s">
        <v>479</v>
      </c>
    </row>
    <row r="239" spans="8:8" x14ac:dyDescent="0.25">
      <c r="H239" s="166">
        <v>45.787711245390042</v>
      </c>
    </row>
    <row r="240" spans="8:8" x14ac:dyDescent="0.25">
      <c r="H240" s="168">
        <v>45.716390383313303</v>
      </c>
    </row>
    <row r="241" spans="8:8" x14ac:dyDescent="0.25">
      <c r="H241" s="168">
        <v>5.9815803642629999E-2</v>
      </c>
    </row>
    <row r="242" spans="8:8" x14ac:dyDescent="0.25">
      <c r="H242" s="168">
        <v>4.6744958160599998E-3</v>
      </c>
    </row>
    <row r="243" spans="8:8" x14ac:dyDescent="0.25">
      <c r="H243" s="166">
        <v>1.256183293E-5</v>
      </c>
    </row>
    <row r="244" spans="8:8" x14ac:dyDescent="0.25">
      <c r="H244" s="168">
        <v>1.256183293E-5</v>
      </c>
    </row>
    <row r="245" spans="8:8" x14ac:dyDescent="0.25">
      <c r="H245" s="168">
        <v>4.0667369401000001E-3</v>
      </c>
    </row>
    <row r="246" spans="8:8" x14ac:dyDescent="0.25">
      <c r="H246" s="168">
        <v>2.75126384502E-3</v>
      </c>
    </row>
    <row r="247" spans="8:8" x14ac:dyDescent="0.25">
      <c r="H247" s="166" t="s">
        <v>483</v>
      </c>
    </row>
    <row r="248" spans="8:8" x14ac:dyDescent="0.25">
      <c r="H248" s="166">
        <v>4.1395436288617402</v>
      </c>
    </row>
    <row r="249" spans="8:8" x14ac:dyDescent="0.25">
      <c r="H249" s="168">
        <v>3.1269589434299001</v>
      </c>
    </row>
    <row r="250" spans="8:8" x14ac:dyDescent="0.25">
      <c r="H250" s="168">
        <v>0.99476224858879003</v>
      </c>
    </row>
    <row r="251" spans="8:8" x14ac:dyDescent="0.25">
      <c r="H251" s="168">
        <v>1.5520960361409999E-2</v>
      </c>
    </row>
    <row r="252" spans="8:8" x14ac:dyDescent="0.25">
      <c r="H252" s="166">
        <v>1.3709364421000001E-4</v>
      </c>
    </row>
    <row r="253" spans="8:8" x14ac:dyDescent="0.25">
      <c r="H253" s="168">
        <v>1.3709364421000001E-4</v>
      </c>
    </row>
    <row r="254" spans="8:8" x14ac:dyDescent="0.25">
      <c r="H254" s="168">
        <v>9.5145071374E-4</v>
      </c>
    </row>
    <row r="255" spans="8:8" x14ac:dyDescent="0.25">
      <c r="H255" s="168">
        <v>1.21293212369E-3</v>
      </c>
    </row>
    <row r="256" spans="8:8" x14ac:dyDescent="0.25">
      <c r="H256" s="166" t="s">
        <v>483</v>
      </c>
    </row>
    <row r="257" spans="8:8" x14ac:dyDescent="0.25">
      <c r="H257" s="166">
        <v>7.4179466324320001E-2</v>
      </c>
    </row>
    <row r="258" spans="8:8" x14ac:dyDescent="0.25">
      <c r="H258" s="168">
        <v>7.4179466324320001E-2</v>
      </c>
    </row>
    <row r="259" spans="8:8" x14ac:dyDescent="0.25">
      <c r="H259" s="168" t="s">
        <v>483</v>
      </c>
    </row>
    <row r="260" spans="8:8" x14ac:dyDescent="0.25">
      <c r="H260" s="168" t="s">
        <v>483</v>
      </c>
    </row>
    <row r="261" spans="8:8" x14ac:dyDescent="0.25">
      <c r="H261" s="166" t="s">
        <v>483</v>
      </c>
    </row>
    <row r="262" spans="8:8" x14ac:dyDescent="0.25">
      <c r="H262" s="168" t="s">
        <v>483</v>
      </c>
    </row>
    <row r="263" spans="8:8" x14ac:dyDescent="0.25">
      <c r="H263" s="168" t="s">
        <v>482</v>
      </c>
    </row>
    <row r="264" spans="8:8" x14ac:dyDescent="0.25">
      <c r="H264" s="166" t="s">
        <v>483</v>
      </c>
    </row>
    <row r="265" spans="8:8" x14ac:dyDescent="0.25">
      <c r="H265" s="166" t="s">
        <v>484</v>
      </c>
    </row>
    <row r="266" spans="8:8" x14ac:dyDescent="0.25">
      <c r="H266" s="166" t="s">
        <v>484</v>
      </c>
    </row>
    <row r="267" spans="8:8" x14ac:dyDescent="0.25">
      <c r="H267" s="168" t="s">
        <v>479</v>
      </c>
    </row>
    <row r="268" spans="8:8" x14ac:dyDescent="0.25">
      <c r="H268" s="168" t="s">
        <v>479</v>
      </c>
    </row>
    <row r="269" spans="8:8" x14ac:dyDescent="0.25">
      <c r="H269" s="168" t="s">
        <v>479</v>
      </c>
    </row>
    <row r="270" spans="8:8" x14ac:dyDescent="0.25">
      <c r="H270" s="166" t="s">
        <v>479</v>
      </c>
    </row>
    <row r="271" spans="8:8" x14ac:dyDescent="0.25">
      <c r="H271" s="168" t="s">
        <v>479</v>
      </c>
    </row>
    <row r="272" spans="8:8" x14ac:dyDescent="0.25">
      <c r="H272" s="168" t="s">
        <v>479</v>
      </c>
    </row>
    <row r="273" spans="8:9" x14ac:dyDescent="0.25">
      <c r="H273" s="166" t="s">
        <v>478</v>
      </c>
    </row>
    <row r="274" spans="8:9" x14ac:dyDescent="0.25">
      <c r="H274" s="166">
        <v>1.1264562951999999</v>
      </c>
    </row>
    <row r="275" spans="8:9" x14ac:dyDescent="0.25">
      <c r="H275" s="168">
        <v>1.1264562951999999</v>
      </c>
    </row>
    <row r="276" spans="8:9" x14ac:dyDescent="0.25">
      <c r="H276" s="168" t="s">
        <v>483</v>
      </c>
    </row>
    <row r="277" spans="8:9" x14ac:dyDescent="0.25">
      <c r="H277" s="168" t="s">
        <v>479</v>
      </c>
    </row>
    <row r="278" spans="8:9" x14ac:dyDescent="0.25">
      <c r="H278" s="168" t="s">
        <v>482</v>
      </c>
    </row>
    <row r="279" spans="8:9" x14ac:dyDescent="0.25">
      <c r="H279" s="166" t="s">
        <v>478</v>
      </c>
    </row>
    <row r="280" spans="8:9" x14ac:dyDescent="0.25">
      <c r="H280" s="166">
        <v>0.73291389331867995</v>
      </c>
    </row>
    <row r="281" spans="8:9" x14ac:dyDescent="0.25">
      <c r="H281" s="168">
        <v>0.56271293163185998</v>
      </c>
    </row>
    <row r="282" spans="8:9" x14ac:dyDescent="0.25">
      <c r="H282" s="168">
        <v>0.17020096168682</v>
      </c>
    </row>
    <row r="283" spans="8:9" x14ac:dyDescent="0.25">
      <c r="H283" s="168" t="s">
        <v>479</v>
      </c>
    </row>
    <row r="284" spans="8:9" x14ac:dyDescent="0.25">
      <c r="H284" s="166" t="s">
        <v>478</v>
      </c>
    </row>
    <row r="285" spans="8:9" x14ac:dyDescent="0.25">
      <c r="H285" s="168" t="s">
        <v>479</v>
      </c>
      <c r="I285" s="166" t="s">
        <v>478</v>
      </c>
    </row>
    <row r="286" spans="8:9" x14ac:dyDescent="0.25">
      <c r="H286" s="168" t="s">
        <v>482</v>
      </c>
      <c r="I286" s="166" t="s">
        <v>478</v>
      </c>
    </row>
    <row r="287" spans="8:9" x14ac:dyDescent="0.25">
      <c r="H287" s="166" t="s">
        <v>478</v>
      </c>
      <c r="I287" s="166" t="s">
        <v>478</v>
      </c>
    </row>
    <row r="288" spans="8:9" x14ac:dyDescent="0.25">
      <c r="H288" s="166">
        <v>22.8286814646106</v>
      </c>
      <c r="I288" s="166" t="s">
        <v>478</v>
      </c>
    </row>
    <row r="289" spans="8:9" x14ac:dyDescent="0.25">
      <c r="H289" s="166">
        <v>22.744244376797859</v>
      </c>
      <c r="I289" s="166" t="s">
        <v>478</v>
      </c>
    </row>
    <row r="290" spans="8:9" x14ac:dyDescent="0.25">
      <c r="H290" s="166" t="s">
        <v>483</v>
      </c>
      <c r="I290" s="166" t="s">
        <v>478</v>
      </c>
    </row>
    <row r="291" spans="8:9" x14ac:dyDescent="0.25">
      <c r="H291" s="166">
        <v>8.4437087812739994E-2</v>
      </c>
      <c r="I291" s="166" t="s">
        <v>478</v>
      </c>
    </row>
    <row r="292" spans="8:9" x14ac:dyDescent="0.25">
      <c r="H292" s="166" t="s">
        <v>483</v>
      </c>
      <c r="I292" s="166" t="s">
        <v>478</v>
      </c>
    </row>
    <row r="293" spans="8:9" x14ac:dyDescent="0.25">
      <c r="H293" s="166" t="s">
        <v>491</v>
      </c>
      <c r="I293" s="166" t="s">
        <v>478</v>
      </c>
    </row>
    <row r="294" spans="8:9" x14ac:dyDescent="0.25">
      <c r="H294" s="166" t="s">
        <v>491</v>
      </c>
      <c r="I294" s="166" t="s">
        <v>478</v>
      </c>
    </row>
    <row r="295" spans="8:9" x14ac:dyDescent="0.25">
      <c r="H295" s="168" t="s">
        <v>482</v>
      </c>
      <c r="I295" s="166" t="s">
        <v>478</v>
      </c>
    </row>
    <row r="296" spans="8:9" x14ac:dyDescent="0.25">
      <c r="H296" s="168" t="s">
        <v>483</v>
      </c>
      <c r="I296" s="166" t="s">
        <v>478</v>
      </c>
    </row>
    <row r="297" spans="8:9" x14ac:dyDescent="0.25">
      <c r="H297" s="168" t="s">
        <v>482</v>
      </c>
      <c r="I297" s="166" t="s">
        <v>478</v>
      </c>
    </row>
    <row r="298" spans="8:9" x14ac:dyDescent="0.25">
      <c r="H298" s="168" t="s">
        <v>483</v>
      </c>
      <c r="I298" s="166" t="s">
        <v>478</v>
      </c>
    </row>
    <row r="299" spans="8:9" x14ac:dyDescent="0.25">
      <c r="H299" s="168" t="s">
        <v>483</v>
      </c>
      <c r="I299" s="166" t="s">
        <v>478</v>
      </c>
    </row>
    <row r="300" spans="8:9" x14ac:dyDescent="0.25">
      <c r="H300" s="166">
        <v>22.8286814646106</v>
      </c>
      <c r="I300" s="166" t="s">
        <v>478</v>
      </c>
    </row>
    <row r="301" spans="8:9" x14ac:dyDescent="0.25">
      <c r="H301" s="166">
        <v>22.8286814646106</v>
      </c>
      <c r="I301" s="166" t="s">
        <v>478</v>
      </c>
    </row>
    <row r="302" spans="8:9" x14ac:dyDescent="0.25">
      <c r="H302" s="168">
        <v>22.744244376797859</v>
      </c>
      <c r="I302" s="166" t="s">
        <v>478</v>
      </c>
    </row>
    <row r="303" spans="8:9" x14ac:dyDescent="0.25">
      <c r="H303" s="168" t="s">
        <v>483</v>
      </c>
      <c r="I303" s="166" t="s">
        <v>478</v>
      </c>
    </row>
    <row r="304" spans="8:9" x14ac:dyDescent="0.25">
      <c r="H304" s="168">
        <v>8.4437087812739994E-2</v>
      </c>
      <c r="I304" s="166" t="s">
        <v>478</v>
      </c>
    </row>
    <row r="305" spans="8:9" x14ac:dyDescent="0.25">
      <c r="H305" s="168" t="s">
        <v>483</v>
      </c>
      <c r="I305" s="166" t="s">
        <v>478</v>
      </c>
    </row>
    <row r="306" spans="8:9" x14ac:dyDescent="0.25">
      <c r="H306" s="168" t="s">
        <v>482</v>
      </c>
      <c r="I306" s="166" t="s">
        <v>478</v>
      </c>
    </row>
    <row r="307" spans="8:9" x14ac:dyDescent="0.25">
      <c r="H307" s="166">
        <v>4.1002059296026401</v>
      </c>
      <c r="I307" s="166" t="s">
        <v>489</v>
      </c>
    </row>
    <row r="308" spans="8:9" x14ac:dyDescent="0.25">
      <c r="H308" s="166">
        <v>1.2792799144267299</v>
      </c>
      <c r="I308" s="166" t="s">
        <v>478</v>
      </c>
    </row>
    <row r="309" spans="8:9" x14ac:dyDescent="0.25">
      <c r="H309" s="166">
        <v>0.16012232372452001</v>
      </c>
      <c r="I309" s="166" t="s">
        <v>478</v>
      </c>
    </row>
    <row r="310" spans="8:9" x14ac:dyDescent="0.25">
      <c r="H310" s="166">
        <v>0.76172214774073999</v>
      </c>
      <c r="I310" s="166" t="s">
        <v>478</v>
      </c>
    </row>
    <row r="311" spans="8:9" x14ac:dyDescent="0.25">
      <c r="H311" s="166" t="s">
        <v>483</v>
      </c>
      <c r="I311" s="166" t="s">
        <v>483</v>
      </c>
    </row>
    <row r="312" spans="8:9" x14ac:dyDescent="0.25">
      <c r="H312" s="166" t="s">
        <v>483</v>
      </c>
      <c r="I312" s="166" t="s">
        <v>483</v>
      </c>
    </row>
    <row r="313" spans="8:9" x14ac:dyDescent="0.25">
      <c r="H313" s="166">
        <v>1.8990815437106501</v>
      </c>
      <c r="I313" s="166" t="s">
        <v>478</v>
      </c>
    </row>
    <row r="314" spans="8:9" x14ac:dyDescent="0.25">
      <c r="H314" s="166">
        <v>1.1609958550767701</v>
      </c>
      <c r="I314" s="166" t="s">
        <v>489</v>
      </c>
    </row>
    <row r="315" spans="8:9" x14ac:dyDescent="0.25">
      <c r="H315" s="166">
        <v>0.45748987200317998</v>
      </c>
      <c r="I315" s="166" t="s">
        <v>478</v>
      </c>
    </row>
    <row r="316" spans="8:9" x14ac:dyDescent="0.25">
      <c r="H316" s="166">
        <v>0.14583359177381</v>
      </c>
      <c r="I316" s="166" t="s">
        <v>478</v>
      </c>
    </row>
    <row r="317" spans="8:9" x14ac:dyDescent="0.25">
      <c r="H317" s="166">
        <v>0.29181730744488998</v>
      </c>
      <c r="I317" s="166" t="s">
        <v>478</v>
      </c>
    </row>
    <row r="318" spans="8:9" x14ac:dyDescent="0.25">
      <c r="H318" s="166" t="s">
        <v>483</v>
      </c>
      <c r="I318" s="166" t="s">
        <v>483</v>
      </c>
    </row>
    <row r="319" spans="8:9" x14ac:dyDescent="0.25">
      <c r="H319" s="166" t="s">
        <v>483</v>
      </c>
      <c r="I319" s="166" t="s">
        <v>483</v>
      </c>
    </row>
    <row r="320" spans="8:9" x14ac:dyDescent="0.25">
      <c r="H320" s="166">
        <v>0.26585508385488998</v>
      </c>
      <c r="I320" s="166" t="s">
        <v>478</v>
      </c>
    </row>
    <row r="321" spans="8:9" x14ac:dyDescent="0.25">
      <c r="H321" s="166">
        <v>1.1609958550767701</v>
      </c>
      <c r="I321" s="166" t="s">
        <v>489</v>
      </c>
    </row>
    <row r="322" spans="8:9" x14ac:dyDescent="0.25">
      <c r="H322" s="168">
        <v>0.45748987200317998</v>
      </c>
      <c r="I322" s="168" t="s">
        <v>478</v>
      </c>
    </row>
    <row r="323" spans="8:9" x14ac:dyDescent="0.25">
      <c r="H323" s="168">
        <v>0.14583359177381</v>
      </c>
      <c r="I323" s="168" t="s">
        <v>478</v>
      </c>
    </row>
    <row r="324" spans="8:9" x14ac:dyDescent="0.25">
      <c r="H324" s="168">
        <v>0.29181730744488998</v>
      </c>
      <c r="I324" s="168" t="s">
        <v>478</v>
      </c>
    </row>
    <row r="325" spans="8:9" x14ac:dyDescent="0.25">
      <c r="H325" s="168" t="s">
        <v>483</v>
      </c>
      <c r="I325" s="168" t="s">
        <v>483</v>
      </c>
    </row>
    <row r="326" spans="8:9" x14ac:dyDescent="0.25">
      <c r="H326" s="168" t="s">
        <v>483</v>
      </c>
      <c r="I326" s="168" t="s">
        <v>483</v>
      </c>
    </row>
    <row r="327" spans="8:9" x14ac:dyDescent="0.25">
      <c r="H327" s="168">
        <v>0.26585508385488998</v>
      </c>
      <c r="I327" s="168" t="s">
        <v>478</v>
      </c>
    </row>
    <row r="328" spans="8:9" x14ac:dyDescent="0.25">
      <c r="H328" s="166">
        <v>2.9373316220328798</v>
      </c>
      <c r="I328" s="166" t="s">
        <v>489</v>
      </c>
    </row>
    <row r="329" spans="8:9" x14ac:dyDescent="0.25">
      <c r="H329" s="166">
        <v>0.82174234639587995</v>
      </c>
      <c r="I329" s="166" t="s">
        <v>478</v>
      </c>
    </row>
    <row r="330" spans="8:9" x14ac:dyDescent="0.25">
      <c r="H330" s="166">
        <v>1.2681639466510001E-2</v>
      </c>
      <c r="I330" s="166" t="s">
        <v>478</v>
      </c>
    </row>
    <row r="331" spans="8:9" x14ac:dyDescent="0.25">
      <c r="H331" s="166">
        <v>0.46968117631473</v>
      </c>
      <c r="I331" s="166" t="s">
        <v>478</v>
      </c>
    </row>
    <row r="332" spans="8:9" x14ac:dyDescent="0.25">
      <c r="H332" s="166" t="s">
        <v>483</v>
      </c>
      <c r="I332" s="166" t="s">
        <v>483</v>
      </c>
    </row>
    <row r="333" spans="8:9" x14ac:dyDescent="0.25">
      <c r="H333" s="166" t="s">
        <v>483</v>
      </c>
      <c r="I333" s="166" t="s">
        <v>483</v>
      </c>
    </row>
    <row r="334" spans="8:9" x14ac:dyDescent="0.25">
      <c r="H334" s="166">
        <v>1.63322645985576</v>
      </c>
      <c r="I334" s="166" t="s">
        <v>478</v>
      </c>
    </row>
    <row r="335" spans="8:9" x14ac:dyDescent="0.25">
      <c r="H335" s="166">
        <v>2.9373316220328798</v>
      </c>
      <c r="I335" s="166" t="s">
        <v>489</v>
      </c>
    </row>
    <row r="336" spans="8:9" x14ac:dyDescent="0.25">
      <c r="H336" s="166">
        <v>2.9373316220328798</v>
      </c>
      <c r="I336" s="166" t="s">
        <v>489</v>
      </c>
    </row>
    <row r="337" spans="8:9" x14ac:dyDescent="0.25">
      <c r="H337" s="168">
        <v>0.82174234639587995</v>
      </c>
      <c r="I337" s="168" t="s">
        <v>478</v>
      </c>
    </row>
    <row r="338" spans="8:9" x14ac:dyDescent="0.25">
      <c r="H338" s="168">
        <v>1.2681639466510001E-2</v>
      </c>
      <c r="I338" s="168" t="s">
        <v>478</v>
      </c>
    </row>
    <row r="339" spans="8:9" x14ac:dyDescent="0.25">
      <c r="H339" s="168">
        <v>0.46968117631473</v>
      </c>
      <c r="I339" s="168" t="s">
        <v>478</v>
      </c>
    </row>
    <row r="340" spans="8:9" x14ac:dyDescent="0.25">
      <c r="H340" s="168" t="s">
        <v>483</v>
      </c>
      <c r="I340" s="168" t="s">
        <v>483</v>
      </c>
    </row>
    <row r="341" spans="8:9" x14ac:dyDescent="0.25">
      <c r="H341" s="168" t="s">
        <v>483</v>
      </c>
      <c r="I341" s="168" t="s">
        <v>483</v>
      </c>
    </row>
    <row r="342" spans="8:9" x14ac:dyDescent="0.25">
      <c r="H342" s="168">
        <v>1.63322645985576</v>
      </c>
      <c r="I342" s="168" t="s">
        <v>478</v>
      </c>
    </row>
    <row r="343" spans="8:9" x14ac:dyDescent="0.25">
      <c r="H343" s="166">
        <v>1.87845249299E-3</v>
      </c>
      <c r="I343" s="166" t="s">
        <v>489</v>
      </c>
    </row>
    <row r="344" spans="8:9" x14ac:dyDescent="0.25">
      <c r="H344" s="166">
        <v>4.7696027669999998E-5</v>
      </c>
      <c r="I344" s="166" t="s">
        <v>478</v>
      </c>
    </row>
    <row r="345" spans="8:9" x14ac:dyDescent="0.25">
      <c r="H345" s="166">
        <v>1.6070924842E-3</v>
      </c>
      <c r="I345" s="166" t="s">
        <v>478</v>
      </c>
    </row>
    <row r="346" spans="8:9" x14ac:dyDescent="0.25">
      <c r="H346" s="166">
        <v>2.2366398112E-4</v>
      </c>
      <c r="I346" s="166" t="s">
        <v>478</v>
      </c>
    </row>
    <row r="347" spans="8:9" x14ac:dyDescent="0.25">
      <c r="H347" s="166" t="s">
        <v>483</v>
      </c>
      <c r="I347" s="166" t="s">
        <v>483</v>
      </c>
    </row>
    <row r="348" spans="8:9" x14ac:dyDescent="0.25">
      <c r="H348" s="166" t="s">
        <v>483</v>
      </c>
      <c r="I348" s="166" t="s">
        <v>483</v>
      </c>
    </row>
    <row r="349" spans="8:9" x14ac:dyDescent="0.25">
      <c r="H349" s="166" t="s">
        <v>478</v>
      </c>
      <c r="I349" s="166" t="s">
        <v>478</v>
      </c>
    </row>
    <row r="350" spans="8:9" x14ac:dyDescent="0.25">
      <c r="H350" s="166">
        <v>1.87845249299E-3</v>
      </c>
      <c r="I350" s="166" t="s">
        <v>489</v>
      </c>
    </row>
    <row r="351" spans="8:9" x14ac:dyDescent="0.25">
      <c r="H351" s="168">
        <v>4.7696027669999998E-5</v>
      </c>
      <c r="I351" s="168" t="s">
        <v>478</v>
      </c>
    </row>
    <row r="352" spans="8:9" x14ac:dyDescent="0.25">
      <c r="H352" s="168">
        <v>1.6070924842E-3</v>
      </c>
      <c r="I352" s="168" t="s">
        <v>478</v>
      </c>
    </row>
    <row r="353" spans="8:9" x14ac:dyDescent="0.25">
      <c r="H353" s="168">
        <v>2.2366398112E-4</v>
      </c>
      <c r="I353" s="168" t="s">
        <v>478</v>
      </c>
    </row>
    <row r="354" spans="8:9" x14ac:dyDescent="0.25">
      <c r="H354" s="168" t="s">
        <v>483</v>
      </c>
      <c r="I354" s="168" t="s">
        <v>483</v>
      </c>
    </row>
    <row r="355" spans="8:9" x14ac:dyDescent="0.25">
      <c r="H355" s="168" t="s">
        <v>483</v>
      </c>
      <c r="I355" s="168" t="s">
        <v>483</v>
      </c>
    </row>
    <row r="356" spans="8:9" x14ac:dyDescent="0.25">
      <c r="H356" s="168" t="s">
        <v>478</v>
      </c>
      <c r="I356" s="168" t="s">
        <v>478</v>
      </c>
    </row>
    <row r="357" spans="8:9" x14ac:dyDescent="0.25">
      <c r="H357" s="166" t="s">
        <v>2018</v>
      </c>
      <c r="I357" s="167" t="s">
        <v>186</v>
      </c>
    </row>
    <row r="358" spans="8:9" x14ac:dyDescent="0.25">
      <c r="H358" s="168" t="s">
        <v>479</v>
      </c>
      <c r="I358" s="167" t="s">
        <v>186</v>
      </c>
    </row>
    <row r="359" spans="8:9" x14ac:dyDescent="0.25">
      <c r="H359" s="168" t="s">
        <v>479</v>
      </c>
      <c r="I359" s="167" t="s">
        <v>186</v>
      </c>
    </row>
    <row r="360" spans="8:9" x14ac:dyDescent="0.25">
      <c r="H360" s="168" t="s">
        <v>479</v>
      </c>
      <c r="I360" s="167" t="s">
        <v>186</v>
      </c>
    </row>
    <row r="361" spans="8:9" x14ac:dyDescent="0.25">
      <c r="H361" s="166" t="s">
        <v>483</v>
      </c>
      <c r="I361" s="167" t="s">
        <v>186</v>
      </c>
    </row>
    <row r="362" spans="8:9" x14ac:dyDescent="0.25">
      <c r="H362" s="168" t="s">
        <v>479</v>
      </c>
      <c r="I362" s="167" t="s">
        <v>186</v>
      </c>
    </row>
    <row r="363" spans="8:9" x14ac:dyDescent="0.25">
      <c r="H363" s="168" t="s">
        <v>478</v>
      </c>
      <c r="I363" s="167" t="s">
        <v>186</v>
      </c>
    </row>
    <row r="364" spans="8:9" x14ac:dyDescent="0.25">
      <c r="H364" s="166" t="s">
        <v>483</v>
      </c>
      <c r="I364" s="167" t="s">
        <v>186</v>
      </c>
    </row>
    <row r="365" spans="8:9" x14ac:dyDescent="0.25">
      <c r="H365" s="166" t="s">
        <v>2018</v>
      </c>
      <c r="I365" s="167" t="s">
        <v>186</v>
      </c>
    </row>
    <row r="366" spans="8:9" x14ac:dyDescent="0.25">
      <c r="H366" s="168" t="s">
        <v>479</v>
      </c>
      <c r="I366" s="167" t="s">
        <v>186</v>
      </c>
    </row>
    <row r="367" spans="8:9" x14ac:dyDescent="0.25">
      <c r="H367" s="168" t="s">
        <v>479</v>
      </c>
      <c r="I367" s="167" t="s">
        <v>186</v>
      </c>
    </row>
    <row r="368" spans="8:9" x14ac:dyDescent="0.25">
      <c r="H368" s="168" t="s">
        <v>479</v>
      </c>
      <c r="I368" s="167" t="s">
        <v>186</v>
      </c>
    </row>
    <row r="369" spans="8:9" x14ac:dyDescent="0.25">
      <c r="H369" s="166" t="s">
        <v>479</v>
      </c>
      <c r="I369" s="167" t="s">
        <v>186</v>
      </c>
    </row>
    <row r="370" spans="8:9" x14ac:dyDescent="0.25">
      <c r="H370" s="168" t="s">
        <v>479</v>
      </c>
      <c r="I370" s="167" t="s">
        <v>186</v>
      </c>
    </row>
    <row r="371" spans="8:9" x14ac:dyDescent="0.25">
      <c r="H371" s="168" t="s">
        <v>478</v>
      </c>
      <c r="I371" s="167" t="s">
        <v>186</v>
      </c>
    </row>
    <row r="372" spans="8:9" x14ac:dyDescent="0.25">
      <c r="H372" s="166" t="s">
        <v>483</v>
      </c>
      <c r="I372" s="167" t="s">
        <v>186</v>
      </c>
    </row>
    <row r="373" spans="8:9" x14ac:dyDescent="0.25">
      <c r="H373" s="166">
        <v>2.5601844175807398</v>
      </c>
      <c r="I373" s="166" t="s">
        <v>489</v>
      </c>
    </row>
    <row r="374" spans="8:9" x14ac:dyDescent="0.25">
      <c r="H374" s="166">
        <v>1.7785747835824199</v>
      </c>
      <c r="I374" s="166" t="s">
        <v>489</v>
      </c>
    </row>
    <row r="375" spans="8:9" x14ac:dyDescent="0.25">
      <c r="H375" s="166">
        <v>1.29867598133739</v>
      </c>
      <c r="I375" s="166" t="s">
        <v>489</v>
      </c>
    </row>
    <row r="376" spans="8:9" x14ac:dyDescent="0.25">
      <c r="H376" s="168" t="s">
        <v>478</v>
      </c>
      <c r="I376" s="168" t="s">
        <v>478</v>
      </c>
    </row>
    <row r="377" spans="8:9" x14ac:dyDescent="0.25">
      <c r="H377" s="168" t="s">
        <v>478</v>
      </c>
      <c r="I377" s="168" t="s">
        <v>478</v>
      </c>
    </row>
    <row r="378" spans="8:9" x14ac:dyDescent="0.25">
      <c r="H378" s="168" t="s">
        <v>478</v>
      </c>
      <c r="I378" s="168" t="s">
        <v>478</v>
      </c>
    </row>
    <row r="379" spans="8:9" x14ac:dyDescent="0.25">
      <c r="H379" s="168">
        <v>1.29867598133739</v>
      </c>
      <c r="I379" s="168" t="s">
        <v>478</v>
      </c>
    </row>
    <row r="380" spans="8:9" x14ac:dyDescent="0.25">
      <c r="H380" s="168" t="s">
        <v>483</v>
      </c>
      <c r="I380" s="168" t="s">
        <v>483</v>
      </c>
    </row>
    <row r="381" spans="8:9" x14ac:dyDescent="0.25">
      <c r="H381" s="168" t="s">
        <v>478</v>
      </c>
      <c r="I381" s="168" t="s">
        <v>478</v>
      </c>
    </row>
    <row r="382" spans="8:9" x14ac:dyDescent="0.25">
      <c r="H382" s="166">
        <v>0.47989880224503001</v>
      </c>
      <c r="I382" s="166" t="s">
        <v>489</v>
      </c>
    </row>
    <row r="383" spans="8:9" x14ac:dyDescent="0.25">
      <c r="H383" s="168">
        <v>0.42843603655833001</v>
      </c>
      <c r="I383" s="168" t="s">
        <v>478</v>
      </c>
    </row>
    <row r="384" spans="8:9" x14ac:dyDescent="0.25">
      <c r="H384" s="168">
        <v>4.9153121453560003E-2</v>
      </c>
      <c r="I384" s="168" t="s">
        <v>478</v>
      </c>
    </row>
    <row r="385" spans="8:9" x14ac:dyDescent="0.25">
      <c r="H385" s="168">
        <v>2.3096442331399999E-3</v>
      </c>
      <c r="I385" s="168" t="s">
        <v>478</v>
      </c>
    </row>
    <row r="386" spans="8:9" x14ac:dyDescent="0.25">
      <c r="H386" s="168" t="s">
        <v>483</v>
      </c>
      <c r="I386" s="168" t="s">
        <v>483</v>
      </c>
    </row>
    <row r="387" spans="8:9" x14ac:dyDescent="0.25">
      <c r="H387" s="168" t="s">
        <v>483</v>
      </c>
      <c r="I387" s="168" t="s">
        <v>483</v>
      </c>
    </row>
    <row r="388" spans="8:9" x14ac:dyDescent="0.25">
      <c r="H388" s="168" t="s">
        <v>482</v>
      </c>
      <c r="I388" s="168" t="s">
        <v>478</v>
      </c>
    </row>
    <row r="389" spans="8:9" x14ac:dyDescent="0.25">
      <c r="H389" s="166" t="s">
        <v>489</v>
      </c>
      <c r="I389" s="166" t="s">
        <v>489</v>
      </c>
    </row>
    <row r="390" spans="8:9" x14ac:dyDescent="0.25">
      <c r="H390" s="168" t="s">
        <v>478</v>
      </c>
      <c r="I390" s="168" t="s">
        <v>478</v>
      </c>
    </row>
    <row r="391" spans="8:9" x14ac:dyDescent="0.25">
      <c r="H391" s="168" t="s">
        <v>478</v>
      </c>
      <c r="I391" s="168" t="s">
        <v>478</v>
      </c>
    </row>
    <row r="392" spans="8:9" x14ac:dyDescent="0.25">
      <c r="H392" s="168" t="s">
        <v>478</v>
      </c>
      <c r="I392" s="168" t="s">
        <v>478</v>
      </c>
    </row>
    <row r="393" spans="8:9" x14ac:dyDescent="0.25">
      <c r="H393" s="168" t="s">
        <v>483</v>
      </c>
      <c r="I393" s="168" t="s">
        <v>483</v>
      </c>
    </row>
    <row r="394" spans="8:9" x14ac:dyDescent="0.25">
      <c r="H394" s="168" t="s">
        <v>483</v>
      </c>
      <c r="I394" s="168" t="s">
        <v>483</v>
      </c>
    </row>
    <row r="395" spans="8:9" x14ac:dyDescent="0.25">
      <c r="H395" s="168" t="s">
        <v>478</v>
      </c>
      <c r="I395" s="168" t="s">
        <v>478</v>
      </c>
    </row>
    <row r="396" spans="8:9" x14ac:dyDescent="0.25">
      <c r="H396" s="166">
        <v>0.78160963399831995</v>
      </c>
      <c r="I396" s="167" t="s">
        <v>186</v>
      </c>
    </row>
    <row r="397" spans="8:9" x14ac:dyDescent="0.25">
      <c r="H397" s="166">
        <v>0.78160963399831995</v>
      </c>
      <c r="I397" s="167" t="s">
        <v>186</v>
      </c>
    </row>
    <row r="398" spans="8:9" x14ac:dyDescent="0.25">
      <c r="H398" s="168">
        <v>0.78160963399831995</v>
      </c>
      <c r="I398" s="167" t="s">
        <v>186</v>
      </c>
    </row>
    <row r="399" spans="8:9" x14ac:dyDescent="0.25">
      <c r="H399" s="168" t="s">
        <v>483</v>
      </c>
      <c r="I399" s="167" t="s">
        <v>186</v>
      </c>
    </row>
    <row r="400" spans="8:9" x14ac:dyDescent="0.25">
      <c r="H400" s="168" t="s">
        <v>483</v>
      </c>
      <c r="I400" s="167" t="s">
        <v>186</v>
      </c>
    </row>
    <row r="401" spans="8:12" x14ac:dyDescent="0.25">
      <c r="H401" s="168" t="s">
        <v>483</v>
      </c>
      <c r="I401" s="167" t="s">
        <v>186</v>
      </c>
    </row>
    <row r="402" spans="8:12" x14ac:dyDescent="0.25">
      <c r="H402" s="168" t="s">
        <v>483</v>
      </c>
      <c r="I402" s="167" t="s">
        <v>186</v>
      </c>
    </row>
    <row r="403" spans="8:12" x14ac:dyDescent="0.25">
      <c r="H403" s="169"/>
      <c r="I403" s="169"/>
    </row>
    <row r="404" spans="8:12" x14ac:dyDescent="0.25">
      <c r="H404" s="167" t="s">
        <v>186</v>
      </c>
      <c r="I404" s="167" t="s">
        <v>186</v>
      </c>
    </row>
    <row r="405" spans="8:12" x14ac:dyDescent="0.25">
      <c r="H405" s="168" t="s">
        <v>478</v>
      </c>
      <c r="I405" s="168" t="s">
        <v>478</v>
      </c>
    </row>
    <row r="406" spans="8:12" x14ac:dyDescent="0.25">
      <c r="H406" s="168" t="s">
        <v>478</v>
      </c>
      <c r="I406" s="168" t="s">
        <v>478</v>
      </c>
    </row>
    <row r="408" spans="8:12" x14ac:dyDescent="0.25">
      <c r="H408" s="49">
        <f t="shared" ref="H408:I408" si="0">SUM(H216,H402)</f>
        <v>4.8332437122200001E-3</v>
      </c>
      <c r="I408" s="49">
        <f t="shared" si="0"/>
        <v>0</v>
      </c>
    </row>
    <row r="410" spans="8:12" x14ac:dyDescent="0.25">
      <c r="H410" s="136"/>
      <c r="I410" s="136"/>
      <c r="J410" s="136"/>
      <c r="K410" s="136"/>
      <c r="L410" s="48" t="s">
        <v>472</v>
      </c>
    </row>
    <row r="411" spans="8:12" x14ac:dyDescent="0.25">
      <c r="H411" s="136"/>
      <c r="I411" s="136"/>
      <c r="J411" s="136"/>
      <c r="K411" s="136"/>
      <c r="L411" s="48" t="s">
        <v>2248</v>
      </c>
    </row>
    <row r="412" spans="8:12" x14ac:dyDescent="0.25">
      <c r="H412" s="136"/>
      <c r="I412" s="136"/>
      <c r="J412" s="136"/>
      <c r="K412" s="137"/>
      <c r="L412" s="48" t="s">
        <v>473</v>
      </c>
    </row>
    <row r="413" spans="8:12" x14ac:dyDescent="0.25">
      <c r="H413" s="136"/>
      <c r="I413" s="136"/>
      <c r="J413" s="136"/>
      <c r="K413" s="136"/>
      <c r="L413" s="138"/>
    </row>
    <row r="414" spans="8:12" x14ac:dyDescent="0.25">
      <c r="H414" s="322" t="s">
        <v>494</v>
      </c>
      <c r="I414" s="323" t="s">
        <v>495</v>
      </c>
      <c r="J414" s="324" t="s">
        <v>476</v>
      </c>
      <c r="K414" s="324" t="s">
        <v>477</v>
      </c>
      <c r="L414" s="325" t="s">
        <v>496</v>
      </c>
    </row>
    <row r="415" spans="8:12" ht="15.75" thickBot="1" x14ac:dyDescent="0.3">
      <c r="H415" s="210"/>
      <c r="I415" s="210"/>
      <c r="J415" s="210"/>
      <c r="K415" s="210"/>
      <c r="L415" s="211"/>
    </row>
    <row r="416" spans="8:12" ht="15.75" thickTop="1" x14ac:dyDescent="0.25">
      <c r="H416" s="170">
        <v>2.8530150025699998E-2</v>
      </c>
      <c r="I416" s="170">
        <v>572.16514495327442</v>
      </c>
      <c r="J416" s="170">
        <v>1557.1939910195872</v>
      </c>
      <c r="K416" s="170">
        <v>5849.2197121443369</v>
      </c>
      <c r="L416" s="170">
        <v>830.75987228203655</v>
      </c>
    </row>
    <row r="417" spans="8:12" x14ac:dyDescent="0.25">
      <c r="H417" s="167" t="s">
        <v>186</v>
      </c>
      <c r="I417" s="170" t="s">
        <v>478</v>
      </c>
      <c r="J417" s="170" t="s">
        <v>478</v>
      </c>
      <c r="K417" s="170" t="s">
        <v>478</v>
      </c>
      <c r="L417" s="170">
        <v>134.03649648504052</v>
      </c>
    </row>
    <row r="418" spans="8:12" x14ac:dyDescent="0.25">
      <c r="H418" s="167" t="s">
        <v>186</v>
      </c>
      <c r="I418" s="167" t="s">
        <v>186</v>
      </c>
      <c r="J418" s="167" t="s">
        <v>186</v>
      </c>
      <c r="K418" s="167" t="s">
        <v>186</v>
      </c>
      <c r="L418" s="168">
        <v>134.03649648504052</v>
      </c>
    </row>
    <row r="419" spans="8:12" x14ac:dyDescent="0.25">
      <c r="H419" s="167" t="s">
        <v>186</v>
      </c>
      <c r="I419" s="167" t="s">
        <v>186</v>
      </c>
      <c r="J419" s="167" t="s">
        <v>186</v>
      </c>
      <c r="K419" s="167" t="s">
        <v>186</v>
      </c>
      <c r="L419" s="167" t="s">
        <v>186</v>
      </c>
    </row>
    <row r="420" spans="8:12" x14ac:dyDescent="0.25">
      <c r="H420" s="167" t="s">
        <v>186</v>
      </c>
      <c r="I420" s="167" t="s">
        <v>186</v>
      </c>
      <c r="J420" s="167" t="s">
        <v>186</v>
      </c>
      <c r="K420" s="167" t="s">
        <v>186</v>
      </c>
      <c r="L420" s="167" t="s">
        <v>186</v>
      </c>
    </row>
    <row r="421" spans="8:12" x14ac:dyDescent="0.25">
      <c r="H421" s="167" t="s">
        <v>186</v>
      </c>
      <c r="I421" s="170" t="s">
        <v>478</v>
      </c>
      <c r="J421" s="170" t="s">
        <v>478</v>
      </c>
      <c r="K421" s="170" t="s">
        <v>478</v>
      </c>
      <c r="L421" s="170" t="s">
        <v>478</v>
      </c>
    </row>
    <row r="422" spans="8:12" x14ac:dyDescent="0.25">
      <c r="H422" s="170" t="s">
        <v>478</v>
      </c>
      <c r="I422" s="170">
        <v>55.249069497127223</v>
      </c>
      <c r="J422" s="170">
        <v>188.72091220254887</v>
      </c>
      <c r="K422" s="170">
        <v>213.37603828081271</v>
      </c>
      <c r="L422" s="170">
        <v>228.15769905799976</v>
      </c>
    </row>
    <row r="423" spans="8:12" x14ac:dyDescent="0.25">
      <c r="H423" s="167" t="s">
        <v>186</v>
      </c>
      <c r="I423" s="168" t="s">
        <v>479</v>
      </c>
      <c r="J423" s="168" t="s">
        <v>479</v>
      </c>
      <c r="K423" s="168" t="s">
        <v>479</v>
      </c>
      <c r="L423" s="168" t="s">
        <v>479</v>
      </c>
    </row>
    <row r="424" spans="8:12" x14ac:dyDescent="0.25">
      <c r="H424" s="167" t="s">
        <v>186</v>
      </c>
      <c r="I424" s="168" t="s">
        <v>479</v>
      </c>
      <c r="J424" s="167" t="s">
        <v>186</v>
      </c>
      <c r="K424" s="167" t="s">
        <v>186</v>
      </c>
      <c r="L424" s="167" t="s">
        <v>186</v>
      </c>
    </row>
    <row r="425" spans="8:12" x14ac:dyDescent="0.25">
      <c r="H425" s="167" t="s">
        <v>186</v>
      </c>
      <c r="I425" s="168" t="s">
        <v>479</v>
      </c>
      <c r="J425" s="168" t="s">
        <v>479</v>
      </c>
      <c r="K425" s="168" t="s">
        <v>479</v>
      </c>
      <c r="L425" s="167" t="s">
        <v>186</v>
      </c>
    </row>
    <row r="426" spans="8:12" x14ac:dyDescent="0.25">
      <c r="H426" s="167" t="s">
        <v>186</v>
      </c>
      <c r="I426" s="167" t="s">
        <v>186</v>
      </c>
      <c r="J426" s="167" t="s">
        <v>186</v>
      </c>
      <c r="K426" s="168" t="s">
        <v>479</v>
      </c>
      <c r="L426" s="168" t="s">
        <v>479</v>
      </c>
    </row>
    <row r="427" spans="8:12" x14ac:dyDescent="0.25">
      <c r="H427" s="167" t="s">
        <v>186</v>
      </c>
      <c r="I427" s="168" t="s">
        <v>479</v>
      </c>
      <c r="J427" s="168" t="s">
        <v>479</v>
      </c>
      <c r="K427" s="168" t="s">
        <v>479</v>
      </c>
      <c r="L427" s="168" t="s">
        <v>479</v>
      </c>
    </row>
    <row r="428" spans="8:12" x14ac:dyDescent="0.25">
      <c r="H428" s="167" t="s">
        <v>186</v>
      </c>
      <c r="I428" s="167" t="s">
        <v>186</v>
      </c>
      <c r="J428" s="167" t="s">
        <v>186</v>
      </c>
      <c r="K428" s="167" t="s">
        <v>186</v>
      </c>
      <c r="L428" s="167" t="s">
        <v>186</v>
      </c>
    </row>
    <row r="429" spans="8:12" x14ac:dyDescent="0.25">
      <c r="H429" s="167" t="s">
        <v>186</v>
      </c>
      <c r="I429" s="167" t="s">
        <v>186</v>
      </c>
      <c r="J429" s="167" t="s">
        <v>186</v>
      </c>
      <c r="K429" s="167" t="s">
        <v>186</v>
      </c>
      <c r="L429" s="167" t="s">
        <v>186</v>
      </c>
    </row>
    <row r="430" spans="8:12" x14ac:dyDescent="0.25">
      <c r="H430" s="167" t="s">
        <v>186</v>
      </c>
      <c r="I430" s="168" t="s">
        <v>479</v>
      </c>
      <c r="J430" s="168" t="s">
        <v>479</v>
      </c>
      <c r="K430" s="168" t="s">
        <v>479</v>
      </c>
      <c r="L430" s="168" t="s">
        <v>479</v>
      </c>
    </row>
    <row r="431" spans="8:12" x14ac:dyDescent="0.25">
      <c r="H431" s="170" t="s">
        <v>478</v>
      </c>
      <c r="I431" s="167" t="s">
        <v>186</v>
      </c>
      <c r="J431" s="167" t="s">
        <v>186</v>
      </c>
      <c r="K431" s="167" t="s">
        <v>186</v>
      </c>
      <c r="L431" s="167" t="s">
        <v>186</v>
      </c>
    </row>
    <row r="432" spans="8:12" x14ac:dyDescent="0.25">
      <c r="H432" s="170" t="s">
        <v>478</v>
      </c>
      <c r="I432" s="170">
        <v>55.249069497127223</v>
      </c>
      <c r="J432" s="170">
        <v>188.72091220254887</v>
      </c>
      <c r="K432" s="170">
        <v>213.37603828081271</v>
      </c>
      <c r="L432" s="170">
        <v>228.15769905799976</v>
      </c>
    </row>
    <row r="433" spans="8:12" x14ac:dyDescent="0.25">
      <c r="H433" s="170" t="s">
        <v>478</v>
      </c>
      <c r="I433" s="170">
        <v>60.032090854165958</v>
      </c>
      <c r="J433" s="170">
        <v>752.39490757758881</v>
      </c>
      <c r="K433" s="170">
        <v>44.874287061635293</v>
      </c>
      <c r="L433" s="170">
        <v>158.39225986800554</v>
      </c>
    </row>
    <row r="434" spans="8:12" x14ac:dyDescent="0.25">
      <c r="H434" s="167" t="s">
        <v>186</v>
      </c>
      <c r="I434" s="168" t="s">
        <v>479</v>
      </c>
      <c r="J434" s="168" t="s">
        <v>479</v>
      </c>
      <c r="K434" s="168" t="s">
        <v>479</v>
      </c>
      <c r="L434" s="168" t="s">
        <v>479</v>
      </c>
    </row>
    <row r="435" spans="8:12" x14ac:dyDescent="0.25">
      <c r="H435" s="167" t="s">
        <v>186</v>
      </c>
      <c r="I435" s="168" t="s">
        <v>479</v>
      </c>
      <c r="J435" s="168" t="s">
        <v>479</v>
      </c>
      <c r="K435" s="168" t="s">
        <v>479</v>
      </c>
      <c r="L435" s="168" t="s">
        <v>479</v>
      </c>
    </row>
    <row r="436" spans="8:12" x14ac:dyDescent="0.25">
      <c r="H436" s="167" t="s">
        <v>186</v>
      </c>
      <c r="I436" s="168" t="s">
        <v>479</v>
      </c>
      <c r="J436" s="168" t="s">
        <v>479</v>
      </c>
      <c r="K436" s="168" t="s">
        <v>479</v>
      </c>
      <c r="L436" s="168" t="s">
        <v>479</v>
      </c>
    </row>
    <row r="437" spans="8:12" x14ac:dyDescent="0.25">
      <c r="H437" s="167" t="s">
        <v>186</v>
      </c>
      <c r="I437" s="168" t="s">
        <v>479</v>
      </c>
      <c r="J437" s="168" t="s">
        <v>479</v>
      </c>
      <c r="K437" s="168" t="s">
        <v>479</v>
      </c>
      <c r="L437" s="168" t="s">
        <v>479</v>
      </c>
    </row>
    <row r="438" spans="8:12" x14ac:dyDescent="0.25">
      <c r="H438" s="167" t="s">
        <v>186</v>
      </c>
      <c r="I438" s="168" t="s">
        <v>479</v>
      </c>
      <c r="J438" s="168" t="s">
        <v>479</v>
      </c>
      <c r="K438" s="168" t="s">
        <v>479</v>
      </c>
      <c r="L438" s="168" t="s">
        <v>479</v>
      </c>
    </row>
    <row r="439" spans="8:12" x14ac:dyDescent="0.25">
      <c r="H439" s="167" t="s">
        <v>186</v>
      </c>
      <c r="I439" s="168" t="s">
        <v>479</v>
      </c>
      <c r="J439" s="168" t="s">
        <v>479</v>
      </c>
      <c r="K439" s="168" t="s">
        <v>479</v>
      </c>
      <c r="L439" s="168" t="s">
        <v>479</v>
      </c>
    </row>
    <row r="440" spans="8:12" x14ac:dyDescent="0.25">
      <c r="H440" s="170" t="s">
        <v>478</v>
      </c>
      <c r="I440" s="170">
        <v>60.032090854165958</v>
      </c>
      <c r="J440" s="170">
        <v>752.39490757758881</v>
      </c>
      <c r="K440" s="170">
        <v>44.874287061635293</v>
      </c>
      <c r="L440" s="170">
        <v>158.39225986800554</v>
      </c>
    </row>
    <row r="441" spans="8:12" x14ac:dyDescent="0.25">
      <c r="H441" s="167" t="s">
        <v>186</v>
      </c>
      <c r="I441" s="170" t="s">
        <v>478</v>
      </c>
      <c r="J441" s="170" t="s">
        <v>478</v>
      </c>
      <c r="K441" s="170" t="s">
        <v>478</v>
      </c>
      <c r="L441" s="170" t="s">
        <v>478</v>
      </c>
    </row>
    <row r="442" spans="8:12" x14ac:dyDescent="0.25">
      <c r="H442" s="167" t="s">
        <v>186</v>
      </c>
      <c r="I442" s="168" t="s">
        <v>478</v>
      </c>
      <c r="J442" s="168" t="s">
        <v>478</v>
      </c>
      <c r="K442" s="168" t="s">
        <v>478</v>
      </c>
      <c r="L442" s="168" t="s">
        <v>478</v>
      </c>
    </row>
    <row r="443" spans="8:12" x14ac:dyDescent="0.25">
      <c r="H443" s="167" t="s">
        <v>186</v>
      </c>
      <c r="I443" s="168" t="s">
        <v>478</v>
      </c>
      <c r="J443" s="168" t="s">
        <v>478</v>
      </c>
      <c r="K443" s="168" t="s">
        <v>478</v>
      </c>
      <c r="L443" s="168" t="s">
        <v>478</v>
      </c>
    </row>
    <row r="444" spans="8:12" x14ac:dyDescent="0.25">
      <c r="H444" s="167" t="s">
        <v>186</v>
      </c>
      <c r="I444" s="170" t="s">
        <v>478</v>
      </c>
      <c r="J444" s="170" t="s">
        <v>478</v>
      </c>
      <c r="K444" s="170" t="s">
        <v>478</v>
      </c>
      <c r="L444" s="170" t="s">
        <v>478</v>
      </c>
    </row>
    <row r="445" spans="8:12" x14ac:dyDescent="0.25">
      <c r="H445" s="170">
        <v>2.8530150025699998E-2</v>
      </c>
      <c r="I445" s="167" t="s">
        <v>186</v>
      </c>
      <c r="J445" s="167" t="s">
        <v>186</v>
      </c>
      <c r="K445" s="167" t="s">
        <v>186</v>
      </c>
      <c r="L445" s="167" t="s">
        <v>186</v>
      </c>
    </row>
    <row r="446" spans="8:12" x14ac:dyDescent="0.25">
      <c r="H446" s="170">
        <v>2.8530150025699998E-2</v>
      </c>
      <c r="I446" s="167" t="s">
        <v>186</v>
      </c>
      <c r="J446" s="167" t="s">
        <v>186</v>
      </c>
      <c r="K446" s="167" t="s">
        <v>186</v>
      </c>
      <c r="L446" s="167" t="s">
        <v>186</v>
      </c>
    </row>
    <row r="447" spans="8:12" x14ac:dyDescent="0.25">
      <c r="H447" s="170" t="s">
        <v>482</v>
      </c>
      <c r="I447" s="167" t="s">
        <v>186</v>
      </c>
      <c r="J447" s="167" t="s">
        <v>186</v>
      </c>
      <c r="K447" s="167" t="s">
        <v>186</v>
      </c>
      <c r="L447" s="167" t="s">
        <v>186</v>
      </c>
    </row>
    <row r="448" spans="8:12" x14ac:dyDescent="0.25">
      <c r="H448" s="170" t="s">
        <v>483</v>
      </c>
      <c r="I448" s="167" t="s">
        <v>186</v>
      </c>
      <c r="J448" s="167" t="s">
        <v>186</v>
      </c>
      <c r="K448" s="167" t="s">
        <v>186</v>
      </c>
      <c r="L448" s="167" t="s">
        <v>186</v>
      </c>
    </row>
    <row r="449" spans="8:12" x14ac:dyDescent="0.25">
      <c r="H449" s="170" t="s">
        <v>483</v>
      </c>
      <c r="I449" s="167" t="s">
        <v>186</v>
      </c>
      <c r="J449" s="167" t="s">
        <v>186</v>
      </c>
      <c r="K449" s="167" t="s">
        <v>186</v>
      </c>
      <c r="L449" s="167" t="s">
        <v>186</v>
      </c>
    </row>
    <row r="450" spans="8:12" x14ac:dyDescent="0.25">
      <c r="H450" s="170" t="s">
        <v>483</v>
      </c>
      <c r="I450" s="167" t="s">
        <v>186</v>
      </c>
      <c r="J450" s="167" t="s">
        <v>186</v>
      </c>
      <c r="K450" s="167" t="s">
        <v>186</v>
      </c>
      <c r="L450" s="167" t="s">
        <v>186</v>
      </c>
    </row>
    <row r="451" spans="8:12" x14ac:dyDescent="0.25">
      <c r="H451" s="170" t="s">
        <v>478</v>
      </c>
      <c r="I451" s="167" t="s">
        <v>186</v>
      </c>
      <c r="J451" s="167" t="s">
        <v>186</v>
      </c>
      <c r="K451" s="167" t="s">
        <v>186</v>
      </c>
      <c r="L451" s="167" t="s">
        <v>186</v>
      </c>
    </row>
    <row r="452" spans="8:12" x14ac:dyDescent="0.25">
      <c r="H452" s="170" t="s">
        <v>478</v>
      </c>
      <c r="I452" s="167" t="s">
        <v>186</v>
      </c>
      <c r="J452" s="167" t="s">
        <v>186</v>
      </c>
      <c r="K452" s="167" t="s">
        <v>186</v>
      </c>
      <c r="L452" s="167" t="s">
        <v>186</v>
      </c>
    </row>
    <row r="453" spans="8:12" x14ac:dyDescent="0.25">
      <c r="H453" s="170" t="s">
        <v>478</v>
      </c>
      <c r="I453" s="167" t="s">
        <v>186</v>
      </c>
      <c r="J453" s="167" t="s">
        <v>186</v>
      </c>
      <c r="K453" s="167" t="s">
        <v>186</v>
      </c>
      <c r="L453" s="167" t="s">
        <v>186</v>
      </c>
    </row>
    <row r="454" spans="8:12" x14ac:dyDescent="0.25">
      <c r="H454" s="170" t="s">
        <v>478</v>
      </c>
      <c r="I454" s="167" t="s">
        <v>186</v>
      </c>
      <c r="J454" s="167" t="s">
        <v>186</v>
      </c>
      <c r="K454" s="167" t="s">
        <v>186</v>
      </c>
      <c r="L454" s="167" t="s">
        <v>186</v>
      </c>
    </row>
    <row r="455" spans="8:12" x14ac:dyDescent="0.25">
      <c r="H455" s="170" t="s">
        <v>478</v>
      </c>
      <c r="I455" s="167" t="s">
        <v>186</v>
      </c>
      <c r="J455" s="167" t="s">
        <v>186</v>
      </c>
      <c r="K455" s="167" t="s">
        <v>186</v>
      </c>
      <c r="L455" s="167" t="s">
        <v>186</v>
      </c>
    </row>
    <row r="456" spans="8:12" x14ac:dyDescent="0.25">
      <c r="H456" s="170" t="s">
        <v>478</v>
      </c>
      <c r="I456" s="167" t="s">
        <v>186</v>
      </c>
      <c r="J456" s="167" t="s">
        <v>186</v>
      </c>
      <c r="K456" s="167" t="s">
        <v>186</v>
      </c>
      <c r="L456" s="167" t="s">
        <v>186</v>
      </c>
    </row>
    <row r="457" spans="8:12" x14ac:dyDescent="0.25">
      <c r="H457" s="170" t="s">
        <v>478</v>
      </c>
      <c r="I457" s="167" t="s">
        <v>186</v>
      </c>
      <c r="J457" s="167" t="s">
        <v>186</v>
      </c>
      <c r="K457" s="167" t="s">
        <v>186</v>
      </c>
      <c r="L457" s="167" t="s">
        <v>186</v>
      </c>
    </row>
    <row r="458" spans="8:12" x14ac:dyDescent="0.25">
      <c r="H458" s="170" t="s">
        <v>478</v>
      </c>
      <c r="I458" s="170">
        <v>3.0595650574289701</v>
      </c>
      <c r="J458" s="170">
        <v>2.2218459027463999</v>
      </c>
      <c r="K458" s="170">
        <v>3851.2231308671667</v>
      </c>
      <c r="L458" s="170">
        <v>0.17191986356898001</v>
      </c>
    </row>
    <row r="459" spans="8:12" x14ac:dyDescent="0.25">
      <c r="H459" s="170" t="s">
        <v>478</v>
      </c>
      <c r="I459" s="167" t="s">
        <v>186</v>
      </c>
      <c r="J459" s="167" t="s">
        <v>186</v>
      </c>
      <c r="K459" s="167" t="s">
        <v>186</v>
      </c>
      <c r="L459" s="167" t="s">
        <v>186</v>
      </c>
    </row>
    <row r="460" spans="8:12" x14ac:dyDescent="0.25">
      <c r="H460" s="167" t="s">
        <v>186</v>
      </c>
      <c r="I460" s="167" t="s">
        <v>186</v>
      </c>
      <c r="J460" s="167" t="s">
        <v>186</v>
      </c>
      <c r="K460" s="167" t="s">
        <v>186</v>
      </c>
      <c r="L460" s="167" t="s">
        <v>186</v>
      </c>
    </row>
    <row r="461" spans="8:12" x14ac:dyDescent="0.25">
      <c r="H461" s="167" t="s">
        <v>186</v>
      </c>
      <c r="I461" s="167" t="s">
        <v>186</v>
      </c>
      <c r="J461" s="167" t="s">
        <v>186</v>
      </c>
      <c r="K461" s="167" t="s">
        <v>186</v>
      </c>
      <c r="L461" s="167" t="s">
        <v>186</v>
      </c>
    </row>
    <row r="462" spans="8:12" x14ac:dyDescent="0.25">
      <c r="H462" s="170" t="s">
        <v>478</v>
      </c>
      <c r="I462" s="170">
        <v>3.0595650574289701</v>
      </c>
      <c r="J462" s="170">
        <v>2.2218459027463999</v>
      </c>
      <c r="K462" s="170">
        <v>3851.2231308671667</v>
      </c>
      <c r="L462" s="170">
        <v>0.17191986356898001</v>
      </c>
    </row>
    <row r="463" spans="8:12" x14ac:dyDescent="0.25">
      <c r="H463" s="170" t="s">
        <v>484</v>
      </c>
      <c r="I463" s="170">
        <v>453.82441954455231</v>
      </c>
      <c r="J463" s="170">
        <v>613.85632533670321</v>
      </c>
      <c r="K463" s="170">
        <v>1739.7462559347221</v>
      </c>
      <c r="L463" s="170">
        <v>310.00149700742173</v>
      </c>
    </row>
    <row r="465" spans="8:35" x14ac:dyDescent="0.25">
      <c r="H465" s="49">
        <f t="shared" ref="H465:L465" si="1">H416</f>
        <v>2.8530150025699998E-2</v>
      </c>
      <c r="I465" s="49">
        <f t="shared" si="1"/>
        <v>572.16514495327442</v>
      </c>
      <c r="J465" s="49">
        <f t="shared" si="1"/>
        <v>1557.1939910195872</v>
      </c>
      <c r="K465" s="49">
        <f t="shared" si="1"/>
        <v>5849.2197121443369</v>
      </c>
      <c r="L465" s="49">
        <f t="shared" si="1"/>
        <v>830.75987228203655</v>
      </c>
    </row>
    <row r="467" spans="8:35" ht="15.75" x14ac:dyDescent="0.25">
      <c r="H467" s="212"/>
      <c r="I467" s="212"/>
      <c r="J467" s="212"/>
      <c r="K467" s="212"/>
      <c r="L467" s="212"/>
      <c r="M467" s="212"/>
      <c r="N467" s="212"/>
      <c r="O467" s="212"/>
      <c r="P467" s="212"/>
      <c r="Q467" s="138"/>
      <c r="R467" s="138"/>
      <c r="S467" s="138"/>
      <c r="T467" s="138"/>
      <c r="U467" s="138"/>
      <c r="V467" s="138"/>
      <c r="W467" s="138"/>
      <c r="X467" s="138"/>
      <c r="Y467" s="138"/>
      <c r="Z467" s="138"/>
      <c r="AA467" s="138"/>
      <c r="AB467" s="138"/>
      <c r="AC467" s="138"/>
      <c r="AD467" s="138"/>
      <c r="AE467" s="139"/>
      <c r="AF467" s="138"/>
      <c r="AG467" s="138"/>
      <c r="AH467" s="48" t="s">
        <v>472</v>
      </c>
      <c r="AI467" s="137"/>
    </row>
    <row r="468" spans="8:35" ht="15.75" x14ac:dyDescent="0.25">
      <c r="H468" s="50"/>
      <c r="I468" s="50"/>
      <c r="J468" s="50"/>
      <c r="K468" s="50"/>
      <c r="L468" s="50"/>
      <c r="M468" s="50"/>
      <c r="N468" s="50"/>
      <c r="O468" s="50"/>
      <c r="P468" s="50"/>
      <c r="Q468" s="138"/>
      <c r="R468" s="138"/>
      <c r="S468" s="138"/>
      <c r="T468" s="138"/>
      <c r="U468" s="138"/>
      <c r="V468" s="138"/>
      <c r="W468" s="138"/>
      <c r="X468" s="138"/>
      <c r="Y468" s="138"/>
      <c r="Z468" s="138"/>
      <c r="AA468" s="138"/>
      <c r="AB468" s="138"/>
      <c r="AC468" s="138"/>
      <c r="AD468" s="138"/>
      <c r="AE468" s="139"/>
      <c r="AF468" s="137"/>
      <c r="AG468" s="137"/>
      <c r="AH468" s="48" t="s">
        <v>2248</v>
      </c>
      <c r="AI468" s="137"/>
    </row>
    <row r="469" spans="8:35" x14ac:dyDescent="0.25">
      <c r="H469" s="138"/>
      <c r="I469" s="138"/>
      <c r="J469" s="138"/>
      <c r="K469" s="138"/>
      <c r="L469" s="138"/>
      <c r="M469" s="138"/>
      <c r="N469" s="138"/>
      <c r="O469" s="138"/>
      <c r="P469" s="138"/>
      <c r="Q469" s="138"/>
      <c r="R469" s="138"/>
      <c r="S469" s="138"/>
      <c r="T469" s="138"/>
      <c r="U469" s="138"/>
      <c r="V469" s="138"/>
      <c r="W469" s="138"/>
      <c r="X469" s="138"/>
      <c r="Y469" s="138"/>
      <c r="Z469" s="138"/>
      <c r="AA469" s="138"/>
      <c r="AB469" s="138"/>
      <c r="AC469" s="138"/>
      <c r="AD469" s="138"/>
      <c r="AE469" s="139"/>
      <c r="AF469" s="137"/>
      <c r="AG469" s="137"/>
      <c r="AH469" s="48" t="s">
        <v>473</v>
      </c>
      <c r="AI469" s="137"/>
    </row>
    <row r="470" spans="8:35" x14ac:dyDescent="0.25">
      <c r="H470" s="138"/>
      <c r="I470" s="138"/>
      <c r="J470" s="138"/>
      <c r="K470" s="138"/>
      <c r="L470" s="138"/>
      <c r="M470" s="138"/>
      <c r="N470" s="138"/>
      <c r="O470" s="138"/>
      <c r="P470" s="138"/>
      <c r="Q470" s="138"/>
      <c r="R470" s="138"/>
      <c r="S470" s="138"/>
      <c r="T470" s="138"/>
      <c r="U470" s="138"/>
      <c r="V470" s="138"/>
      <c r="W470" s="138"/>
      <c r="X470" s="138"/>
      <c r="Y470" s="138"/>
      <c r="Z470" s="138"/>
      <c r="AA470" s="138"/>
      <c r="AB470" s="138"/>
      <c r="AC470" s="138"/>
      <c r="AD470" s="138"/>
      <c r="AE470" s="138"/>
      <c r="AF470" s="138"/>
      <c r="AG470" s="138"/>
      <c r="AH470" s="138"/>
      <c r="AI470" s="138"/>
    </row>
    <row r="471" spans="8:35" ht="64.5" customHeight="1" x14ac:dyDescent="0.25">
      <c r="H471" s="326" t="s">
        <v>500</v>
      </c>
      <c r="I471" s="326" t="s">
        <v>501</v>
      </c>
      <c r="J471" s="326" t="s">
        <v>502</v>
      </c>
      <c r="K471" s="326" t="s">
        <v>503</v>
      </c>
      <c r="L471" s="326" t="s">
        <v>504</v>
      </c>
      <c r="M471" s="326" t="s">
        <v>505</v>
      </c>
      <c r="N471" s="326" t="s">
        <v>506</v>
      </c>
      <c r="O471" s="326" t="s">
        <v>507</v>
      </c>
      <c r="P471" s="326" t="s">
        <v>508</v>
      </c>
      <c r="Q471" s="326" t="s">
        <v>509</v>
      </c>
      <c r="R471" s="327" t="s">
        <v>510</v>
      </c>
      <c r="S471" s="327" t="s">
        <v>511</v>
      </c>
      <c r="T471" s="328" t="s">
        <v>512</v>
      </c>
      <c r="U471" s="326" t="s">
        <v>513</v>
      </c>
      <c r="V471" s="329" t="s">
        <v>514</v>
      </c>
      <c r="W471" s="329" t="s">
        <v>515</v>
      </c>
      <c r="X471" s="329" t="s">
        <v>516</v>
      </c>
      <c r="Y471" s="329" t="s">
        <v>517</v>
      </c>
      <c r="Z471" s="329" t="s">
        <v>518</v>
      </c>
      <c r="AA471" s="329" t="s">
        <v>519</v>
      </c>
      <c r="AB471" s="329" t="s">
        <v>520</v>
      </c>
      <c r="AC471" s="330" t="s">
        <v>521</v>
      </c>
      <c r="AD471" s="330" t="s">
        <v>522</v>
      </c>
      <c r="AE471" s="328" t="s">
        <v>523</v>
      </c>
      <c r="AF471" s="326" t="s">
        <v>524</v>
      </c>
      <c r="AG471" s="328" t="s">
        <v>492</v>
      </c>
      <c r="AH471" s="327" t="s">
        <v>493</v>
      </c>
      <c r="AI471" s="331" t="s">
        <v>525</v>
      </c>
    </row>
    <row r="472" spans="8:35" ht="38.25" thickBot="1" x14ac:dyDescent="0.3">
      <c r="H472" s="207"/>
      <c r="I472" s="207"/>
      <c r="J472" s="207"/>
      <c r="K472" s="207"/>
      <c r="L472" s="207"/>
      <c r="M472" s="207"/>
      <c r="N472" s="207"/>
      <c r="O472" s="207"/>
      <c r="P472" s="207"/>
      <c r="Q472" s="208"/>
      <c r="R472" s="153"/>
      <c r="S472" s="153"/>
      <c r="T472" s="213" t="s">
        <v>526</v>
      </c>
      <c r="U472" s="214"/>
      <c r="V472" s="209" t="s">
        <v>2019</v>
      </c>
      <c r="W472" s="207"/>
      <c r="X472" s="207"/>
      <c r="Y472" s="207"/>
      <c r="Z472" s="207"/>
      <c r="AA472" s="207"/>
      <c r="AB472" s="208"/>
      <c r="AC472" s="153"/>
      <c r="AD472" s="153"/>
      <c r="AE472" s="213" t="s">
        <v>526</v>
      </c>
      <c r="AF472" s="214"/>
      <c r="AG472" s="141" t="s">
        <v>497</v>
      </c>
      <c r="AH472" s="154" t="s">
        <v>2019</v>
      </c>
      <c r="AI472" s="142" t="s">
        <v>2019</v>
      </c>
    </row>
    <row r="473" spans="8:35" ht="15.75" thickTop="1" x14ac:dyDescent="0.25">
      <c r="H473" s="170" t="s">
        <v>481</v>
      </c>
      <c r="I473" s="170">
        <v>2093.1475999999998</v>
      </c>
      <c r="J473" s="170" t="s">
        <v>481</v>
      </c>
      <c r="K473" s="170" t="s">
        <v>538</v>
      </c>
      <c r="L473" s="170" t="s">
        <v>481</v>
      </c>
      <c r="M473" s="170" t="s">
        <v>481</v>
      </c>
      <c r="N473" s="170" t="s">
        <v>481</v>
      </c>
      <c r="O473" s="170" t="s">
        <v>481</v>
      </c>
      <c r="P473" s="170">
        <v>117.73</v>
      </c>
      <c r="Q473" s="170" t="s">
        <v>481</v>
      </c>
      <c r="R473" s="170" t="s">
        <v>538</v>
      </c>
      <c r="S473" s="170" t="s">
        <v>538</v>
      </c>
      <c r="T473" s="170">
        <v>1.6984600970478201</v>
      </c>
      <c r="U473" s="167" t="s">
        <v>186</v>
      </c>
      <c r="V473" s="170">
        <v>540.06916717032652</v>
      </c>
      <c r="W473" s="170">
        <v>206.85707686944318</v>
      </c>
      <c r="X473" s="170">
        <v>9.0276703162196608</v>
      </c>
      <c r="Y473" s="170" t="s">
        <v>481</v>
      </c>
      <c r="Z473" s="170">
        <v>11.47912170919709</v>
      </c>
      <c r="AA473" s="170" t="s">
        <v>481</v>
      </c>
      <c r="AB473" s="170" t="s">
        <v>538</v>
      </c>
      <c r="AC473" s="170" t="s">
        <v>481</v>
      </c>
      <c r="AD473" s="170" t="s">
        <v>481</v>
      </c>
      <c r="AE473" s="170">
        <v>3.5894286775586801</v>
      </c>
      <c r="AF473" s="167" t="s">
        <v>186</v>
      </c>
      <c r="AG473" s="170">
        <v>7230.4559117999988</v>
      </c>
      <c r="AH473" s="170">
        <v>517.71056610324001</v>
      </c>
      <c r="AI473" s="170">
        <v>28.530150025699999</v>
      </c>
    </row>
    <row r="474" spans="8:35" x14ac:dyDescent="0.25">
      <c r="H474" s="170" t="s">
        <v>478</v>
      </c>
      <c r="I474" s="170" t="s">
        <v>478</v>
      </c>
      <c r="J474" s="170" t="s">
        <v>478</v>
      </c>
      <c r="K474" s="170" t="s">
        <v>478</v>
      </c>
      <c r="L474" s="170" t="s">
        <v>478</v>
      </c>
      <c r="M474" s="170" t="s">
        <v>478</v>
      </c>
      <c r="N474" s="170" t="s">
        <v>478</v>
      </c>
      <c r="O474" s="170" t="s">
        <v>478</v>
      </c>
      <c r="P474" s="170" t="s">
        <v>478</v>
      </c>
      <c r="Q474" s="170" t="s">
        <v>478</v>
      </c>
      <c r="R474" s="170" t="s">
        <v>478</v>
      </c>
      <c r="S474" s="170" t="s">
        <v>478</v>
      </c>
      <c r="T474" s="170" t="s">
        <v>478</v>
      </c>
      <c r="U474" s="167" t="s">
        <v>186</v>
      </c>
      <c r="V474" s="170" t="s">
        <v>478</v>
      </c>
      <c r="W474" s="170" t="s">
        <v>478</v>
      </c>
      <c r="X474" s="170" t="s">
        <v>478</v>
      </c>
      <c r="Y474" s="170" t="s">
        <v>478</v>
      </c>
      <c r="Z474" s="170" t="s">
        <v>478</v>
      </c>
      <c r="AA474" s="170" t="s">
        <v>478</v>
      </c>
      <c r="AB474" s="170" t="s">
        <v>478</v>
      </c>
      <c r="AC474" s="170" t="s">
        <v>478</v>
      </c>
      <c r="AD474" s="170" t="s">
        <v>478</v>
      </c>
      <c r="AE474" s="170" t="s">
        <v>478</v>
      </c>
      <c r="AF474" s="167" t="s">
        <v>186</v>
      </c>
      <c r="AG474" s="170" t="s">
        <v>478</v>
      </c>
      <c r="AH474" s="170" t="s">
        <v>478</v>
      </c>
      <c r="AI474" s="170" t="s">
        <v>478</v>
      </c>
    </row>
    <row r="475" spans="8:35" x14ac:dyDescent="0.25">
      <c r="H475" s="170" t="s">
        <v>478</v>
      </c>
      <c r="I475" s="170" t="s">
        <v>478</v>
      </c>
      <c r="J475" s="170" t="s">
        <v>478</v>
      </c>
      <c r="K475" s="170" t="s">
        <v>478</v>
      </c>
      <c r="L475" s="170" t="s">
        <v>478</v>
      </c>
      <c r="M475" s="170" t="s">
        <v>478</v>
      </c>
      <c r="N475" s="170" t="s">
        <v>478</v>
      </c>
      <c r="O475" s="170" t="s">
        <v>478</v>
      </c>
      <c r="P475" s="170" t="s">
        <v>478</v>
      </c>
      <c r="Q475" s="170" t="s">
        <v>478</v>
      </c>
      <c r="R475" s="170" t="s">
        <v>478</v>
      </c>
      <c r="S475" s="170" t="s">
        <v>478</v>
      </c>
      <c r="T475" s="170" t="s">
        <v>478</v>
      </c>
      <c r="U475" s="167" t="s">
        <v>186</v>
      </c>
      <c r="V475" s="170" t="s">
        <v>478</v>
      </c>
      <c r="W475" s="170" t="s">
        <v>478</v>
      </c>
      <c r="X475" s="170" t="s">
        <v>478</v>
      </c>
      <c r="Y475" s="170" t="s">
        <v>478</v>
      </c>
      <c r="Z475" s="170" t="s">
        <v>478</v>
      </c>
      <c r="AA475" s="170" t="s">
        <v>478</v>
      </c>
      <c r="AB475" s="170" t="s">
        <v>478</v>
      </c>
      <c r="AC475" s="170" t="s">
        <v>478</v>
      </c>
      <c r="AD475" s="170" t="s">
        <v>478</v>
      </c>
      <c r="AE475" s="170" t="s">
        <v>478</v>
      </c>
      <c r="AF475" s="167" t="s">
        <v>186</v>
      </c>
      <c r="AG475" s="170" t="s">
        <v>478</v>
      </c>
      <c r="AH475" s="170" t="s">
        <v>478</v>
      </c>
      <c r="AI475" s="170" t="s">
        <v>478</v>
      </c>
    </row>
    <row r="476" spans="8:35" x14ac:dyDescent="0.25">
      <c r="H476" s="170" t="s">
        <v>478</v>
      </c>
      <c r="I476" s="170" t="s">
        <v>478</v>
      </c>
      <c r="J476" s="170" t="s">
        <v>478</v>
      </c>
      <c r="K476" s="170" t="s">
        <v>478</v>
      </c>
      <c r="L476" s="170" t="s">
        <v>478</v>
      </c>
      <c r="M476" s="170" t="s">
        <v>478</v>
      </c>
      <c r="N476" s="170" t="s">
        <v>478</v>
      </c>
      <c r="O476" s="170" t="s">
        <v>478</v>
      </c>
      <c r="P476" s="170" t="s">
        <v>478</v>
      </c>
      <c r="Q476" s="170" t="s">
        <v>478</v>
      </c>
      <c r="R476" s="170" t="s">
        <v>478</v>
      </c>
      <c r="S476" s="170" t="s">
        <v>478</v>
      </c>
      <c r="T476" s="170" t="s">
        <v>478</v>
      </c>
      <c r="U476" s="167" t="s">
        <v>186</v>
      </c>
      <c r="V476" s="170" t="s">
        <v>478</v>
      </c>
      <c r="W476" s="170" t="s">
        <v>478</v>
      </c>
      <c r="X476" s="170" t="s">
        <v>478</v>
      </c>
      <c r="Y476" s="170" t="s">
        <v>478</v>
      </c>
      <c r="Z476" s="170" t="s">
        <v>478</v>
      </c>
      <c r="AA476" s="170" t="s">
        <v>478</v>
      </c>
      <c r="AB476" s="170" t="s">
        <v>478</v>
      </c>
      <c r="AC476" s="170" t="s">
        <v>478</v>
      </c>
      <c r="AD476" s="170" t="s">
        <v>478</v>
      </c>
      <c r="AE476" s="170" t="s">
        <v>478</v>
      </c>
      <c r="AF476" s="167" t="s">
        <v>186</v>
      </c>
      <c r="AG476" s="170" t="s">
        <v>478</v>
      </c>
      <c r="AH476" s="170" t="s">
        <v>478</v>
      </c>
      <c r="AI476" s="170" t="s">
        <v>478</v>
      </c>
    </row>
    <row r="477" spans="8:35" x14ac:dyDescent="0.25">
      <c r="H477" s="170" t="s">
        <v>478</v>
      </c>
      <c r="I477" s="170" t="s">
        <v>478</v>
      </c>
      <c r="J477" s="170" t="s">
        <v>478</v>
      </c>
      <c r="K477" s="170" t="s">
        <v>478</v>
      </c>
      <c r="L477" s="170" t="s">
        <v>478</v>
      </c>
      <c r="M477" s="170" t="s">
        <v>478</v>
      </c>
      <c r="N477" s="170" t="s">
        <v>478</v>
      </c>
      <c r="O477" s="170" t="s">
        <v>478</v>
      </c>
      <c r="P477" s="170" t="s">
        <v>478</v>
      </c>
      <c r="Q477" s="170" t="s">
        <v>478</v>
      </c>
      <c r="R477" s="170" t="s">
        <v>478</v>
      </c>
      <c r="S477" s="170" t="s">
        <v>478</v>
      </c>
      <c r="T477" s="170" t="s">
        <v>478</v>
      </c>
      <c r="U477" s="167" t="s">
        <v>186</v>
      </c>
      <c r="V477" s="170" t="s">
        <v>478</v>
      </c>
      <c r="W477" s="170" t="s">
        <v>478</v>
      </c>
      <c r="X477" s="170" t="s">
        <v>478</v>
      </c>
      <c r="Y477" s="170" t="s">
        <v>478</v>
      </c>
      <c r="Z477" s="170" t="s">
        <v>478</v>
      </c>
      <c r="AA477" s="170" t="s">
        <v>478</v>
      </c>
      <c r="AB477" s="170" t="s">
        <v>478</v>
      </c>
      <c r="AC477" s="170" t="s">
        <v>478</v>
      </c>
      <c r="AD477" s="170" t="s">
        <v>478</v>
      </c>
      <c r="AE477" s="170" t="s">
        <v>478</v>
      </c>
      <c r="AF477" s="167" t="s">
        <v>186</v>
      </c>
      <c r="AG477" s="170" t="s">
        <v>478</v>
      </c>
      <c r="AH477" s="170" t="s">
        <v>478</v>
      </c>
      <c r="AI477" s="170" t="s">
        <v>478</v>
      </c>
    </row>
    <row r="478" spans="8:35" x14ac:dyDescent="0.25">
      <c r="H478" s="170" t="s">
        <v>478</v>
      </c>
      <c r="I478" s="170" t="s">
        <v>478</v>
      </c>
      <c r="J478" s="170" t="s">
        <v>478</v>
      </c>
      <c r="K478" s="170" t="s">
        <v>478</v>
      </c>
      <c r="L478" s="170" t="s">
        <v>478</v>
      </c>
      <c r="M478" s="170" t="s">
        <v>478</v>
      </c>
      <c r="N478" s="170" t="s">
        <v>478</v>
      </c>
      <c r="O478" s="170" t="s">
        <v>478</v>
      </c>
      <c r="P478" s="170" t="s">
        <v>478</v>
      </c>
      <c r="Q478" s="170" t="s">
        <v>478</v>
      </c>
      <c r="R478" s="170" t="s">
        <v>478</v>
      </c>
      <c r="S478" s="170" t="s">
        <v>478</v>
      </c>
      <c r="T478" s="170" t="s">
        <v>478</v>
      </c>
      <c r="U478" s="167" t="s">
        <v>186</v>
      </c>
      <c r="V478" s="170" t="s">
        <v>478</v>
      </c>
      <c r="W478" s="170" t="s">
        <v>478</v>
      </c>
      <c r="X478" s="170" t="s">
        <v>478</v>
      </c>
      <c r="Y478" s="170" t="s">
        <v>478</v>
      </c>
      <c r="Z478" s="170" t="s">
        <v>478</v>
      </c>
      <c r="AA478" s="170" t="s">
        <v>478</v>
      </c>
      <c r="AB478" s="170" t="s">
        <v>478</v>
      </c>
      <c r="AC478" s="170" t="s">
        <v>478</v>
      </c>
      <c r="AD478" s="170" t="s">
        <v>478</v>
      </c>
      <c r="AE478" s="170" t="s">
        <v>478</v>
      </c>
      <c r="AF478" s="167" t="s">
        <v>186</v>
      </c>
      <c r="AG478" s="170" t="s">
        <v>478</v>
      </c>
      <c r="AH478" s="170" t="s">
        <v>478</v>
      </c>
      <c r="AI478" s="170" t="s">
        <v>478</v>
      </c>
    </row>
    <row r="479" spans="8:35" x14ac:dyDescent="0.25">
      <c r="H479" s="170" t="s">
        <v>478</v>
      </c>
      <c r="I479" s="170" t="s">
        <v>478</v>
      </c>
      <c r="J479" s="170" t="s">
        <v>478</v>
      </c>
      <c r="K479" s="170" t="s">
        <v>478</v>
      </c>
      <c r="L479" s="170" t="s">
        <v>478</v>
      </c>
      <c r="M479" s="170" t="s">
        <v>478</v>
      </c>
      <c r="N479" s="170" t="s">
        <v>478</v>
      </c>
      <c r="O479" s="170" t="s">
        <v>478</v>
      </c>
      <c r="P479" s="170" t="s">
        <v>478</v>
      </c>
      <c r="Q479" s="170" t="s">
        <v>478</v>
      </c>
      <c r="R479" s="170" t="s">
        <v>478</v>
      </c>
      <c r="S479" s="170" t="s">
        <v>478</v>
      </c>
      <c r="T479" s="170" t="s">
        <v>478</v>
      </c>
      <c r="U479" s="167" t="s">
        <v>186</v>
      </c>
      <c r="V479" s="170">
        <v>391.00292248704386</v>
      </c>
      <c r="W479" s="170">
        <v>45.101851511540602</v>
      </c>
      <c r="X479" s="170" t="s">
        <v>478</v>
      </c>
      <c r="Y479" s="170" t="s">
        <v>478</v>
      </c>
      <c r="Z479" s="170" t="s">
        <v>478</v>
      </c>
      <c r="AA479" s="170" t="s">
        <v>478</v>
      </c>
      <c r="AB479" s="170" t="s">
        <v>478</v>
      </c>
      <c r="AC479" s="170" t="s">
        <v>478</v>
      </c>
      <c r="AD479" s="170" t="s">
        <v>478</v>
      </c>
      <c r="AE479" s="170" t="s">
        <v>478</v>
      </c>
      <c r="AF479" s="167" t="s">
        <v>186</v>
      </c>
      <c r="AG479" s="170" t="s">
        <v>478</v>
      </c>
      <c r="AH479" s="170">
        <v>120.41830440901001</v>
      </c>
      <c r="AI479" s="170" t="s">
        <v>478</v>
      </c>
    </row>
    <row r="480" spans="8:35" x14ac:dyDescent="0.25">
      <c r="H480" s="167" t="s">
        <v>186</v>
      </c>
      <c r="I480" s="167" t="s">
        <v>186</v>
      </c>
      <c r="J480" s="167" t="s">
        <v>186</v>
      </c>
      <c r="K480" s="167" t="s">
        <v>186</v>
      </c>
      <c r="L480" s="167" t="s">
        <v>186</v>
      </c>
      <c r="M480" s="167" t="s">
        <v>186</v>
      </c>
      <c r="N480" s="167" t="s">
        <v>186</v>
      </c>
      <c r="O480" s="167" t="s">
        <v>186</v>
      </c>
      <c r="P480" s="167" t="s">
        <v>186</v>
      </c>
      <c r="Q480" s="167" t="s">
        <v>186</v>
      </c>
      <c r="R480" s="167" t="s">
        <v>186</v>
      </c>
      <c r="S480" s="167" t="s">
        <v>186</v>
      </c>
      <c r="T480" s="167" t="s">
        <v>186</v>
      </c>
      <c r="U480" s="167" t="s">
        <v>186</v>
      </c>
      <c r="V480" s="170">
        <v>391.00292248704386</v>
      </c>
      <c r="W480" s="170">
        <v>45.101851511540602</v>
      </c>
      <c r="X480" s="170" t="s">
        <v>478</v>
      </c>
      <c r="Y480" s="170" t="s">
        <v>478</v>
      </c>
      <c r="Z480" s="170" t="s">
        <v>478</v>
      </c>
      <c r="AA480" s="170" t="s">
        <v>478</v>
      </c>
      <c r="AB480" s="170" t="s">
        <v>478</v>
      </c>
      <c r="AC480" s="170" t="s">
        <v>478</v>
      </c>
      <c r="AD480" s="170" t="s">
        <v>478</v>
      </c>
      <c r="AE480" s="170" t="s">
        <v>478</v>
      </c>
      <c r="AF480" s="167" t="s">
        <v>186</v>
      </c>
      <c r="AG480" s="167" t="s">
        <v>186</v>
      </c>
      <c r="AH480" s="170" t="s">
        <v>478</v>
      </c>
      <c r="AI480" s="167" t="s">
        <v>186</v>
      </c>
    </row>
    <row r="481" spans="8:35" x14ac:dyDescent="0.25">
      <c r="H481" s="170" t="s">
        <v>478</v>
      </c>
      <c r="I481" s="170" t="s">
        <v>478</v>
      </c>
      <c r="J481" s="170" t="s">
        <v>478</v>
      </c>
      <c r="K481" s="170" t="s">
        <v>478</v>
      </c>
      <c r="L481" s="170" t="s">
        <v>478</v>
      </c>
      <c r="M481" s="170" t="s">
        <v>478</v>
      </c>
      <c r="N481" s="170" t="s">
        <v>478</v>
      </c>
      <c r="O481" s="170" t="s">
        <v>478</v>
      </c>
      <c r="P481" s="170" t="s">
        <v>478</v>
      </c>
      <c r="Q481" s="170" t="s">
        <v>478</v>
      </c>
      <c r="R481" s="170" t="s">
        <v>478</v>
      </c>
      <c r="S481" s="170" t="s">
        <v>478</v>
      </c>
      <c r="T481" s="170" t="s">
        <v>478</v>
      </c>
      <c r="U481" s="167" t="s">
        <v>186</v>
      </c>
      <c r="V481" s="170" t="s">
        <v>478</v>
      </c>
      <c r="W481" s="170" t="s">
        <v>478</v>
      </c>
      <c r="X481" s="170" t="s">
        <v>478</v>
      </c>
      <c r="Y481" s="170" t="s">
        <v>478</v>
      </c>
      <c r="Z481" s="170" t="s">
        <v>478</v>
      </c>
      <c r="AA481" s="170" t="s">
        <v>478</v>
      </c>
      <c r="AB481" s="170" t="s">
        <v>478</v>
      </c>
      <c r="AC481" s="170" t="s">
        <v>478</v>
      </c>
      <c r="AD481" s="170" t="s">
        <v>478</v>
      </c>
      <c r="AE481" s="170" t="s">
        <v>478</v>
      </c>
      <c r="AF481" s="167" t="s">
        <v>186</v>
      </c>
      <c r="AG481" s="170" t="s">
        <v>478</v>
      </c>
      <c r="AH481" s="170">
        <v>120.41830440900908</v>
      </c>
      <c r="AI481" s="167" t="s">
        <v>186</v>
      </c>
    </row>
    <row r="482" spans="8:35" x14ac:dyDescent="0.25">
      <c r="H482" s="170" t="s">
        <v>478</v>
      </c>
      <c r="I482" s="170" t="s">
        <v>478</v>
      </c>
      <c r="J482" s="170" t="s">
        <v>478</v>
      </c>
      <c r="K482" s="170" t="s">
        <v>478</v>
      </c>
      <c r="L482" s="170" t="s">
        <v>478</v>
      </c>
      <c r="M482" s="170" t="s">
        <v>478</v>
      </c>
      <c r="N482" s="170" t="s">
        <v>478</v>
      </c>
      <c r="O482" s="170" t="s">
        <v>478</v>
      </c>
      <c r="P482" s="170" t="s">
        <v>478</v>
      </c>
      <c r="Q482" s="170" t="s">
        <v>478</v>
      </c>
      <c r="R482" s="170" t="s">
        <v>478</v>
      </c>
      <c r="S482" s="170" t="s">
        <v>478</v>
      </c>
      <c r="T482" s="170" t="s">
        <v>478</v>
      </c>
      <c r="U482" s="167" t="s">
        <v>186</v>
      </c>
      <c r="V482" s="170" t="s">
        <v>478</v>
      </c>
      <c r="W482" s="170" t="s">
        <v>478</v>
      </c>
      <c r="X482" s="170" t="s">
        <v>478</v>
      </c>
      <c r="Y482" s="170" t="s">
        <v>478</v>
      </c>
      <c r="Z482" s="170" t="s">
        <v>478</v>
      </c>
      <c r="AA482" s="170" t="s">
        <v>478</v>
      </c>
      <c r="AB482" s="170" t="s">
        <v>478</v>
      </c>
      <c r="AC482" s="170" t="s">
        <v>478</v>
      </c>
      <c r="AD482" s="170" t="s">
        <v>478</v>
      </c>
      <c r="AE482" s="170" t="s">
        <v>478</v>
      </c>
      <c r="AF482" s="167" t="s">
        <v>186</v>
      </c>
      <c r="AG482" s="170" t="s">
        <v>478</v>
      </c>
      <c r="AH482" s="170" t="s">
        <v>478</v>
      </c>
      <c r="AI482" s="170" t="s">
        <v>478</v>
      </c>
    </row>
    <row r="483" spans="8:35" x14ac:dyDescent="0.25">
      <c r="H483" s="170" t="s">
        <v>491</v>
      </c>
      <c r="I483" s="170" t="s">
        <v>2017</v>
      </c>
      <c r="J483" s="170" t="s">
        <v>491</v>
      </c>
      <c r="K483" s="170" t="s">
        <v>2017</v>
      </c>
      <c r="L483" s="170" t="s">
        <v>491</v>
      </c>
      <c r="M483" s="170" t="s">
        <v>491</v>
      </c>
      <c r="N483" s="170" t="s">
        <v>491</v>
      </c>
      <c r="O483" s="170" t="s">
        <v>491</v>
      </c>
      <c r="P483" s="170" t="s">
        <v>2017</v>
      </c>
      <c r="Q483" s="170" t="s">
        <v>491</v>
      </c>
      <c r="R483" s="170" t="s">
        <v>2017</v>
      </c>
      <c r="S483" s="170" t="s">
        <v>2017</v>
      </c>
      <c r="T483" s="170">
        <v>1.6984600970478201</v>
      </c>
      <c r="U483" s="167" t="s">
        <v>186</v>
      </c>
      <c r="V483" s="170">
        <v>146.62879409508059</v>
      </c>
      <c r="W483" s="170">
        <v>161.75522535790259</v>
      </c>
      <c r="X483" s="170">
        <v>9.0276703162196608</v>
      </c>
      <c r="Y483" s="170" t="s">
        <v>491</v>
      </c>
      <c r="Z483" s="170">
        <v>11.47912170919709</v>
      </c>
      <c r="AA483" s="170" t="s">
        <v>491</v>
      </c>
      <c r="AB483" s="170" t="s">
        <v>2017</v>
      </c>
      <c r="AC483" s="170" t="s">
        <v>491</v>
      </c>
      <c r="AD483" s="170" t="s">
        <v>491</v>
      </c>
      <c r="AE483" s="170">
        <v>3.5894286775586801</v>
      </c>
      <c r="AF483" s="167" t="s">
        <v>186</v>
      </c>
      <c r="AG483" s="170" t="s">
        <v>491</v>
      </c>
      <c r="AH483" s="170">
        <v>31.103247907929191</v>
      </c>
      <c r="AI483" s="170">
        <v>28.530150025703989</v>
      </c>
    </row>
    <row r="484" spans="8:35" x14ac:dyDescent="0.25">
      <c r="H484" s="170" t="s">
        <v>483</v>
      </c>
      <c r="I484" s="170" t="s">
        <v>483</v>
      </c>
      <c r="J484" s="170" t="s">
        <v>483</v>
      </c>
      <c r="K484" s="170" t="s">
        <v>483</v>
      </c>
      <c r="L484" s="170" t="s">
        <v>483</v>
      </c>
      <c r="M484" s="170" t="s">
        <v>483</v>
      </c>
      <c r="N484" s="170" t="s">
        <v>483</v>
      </c>
      <c r="O484" s="170" t="s">
        <v>483</v>
      </c>
      <c r="P484" s="170" t="s">
        <v>483</v>
      </c>
      <c r="Q484" s="170" t="s">
        <v>483</v>
      </c>
      <c r="R484" s="170" t="s">
        <v>483</v>
      </c>
      <c r="S484" s="170" t="s">
        <v>483</v>
      </c>
      <c r="T484" s="170" t="s">
        <v>482</v>
      </c>
      <c r="U484" s="167" t="s">
        <v>186</v>
      </c>
      <c r="V484" s="170">
        <v>146.16040121254008</v>
      </c>
      <c r="W484" s="170">
        <v>161.67811829648733</v>
      </c>
      <c r="X484" s="170">
        <v>8.9719417447910903</v>
      </c>
      <c r="Y484" s="170" t="s">
        <v>483</v>
      </c>
      <c r="Z484" s="170">
        <v>11.42114438969833</v>
      </c>
      <c r="AA484" s="170" t="s">
        <v>483</v>
      </c>
      <c r="AB484" s="170" t="s">
        <v>483</v>
      </c>
      <c r="AC484" s="170" t="s">
        <v>483</v>
      </c>
      <c r="AD484" s="170" t="s">
        <v>483</v>
      </c>
      <c r="AE484" s="170">
        <v>1.1055156889200001E-3</v>
      </c>
      <c r="AF484" s="167" t="s">
        <v>186</v>
      </c>
      <c r="AG484" s="170" t="s">
        <v>482</v>
      </c>
      <c r="AH484" s="170">
        <v>30.668042743204541</v>
      </c>
      <c r="AI484" s="170">
        <v>28.530150025703989</v>
      </c>
    </row>
    <row r="485" spans="8:35" x14ac:dyDescent="0.25">
      <c r="H485" s="170" t="s">
        <v>482</v>
      </c>
      <c r="I485" s="170" t="s">
        <v>482</v>
      </c>
      <c r="J485" s="170" t="s">
        <v>482</v>
      </c>
      <c r="K485" s="170" t="s">
        <v>482</v>
      </c>
      <c r="L485" s="170" t="s">
        <v>482</v>
      </c>
      <c r="M485" s="170" t="s">
        <v>482</v>
      </c>
      <c r="N485" s="170" t="s">
        <v>482</v>
      </c>
      <c r="O485" s="170" t="s">
        <v>482</v>
      </c>
      <c r="P485" s="170" t="s">
        <v>482</v>
      </c>
      <c r="Q485" s="170" t="s">
        <v>482</v>
      </c>
      <c r="R485" s="170" t="s">
        <v>482</v>
      </c>
      <c r="S485" s="170" t="s">
        <v>482</v>
      </c>
      <c r="T485" s="170" t="s">
        <v>482</v>
      </c>
      <c r="U485" s="167" t="s">
        <v>186</v>
      </c>
      <c r="V485" s="170" t="s">
        <v>482</v>
      </c>
      <c r="W485" s="170" t="s">
        <v>482</v>
      </c>
      <c r="X485" s="170" t="s">
        <v>482</v>
      </c>
      <c r="Y485" s="170" t="s">
        <v>482</v>
      </c>
      <c r="Z485" s="170" t="s">
        <v>482</v>
      </c>
      <c r="AA485" s="170" t="s">
        <v>482</v>
      </c>
      <c r="AB485" s="170" t="s">
        <v>482</v>
      </c>
      <c r="AC485" s="170" t="s">
        <v>482</v>
      </c>
      <c r="AD485" s="170" t="s">
        <v>482</v>
      </c>
      <c r="AE485" s="170" t="s">
        <v>482</v>
      </c>
      <c r="AF485" s="167" t="s">
        <v>186</v>
      </c>
      <c r="AG485" s="170" t="s">
        <v>482</v>
      </c>
      <c r="AH485" s="170" t="s">
        <v>482</v>
      </c>
      <c r="AI485" s="170" t="s">
        <v>482</v>
      </c>
    </row>
    <row r="486" spans="8:35" x14ac:dyDescent="0.25">
      <c r="H486" s="170" t="s">
        <v>482</v>
      </c>
      <c r="I486" s="170" t="s">
        <v>482</v>
      </c>
      <c r="J486" s="170" t="s">
        <v>482</v>
      </c>
      <c r="K486" s="170" t="s">
        <v>482</v>
      </c>
      <c r="L486" s="170" t="s">
        <v>482</v>
      </c>
      <c r="M486" s="170" t="s">
        <v>482</v>
      </c>
      <c r="N486" s="170" t="s">
        <v>482</v>
      </c>
      <c r="O486" s="170" t="s">
        <v>482</v>
      </c>
      <c r="P486" s="170" t="s">
        <v>482</v>
      </c>
      <c r="Q486" s="170" t="s">
        <v>482</v>
      </c>
      <c r="R486" s="170" t="s">
        <v>482</v>
      </c>
      <c r="S486" s="170" t="s">
        <v>482</v>
      </c>
      <c r="T486" s="170" t="s">
        <v>482</v>
      </c>
      <c r="U486" s="167" t="s">
        <v>186</v>
      </c>
      <c r="V486" s="170">
        <v>0.41169288254051001</v>
      </c>
      <c r="W486" s="170">
        <v>5.0035632843830002E-2</v>
      </c>
      <c r="X486" s="170" t="s">
        <v>482</v>
      </c>
      <c r="Y486" s="170" t="s">
        <v>482</v>
      </c>
      <c r="Z486" s="170">
        <v>3.9874807019000001E-4</v>
      </c>
      <c r="AA486" s="170" t="s">
        <v>482</v>
      </c>
      <c r="AB486" s="170" t="s">
        <v>482</v>
      </c>
      <c r="AC486" s="170" t="s">
        <v>482</v>
      </c>
      <c r="AD486" s="170" t="s">
        <v>482</v>
      </c>
      <c r="AE486" s="170" t="s">
        <v>482</v>
      </c>
      <c r="AF486" s="167" t="s">
        <v>186</v>
      </c>
      <c r="AG486" s="170" t="s">
        <v>482</v>
      </c>
      <c r="AH486" s="170" t="s">
        <v>483</v>
      </c>
      <c r="AI486" s="170" t="s">
        <v>483</v>
      </c>
    </row>
    <row r="487" spans="8:35" x14ac:dyDescent="0.25">
      <c r="H487" s="170" t="s">
        <v>483</v>
      </c>
      <c r="I487" s="170" t="s">
        <v>479</v>
      </c>
      <c r="J487" s="170" t="s">
        <v>483</v>
      </c>
      <c r="K487" s="170" t="s">
        <v>479</v>
      </c>
      <c r="L487" s="170" t="s">
        <v>483</v>
      </c>
      <c r="M487" s="170" t="s">
        <v>483</v>
      </c>
      <c r="N487" s="170" t="s">
        <v>483</v>
      </c>
      <c r="O487" s="170" t="s">
        <v>483</v>
      </c>
      <c r="P487" s="170" t="s">
        <v>479</v>
      </c>
      <c r="Q487" s="170" t="s">
        <v>483</v>
      </c>
      <c r="R487" s="170" t="s">
        <v>479</v>
      </c>
      <c r="S487" s="170" t="s">
        <v>479</v>
      </c>
      <c r="T487" s="170">
        <v>1.6984600970478201</v>
      </c>
      <c r="U487" s="167" t="s">
        <v>186</v>
      </c>
      <c r="V487" s="170" t="s">
        <v>479</v>
      </c>
      <c r="W487" s="170" t="s">
        <v>479</v>
      </c>
      <c r="X487" s="170" t="s">
        <v>483</v>
      </c>
      <c r="Y487" s="170" t="s">
        <v>483</v>
      </c>
      <c r="Z487" s="170" t="s">
        <v>483</v>
      </c>
      <c r="AA487" s="170" t="s">
        <v>483</v>
      </c>
      <c r="AB487" s="170" t="s">
        <v>479</v>
      </c>
      <c r="AC487" s="170" t="s">
        <v>483</v>
      </c>
      <c r="AD487" s="170" t="s">
        <v>483</v>
      </c>
      <c r="AE487" s="170">
        <v>3.5883231618697602</v>
      </c>
      <c r="AF487" s="167" t="s">
        <v>186</v>
      </c>
      <c r="AG487" s="170" t="s">
        <v>483</v>
      </c>
      <c r="AH487" s="170">
        <v>0.34476945043893997</v>
      </c>
      <c r="AI487" s="170" t="s">
        <v>483</v>
      </c>
    </row>
    <row r="488" spans="8:35" x14ac:dyDescent="0.25">
      <c r="H488" s="170" t="s">
        <v>482</v>
      </c>
      <c r="I488" s="170" t="s">
        <v>482</v>
      </c>
      <c r="J488" s="170" t="s">
        <v>482</v>
      </c>
      <c r="K488" s="170" t="s">
        <v>482</v>
      </c>
      <c r="L488" s="170" t="s">
        <v>482</v>
      </c>
      <c r="M488" s="170" t="s">
        <v>482</v>
      </c>
      <c r="N488" s="170" t="s">
        <v>482</v>
      </c>
      <c r="O488" s="170" t="s">
        <v>482</v>
      </c>
      <c r="P488" s="170" t="s">
        <v>482</v>
      </c>
      <c r="Q488" s="170" t="s">
        <v>482</v>
      </c>
      <c r="R488" s="170" t="s">
        <v>482</v>
      </c>
      <c r="S488" s="170" t="s">
        <v>482</v>
      </c>
      <c r="T488" s="170" t="s">
        <v>482</v>
      </c>
      <c r="U488" s="167" t="s">
        <v>186</v>
      </c>
      <c r="V488" s="170">
        <v>5.67E-2</v>
      </c>
      <c r="W488" s="170">
        <v>2.7071428571429999E-2</v>
      </c>
      <c r="X488" s="170">
        <v>5.5728571428570003E-2</v>
      </c>
      <c r="Y488" s="170" t="s">
        <v>482</v>
      </c>
      <c r="Z488" s="170">
        <v>5.7578571428570001E-2</v>
      </c>
      <c r="AA488" s="170" t="s">
        <v>482</v>
      </c>
      <c r="AB488" s="170" t="s">
        <v>482</v>
      </c>
      <c r="AC488" s="170" t="s">
        <v>482</v>
      </c>
      <c r="AD488" s="170" t="s">
        <v>482</v>
      </c>
      <c r="AE488" s="170" t="s">
        <v>482</v>
      </c>
      <c r="AF488" s="167" t="s">
        <v>186</v>
      </c>
      <c r="AG488" s="170" t="s">
        <v>482</v>
      </c>
      <c r="AH488" s="170">
        <v>9.0435714285709998E-2</v>
      </c>
      <c r="AI488" s="170" t="s">
        <v>483</v>
      </c>
    </row>
    <row r="489" spans="8:35" x14ac:dyDescent="0.25">
      <c r="H489" s="170" t="s">
        <v>478</v>
      </c>
      <c r="I489" s="170">
        <v>2093.1475999999998</v>
      </c>
      <c r="J489" s="170" t="s">
        <v>478</v>
      </c>
      <c r="K489" s="170" t="s">
        <v>478</v>
      </c>
      <c r="L489" s="170" t="s">
        <v>478</v>
      </c>
      <c r="M489" s="170" t="s">
        <v>478</v>
      </c>
      <c r="N489" s="170" t="s">
        <v>478</v>
      </c>
      <c r="O489" s="170" t="s">
        <v>478</v>
      </c>
      <c r="P489" s="170">
        <v>117.73</v>
      </c>
      <c r="Q489" s="170" t="s">
        <v>478</v>
      </c>
      <c r="R489" s="170" t="s">
        <v>478</v>
      </c>
      <c r="S489" s="170" t="s">
        <v>478</v>
      </c>
      <c r="T489" s="170" t="s">
        <v>478</v>
      </c>
      <c r="U489" s="167" t="s">
        <v>186</v>
      </c>
      <c r="V489" s="170">
        <v>2.1192000000000002</v>
      </c>
      <c r="W489" s="170" t="s">
        <v>478</v>
      </c>
      <c r="X489" s="170" t="s">
        <v>478</v>
      </c>
      <c r="Y489" s="170" t="s">
        <v>478</v>
      </c>
      <c r="Z489" s="170" t="s">
        <v>478</v>
      </c>
      <c r="AA489" s="170" t="s">
        <v>478</v>
      </c>
      <c r="AB489" s="170" t="s">
        <v>478</v>
      </c>
      <c r="AC489" s="170" t="s">
        <v>478</v>
      </c>
      <c r="AD489" s="170" t="s">
        <v>478</v>
      </c>
      <c r="AE489" s="170" t="s">
        <v>478</v>
      </c>
      <c r="AF489" s="167" t="s">
        <v>186</v>
      </c>
      <c r="AG489" s="170">
        <v>7230.4559117999988</v>
      </c>
      <c r="AH489" s="170" t="s">
        <v>478</v>
      </c>
      <c r="AI489" s="170" t="s">
        <v>478</v>
      </c>
    </row>
    <row r="490" spans="8:35" x14ac:dyDescent="0.25">
      <c r="H490" s="170" t="s">
        <v>478</v>
      </c>
      <c r="I490" s="170">
        <v>2093.1475999999998</v>
      </c>
      <c r="J490" s="170" t="s">
        <v>478</v>
      </c>
      <c r="K490" s="170" t="s">
        <v>478</v>
      </c>
      <c r="L490" s="170" t="s">
        <v>478</v>
      </c>
      <c r="M490" s="170" t="s">
        <v>478</v>
      </c>
      <c r="N490" s="170" t="s">
        <v>478</v>
      </c>
      <c r="O490" s="170" t="s">
        <v>478</v>
      </c>
      <c r="P490" s="170">
        <v>99.33</v>
      </c>
      <c r="Q490" s="170" t="s">
        <v>478</v>
      </c>
      <c r="R490" s="170" t="s">
        <v>478</v>
      </c>
      <c r="S490" s="170" t="s">
        <v>478</v>
      </c>
      <c r="T490" s="170" t="s">
        <v>478</v>
      </c>
      <c r="U490" s="167" t="s">
        <v>186</v>
      </c>
      <c r="V490" s="170" t="s">
        <v>478</v>
      </c>
      <c r="W490" s="170" t="s">
        <v>478</v>
      </c>
      <c r="X490" s="170" t="s">
        <v>478</v>
      </c>
      <c r="Y490" s="170" t="s">
        <v>478</v>
      </c>
      <c r="Z490" s="170" t="s">
        <v>478</v>
      </c>
      <c r="AA490" s="170" t="s">
        <v>478</v>
      </c>
      <c r="AB490" s="170" t="s">
        <v>478</v>
      </c>
      <c r="AC490" s="170" t="s">
        <v>478</v>
      </c>
      <c r="AD490" s="170" t="s">
        <v>478</v>
      </c>
      <c r="AE490" s="170" t="s">
        <v>478</v>
      </c>
      <c r="AF490" s="167" t="s">
        <v>186</v>
      </c>
      <c r="AG490" s="170" t="s">
        <v>2018</v>
      </c>
      <c r="AH490" s="170" t="s">
        <v>478</v>
      </c>
      <c r="AI490" s="170" t="s">
        <v>478</v>
      </c>
    </row>
    <row r="491" spans="8:35" x14ac:dyDescent="0.25">
      <c r="H491" s="170" t="s">
        <v>478</v>
      </c>
      <c r="I491" s="170" t="s">
        <v>478</v>
      </c>
      <c r="J491" s="170" t="s">
        <v>478</v>
      </c>
      <c r="K491" s="170" t="s">
        <v>478</v>
      </c>
      <c r="L491" s="170" t="s">
        <v>478</v>
      </c>
      <c r="M491" s="170" t="s">
        <v>478</v>
      </c>
      <c r="N491" s="170" t="s">
        <v>478</v>
      </c>
      <c r="O491" s="170" t="s">
        <v>478</v>
      </c>
      <c r="P491" s="170" t="s">
        <v>478</v>
      </c>
      <c r="Q491" s="170" t="s">
        <v>478</v>
      </c>
      <c r="R491" s="170" t="s">
        <v>478</v>
      </c>
      <c r="S491" s="170" t="s">
        <v>478</v>
      </c>
      <c r="T491" s="170" t="s">
        <v>478</v>
      </c>
      <c r="U491" s="167" t="s">
        <v>186</v>
      </c>
      <c r="V491" s="170" t="s">
        <v>478</v>
      </c>
      <c r="W491" s="170" t="s">
        <v>478</v>
      </c>
      <c r="X491" s="170" t="s">
        <v>478</v>
      </c>
      <c r="Y491" s="170" t="s">
        <v>478</v>
      </c>
      <c r="Z491" s="170" t="s">
        <v>478</v>
      </c>
      <c r="AA491" s="170" t="s">
        <v>478</v>
      </c>
      <c r="AB491" s="170" t="s">
        <v>478</v>
      </c>
      <c r="AC491" s="170" t="s">
        <v>478</v>
      </c>
      <c r="AD491" s="170" t="s">
        <v>478</v>
      </c>
      <c r="AE491" s="170" t="s">
        <v>478</v>
      </c>
      <c r="AF491" s="167" t="s">
        <v>186</v>
      </c>
      <c r="AG491" s="170" t="s">
        <v>479</v>
      </c>
      <c r="AH491" s="170" t="s">
        <v>478</v>
      </c>
      <c r="AI491" s="170" t="s">
        <v>478</v>
      </c>
    </row>
    <row r="492" spans="8:35" x14ac:dyDescent="0.25">
      <c r="H492" s="170" t="s">
        <v>478</v>
      </c>
      <c r="I492" s="170" t="s">
        <v>478</v>
      </c>
      <c r="J492" s="170" t="s">
        <v>478</v>
      </c>
      <c r="K492" s="170" t="s">
        <v>478</v>
      </c>
      <c r="L492" s="170" t="s">
        <v>478</v>
      </c>
      <c r="M492" s="170" t="s">
        <v>478</v>
      </c>
      <c r="N492" s="170" t="s">
        <v>478</v>
      </c>
      <c r="O492" s="170" t="s">
        <v>478</v>
      </c>
      <c r="P492" s="170">
        <v>18.399999999999999</v>
      </c>
      <c r="Q492" s="170" t="s">
        <v>478</v>
      </c>
      <c r="R492" s="170" t="s">
        <v>478</v>
      </c>
      <c r="S492" s="170" t="s">
        <v>478</v>
      </c>
      <c r="T492" s="170" t="s">
        <v>478</v>
      </c>
      <c r="U492" s="167" t="s">
        <v>186</v>
      </c>
      <c r="V492" s="170">
        <v>2.1192000000000002</v>
      </c>
      <c r="W492" s="170" t="s">
        <v>478</v>
      </c>
      <c r="X492" s="170" t="s">
        <v>478</v>
      </c>
      <c r="Y492" s="170" t="s">
        <v>478</v>
      </c>
      <c r="Z492" s="170" t="s">
        <v>478</v>
      </c>
      <c r="AA492" s="170" t="s">
        <v>478</v>
      </c>
      <c r="AB492" s="170" t="s">
        <v>478</v>
      </c>
      <c r="AC492" s="170" t="s">
        <v>478</v>
      </c>
      <c r="AD492" s="170" t="s">
        <v>478</v>
      </c>
      <c r="AE492" s="170" t="s">
        <v>478</v>
      </c>
      <c r="AF492" s="167" t="s">
        <v>186</v>
      </c>
      <c r="AG492" s="170" t="s">
        <v>479</v>
      </c>
      <c r="AH492" s="170" t="s">
        <v>478</v>
      </c>
      <c r="AI492" s="170" t="s">
        <v>478</v>
      </c>
    </row>
    <row r="493" spans="8:35" x14ac:dyDescent="0.25">
      <c r="H493" s="170" t="s">
        <v>478</v>
      </c>
      <c r="I493" s="170" t="s">
        <v>478</v>
      </c>
      <c r="J493" s="170" t="s">
        <v>478</v>
      </c>
      <c r="K493" s="170" t="s">
        <v>478</v>
      </c>
      <c r="L493" s="170" t="s">
        <v>478</v>
      </c>
      <c r="M493" s="170" t="s">
        <v>478</v>
      </c>
      <c r="N493" s="170" t="s">
        <v>478</v>
      </c>
      <c r="O493" s="170" t="s">
        <v>478</v>
      </c>
      <c r="P493" s="170" t="s">
        <v>478</v>
      </c>
      <c r="Q493" s="170" t="s">
        <v>478</v>
      </c>
      <c r="R493" s="170" t="s">
        <v>478</v>
      </c>
      <c r="S493" s="170" t="s">
        <v>478</v>
      </c>
      <c r="T493" s="170" t="s">
        <v>478</v>
      </c>
      <c r="U493" s="167" t="s">
        <v>186</v>
      </c>
      <c r="V493" s="170" t="s">
        <v>478</v>
      </c>
      <c r="W493" s="170" t="s">
        <v>478</v>
      </c>
      <c r="X493" s="170" t="s">
        <v>478</v>
      </c>
      <c r="Y493" s="170" t="s">
        <v>478</v>
      </c>
      <c r="Z493" s="170" t="s">
        <v>478</v>
      </c>
      <c r="AA493" s="170" t="s">
        <v>478</v>
      </c>
      <c r="AB493" s="170" t="s">
        <v>478</v>
      </c>
      <c r="AC493" s="170" t="s">
        <v>478</v>
      </c>
      <c r="AD493" s="170" t="s">
        <v>478</v>
      </c>
      <c r="AE493" s="170" t="s">
        <v>478</v>
      </c>
      <c r="AF493" s="167" t="s">
        <v>186</v>
      </c>
      <c r="AG493" s="170" t="s">
        <v>490</v>
      </c>
      <c r="AH493" s="170" t="s">
        <v>478</v>
      </c>
      <c r="AI493" s="170" t="s">
        <v>478</v>
      </c>
    </row>
    <row r="494" spans="8:35" x14ac:dyDescent="0.25">
      <c r="H494" s="170" t="s">
        <v>478</v>
      </c>
      <c r="I494" s="170" t="s">
        <v>478</v>
      </c>
      <c r="J494" s="170" t="s">
        <v>478</v>
      </c>
      <c r="K494" s="170" t="s">
        <v>478</v>
      </c>
      <c r="L494" s="170" t="s">
        <v>478</v>
      </c>
      <c r="M494" s="170" t="s">
        <v>478</v>
      </c>
      <c r="N494" s="170" t="s">
        <v>478</v>
      </c>
      <c r="O494" s="170" t="s">
        <v>478</v>
      </c>
      <c r="P494" s="170" t="s">
        <v>478</v>
      </c>
      <c r="Q494" s="170" t="s">
        <v>478</v>
      </c>
      <c r="R494" s="170" t="s">
        <v>478</v>
      </c>
      <c r="S494" s="170" t="s">
        <v>478</v>
      </c>
      <c r="T494" s="170" t="s">
        <v>478</v>
      </c>
      <c r="U494" s="167" t="s">
        <v>186</v>
      </c>
      <c r="V494" s="170" t="s">
        <v>478</v>
      </c>
      <c r="W494" s="170" t="s">
        <v>478</v>
      </c>
      <c r="X494" s="170" t="s">
        <v>478</v>
      </c>
      <c r="Y494" s="170" t="s">
        <v>478</v>
      </c>
      <c r="Z494" s="170" t="s">
        <v>478</v>
      </c>
      <c r="AA494" s="170" t="s">
        <v>478</v>
      </c>
      <c r="AB494" s="170" t="s">
        <v>478</v>
      </c>
      <c r="AC494" s="170" t="s">
        <v>478</v>
      </c>
      <c r="AD494" s="170" t="s">
        <v>478</v>
      </c>
      <c r="AE494" s="170" t="s">
        <v>478</v>
      </c>
      <c r="AF494" s="167" t="s">
        <v>186</v>
      </c>
      <c r="AG494" s="170" t="s">
        <v>479</v>
      </c>
      <c r="AH494" s="170" t="s">
        <v>478</v>
      </c>
      <c r="AI494" s="170" t="s">
        <v>478</v>
      </c>
    </row>
    <row r="495" spans="8:35" x14ac:dyDescent="0.25">
      <c r="H495" s="170" t="s">
        <v>478</v>
      </c>
      <c r="I495" s="170" t="s">
        <v>478</v>
      </c>
      <c r="J495" s="170" t="s">
        <v>478</v>
      </c>
      <c r="K495" s="170" t="s">
        <v>478</v>
      </c>
      <c r="L495" s="170" t="s">
        <v>478</v>
      </c>
      <c r="M495" s="170" t="s">
        <v>478</v>
      </c>
      <c r="N495" s="170" t="s">
        <v>478</v>
      </c>
      <c r="O495" s="170" t="s">
        <v>478</v>
      </c>
      <c r="P495" s="170" t="s">
        <v>478</v>
      </c>
      <c r="Q495" s="170" t="s">
        <v>478</v>
      </c>
      <c r="R495" s="170" t="s">
        <v>478</v>
      </c>
      <c r="S495" s="170" t="s">
        <v>478</v>
      </c>
      <c r="T495" s="170" t="s">
        <v>478</v>
      </c>
      <c r="U495" s="167" t="s">
        <v>186</v>
      </c>
      <c r="V495" s="170" t="s">
        <v>478</v>
      </c>
      <c r="W495" s="170" t="s">
        <v>478</v>
      </c>
      <c r="X495" s="170" t="s">
        <v>478</v>
      </c>
      <c r="Y495" s="170" t="s">
        <v>478</v>
      </c>
      <c r="Z495" s="170" t="s">
        <v>478</v>
      </c>
      <c r="AA495" s="170" t="s">
        <v>478</v>
      </c>
      <c r="AB495" s="170" t="s">
        <v>478</v>
      </c>
      <c r="AC495" s="170" t="s">
        <v>478</v>
      </c>
      <c r="AD495" s="170" t="s">
        <v>478</v>
      </c>
      <c r="AE495" s="170" t="s">
        <v>478</v>
      </c>
      <c r="AF495" s="167" t="s">
        <v>186</v>
      </c>
      <c r="AG495" s="170">
        <v>7230.4559117999988</v>
      </c>
      <c r="AH495" s="170" t="s">
        <v>478</v>
      </c>
      <c r="AI495" s="170" t="s">
        <v>478</v>
      </c>
    </row>
    <row r="496" spans="8:35" x14ac:dyDescent="0.25">
      <c r="H496" s="170" t="s">
        <v>478</v>
      </c>
      <c r="I496" s="170" t="s">
        <v>478</v>
      </c>
      <c r="J496" s="170" t="s">
        <v>478</v>
      </c>
      <c r="K496" s="170" t="s">
        <v>478</v>
      </c>
      <c r="L496" s="170" t="s">
        <v>478</v>
      </c>
      <c r="M496" s="170" t="s">
        <v>478</v>
      </c>
      <c r="N496" s="170" t="s">
        <v>478</v>
      </c>
      <c r="O496" s="170" t="s">
        <v>478</v>
      </c>
      <c r="P496" s="170" t="s">
        <v>478</v>
      </c>
      <c r="Q496" s="170" t="s">
        <v>478</v>
      </c>
      <c r="R496" s="170" t="s">
        <v>478</v>
      </c>
      <c r="S496" s="170" t="s">
        <v>478</v>
      </c>
      <c r="T496" s="170" t="s">
        <v>478</v>
      </c>
      <c r="U496" s="167" t="s">
        <v>186</v>
      </c>
      <c r="V496" s="170">
        <v>0.31825058820208002</v>
      </c>
      <c r="W496" s="170" t="s">
        <v>478</v>
      </c>
      <c r="X496" s="170" t="s">
        <v>478</v>
      </c>
      <c r="Y496" s="170" t="s">
        <v>478</v>
      </c>
      <c r="Z496" s="170" t="s">
        <v>478</v>
      </c>
      <c r="AA496" s="170" t="s">
        <v>478</v>
      </c>
      <c r="AB496" s="170" t="s">
        <v>478</v>
      </c>
      <c r="AC496" s="170" t="s">
        <v>478</v>
      </c>
      <c r="AD496" s="170" t="s">
        <v>478</v>
      </c>
      <c r="AE496" s="170" t="s">
        <v>478</v>
      </c>
      <c r="AF496" s="167" t="s">
        <v>186</v>
      </c>
      <c r="AG496" s="170" t="s">
        <v>478</v>
      </c>
      <c r="AH496" s="170">
        <v>366.18901378629999</v>
      </c>
      <c r="AI496" s="170" t="s">
        <v>478</v>
      </c>
    </row>
    <row r="497" spans="8:35" x14ac:dyDescent="0.25">
      <c r="H497" s="170" t="s">
        <v>478</v>
      </c>
      <c r="I497" s="170" t="s">
        <v>478</v>
      </c>
      <c r="J497" s="170" t="s">
        <v>478</v>
      </c>
      <c r="K497" s="170" t="s">
        <v>478</v>
      </c>
      <c r="L497" s="170" t="s">
        <v>478</v>
      </c>
      <c r="M497" s="170" t="s">
        <v>478</v>
      </c>
      <c r="N497" s="170" t="s">
        <v>478</v>
      </c>
      <c r="O497" s="170" t="s">
        <v>478</v>
      </c>
      <c r="P497" s="170" t="s">
        <v>478</v>
      </c>
      <c r="Q497" s="170" t="s">
        <v>478</v>
      </c>
      <c r="R497" s="170" t="s">
        <v>478</v>
      </c>
      <c r="S497" s="170" t="s">
        <v>478</v>
      </c>
      <c r="T497" s="170" t="s">
        <v>478</v>
      </c>
      <c r="U497" s="167" t="s">
        <v>186</v>
      </c>
      <c r="V497" s="170">
        <v>0.31825058820208002</v>
      </c>
      <c r="W497" s="170" t="s">
        <v>478</v>
      </c>
      <c r="X497" s="170" t="s">
        <v>478</v>
      </c>
      <c r="Y497" s="170" t="s">
        <v>478</v>
      </c>
      <c r="Z497" s="170" t="s">
        <v>478</v>
      </c>
      <c r="AA497" s="170" t="s">
        <v>478</v>
      </c>
      <c r="AB497" s="170" t="s">
        <v>478</v>
      </c>
      <c r="AC497" s="170" t="s">
        <v>478</v>
      </c>
      <c r="AD497" s="170" t="s">
        <v>478</v>
      </c>
      <c r="AE497" s="170" t="s">
        <v>478</v>
      </c>
      <c r="AF497" s="167" t="s">
        <v>186</v>
      </c>
      <c r="AG497" s="170" t="s">
        <v>478</v>
      </c>
      <c r="AH497" s="170">
        <v>366.18901378630005</v>
      </c>
      <c r="AI497" s="170" t="s">
        <v>478</v>
      </c>
    </row>
    <row r="498" spans="8:35" x14ac:dyDescent="0.25">
      <c r="H498" s="167" t="s">
        <v>186</v>
      </c>
      <c r="I498" s="167" t="s">
        <v>186</v>
      </c>
      <c r="J498" s="167" t="s">
        <v>186</v>
      </c>
      <c r="K498" s="167" t="s">
        <v>186</v>
      </c>
      <c r="L498" s="167" t="s">
        <v>186</v>
      </c>
      <c r="M498" s="167" t="s">
        <v>186</v>
      </c>
      <c r="N498" s="167" t="s">
        <v>186</v>
      </c>
      <c r="O498" s="167" t="s">
        <v>186</v>
      </c>
      <c r="P498" s="167" t="s">
        <v>186</v>
      </c>
      <c r="Q498" s="167" t="s">
        <v>186</v>
      </c>
      <c r="R498" s="167" t="s">
        <v>186</v>
      </c>
      <c r="S498" s="167" t="s">
        <v>186</v>
      </c>
      <c r="T498" s="167" t="s">
        <v>186</v>
      </c>
      <c r="U498" s="167" t="s">
        <v>186</v>
      </c>
      <c r="V498" s="170" t="s">
        <v>478</v>
      </c>
      <c r="W498" s="170" t="s">
        <v>478</v>
      </c>
      <c r="X498" s="170" t="s">
        <v>478</v>
      </c>
      <c r="Y498" s="170" t="s">
        <v>478</v>
      </c>
      <c r="Z498" s="170" t="s">
        <v>478</v>
      </c>
      <c r="AA498" s="170" t="s">
        <v>478</v>
      </c>
      <c r="AB498" s="170" t="s">
        <v>478</v>
      </c>
      <c r="AC498" s="170" t="s">
        <v>478</v>
      </c>
      <c r="AD498" s="170" t="s">
        <v>478</v>
      </c>
      <c r="AE498" s="170" t="s">
        <v>478</v>
      </c>
      <c r="AF498" s="167" t="s">
        <v>186</v>
      </c>
      <c r="AG498" s="167" t="s">
        <v>186</v>
      </c>
      <c r="AH498" s="170" t="s">
        <v>482</v>
      </c>
      <c r="AI498" s="167" t="s">
        <v>186</v>
      </c>
    </row>
    <row r="499" spans="8:35" x14ac:dyDescent="0.25">
      <c r="H499" s="170" t="s">
        <v>478</v>
      </c>
      <c r="I499" s="170" t="s">
        <v>478</v>
      </c>
      <c r="J499" s="170" t="s">
        <v>478</v>
      </c>
      <c r="K499" s="170" t="s">
        <v>478</v>
      </c>
      <c r="L499" s="170" t="s">
        <v>478</v>
      </c>
      <c r="M499" s="170" t="s">
        <v>478</v>
      </c>
      <c r="N499" s="170" t="s">
        <v>478</v>
      </c>
      <c r="O499" s="170" t="s">
        <v>478</v>
      </c>
      <c r="P499" s="170" t="s">
        <v>478</v>
      </c>
      <c r="Q499" s="170" t="s">
        <v>478</v>
      </c>
      <c r="R499" s="170" t="s">
        <v>478</v>
      </c>
      <c r="S499" s="170" t="s">
        <v>478</v>
      </c>
      <c r="T499" s="170" t="s">
        <v>478</v>
      </c>
      <c r="U499" s="167" t="s">
        <v>186</v>
      </c>
      <c r="V499" s="170" t="s">
        <v>478</v>
      </c>
      <c r="W499" s="170" t="s">
        <v>478</v>
      </c>
      <c r="X499" s="170" t="s">
        <v>478</v>
      </c>
      <c r="Y499" s="170" t="s">
        <v>478</v>
      </c>
      <c r="Z499" s="170" t="s">
        <v>478</v>
      </c>
      <c r="AA499" s="170" t="s">
        <v>478</v>
      </c>
      <c r="AB499" s="170" t="s">
        <v>478</v>
      </c>
      <c r="AC499" s="170" t="s">
        <v>478</v>
      </c>
      <c r="AD499" s="170" t="s">
        <v>478</v>
      </c>
      <c r="AE499" s="170" t="s">
        <v>478</v>
      </c>
      <c r="AF499" s="167" t="s">
        <v>186</v>
      </c>
      <c r="AG499" s="170" t="s">
        <v>478</v>
      </c>
      <c r="AH499" s="170" t="s">
        <v>478</v>
      </c>
      <c r="AI499" s="170" t="s">
        <v>478</v>
      </c>
    </row>
    <row r="500" spans="8:35" x14ac:dyDescent="0.25">
      <c r="H500" s="170" t="s">
        <v>478</v>
      </c>
      <c r="I500" s="170" t="s">
        <v>478</v>
      </c>
      <c r="J500" s="170" t="s">
        <v>478</v>
      </c>
      <c r="K500" s="170" t="s">
        <v>478</v>
      </c>
      <c r="L500" s="170" t="s">
        <v>478</v>
      </c>
      <c r="M500" s="170" t="s">
        <v>478</v>
      </c>
      <c r="N500" s="170" t="s">
        <v>478</v>
      </c>
      <c r="O500" s="170" t="s">
        <v>478</v>
      </c>
      <c r="P500" s="170" t="s">
        <v>478</v>
      </c>
      <c r="Q500" s="170" t="s">
        <v>478</v>
      </c>
      <c r="R500" s="170" t="s">
        <v>478</v>
      </c>
      <c r="S500" s="170" t="s">
        <v>478</v>
      </c>
      <c r="T500" s="170" t="s">
        <v>478</v>
      </c>
      <c r="U500" s="167" t="s">
        <v>186</v>
      </c>
      <c r="V500" s="170" t="s">
        <v>484</v>
      </c>
      <c r="W500" s="170" t="s">
        <v>484</v>
      </c>
      <c r="X500" s="170" t="s">
        <v>484</v>
      </c>
      <c r="Y500" s="170" t="s">
        <v>478</v>
      </c>
      <c r="Z500" s="170" t="s">
        <v>484</v>
      </c>
      <c r="AA500" s="170" t="s">
        <v>478</v>
      </c>
      <c r="AB500" s="170" t="s">
        <v>478</v>
      </c>
      <c r="AC500" s="170" t="s">
        <v>478</v>
      </c>
      <c r="AD500" s="170" t="s">
        <v>478</v>
      </c>
      <c r="AE500" s="170" t="s">
        <v>478</v>
      </c>
      <c r="AF500" s="167" t="s">
        <v>186</v>
      </c>
      <c r="AG500" s="170" t="s">
        <v>478</v>
      </c>
      <c r="AH500" s="170" t="s">
        <v>484</v>
      </c>
      <c r="AI500" s="170" t="s">
        <v>484</v>
      </c>
    </row>
    <row r="501" spans="8:35" x14ac:dyDescent="0.25">
      <c r="H501" s="170" t="s">
        <v>478</v>
      </c>
      <c r="I501" s="170" t="s">
        <v>478</v>
      </c>
      <c r="J501" s="170" t="s">
        <v>478</v>
      </c>
      <c r="K501" s="170" t="s">
        <v>478</v>
      </c>
      <c r="L501" s="170" t="s">
        <v>478</v>
      </c>
      <c r="M501" s="170" t="s">
        <v>478</v>
      </c>
      <c r="N501" s="170" t="s">
        <v>478</v>
      </c>
      <c r="O501" s="170" t="s">
        <v>478</v>
      </c>
      <c r="P501" s="170" t="s">
        <v>478</v>
      </c>
      <c r="Q501" s="170" t="s">
        <v>478</v>
      </c>
      <c r="R501" s="170" t="s">
        <v>478</v>
      </c>
      <c r="S501" s="170" t="s">
        <v>478</v>
      </c>
      <c r="T501" s="170" t="s">
        <v>478</v>
      </c>
      <c r="U501" s="167" t="s">
        <v>186</v>
      </c>
      <c r="V501" s="170" t="s">
        <v>484</v>
      </c>
      <c r="W501" s="170" t="s">
        <v>484</v>
      </c>
      <c r="X501" s="170" t="s">
        <v>484</v>
      </c>
      <c r="Y501" s="170" t="s">
        <v>478</v>
      </c>
      <c r="Z501" s="170" t="s">
        <v>484</v>
      </c>
      <c r="AA501" s="170" t="s">
        <v>478</v>
      </c>
      <c r="AB501" s="170" t="s">
        <v>478</v>
      </c>
      <c r="AC501" s="170" t="s">
        <v>478</v>
      </c>
      <c r="AD501" s="170" t="s">
        <v>478</v>
      </c>
      <c r="AE501" s="170" t="s">
        <v>478</v>
      </c>
      <c r="AF501" s="167" t="s">
        <v>186</v>
      </c>
      <c r="AG501" s="170" t="s">
        <v>478</v>
      </c>
      <c r="AH501" s="170" t="s">
        <v>484</v>
      </c>
      <c r="AI501" s="170" t="s">
        <v>484</v>
      </c>
    </row>
    <row r="502" spans="8:35" ht="15.75" customHeight="1" thickBot="1" x14ac:dyDescent="0.3">
      <c r="H502" s="215"/>
      <c r="I502" s="215"/>
      <c r="J502" s="215"/>
      <c r="K502" s="215"/>
      <c r="L502" s="215"/>
      <c r="M502" s="215"/>
      <c r="N502" s="215"/>
      <c r="O502" s="215"/>
      <c r="P502" s="215"/>
      <c r="Q502" s="215"/>
      <c r="R502" s="215"/>
      <c r="S502" s="215"/>
      <c r="T502" s="215"/>
      <c r="U502" s="215"/>
      <c r="V502" s="215"/>
      <c r="W502" s="215"/>
      <c r="X502" s="215"/>
      <c r="Y502" s="215"/>
      <c r="Z502" s="215"/>
      <c r="AA502" s="215"/>
      <c r="AB502" s="215"/>
      <c r="AC502" s="215"/>
      <c r="AD502" s="215"/>
      <c r="AE502" s="215"/>
      <c r="AF502" s="215"/>
      <c r="AG502" s="215"/>
      <c r="AH502" s="215"/>
      <c r="AI502" s="216"/>
    </row>
    <row r="503" spans="8:35" ht="15.75" thickTop="1" x14ac:dyDescent="0.25">
      <c r="H503" s="170" t="s">
        <v>481</v>
      </c>
      <c r="I503" s="170">
        <v>9356.369772</v>
      </c>
      <c r="J503" s="170" t="s">
        <v>481</v>
      </c>
      <c r="K503" s="170" t="s">
        <v>538</v>
      </c>
      <c r="L503" s="170" t="s">
        <v>481</v>
      </c>
      <c r="M503" s="170" t="s">
        <v>481</v>
      </c>
      <c r="N503" s="170" t="s">
        <v>481</v>
      </c>
      <c r="O503" s="170" t="s">
        <v>481</v>
      </c>
      <c r="P503" s="170">
        <v>1154.9313</v>
      </c>
      <c r="Q503" s="170" t="s">
        <v>481</v>
      </c>
      <c r="R503" s="170" t="s">
        <v>538</v>
      </c>
      <c r="S503" s="170" t="s">
        <v>538</v>
      </c>
      <c r="T503" s="170">
        <v>1.6984600970478201</v>
      </c>
      <c r="U503" s="167" t="s">
        <v>186</v>
      </c>
      <c r="V503" s="170">
        <v>3991.1111453887138</v>
      </c>
      <c r="W503" s="170">
        <v>2523.6563378072069</v>
      </c>
      <c r="X503" s="170">
        <v>79.714328892219598</v>
      </c>
      <c r="Y503" s="170" t="s">
        <v>481</v>
      </c>
      <c r="Z503" s="170">
        <v>118.23495360473002</v>
      </c>
      <c r="AA503" s="170" t="s">
        <v>481</v>
      </c>
      <c r="AB503" s="170" t="s">
        <v>538</v>
      </c>
      <c r="AC503" s="170" t="s">
        <v>481</v>
      </c>
      <c r="AD503" s="170" t="s">
        <v>481</v>
      </c>
      <c r="AE503" s="170">
        <v>3.5894286775586801</v>
      </c>
      <c r="AF503" s="167" t="s">
        <v>186</v>
      </c>
      <c r="AG503" s="170">
        <v>7230.4559117999988</v>
      </c>
      <c r="AH503" s="170">
        <v>11803.800907153873</v>
      </c>
      <c r="AI503" s="170">
        <v>490.71858044203998</v>
      </c>
    </row>
    <row r="504" spans="8:35" x14ac:dyDescent="0.25">
      <c r="H504" s="170" t="s">
        <v>478</v>
      </c>
      <c r="I504" s="170" t="s">
        <v>478</v>
      </c>
      <c r="J504" s="170" t="s">
        <v>478</v>
      </c>
      <c r="K504" s="170" t="s">
        <v>478</v>
      </c>
      <c r="L504" s="170" t="s">
        <v>478</v>
      </c>
      <c r="M504" s="170" t="s">
        <v>478</v>
      </c>
      <c r="N504" s="170" t="s">
        <v>478</v>
      </c>
      <c r="O504" s="170" t="s">
        <v>478</v>
      </c>
      <c r="P504" s="170" t="s">
        <v>478</v>
      </c>
      <c r="Q504" s="170" t="s">
        <v>478</v>
      </c>
      <c r="R504" s="170" t="s">
        <v>478</v>
      </c>
      <c r="S504" s="170" t="s">
        <v>478</v>
      </c>
      <c r="T504" s="170" t="s">
        <v>478</v>
      </c>
      <c r="U504" s="167" t="s">
        <v>186</v>
      </c>
      <c r="V504" s="170" t="s">
        <v>478</v>
      </c>
      <c r="W504" s="170" t="s">
        <v>478</v>
      </c>
      <c r="X504" s="170" t="s">
        <v>478</v>
      </c>
      <c r="Y504" s="170" t="s">
        <v>478</v>
      </c>
      <c r="Z504" s="170" t="s">
        <v>478</v>
      </c>
      <c r="AA504" s="170" t="s">
        <v>478</v>
      </c>
      <c r="AB504" s="170" t="s">
        <v>478</v>
      </c>
      <c r="AC504" s="170" t="s">
        <v>478</v>
      </c>
      <c r="AD504" s="170" t="s">
        <v>478</v>
      </c>
      <c r="AE504" s="170" t="s">
        <v>478</v>
      </c>
      <c r="AF504" s="167" t="s">
        <v>186</v>
      </c>
      <c r="AG504" s="170" t="s">
        <v>478</v>
      </c>
      <c r="AH504" s="170" t="s">
        <v>478</v>
      </c>
      <c r="AI504" s="170" t="s">
        <v>478</v>
      </c>
    </row>
    <row r="505" spans="8:35" x14ac:dyDescent="0.25">
      <c r="H505" s="170" t="s">
        <v>478</v>
      </c>
      <c r="I505" s="170" t="s">
        <v>478</v>
      </c>
      <c r="J505" s="170" t="s">
        <v>478</v>
      </c>
      <c r="K505" s="170" t="s">
        <v>478</v>
      </c>
      <c r="L505" s="170" t="s">
        <v>478</v>
      </c>
      <c r="M505" s="170" t="s">
        <v>478</v>
      </c>
      <c r="N505" s="170" t="s">
        <v>478</v>
      </c>
      <c r="O505" s="170" t="s">
        <v>478</v>
      </c>
      <c r="P505" s="170" t="s">
        <v>478</v>
      </c>
      <c r="Q505" s="170" t="s">
        <v>478</v>
      </c>
      <c r="R505" s="170" t="s">
        <v>478</v>
      </c>
      <c r="S505" s="170" t="s">
        <v>478</v>
      </c>
      <c r="T505" s="170" t="s">
        <v>478</v>
      </c>
      <c r="U505" s="167" t="s">
        <v>186</v>
      </c>
      <c r="V505" s="170">
        <v>2889.5115971792543</v>
      </c>
      <c r="W505" s="170">
        <v>550.24258844079532</v>
      </c>
      <c r="X505" s="170" t="s">
        <v>478</v>
      </c>
      <c r="Y505" s="170" t="s">
        <v>478</v>
      </c>
      <c r="Z505" s="170" t="s">
        <v>478</v>
      </c>
      <c r="AA505" s="170" t="s">
        <v>478</v>
      </c>
      <c r="AB505" s="170" t="s">
        <v>478</v>
      </c>
      <c r="AC505" s="170" t="s">
        <v>478</v>
      </c>
      <c r="AD505" s="170" t="s">
        <v>478</v>
      </c>
      <c r="AE505" s="170" t="s">
        <v>478</v>
      </c>
      <c r="AF505" s="167" t="s">
        <v>186</v>
      </c>
      <c r="AG505" s="170" t="s">
        <v>478</v>
      </c>
      <c r="AH505" s="170">
        <v>2745.5373405254281</v>
      </c>
      <c r="AI505" s="170" t="s">
        <v>478</v>
      </c>
    </row>
    <row r="506" spans="8:35" x14ac:dyDescent="0.25">
      <c r="H506" s="170" t="s">
        <v>491</v>
      </c>
      <c r="I506" s="170" t="s">
        <v>2017</v>
      </c>
      <c r="J506" s="170" t="s">
        <v>491</v>
      </c>
      <c r="K506" s="170" t="s">
        <v>2017</v>
      </c>
      <c r="L506" s="170" t="s">
        <v>491</v>
      </c>
      <c r="M506" s="170" t="s">
        <v>491</v>
      </c>
      <c r="N506" s="170" t="s">
        <v>491</v>
      </c>
      <c r="O506" s="170" t="s">
        <v>491</v>
      </c>
      <c r="P506" s="170" t="s">
        <v>2017</v>
      </c>
      <c r="Q506" s="170" t="s">
        <v>491</v>
      </c>
      <c r="R506" s="170" t="s">
        <v>2017</v>
      </c>
      <c r="S506" s="170" t="s">
        <v>2017</v>
      </c>
      <c r="T506" s="170">
        <v>1.6984600970478201</v>
      </c>
      <c r="U506" s="167" t="s">
        <v>186</v>
      </c>
      <c r="V506" s="170">
        <v>1083.5867883626456</v>
      </c>
      <c r="W506" s="170">
        <v>1973.4137493664118</v>
      </c>
      <c r="X506" s="170">
        <v>79.714328892219598</v>
      </c>
      <c r="Y506" s="170" t="s">
        <v>491</v>
      </c>
      <c r="Z506" s="170">
        <v>118.23495360473002</v>
      </c>
      <c r="AA506" s="170" t="s">
        <v>491</v>
      </c>
      <c r="AB506" s="170" t="s">
        <v>2017</v>
      </c>
      <c r="AC506" s="170" t="s">
        <v>491</v>
      </c>
      <c r="AD506" s="170" t="s">
        <v>491</v>
      </c>
      <c r="AE506" s="170">
        <v>3.5894286775586801</v>
      </c>
      <c r="AF506" s="167" t="s">
        <v>186</v>
      </c>
      <c r="AG506" s="170" t="s">
        <v>491</v>
      </c>
      <c r="AH506" s="170">
        <v>709.15405230078557</v>
      </c>
      <c r="AI506" s="170">
        <v>490.71858044210865</v>
      </c>
    </row>
    <row r="507" spans="8:35" x14ac:dyDescent="0.25">
      <c r="H507" s="170" t="s">
        <v>478</v>
      </c>
      <c r="I507" s="170">
        <v>9356.369772</v>
      </c>
      <c r="J507" s="170" t="s">
        <v>478</v>
      </c>
      <c r="K507" s="170" t="s">
        <v>478</v>
      </c>
      <c r="L507" s="170" t="s">
        <v>478</v>
      </c>
      <c r="M507" s="170" t="s">
        <v>478</v>
      </c>
      <c r="N507" s="170" t="s">
        <v>478</v>
      </c>
      <c r="O507" s="170" t="s">
        <v>478</v>
      </c>
      <c r="P507" s="170">
        <v>1154.9313</v>
      </c>
      <c r="Q507" s="170" t="s">
        <v>478</v>
      </c>
      <c r="R507" s="170" t="s">
        <v>478</v>
      </c>
      <c r="S507" s="170" t="s">
        <v>478</v>
      </c>
      <c r="T507" s="170" t="s">
        <v>478</v>
      </c>
      <c r="U507" s="167" t="s">
        <v>186</v>
      </c>
      <c r="V507" s="170">
        <v>15.660888</v>
      </c>
      <c r="W507" s="170" t="s">
        <v>478</v>
      </c>
      <c r="X507" s="170" t="s">
        <v>478</v>
      </c>
      <c r="Y507" s="170" t="s">
        <v>478</v>
      </c>
      <c r="Z507" s="170" t="s">
        <v>478</v>
      </c>
      <c r="AA507" s="170" t="s">
        <v>478</v>
      </c>
      <c r="AB507" s="170" t="s">
        <v>478</v>
      </c>
      <c r="AC507" s="170" t="s">
        <v>478</v>
      </c>
      <c r="AD507" s="170" t="s">
        <v>478</v>
      </c>
      <c r="AE507" s="170" t="s">
        <v>478</v>
      </c>
      <c r="AF507" s="167" t="s">
        <v>186</v>
      </c>
      <c r="AG507" s="170">
        <v>7230.4559117999988</v>
      </c>
      <c r="AH507" s="170" t="s">
        <v>478</v>
      </c>
      <c r="AI507" s="170" t="s">
        <v>478</v>
      </c>
    </row>
    <row r="508" spans="8:35" x14ac:dyDescent="0.25">
      <c r="H508" s="170" t="s">
        <v>478</v>
      </c>
      <c r="I508" s="170" t="s">
        <v>478</v>
      </c>
      <c r="J508" s="170" t="s">
        <v>478</v>
      </c>
      <c r="K508" s="170" t="s">
        <v>478</v>
      </c>
      <c r="L508" s="170" t="s">
        <v>478</v>
      </c>
      <c r="M508" s="170" t="s">
        <v>478</v>
      </c>
      <c r="N508" s="170" t="s">
        <v>478</v>
      </c>
      <c r="O508" s="170" t="s">
        <v>478</v>
      </c>
      <c r="P508" s="170" t="s">
        <v>478</v>
      </c>
      <c r="Q508" s="170" t="s">
        <v>478</v>
      </c>
      <c r="R508" s="170" t="s">
        <v>478</v>
      </c>
      <c r="S508" s="170" t="s">
        <v>478</v>
      </c>
      <c r="T508" s="170" t="s">
        <v>478</v>
      </c>
      <c r="U508" s="167" t="s">
        <v>186</v>
      </c>
      <c r="V508" s="170">
        <v>2.3518718468133701</v>
      </c>
      <c r="W508" s="170" t="s">
        <v>478</v>
      </c>
      <c r="X508" s="170" t="s">
        <v>478</v>
      </c>
      <c r="Y508" s="170" t="s">
        <v>478</v>
      </c>
      <c r="Z508" s="170" t="s">
        <v>478</v>
      </c>
      <c r="AA508" s="170" t="s">
        <v>478</v>
      </c>
      <c r="AB508" s="170" t="s">
        <v>478</v>
      </c>
      <c r="AC508" s="170" t="s">
        <v>478</v>
      </c>
      <c r="AD508" s="170" t="s">
        <v>478</v>
      </c>
      <c r="AE508" s="170" t="s">
        <v>478</v>
      </c>
      <c r="AF508" s="167" t="s">
        <v>186</v>
      </c>
      <c r="AG508" s="170" t="s">
        <v>478</v>
      </c>
      <c r="AH508" s="170">
        <v>8349.1095143276398</v>
      </c>
      <c r="AI508" s="170" t="s">
        <v>478</v>
      </c>
    </row>
    <row r="509" spans="8:35" x14ac:dyDescent="0.25">
      <c r="H509" s="170" t="s">
        <v>478</v>
      </c>
      <c r="I509" s="170" t="s">
        <v>478</v>
      </c>
      <c r="J509" s="170" t="s">
        <v>478</v>
      </c>
      <c r="K509" s="170" t="s">
        <v>478</v>
      </c>
      <c r="L509" s="170" t="s">
        <v>478</v>
      </c>
      <c r="M509" s="170" t="s">
        <v>478</v>
      </c>
      <c r="N509" s="170" t="s">
        <v>478</v>
      </c>
      <c r="O509" s="170" t="s">
        <v>478</v>
      </c>
      <c r="P509" s="170" t="s">
        <v>478</v>
      </c>
      <c r="Q509" s="170" t="s">
        <v>478</v>
      </c>
      <c r="R509" s="170" t="s">
        <v>478</v>
      </c>
      <c r="S509" s="170" t="s">
        <v>478</v>
      </c>
      <c r="T509" s="170" t="s">
        <v>478</v>
      </c>
      <c r="U509" s="167" t="s">
        <v>186</v>
      </c>
      <c r="V509" s="170" t="s">
        <v>484</v>
      </c>
      <c r="W509" s="170" t="s">
        <v>484</v>
      </c>
      <c r="X509" s="170" t="s">
        <v>484</v>
      </c>
      <c r="Y509" s="170" t="s">
        <v>478</v>
      </c>
      <c r="Z509" s="170" t="s">
        <v>484</v>
      </c>
      <c r="AA509" s="170" t="s">
        <v>478</v>
      </c>
      <c r="AB509" s="170" t="s">
        <v>478</v>
      </c>
      <c r="AC509" s="170" t="s">
        <v>478</v>
      </c>
      <c r="AD509" s="170" t="s">
        <v>478</v>
      </c>
      <c r="AE509" s="170" t="s">
        <v>478</v>
      </c>
      <c r="AF509" s="167" t="s">
        <v>186</v>
      </c>
      <c r="AG509" s="170" t="s">
        <v>478</v>
      </c>
      <c r="AH509" s="170" t="s">
        <v>484</v>
      </c>
      <c r="AI509" s="170" t="s">
        <v>484</v>
      </c>
    </row>
    <row r="511" spans="8:35" ht="30" x14ac:dyDescent="0.25">
      <c r="H511" s="49" t="str">
        <f t="shared" ref="H511:AI511" si="2">H473</f>
        <v>NO,NE,NA</v>
      </c>
      <c r="I511" s="49">
        <f t="shared" si="2"/>
        <v>2093.1475999999998</v>
      </c>
      <c r="J511" s="49" t="str">
        <f t="shared" si="2"/>
        <v>NO,NE,NA</v>
      </c>
      <c r="K511" s="49" t="str">
        <f t="shared" si="2"/>
        <v>NO,NE,IE,NA</v>
      </c>
      <c r="L511" s="49" t="str">
        <f t="shared" si="2"/>
        <v>NO,NE,NA</v>
      </c>
      <c r="M511" s="49" t="str">
        <f t="shared" si="2"/>
        <v>NO,NE,NA</v>
      </c>
      <c r="N511" s="49" t="str">
        <f t="shared" si="2"/>
        <v>NO,NE,NA</v>
      </c>
      <c r="O511" s="49" t="str">
        <f t="shared" si="2"/>
        <v>NO,NE,NA</v>
      </c>
      <c r="P511" s="49">
        <f t="shared" si="2"/>
        <v>117.73</v>
      </c>
      <c r="Q511" s="49" t="str">
        <f t="shared" si="2"/>
        <v>NO,NE,NA</v>
      </c>
      <c r="R511" s="49" t="str">
        <f t="shared" si="2"/>
        <v>NO,NE,IE,NA</v>
      </c>
      <c r="S511" s="49" t="str">
        <f t="shared" si="2"/>
        <v>NO,NE,IE,NA</v>
      </c>
      <c r="T511" s="49">
        <f t="shared" si="2"/>
        <v>1.6984600970478201</v>
      </c>
      <c r="U511" s="49" t="str">
        <f t="shared" si="2"/>
        <v/>
      </c>
      <c r="V511" s="49">
        <f t="shared" si="2"/>
        <v>540.06916717032652</v>
      </c>
      <c r="W511" s="49">
        <f t="shared" si="2"/>
        <v>206.85707686944318</v>
      </c>
      <c r="X511" s="49">
        <f t="shared" si="2"/>
        <v>9.0276703162196608</v>
      </c>
      <c r="Y511" s="49" t="str">
        <f t="shared" si="2"/>
        <v>NO,NE,NA</v>
      </c>
      <c r="Z511" s="49">
        <f t="shared" si="2"/>
        <v>11.47912170919709</v>
      </c>
      <c r="AA511" s="49" t="str">
        <f t="shared" si="2"/>
        <v>NO,NE,NA</v>
      </c>
      <c r="AB511" s="49" t="str">
        <f t="shared" si="2"/>
        <v>NO,NE,IE,NA</v>
      </c>
      <c r="AC511" s="49" t="str">
        <f t="shared" si="2"/>
        <v>NO,NE,NA</v>
      </c>
      <c r="AD511" s="49" t="str">
        <f t="shared" si="2"/>
        <v>NO,NE,NA</v>
      </c>
      <c r="AE511" s="49">
        <f t="shared" si="2"/>
        <v>3.5894286775586801</v>
      </c>
      <c r="AF511" s="49" t="str">
        <f t="shared" si="2"/>
        <v/>
      </c>
      <c r="AG511" s="49">
        <f t="shared" si="2"/>
        <v>7230.4559117999988</v>
      </c>
      <c r="AH511" s="49">
        <f t="shared" si="2"/>
        <v>517.71056610324001</v>
      </c>
      <c r="AI511" s="49">
        <f t="shared" si="2"/>
        <v>28.530150025699999</v>
      </c>
    </row>
    <row r="589" s="143" customFormat="1" ht="12.75" customHeight="1" x14ac:dyDescent="0.2"/>
    <row r="590" s="143" customFormat="1" ht="12.75" customHeight="1" x14ac:dyDescent="0.2"/>
    <row r="591" s="143" customFormat="1" ht="12.75" customHeight="1" x14ac:dyDescent="0.2"/>
    <row r="592" s="143" customFormat="1" ht="12.75" customHeight="1" x14ac:dyDescent="0.2"/>
    <row r="593" s="143" customFormat="1" ht="14.25" customHeight="1" x14ac:dyDescent="0.2"/>
    <row r="594" s="143" customFormat="1" ht="12" customHeight="1" x14ac:dyDescent="0.2"/>
    <row r="595" s="143" customFormat="1" ht="12" customHeight="1" x14ac:dyDescent="0.2"/>
    <row r="596" s="14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52" t="s">
        <v>500</v>
      </c>
      <c r="I681" s="52" t="s">
        <v>501</v>
      </c>
      <c r="J681" s="52" t="s">
        <v>502</v>
      </c>
      <c r="K681" s="52" t="s">
        <v>503</v>
      </c>
      <c r="L681" s="52" t="s">
        <v>504</v>
      </c>
      <c r="M681" s="52" t="s">
        <v>505</v>
      </c>
      <c r="N681" s="52" t="s">
        <v>506</v>
      </c>
      <c r="O681" s="52" t="s">
        <v>507</v>
      </c>
      <c r="P681" s="52" t="s">
        <v>508</v>
      </c>
      <c r="Q681" s="52" t="s">
        <v>509</v>
      </c>
      <c r="R681" s="52" t="s">
        <v>510</v>
      </c>
      <c r="S681" s="52" t="s">
        <v>511</v>
      </c>
      <c r="T681" s="52" t="s">
        <v>542</v>
      </c>
      <c r="U681" s="52" t="s">
        <v>513</v>
      </c>
      <c r="V681" s="52" t="s">
        <v>543</v>
      </c>
      <c r="W681" s="52" t="s">
        <v>544</v>
      </c>
      <c r="X681" s="52" t="s">
        <v>545</v>
      </c>
      <c r="Y681" s="52" t="s">
        <v>546</v>
      </c>
      <c r="Z681" s="52" t="s">
        <v>547</v>
      </c>
      <c r="AA681" s="52" t="s">
        <v>548</v>
      </c>
      <c r="AB681" s="52" t="s">
        <v>549</v>
      </c>
      <c r="AC681" s="52" t="s">
        <v>550</v>
      </c>
      <c r="AD681" s="52" t="s">
        <v>551</v>
      </c>
      <c r="AE681" s="52" t="s">
        <v>552</v>
      </c>
      <c r="AF681" s="52" t="s">
        <v>524</v>
      </c>
      <c r="AG681" s="52" t="s">
        <v>553</v>
      </c>
      <c r="AH681" s="52" t="s">
        <v>554</v>
      </c>
      <c r="AI681" s="52" t="s">
        <v>555</v>
      </c>
    </row>
    <row r="682" spans="8:35" x14ac:dyDescent="0.25">
      <c r="H682" s="53">
        <v>0</v>
      </c>
      <c r="I682" s="53">
        <f>I473</f>
        <v>2093.1475999999998</v>
      </c>
      <c r="J682" s="53">
        <v>0</v>
      </c>
      <c r="K682" s="53">
        <v>0</v>
      </c>
      <c r="L682" s="53">
        <v>0</v>
      </c>
      <c r="M682" s="53">
        <v>0</v>
      </c>
      <c r="N682" s="53">
        <v>0</v>
      </c>
      <c r="O682" s="53">
        <v>0</v>
      </c>
      <c r="P682" s="53">
        <f>P473</f>
        <v>117.73</v>
      </c>
      <c r="Q682" s="53">
        <v>0</v>
      </c>
      <c r="R682" s="53">
        <v>0</v>
      </c>
      <c r="S682" s="53">
        <v>0</v>
      </c>
      <c r="T682" s="53">
        <v>0</v>
      </c>
      <c r="U682" s="53" t="str">
        <f>U473</f>
        <v/>
      </c>
      <c r="V682" s="53">
        <f>V473</f>
        <v>540.06916717032652</v>
      </c>
      <c r="W682" s="53">
        <f>W473</f>
        <v>206.85707686944318</v>
      </c>
      <c r="X682" s="53">
        <f>X473</f>
        <v>9.0276703162196608</v>
      </c>
      <c r="Y682" s="53">
        <v>0</v>
      </c>
      <c r="Z682" s="53">
        <f>Z473</f>
        <v>11.47912170919709</v>
      </c>
      <c r="AA682" s="53">
        <v>0</v>
      </c>
      <c r="AB682" s="53">
        <v>0</v>
      </c>
      <c r="AC682" s="53">
        <v>0</v>
      </c>
      <c r="AD682" s="53">
        <v>0</v>
      </c>
      <c r="AE682" s="53">
        <v>0</v>
      </c>
      <c r="AF682" s="53" t="str">
        <f>AF473</f>
        <v/>
      </c>
      <c r="AG682" s="53">
        <f>AG473</f>
        <v>7230.4559117999988</v>
      </c>
      <c r="AH682" s="53">
        <f>AH473</f>
        <v>517.71056610324001</v>
      </c>
      <c r="AI682" s="53">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53">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51" t="s">
        <v>556</v>
      </c>
      <c r="I687" s="51" t="s">
        <v>1459</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55"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55"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55">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55">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55">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55"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55">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55">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55">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54"/>
      <c r="I716" s="54"/>
      <c r="J716" s="54"/>
      <c r="K716" s="54"/>
      <c r="L716" s="54"/>
      <c r="M716" s="54"/>
    </row>
    <row r="717" spans="8:27" x14ac:dyDescent="0.25">
      <c r="H717" s="54"/>
      <c r="I717" s="54"/>
      <c r="J717" s="54"/>
      <c r="K717" s="54"/>
      <c r="L717" s="54"/>
      <c r="M717" s="54"/>
    </row>
    <row r="718" spans="8:27" x14ac:dyDescent="0.25">
      <c r="H718" s="54"/>
      <c r="I718" s="54"/>
      <c r="J718" s="54"/>
      <c r="K718" s="54"/>
      <c r="L718" s="54"/>
      <c r="M718" s="54"/>
    </row>
    <row r="719" spans="8:27" ht="33.75" x14ac:dyDescent="0.25">
      <c r="H719" s="55" t="s">
        <v>557</v>
      </c>
      <c r="I719" s="56" t="s">
        <v>558</v>
      </c>
      <c r="J719" s="55" t="s">
        <v>559</v>
      </c>
      <c r="K719" s="56" t="s">
        <v>560</v>
      </c>
      <c r="L719" s="56" t="s">
        <v>561</v>
      </c>
      <c r="M719" s="56" t="s">
        <v>562</v>
      </c>
    </row>
    <row r="720" spans="8:27" x14ac:dyDescent="0.25">
      <c r="H720" s="57" t="s">
        <v>564</v>
      </c>
      <c r="I720" s="58">
        <v>1</v>
      </c>
      <c r="J720" s="57" t="s">
        <v>565</v>
      </c>
      <c r="K720" s="58">
        <v>1</v>
      </c>
      <c r="L720" s="57" t="s">
        <v>566</v>
      </c>
      <c r="M720" s="58">
        <v>1</v>
      </c>
    </row>
    <row r="721" spans="8:13" x14ac:dyDescent="0.25">
      <c r="H721" s="59" t="s">
        <v>568</v>
      </c>
      <c r="I721" s="60">
        <v>67</v>
      </c>
      <c r="J721" s="59" t="s">
        <v>569</v>
      </c>
      <c r="K721" s="60">
        <v>14</v>
      </c>
      <c r="L721" s="59" t="s">
        <v>570</v>
      </c>
      <c r="M721" s="60">
        <v>4</v>
      </c>
    </row>
    <row r="722" spans="8:13" x14ac:dyDescent="0.25">
      <c r="H722" s="61" t="s">
        <v>571</v>
      </c>
      <c r="I722" s="62">
        <v>68</v>
      </c>
      <c r="J722" s="61" t="s">
        <v>572</v>
      </c>
      <c r="K722" s="62">
        <v>15</v>
      </c>
      <c r="L722" s="61" t="s">
        <v>573</v>
      </c>
      <c r="M722" s="62">
        <v>6</v>
      </c>
    </row>
    <row r="723" spans="8:13" x14ac:dyDescent="0.25">
      <c r="H723" s="63" t="s">
        <v>574</v>
      </c>
      <c r="I723" s="64">
        <v>277</v>
      </c>
      <c r="J723" s="63" t="s">
        <v>575</v>
      </c>
      <c r="K723" s="64">
        <v>282</v>
      </c>
      <c r="L723" s="63" t="s">
        <v>576</v>
      </c>
      <c r="M723" s="64">
        <v>234</v>
      </c>
    </row>
    <row r="724" spans="8:13" x14ac:dyDescent="0.25">
      <c r="H724" s="57" t="s">
        <v>577</v>
      </c>
      <c r="I724" s="58">
        <v>6890</v>
      </c>
      <c r="J724" s="57" t="s">
        <v>578</v>
      </c>
      <c r="K724" s="58">
        <v>4890</v>
      </c>
      <c r="L724" s="57" t="s">
        <v>579</v>
      </c>
      <c r="M724" s="58">
        <v>2340</v>
      </c>
    </row>
    <row r="725" spans="8:13" x14ac:dyDescent="0.25">
      <c r="H725" s="59" t="s">
        <v>580</v>
      </c>
      <c r="I725" s="65">
        <v>11300</v>
      </c>
      <c r="J725" s="59" t="s">
        <v>581</v>
      </c>
      <c r="K725" s="65">
        <v>11000</v>
      </c>
      <c r="L725" s="59" t="s">
        <v>582</v>
      </c>
      <c r="M725" s="60">
        <v>8450</v>
      </c>
    </row>
    <row r="726" spans="8:13" x14ac:dyDescent="0.25">
      <c r="H726" s="61" t="s">
        <v>583</v>
      </c>
      <c r="I726" s="66">
        <v>11700</v>
      </c>
      <c r="J726" s="61" t="s">
        <v>584</v>
      </c>
      <c r="K726" s="66">
        <v>14200</v>
      </c>
      <c r="L726" s="61" t="s">
        <v>585</v>
      </c>
      <c r="M726" s="66">
        <v>15900</v>
      </c>
    </row>
    <row r="727" spans="8:13" x14ac:dyDescent="0.25">
      <c r="H727" s="59" t="s">
        <v>586</v>
      </c>
      <c r="I727" s="60">
        <v>6730</v>
      </c>
      <c r="J727" s="59" t="s">
        <v>587</v>
      </c>
      <c r="K727" s="60">
        <v>6250</v>
      </c>
      <c r="L727" s="59" t="s">
        <v>588</v>
      </c>
      <c r="M727" s="60">
        <v>4470</v>
      </c>
    </row>
    <row r="728" spans="8:13" x14ac:dyDescent="0.25">
      <c r="H728" s="61" t="s">
        <v>589</v>
      </c>
      <c r="I728" s="62">
        <v>8190</v>
      </c>
      <c r="J728" s="61" t="s">
        <v>590</v>
      </c>
      <c r="K728" s="62">
        <v>9020</v>
      </c>
      <c r="L728" s="61" t="s">
        <v>591</v>
      </c>
      <c r="M728" s="62">
        <v>8550</v>
      </c>
    </row>
    <row r="729" spans="8:13" x14ac:dyDescent="0.25">
      <c r="H729" s="63" t="s">
        <v>592</v>
      </c>
      <c r="I729" s="64">
        <v>6310</v>
      </c>
      <c r="J729" s="63" t="s">
        <v>593</v>
      </c>
      <c r="K729" s="64">
        <v>7810</v>
      </c>
      <c r="L729" s="63" t="s">
        <v>594</v>
      </c>
      <c r="M729" s="64">
        <v>8980</v>
      </c>
    </row>
    <row r="730" spans="8:13" x14ac:dyDescent="0.25">
      <c r="H730" s="57" t="s">
        <v>595</v>
      </c>
      <c r="I730" s="58">
        <v>192</v>
      </c>
      <c r="J730" s="57" t="s">
        <v>596</v>
      </c>
      <c r="K730" s="58">
        <v>26</v>
      </c>
      <c r="L730" s="57" t="s">
        <v>597</v>
      </c>
      <c r="M730" s="58">
        <v>20</v>
      </c>
    </row>
    <row r="731" spans="8:13" x14ac:dyDescent="0.25">
      <c r="H731" s="59" t="s">
        <v>598</v>
      </c>
      <c r="I731" s="60">
        <v>4200</v>
      </c>
      <c r="J731" s="59" t="s">
        <v>599</v>
      </c>
      <c r="K731" s="60">
        <v>832</v>
      </c>
      <c r="L731" s="59" t="s">
        <v>600</v>
      </c>
      <c r="M731" s="60">
        <v>262</v>
      </c>
    </row>
    <row r="732" spans="8:13" x14ac:dyDescent="0.25">
      <c r="H732" s="61" t="s">
        <v>601</v>
      </c>
      <c r="I732" s="62">
        <v>70</v>
      </c>
      <c r="J732" s="61" t="s">
        <v>602</v>
      </c>
      <c r="K732" s="62">
        <v>10</v>
      </c>
      <c r="L732" s="61" t="s">
        <v>603</v>
      </c>
      <c r="M732" s="62">
        <v>8</v>
      </c>
    </row>
    <row r="733" spans="8:13" x14ac:dyDescent="0.25">
      <c r="H733" s="59" t="s">
        <v>604</v>
      </c>
      <c r="I733" s="60">
        <v>426</v>
      </c>
      <c r="J733" s="59" t="s">
        <v>605</v>
      </c>
      <c r="K733" s="60">
        <v>48</v>
      </c>
      <c r="L733" s="59" t="s">
        <v>606</v>
      </c>
      <c r="M733" s="60">
        <v>36</v>
      </c>
    </row>
    <row r="734" spans="8:13" x14ac:dyDescent="0.25">
      <c r="H734" s="61" t="s">
        <v>607</v>
      </c>
      <c r="I734" s="62">
        <v>98</v>
      </c>
      <c r="J734" s="61" t="s">
        <v>608</v>
      </c>
      <c r="K734" s="62">
        <v>14</v>
      </c>
      <c r="L734" s="61" t="s">
        <v>609</v>
      </c>
      <c r="M734" s="62">
        <v>11</v>
      </c>
    </row>
    <row r="735" spans="8:13" x14ac:dyDescent="0.25">
      <c r="H735" s="59" t="s">
        <v>610</v>
      </c>
      <c r="I735" s="60">
        <v>659</v>
      </c>
      <c r="J735" s="59" t="s">
        <v>611</v>
      </c>
      <c r="K735" s="60">
        <v>72</v>
      </c>
      <c r="L735" s="59" t="s">
        <v>612</v>
      </c>
      <c r="M735" s="60">
        <v>51</v>
      </c>
    </row>
    <row r="736" spans="8:13" x14ac:dyDescent="0.25">
      <c r="H736" s="61" t="s">
        <v>613</v>
      </c>
      <c r="I736" s="62">
        <v>1120</v>
      </c>
      <c r="J736" s="61" t="s">
        <v>614</v>
      </c>
      <c r="K736" s="62">
        <v>121</v>
      </c>
      <c r="L736" s="61" t="s">
        <v>615</v>
      </c>
      <c r="M736" s="62">
        <v>74</v>
      </c>
    </row>
    <row r="737" spans="8:13" x14ac:dyDescent="0.25">
      <c r="H737" s="59" t="s">
        <v>616</v>
      </c>
      <c r="I737" s="60">
        <v>624</v>
      </c>
      <c r="J737" s="59" t="s">
        <v>617</v>
      </c>
      <c r="K737" s="60">
        <v>67</v>
      </c>
      <c r="L737" s="59" t="s">
        <v>618</v>
      </c>
      <c r="M737" s="60">
        <v>47</v>
      </c>
    </row>
    <row r="738" spans="8:13" x14ac:dyDescent="0.25">
      <c r="H738" s="61" t="s">
        <v>619</v>
      </c>
      <c r="I738" s="62">
        <v>1850</v>
      </c>
      <c r="J738" s="61" t="s">
        <v>620</v>
      </c>
      <c r="K738" s="62">
        <v>271</v>
      </c>
      <c r="L738" s="61" t="s">
        <v>621</v>
      </c>
      <c r="M738" s="62">
        <v>111</v>
      </c>
    </row>
    <row r="739" spans="8:13" x14ac:dyDescent="0.25">
      <c r="H739" s="59" t="s">
        <v>578</v>
      </c>
      <c r="I739" s="60">
        <v>4390</v>
      </c>
      <c r="J739" s="59" t="s">
        <v>622</v>
      </c>
      <c r="K739" s="60">
        <v>1370</v>
      </c>
      <c r="L739" s="59" t="s">
        <v>623</v>
      </c>
      <c r="M739" s="60">
        <v>356</v>
      </c>
    </row>
    <row r="740" spans="8:13" x14ac:dyDescent="0.25">
      <c r="H740" s="61" t="s">
        <v>624</v>
      </c>
      <c r="I740" s="62">
        <v>170</v>
      </c>
      <c r="J740" s="61" t="s">
        <v>625</v>
      </c>
      <c r="K740" s="62">
        <v>22</v>
      </c>
      <c r="L740" s="61" t="s">
        <v>626</v>
      </c>
      <c r="M740" s="62">
        <v>18</v>
      </c>
    </row>
    <row r="741" spans="8:13" x14ac:dyDescent="0.25">
      <c r="H741" s="59" t="s">
        <v>627</v>
      </c>
      <c r="I741" s="60">
        <v>1110</v>
      </c>
      <c r="J741" s="59" t="s">
        <v>628</v>
      </c>
      <c r="K741" s="60">
        <v>120</v>
      </c>
      <c r="L741" s="59" t="s">
        <v>629</v>
      </c>
      <c r="M741" s="60">
        <v>73</v>
      </c>
    </row>
    <row r="742" spans="8:13" x14ac:dyDescent="0.25">
      <c r="H742" s="67" t="s">
        <v>630</v>
      </c>
      <c r="I742" s="68">
        <v>2</v>
      </c>
      <c r="J742" s="67" t="s">
        <v>631</v>
      </c>
      <c r="K742" s="69" t="s">
        <v>632</v>
      </c>
      <c r="L742" s="67" t="s">
        <v>633</v>
      </c>
      <c r="M742" s="69" t="s">
        <v>632</v>
      </c>
    </row>
    <row r="743" spans="8:13" x14ac:dyDescent="0.25">
      <c r="H743" s="57" t="s">
        <v>634</v>
      </c>
      <c r="I743" s="70">
        <v>11500</v>
      </c>
      <c r="J743" s="57" t="s">
        <v>583</v>
      </c>
      <c r="K743" s="70">
        <v>13000</v>
      </c>
      <c r="L743" s="57" t="s">
        <v>635</v>
      </c>
      <c r="M743" s="70">
        <v>12700</v>
      </c>
    </row>
    <row r="744" spans="8:13" x14ac:dyDescent="0.25">
      <c r="H744" s="59" t="s">
        <v>636</v>
      </c>
      <c r="I744" s="72">
        <v>1360</v>
      </c>
      <c r="J744" s="59" t="s">
        <v>637</v>
      </c>
      <c r="K744" s="71">
        <v>145</v>
      </c>
      <c r="L744" s="59" t="s">
        <v>638</v>
      </c>
      <c r="M744" s="71">
        <v>94</v>
      </c>
    </row>
    <row r="745" spans="8:13" x14ac:dyDescent="0.25">
      <c r="H745" s="61" t="s">
        <v>639</v>
      </c>
      <c r="I745" s="73">
        <v>177</v>
      </c>
      <c r="J745" s="61" t="s">
        <v>640</v>
      </c>
      <c r="K745" s="73">
        <v>21</v>
      </c>
      <c r="L745" s="61" t="s">
        <v>641</v>
      </c>
      <c r="M745" s="73">
        <v>16</v>
      </c>
    </row>
    <row r="746" spans="8:13" x14ac:dyDescent="0.25">
      <c r="H746" s="59" t="s">
        <v>642</v>
      </c>
      <c r="I746" s="72">
        <v>5800</v>
      </c>
      <c r="J746" s="59" t="s">
        <v>643</v>
      </c>
      <c r="K746" s="71">
        <v>2980</v>
      </c>
      <c r="L746" s="59" t="s">
        <v>644</v>
      </c>
      <c r="M746" s="71">
        <v>967</v>
      </c>
    </row>
    <row r="747" spans="8:13" x14ac:dyDescent="0.25">
      <c r="H747" s="61" t="s">
        <v>645</v>
      </c>
      <c r="I747" s="74">
        <v>2660</v>
      </c>
      <c r="J747" s="61" t="s">
        <v>646</v>
      </c>
      <c r="K747" s="73">
        <v>412</v>
      </c>
      <c r="L747" s="61" t="s">
        <v>647</v>
      </c>
      <c r="M747" s="73">
        <v>160</v>
      </c>
    </row>
    <row r="748" spans="8:13" x14ac:dyDescent="0.25">
      <c r="H748" s="59" t="s">
        <v>567</v>
      </c>
      <c r="I748" s="72">
        <v>3050</v>
      </c>
      <c r="J748" s="59" t="s">
        <v>648</v>
      </c>
      <c r="K748" s="71">
        <v>703</v>
      </c>
      <c r="L748" s="59" t="s">
        <v>649</v>
      </c>
      <c r="M748" s="71">
        <v>201</v>
      </c>
    </row>
    <row r="749" spans="8:13" x14ac:dyDescent="0.25">
      <c r="H749" s="61" t="s">
        <v>650</v>
      </c>
      <c r="I749" s="73">
        <v>549</v>
      </c>
      <c r="J749" s="61" t="s">
        <v>651</v>
      </c>
      <c r="K749" s="73">
        <v>62</v>
      </c>
      <c r="L749" s="61" t="s">
        <v>563</v>
      </c>
      <c r="M749" s="73">
        <v>46</v>
      </c>
    </row>
    <row r="750" spans="8:13" x14ac:dyDescent="0.25">
      <c r="H750" s="59" t="s">
        <v>652</v>
      </c>
      <c r="I750" s="72">
        <v>6960</v>
      </c>
      <c r="J750" s="59" t="s">
        <v>653</v>
      </c>
      <c r="K750" s="71">
        <v>5060</v>
      </c>
      <c r="L750" s="59" t="s">
        <v>654</v>
      </c>
      <c r="M750" s="72">
        <v>2500</v>
      </c>
    </row>
    <row r="751" spans="8:13" x14ac:dyDescent="0.25">
      <c r="H751" s="61" t="s">
        <v>655</v>
      </c>
      <c r="I751" s="73">
        <v>18</v>
      </c>
      <c r="J751" s="61" t="s">
        <v>656</v>
      </c>
      <c r="K751" s="73">
        <v>3</v>
      </c>
      <c r="L751" s="61" t="s">
        <v>657</v>
      </c>
      <c r="M751" s="73">
        <v>2</v>
      </c>
    </row>
    <row r="752" spans="8:13" x14ac:dyDescent="0.25">
      <c r="H752" s="59" t="s">
        <v>658</v>
      </c>
      <c r="I752" s="71">
        <v>174</v>
      </c>
      <c r="J752" s="59" t="s">
        <v>659</v>
      </c>
      <c r="K752" s="71">
        <v>24</v>
      </c>
      <c r="L752" s="59" t="s">
        <v>660</v>
      </c>
      <c r="M752" s="71">
        <v>19</v>
      </c>
    </row>
    <row r="753" spans="8:13" x14ac:dyDescent="0.25">
      <c r="H753" s="61" t="s">
        <v>661</v>
      </c>
      <c r="I753" s="73">
        <v>4</v>
      </c>
      <c r="J753" s="61" t="s">
        <v>662</v>
      </c>
      <c r="K753" s="75" t="s">
        <v>663</v>
      </c>
      <c r="L753" s="61" t="s">
        <v>664</v>
      </c>
      <c r="M753" s="75" t="s">
        <v>663</v>
      </c>
    </row>
    <row r="754" spans="8:13" x14ac:dyDescent="0.25">
      <c r="H754" s="59" t="s">
        <v>665</v>
      </c>
      <c r="I754" s="72">
        <v>4830</v>
      </c>
      <c r="J754" s="59" t="s">
        <v>666</v>
      </c>
      <c r="K754" s="71">
        <v>2480</v>
      </c>
      <c r="L754" s="59" t="s">
        <v>667</v>
      </c>
      <c r="M754" s="71">
        <v>806</v>
      </c>
    </row>
    <row r="755" spans="8:13" x14ac:dyDescent="0.25">
      <c r="H755" s="61" t="s">
        <v>668</v>
      </c>
      <c r="I755" s="74">
        <v>5280</v>
      </c>
      <c r="J755" s="61" t="s">
        <v>669</v>
      </c>
      <c r="K755" s="73">
        <v>3440</v>
      </c>
      <c r="L755" s="61" t="s">
        <v>670</v>
      </c>
      <c r="M755" s="74">
        <v>1460</v>
      </c>
    </row>
    <row r="756" spans="8:13" x14ac:dyDescent="0.25">
      <c r="H756" s="59" t="s">
        <v>671</v>
      </c>
      <c r="I756" s="72">
        <v>2840</v>
      </c>
      <c r="J756" s="59" t="s">
        <v>672</v>
      </c>
      <c r="K756" s="71">
        <v>636</v>
      </c>
      <c r="L756" s="59" t="s">
        <v>673</v>
      </c>
      <c r="M756" s="71">
        <v>185</v>
      </c>
    </row>
    <row r="757" spans="8:13" x14ac:dyDescent="0.25">
      <c r="H757" s="61" t="s">
        <v>674</v>
      </c>
      <c r="I757" s="74">
        <v>3190</v>
      </c>
      <c r="J757" s="61" t="s">
        <v>675</v>
      </c>
      <c r="K757" s="73">
        <v>573</v>
      </c>
      <c r="L757" s="61" t="s">
        <v>676</v>
      </c>
      <c r="M757" s="73">
        <v>195</v>
      </c>
    </row>
    <row r="758" spans="8:13" x14ac:dyDescent="0.25">
      <c r="H758" s="59" t="s">
        <v>677</v>
      </c>
      <c r="I758" s="72">
        <v>7400</v>
      </c>
      <c r="J758" s="59" t="s">
        <v>678</v>
      </c>
      <c r="K758" s="71">
        <v>8400</v>
      </c>
      <c r="L758" s="59" t="s">
        <v>679</v>
      </c>
      <c r="M758" s="72">
        <v>8380</v>
      </c>
    </row>
    <row r="759" spans="8:13" x14ac:dyDescent="0.25">
      <c r="H759" s="61" t="s">
        <v>680</v>
      </c>
      <c r="I759" s="74">
        <v>1570</v>
      </c>
      <c r="J759" s="61" t="s">
        <v>681</v>
      </c>
      <c r="K759" s="73">
        <v>176</v>
      </c>
      <c r="L759" s="61" t="s">
        <v>682</v>
      </c>
      <c r="M759" s="73">
        <v>100</v>
      </c>
    </row>
    <row r="760" spans="8:13" x14ac:dyDescent="0.25">
      <c r="H760" s="59" t="s">
        <v>679</v>
      </c>
      <c r="I760" s="72">
        <v>6690</v>
      </c>
      <c r="J760" s="59" t="s">
        <v>683</v>
      </c>
      <c r="K760" s="71">
        <v>4870</v>
      </c>
      <c r="L760" s="59" t="s">
        <v>684</v>
      </c>
      <c r="M760" s="72">
        <v>2410</v>
      </c>
    </row>
    <row r="761" spans="8:13" x14ac:dyDescent="0.25">
      <c r="H761" s="61" t="s">
        <v>685</v>
      </c>
      <c r="I761" s="73">
        <v>378</v>
      </c>
      <c r="J761" s="61" t="s">
        <v>686</v>
      </c>
      <c r="K761" s="73">
        <v>44</v>
      </c>
      <c r="L761" s="61" t="s">
        <v>687</v>
      </c>
      <c r="M761" s="73">
        <v>33</v>
      </c>
    </row>
    <row r="762" spans="8:13" x14ac:dyDescent="0.25">
      <c r="H762" s="59" t="s">
        <v>688</v>
      </c>
      <c r="I762" s="71">
        <v>460</v>
      </c>
      <c r="J762" s="59" t="s">
        <v>689</v>
      </c>
      <c r="K762" s="71">
        <v>54</v>
      </c>
      <c r="L762" s="59" t="s">
        <v>690</v>
      </c>
      <c r="M762" s="71">
        <v>40</v>
      </c>
    </row>
    <row r="763" spans="8:13" x14ac:dyDescent="0.25">
      <c r="H763" s="61" t="s">
        <v>691</v>
      </c>
      <c r="I763" s="74">
        <v>1970</v>
      </c>
      <c r="J763" s="61" t="s">
        <v>692</v>
      </c>
      <c r="K763" s="73">
        <v>245</v>
      </c>
      <c r="L763" s="61" t="s">
        <v>693</v>
      </c>
      <c r="M763" s="73">
        <v>121</v>
      </c>
    </row>
    <row r="764" spans="8:13" x14ac:dyDescent="0.25">
      <c r="H764" s="59" t="s">
        <v>695</v>
      </c>
      <c r="I764" s="71">
        <v>92</v>
      </c>
      <c r="J764" s="59" t="s">
        <v>696</v>
      </c>
      <c r="K764" s="71">
        <v>13</v>
      </c>
      <c r="L764" s="59" t="s">
        <v>697</v>
      </c>
      <c r="M764" s="71">
        <v>10</v>
      </c>
    </row>
    <row r="765" spans="8:13" x14ac:dyDescent="0.25">
      <c r="H765" s="61" t="s">
        <v>698</v>
      </c>
      <c r="I765" s="73">
        <v>213</v>
      </c>
      <c r="J765" s="61" t="s">
        <v>699</v>
      </c>
      <c r="K765" s="73">
        <v>26</v>
      </c>
      <c r="L765" s="61" t="s">
        <v>700</v>
      </c>
      <c r="M765" s="73">
        <v>20</v>
      </c>
    </row>
    <row r="766" spans="8:13" x14ac:dyDescent="0.25">
      <c r="H766" s="59" t="s">
        <v>701</v>
      </c>
      <c r="I766" s="72">
        <v>4290</v>
      </c>
      <c r="J766" s="59" t="s">
        <v>654</v>
      </c>
      <c r="K766" s="71">
        <v>2220</v>
      </c>
      <c r="L766" s="59" t="s">
        <v>702</v>
      </c>
      <c r="M766" s="71">
        <v>725</v>
      </c>
    </row>
    <row r="767" spans="8:13" x14ac:dyDescent="0.25">
      <c r="H767" s="61" t="s">
        <v>703</v>
      </c>
      <c r="I767" s="74">
        <v>1890</v>
      </c>
      <c r="J767" s="61" t="s">
        <v>704</v>
      </c>
      <c r="K767" s="73">
        <v>262</v>
      </c>
      <c r="L767" s="61" t="s">
        <v>705</v>
      </c>
      <c r="M767" s="73">
        <v>114</v>
      </c>
    </row>
    <row r="768" spans="8:13" x14ac:dyDescent="0.25">
      <c r="H768" s="59" t="s">
        <v>706</v>
      </c>
      <c r="I768" s="72">
        <v>3720</v>
      </c>
      <c r="J768" s="59" t="s">
        <v>707</v>
      </c>
      <c r="K768" s="71">
        <v>1070</v>
      </c>
      <c r="L768" s="59" t="s">
        <v>708</v>
      </c>
      <c r="M768" s="71">
        <v>281</v>
      </c>
    </row>
    <row r="769" spans="8:13" x14ac:dyDescent="0.25">
      <c r="H769" s="61" t="s">
        <v>709</v>
      </c>
      <c r="I769" s="75" t="s">
        <v>663</v>
      </c>
      <c r="J769" s="61" t="s">
        <v>710</v>
      </c>
      <c r="K769" s="75" t="s">
        <v>663</v>
      </c>
      <c r="L769" s="61" t="s">
        <v>711</v>
      </c>
      <c r="M769" s="75" t="s">
        <v>663</v>
      </c>
    </row>
    <row r="770" spans="8:13" x14ac:dyDescent="0.25">
      <c r="H770" s="59" t="s">
        <v>712</v>
      </c>
      <c r="I770" s="76" t="s">
        <v>663</v>
      </c>
      <c r="J770" s="59" t="s">
        <v>713</v>
      </c>
      <c r="K770" s="76" t="s">
        <v>663</v>
      </c>
      <c r="L770" s="59" t="s">
        <v>714</v>
      </c>
      <c r="M770" s="76" t="s">
        <v>663</v>
      </c>
    </row>
    <row r="771" spans="8:13" x14ac:dyDescent="0.25">
      <c r="H771" s="61" t="s">
        <v>715</v>
      </c>
      <c r="I771" s="75" t="s">
        <v>663</v>
      </c>
      <c r="J771" s="61" t="s">
        <v>716</v>
      </c>
      <c r="K771" s="75" t="s">
        <v>663</v>
      </c>
      <c r="L771" s="61" t="s">
        <v>717</v>
      </c>
      <c r="M771" s="75" t="s">
        <v>663</v>
      </c>
    </row>
    <row r="772" spans="8:13" x14ac:dyDescent="0.25">
      <c r="H772" s="59" t="s">
        <v>718</v>
      </c>
      <c r="I772" s="76" t="s">
        <v>663</v>
      </c>
      <c r="J772" s="59" t="s">
        <v>719</v>
      </c>
      <c r="K772" s="76" t="s">
        <v>663</v>
      </c>
      <c r="L772" s="59" t="s">
        <v>720</v>
      </c>
      <c r="M772" s="76" t="s">
        <v>663</v>
      </c>
    </row>
    <row r="773" spans="8:13" x14ac:dyDescent="0.25">
      <c r="H773" s="61" t="s">
        <v>722</v>
      </c>
      <c r="I773" s="75" t="s">
        <v>663</v>
      </c>
      <c r="J773" s="61" t="s">
        <v>723</v>
      </c>
      <c r="K773" s="75" t="s">
        <v>663</v>
      </c>
      <c r="L773" s="61" t="s">
        <v>724</v>
      </c>
      <c r="M773" s="75" t="s">
        <v>663</v>
      </c>
    </row>
    <row r="774" spans="8:13" x14ac:dyDescent="0.25">
      <c r="H774" s="59" t="s">
        <v>725</v>
      </c>
      <c r="I774" s="76" t="s">
        <v>663</v>
      </c>
      <c r="J774" s="59" t="s">
        <v>726</v>
      </c>
      <c r="K774" s="76" t="s">
        <v>663</v>
      </c>
      <c r="L774" s="59" t="s">
        <v>727</v>
      </c>
      <c r="M774" s="76" t="s">
        <v>663</v>
      </c>
    </row>
    <row r="775" spans="8:13" x14ac:dyDescent="0.25">
      <c r="H775" s="61" t="s">
        <v>728</v>
      </c>
      <c r="I775" s="75" t="s">
        <v>663</v>
      </c>
      <c r="J775" s="61" t="s">
        <v>729</v>
      </c>
      <c r="K775" s="75" t="s">
        <v>663</v>
      </c>
      <c r="L775" s="61" t="s">
        <v>730</v>
      </c>
      <c r="M775" s="75" t="s">
        <v>663</v>
      </c>
    </row>
    <row r="776" spans="8:13" x14ac:dyDescent="0.25">
      <c r="H776" s="63" t="s">
        <v>731</v>
      </c>
      <c r="I776" s="77">
        <v>2</v>
      </c>
      <c r="J776" s="63" t="s">
        <v>732</v>
      </c>
      <c r="K776" s="78" t="s">
        <v>663</v>
      </c>
      <c r="L776" s="63" t="s">
        <v>733</v>
      </c>
      <c r="M776" s="78" t="s">
        <v>663</v>
      </c>
    </row>
    <row r="777" spans="8:13" x14ac:dyDescent="0.25">
      <c r="H777" s="57" t="s">
        <v>735</v>
      </c>
      <c r="I777" s="80" t="s">
        <v>663</v>
      </c>
      <c r="J777" s="57" t="s">
        <v>736</v>
      </c>
      <c r="K777" s="80" t="s">
        <v>663</v>
      </c>
      <c r="L777" s="57" t="s">
        <v>737</v>
      </c>
      <c r="M777" s="80" t="s">
        <v>663</v>
      </c>
    </row>
    <row r="778" spans="8:13" x14ac:dyDescent="0.25">
      <c r="H778" s="59" t="s">
        <v>738</v>
      </c>
      <c r="I778" s="76" t="s">
        <v>663</v>
      </c>
      <c r="J778" s="59" t="s">
        <v>739</v>
      </c>
      <c r="K778" s="76" t="s">
        <v>663</v>
      </c>
      <c r="L778" s="59" t="s">
        <v>740</v>
      </c>
      <c r="M778" s="76" t="s">
        <v>663</v>
      </c>
    </row>
    <row r="779" spans="8:13" x14ac:dyDescent="0.25">
      <c r="H779" s="61" t="s">
        <v>741</v>
      </c>
      <c r="I779" s="75" t="s">
        <v>663</v>
      </c>
      <c r="J779" s="61" t="s">
        <v>742</v>
      </c>
      <c r="K779" s="75" t="s">
        <v>663</v>
      </c>
      <c r="L779" s="61" t="s">
        <v>743</v>
      </c>
      <c r="M779" s="75" t="s">
        <v>663</v>
      </c>
    </row>
    <row r="780" spans="8:13" x14ac:dyDescent="0.25">
      <c r="H780" s="59" t="s">
        <v>744</v>
      </c>
      <c r="I780" s="76" t="s">
        <v>663</v>
      </c>
      <c r="J780" s="59" t="s">
        <v>745</v>
      </c>
      <c r="K780" s="76" t="s">
        <v>663</v>
      </c>
      <c r="L780" s="59" t="s">
        <v>746</v>
      </c>
      <c r="M780" s="76" t="s">
        <v>663</v>
      </c>
    </row>
    <row r="781" spans="8:13" x14ac:dyDescent="0.25">
      <c r="H781" s="67" t="s">
        <v>747</v>
      </c>
      <c r="I781" s="81" t="s">
        <v>663</v>
      </c>
      <c r="J781" s="67" t="s">
        <v>748</v>
      </c>
      <c r="K781" s="81" t="s">
        <v>663</v>
      </c>
      <c r="L781" s="67" t="s">
        <v>749</v>
      </c>
      <c r="M781" s="81" t="s">
        <v>663</v>
      </c>
    </row>
    <row r="782" spans="8:13" x14ac:dyDescent="0.25">
      <c r="H782" s="57" t="s">
        <v>751</v>
      </c>
      <c r="I782" s="79">
        <v>317</v>
      </c>
      <c r="J782" s="57" t="s">
        <v>752</v>
      </c>
      <c r="K782" s="79">
        <v>34</v>
      </c>
      <c r="L782" s="57" t="s">
        <v>753</v>
      </c>
      <c r="M782" s="79">
        <v>22</v>
      </c>
    </row>
    <row r="783" spans="8:13" x14ac:dyDescent="0.25">
      <c r="H783" s="59" t="s">
        <v>754</v>
      </c>
      <c r="I783" s="72">
        <v>3280</v>
      </c>
      <c r="J783" s="59" t="s">
        <v>755</v>
      </c>
      <c r="K783" s="72">
        <v>1570</v>
      </c>
      <c r="L783" s="59" t="s">
        <v>756</v>
      </c>
      <c r="M783" s="71">
        <v>479</v>
      </c>
    </row>
    <row r="784" spans="8:13" x14ac:dyDescent="0.25">
      <c r="H784" s="61" t="s">
        <v>758</v>
      </c>
      <c r="I784" s="73">
        <v>15</v>
      </c>
      <c r="J784" s="61" t="s">
        <v>759</v>
      </c>
      <c r="K784" s="73">
        <v>2</v>
      </c>
      <c r="L784" s="61" t="s">
        <v>760</v>
      </c>
      <c r="M784" s="73">
        <v>2</v>
      </c>
    </row>
    <row r="785" spans="8:13" x14ac:dyDescent="0.25">
      <c r="H785" s="59" t="s">
        <v>761</v>
      </c>
      <c r="I785" s="71">
        <v>10</v>
      </c>
      <c r="J785" s="59" t="s">
        <v>762</v>
      </c>
      <c r="K785" s="71">
        <v>2</v>
      </c>
      <c r="L785" s="59" t="s">
        <v>763</v>
      </c>
      <c r="M785" s="71">
        <v>1</v>
      </c>
    </row>
    <row r="786" spans="8:13" x14ac:dyDescent="0.25">
      <c r="H786" s="61" t="s">
        <v>655</v>
      </c>
      <c r="I786" s="73">
        <v>18</v>
      </c>
      <c r="J786" s="61" t="s">
        <v>764</v>
      </c>
      <c r="K786" s="73">
        <v>3</v>
      </c>
      <c r="L786" s="61" t="s">
        <v>657</v>
      </c>
      <c r="M786" s="73">
        <v>2</v>
      </c>
    </row>
    <row r="787" spans="8:13" x14ac:dyDescent="0.25">
      <c r="H787" s="63" t="s">
        <v>765</v>
      </c>
      <c r="I787" s="78" t="s">
        <v>663</v>
      </c>
      <c r="J787" s="63" t="s">
        <v>766</v>
      </c>
      <c r="K787" s="78" t="s">
        <v>663</v>
      </c>
      <c r="L787" s="63" t="s">
        <v>767</v>
      </c>
      <c r="M787" s="78" t="s">
        <v>663</v>
      </c>
    </row>
    <row r="788" spans="8:13" x14ac:dyDescent="0.25">
      <c r="H788" s="57" t="s">
        <v>768</v>
      </c>
      <c r="I788" s="79">
        <v>3</v>
      </c>
      <c r="J788" s="57" t="s">
        <v>769</v>
      </c>
      <c r="K788" s="80" t="s">
        <v>663</v>
      </c>
      <c r="L788" s="57" t="s">
        <v>770</v>
      </c>
      <c r="M788" s="80" t="s">
        <v>663</v>
      </c>
    </row>
    <row r="789" spans="8:13" x14ac:dyDescent="0.25">
      <c r="H789" s="59" t="s">
        <v>771</v>
      </c>
      <c r="I789" s="71">
        <v>1</v>
      </c>
      <c r="J789" s="59" t="s">
        <v>772</v>
      </c>
      <c r="K789" s="76" t="s">
        <v>663</v>
      </c>
      <c r="L789" s="59" t="s">
        <v>773</v>
      </c>
      <c r="M789" s="76" t="s">
        <v>663</v>
      </c>
    </row>
    <row r="790" spans="8:13" x14ac:dyDescent="0.25">
      <c r="H790" s="61" t="s">
        <v>774</v>
      </c>
      <c r="I790" s="73">
        <v>756</v>
      </c>
      <c r="J790" s="61" t="s">
        <v>775</v>
      </c>
      <c r="K790" s="73">
        <v>80</v>
      </c>
      <c r="L790" s="61" t="s">
        <v>776</v>
      </c>
      <c r="M790" s="73">
        <v>52</v>
      </c>
    </row>
    <row r="791" spans="8:13" x14ac:dyDescent="0.25">
      <c r="H791" s="59" t="s">
        <v>777</v>
      </c>
      <c r="I791" s="71">
        <v>356</v>
      </c>
      <c r="J791" s="59" t="s">
        <v>721</v>
      </c>
      <c r="K791" s="71">
        <v>42</v>
      </c>
      <c r="L791" s="59" t="s">
        <v>778</v>
      </c>
      <c r="M791" s="71">
        <v>32</v>
      </c>
    </row>
    <row r="792" spans="8:13" x14ac:dyDescent="0.25">
      <c r="H792" s="61" t="s">
        <v>779</v>
      </c>
      <c r="I792" s="74">
        <v>3950</v>
      </c>
      <c r="J792" s="61" t="s">
        <v>780</v>
      </c>
      <c r="K792" s="74">
        <v>1130</v>
      </c>
      <c r="L792" s="61" t="s">
        <v>704</v>
      </c>
      <c r="M792" s="73">
        <v>297</v>
      </c>
    </row>
    <row r="793" spans="8:13" x14ac:dyDescent="0.25">
      <c r="H793" s="59" t="s">
        <v>781</v>
      </c>
      <c r="I793" s="72">
        <v>7990</v>
      </c>
      <c r="J793" s="59" t="s">
        <v>782</v>
      </c>
      <c r="K793" s="72">
        <v>6750</v>
      </c>
      <c r="L793" s="59" t="s">
        <v>783</v>
      </c>
      <c r="M793" s="71">
        <v>4170</v>
      </c>
    </row>
    <row r="794" spans="8:13" x14ac:dyDescent="0.25">
      <c r="H794" s="61" t="s">
        <v>784</v>
      </c>
      <c r="I794" s="73">
        <v>286</v>
      </c>
      <c r="J794" s="61" t="s">
        <v>785</v>
      </c>
      <c r="K794" s="73">
        <v>33</v>
      </c>
      <c r="L794" s="61" t="s">
        <v>786</v>
      </c>
      <c r="M794" s="73">
        <v>24</v>
      </c>
    </row>
    <row r="795" spans="8:13" x14ac:dyDescent="0.25">
      <c r="H795" s="59" t="s">
        <v>787</v>
      </c>
      <c r="I795" s="71">
        <v>49</v>
      </c>
      <c r="J795" s="59" t="s">
        <v>788</v>
      </c>
      <c r="K795" s="71">
        <v>7</v>
      </c>
      <c r="L795" s="59" t="s">
        <v>789</v>
      </c>
      <c r="M795" s="71">
        <v>6</v>
      </c>
    </row>
    <row r="796" spans="8:13" x14ac:dyDescent="0.25">
      <c r="H796" s="61" t="s">
        <v>790</v>
      </c>
      <c r="I796" s="73">
        <v>283</v>
      </c>
      <c r="J796" s="61" t="s">
        <v>752</v>
      </c>
      <c r="K796" s="73">
        <v>34</v>
      </c>
      <c r="L796" s="61" t="s">
        <v>791</v>
      </c>
      <c r="M796" s="73">
        <v>25</v>
      </c>
    </row>
    <row r="797" spans="8:13" x14ac:dyDescent="0.25">
      <c r="H797" s="63" t="s">
        <v>669</v>
      </c>
      <c r="I797" s="82">
        <v>3100</v>
      </c>
      <c r="J797" s="63" t="s">
        <v>792</v>
      </c>
      <c r="K797" s="82">
        <v>1150</v>
      </c>
      <c r="L797" s="63" t="s">
        <v>793</v>
      </c>
      <c r="M797" s="77">
        <v>304</v>
      </c>
    </row>
    <row r="798" spans="8:13" x14ac:dyDescent="0.25">
      <c r="H798" s="57" t="s">
        <v>794</v>
      </c>
      <c r="I798" s="70">
        <v>13700</v>
      </c>
      <c r="J798" s="57" t="s">
        <v>795</v>
      </c>
      <c r="K798" s="70">
        <v>16500</v>
      </c>
      <c r="L798" s="57" t="s">
        <v>796</v>
      </c>
      <c r="M798" s="70">
        <v>18100</v>
      </c>
    </row>
    <row r="799" spans="8:13" x14ac:dyDescent="0.25">
      <c r="H799" s="59" t="s">
        <v>797</v>
      </c>
      <c r="I799" s="83">
        <v>18900</v>
      </c>
      <c r="J799" s="59" t="s">
        <v>750</v>
      </c>
      <c r="K799" s="83">
        <v>23800</v>
      </c>
      <c r="L799" s="59" t="s">
        <v>798</v>
      </c>
      <c r="M799" s="83">
        <v>28200</v>
      </c>
    </row>
    <row r="800" spans="8:13" x14ac:dyDescent="0.25">
      <c r="H800" s="61" t="s">
        <v>799</v>
      </c>
      <c r="I800" s="84">
        <v>14500</v>
      </c>
      <c r="J800" s="61" t="s">
        <v>800</v>
      </c>
      <c r="K800" s="84">
        <v>17800</v>
      </c>
      <c r="L800" s="61" t="s">
        <v>801</v>
      </c>
      <c r="M800" s="84">
        <v>20200</v>
      </c>
    </row>
    <row r="801" spans="8:13" x14ac:dyDescent="0.25">
      <c r="H801" s="59" t="s">
        <v>679</v>
      </c>
      <c r="I801" s="72">
        <v>6690</v>
      </c>
      <c r="J801" s="59" t="s">
        <v>802</v>
      </c>
      <c r="K801" s="72">
        <v>4140</v>
      </c>
      <c r="L801" s="59" t="s">
        <v>803</v>
      </c>
      <c r="M801" s="71">
        <v>1650</v>
      </c>
    </row>
    <row r="802" spans="8:13" x14ac:dyDescent="0.25">
      <c r="H802" s="61" t="s">
        <v>668</v>
      </c>
      <c r="I802" s="74">
        <v>5270</v>
      </c>
      <c r="J802" s="61" t="s">
        <v>804</v>
      </c>
      <c r="K802" s="74">
        <v>6690</v>
      </c>
      <c r="L802" s="61" t="s">
        <v>805</v>
      </c>
      <c r="M802" s="73">
        <v>8040</v>
      </c>
    </row>
    <row r="803" spans="8:13" x14ac:dyDescent="0.25">
      <c r="H803" s="59" t="s">
        <v>806</v>
      </c>
      <c r="I803" s="72">
        <v>8880</v>
      </c>
      <c r="J803" s="59" t="s">
        <v>694</v>
      </c>
      <c r="K803" s="83">
        <v>11200</v>
      </c>
      <c r="L803" s="59" t="s">
        <v>807</v>
      </c>
      <c r="M803" s="83">
        <v>13500</v>
      </c>
    </row>
    <row r="804" spans="8:13" x14ac:dyDescent="0.25">
      <c r="H804" s="61" t="s">
        <v>677</v>
      </c>
      <c r="I804" s="74">
        <v>7400</v>
      </c>
      <c r="J804" s="61" t="s">
        <v>808</v>
      </c>
      <c r="K804" s="74">
        <v>9310</v>
      </c>
      <c r="L804" s="61" t="s">
        <v>809</v>
      </c>
      <c r="M804" s="84">
        <v>11000</v>
      </c>
    </row>
    <row r="805" spans="8:13" x14ac:dyDescent="0.25">
      <c r="H805" s="59" t="s">
        <v>594</v>
      </c>
      <c r="I805" s="72">
        <v>7180</v>
      </c>
      <c r="J805" s="59" t="s">
        <v>590</v>
      </c>
      <c r="K805" s="72">
        <v>9010</v>
      </c>
      <c r="L805" s="59" t="s">
        <v>810</v>
      </c>
      <c r="M805" s="83">
        <v>10700</v>
      </c>
    </row>
    <row r="806" spans="8:13" x14ac:dyDescent="0.25">
      <c r="H806" s="67" t="s">
        <v>811</v>
      </c>
      <c r="I806" s="85">
        <v>7680</v>
      </c>
      <c r="J806" s="67" t="s">
        <v>812</v>
      </c>
      <c r="K806" s="85">
        <v>9660</v>
      </c>
      <c r="L806" s="67" t="s">
        <v>813</v>
      </c>
      <c r="M806" s="86">
        <v>11500</v>
      </c>
    </row>
    <row r="807" spans="8:13" x14ac:dyDescent="0.25">
      <c r="H807" s="57" t="s">
        <v>814</v>
      </c>
      <c r="I807" s="87">
        <v>7420</v>
      </c>
      <c r="J807" s="57" t="s">
        <v>815</v>
      </c>
      <c r="K807" s="87">
        <v>9320</v>
      </c>
      <c r="L807" s="57" t="s">
        <v>816</v>
      </c>
      <c r="M807" s="70">
        <v>11000</v>
      </c>
    </row>
    <row r="808" spans="8:13" x14ac:dyDescent="0.25">
      <c r="H808" s="59" t="s">
        <v>817</v>
      </c>
      <c r="I808" s="71">
        <v>2</v>
      </c>
      <c r="J808" s="59" t="s">
        <v>818</v>
      </c>
      <c r="K808" s="76" t="s">
        <v>663</v>
      </c>
      <c r="L808" s="59" t="s">
        <v>819</v>
      </c>
      <c r="M808" s="76" t="s">
        <v>663</v>
      </c>
    </row>
    <row r="809" spans="8:13" x14ac:dyDescent="0.25">
      <c r="H809" s="61" t="s">
        <v>820</v>
      </c>
      <c r="I809" s="74">
        <v>6860</v>
      </c>
      <c r="J809" s="61" t="s">
        <v>821</v>
      </c>
      <c r="K809" s="74">
        <v>8650</v>
      </c>
      <c r="L809" s="61" t="s">
        <v>822</v>
      </c>
      <c r="M809" s="84">
        <v>10300</v>
      </c>
    </row>
    <row r="810" spans="8:13" x14ac:dyDescent="0.25">
      <c r="H810" s="59" t="s">
        <v>823</v>
      </c>
      <c r="I810" s="72">
        <v>6370</v>
      </c>
      <c r="J810" s="59" t="s">
        <v>824</v>
      </c>
      <c r="K810" s="72">
        <v>8010</v>
      </c>
      <c r="L810" s="59" t="s">
        <v>825</v>
      </c>
      <c r="M810" s="71">
        <v>9490</v>
      </c>
    </row>
    <row r="811" spans="8:13" x14ac:dyDescent="0.25">
      <c r="H811" s="61" t="s">
        <v>826</v>
      </c>
      <c r="I811" s="74">
        <v>6290</v>
      </c>
      <c r="J811" s="61" t="s">
        <v>827</v>
      </c>
      <c r="K811" s="74">
        <v>7920</v>
      </c>
      <c r="L811" s="61" t="s">
        <v>828</v>
      </c>
      <c r="M811" s="73">
        <v>9380</v>
      </c>
    </row>
    <row r="812" spans="8:13" x14ac:dyDescent="0.25">
      <c r="H812" s="59" t="s">
        <v>829</v>
      </c>
      <c r="I812" s="72">
        <v>6130</v>
      </c>
      <c r="J812" s="59" t="s">
        <v>652</v>
      </c>
      <c r="K812" s="72">
        <v>7710</v>
      </c>
      <c r="L812" s="59" t="s">
        <v>830</v>
      </c>
      <c r="M812" s="71">
        <v>9140</v>
      </c>
    </row>
    <row r="813" spans="8:13" x14ac:dyDescent="0.25">
      <c r="H813" s="61" t="s">
        <v>831</v>
      </c>
      <c r="I813" s="74">
        <v>5820</v>
      </c>
      <c r="J813" s="61" t="s">
        <v>832</v>
      </c>
      <c r="K813" s="74">
        <v>7290</v>
      </c>
      <c r="L813" s="61" t="s">
        <v>591</v>
      </c>
      <c r="M813" s="73">
        <v>8570</v>
      </c>
    </row>
    <row r="814" spans="8:13" x14ac:dyDescent="0.25">
      <c r="H814" s="59" t="s">
        <v>833</v>
      </c>
      <c r="I814" s="72">
        <v>5860</v>
      </c>
      <c r="J814" s="59" t="s">
        <v>834</v>
      </c>
      <c r="K814" s="72">
        <v>7340</v>
      </c>
      <c r="L814" s="59" t="s">
        <v>835</v>
      </c>
      <c r="M814" s="71">
        <v>8630</v>
      </c>
    </row>
    <row r="815" spans="8:13" x14ac:dyDescent="0.25">
      <c r="H815" s="61" t="s">
        <v>836</v>
      </c>
      <c r="I815" s="74">
        <v>5090</v>
      </c>
      <c r="J815" s="61" t="s">
        <v>837</v>
      </c>
      <c r="K815" s="74">
        <v>6380</v>
      </c>
      <c r="L815" s="61" t="s">
        <v>838</v>
      </c>
      <c r="M815" s="73">
        <v>7500</v>
      </c>
    </row>
    <row r="816" spans="8:13" x14ac:dyDescent="0.25">
      <c r="H816" s="59" t="s">
        <v>839</v>
      </c>
      <c r="I816" s="76" t="s">
        <v>663</v>
      </c>
      <c r="J816" s="59" t="s">
        <v>840</v>
      </c>
      <c r="K816" s="76" t="s">
        <v>663</v>
      </c>
      <c r="L816" s="59" t="s">
        <v>841</v>
      </c>
      <c r="M816" s="76" t="s">
        <v>663</v>
      </c>
    </row>
    <row r="817" spans="8:13" x14ac:dyDescent="0.25">
      <c r="H817" s="61" t="s">
        <v>842</v>
      </c>
      <c r="I817" s="75" t="s">
        <v>663</v>
      </c>
      <c r="J817" s="61" t="s">
        <v>843</v>
      </c>
      <c r="K817" s="75" t="s">
        <v>663</v>
      </c>
      <c r="L817" s="61" t="s">
        <v>844</v>
      </c>
      <c r="M817" s="75" t="s">
        <v>663</v>
      </c>
    </row>
    <row r="818" spans="8:13" x14ac:dyDescent="0.25">
      <c r="H818" s="59" t="s">
        <v>845</v>
      </c>
      <c r="I818" s="76" t="s">
        <v>663</v>
      </c>
      <c r="J818" s="59" t="s">
        <v>846</v>
      </c>
      <c r="K818" s="76" t="s">
        <v>663</v>
      </c>
      <c r="L818" s="59" t="s">
        <v>847</v>
      </c>
      <c r="M818" s="76" t="s">
        <v>663</v>
      </c>
    </row>
    <row r="819" spans="8:13" x14ac:dyDescent="0.25">
      <c r="H819" s="61" t="s">
        <v>848</v>
      </c>
      <c r="I819" s="75" t="s">
        <v>663</v>
      </c>
      <c r="J819" s="61" t="s">
        <v>849</v>
      </c>
      <c r="K819" s="75" t="s">
        <v>663</v>
      </c>
      <c r="L819" s="61" t="s">
        <v>850</v>
      </c>
      <c r="M819" s="75" t="s">
        <v>663</v>
      </c>
    </row>
    <row r="820" spans="8:13" x14ac:dyDescent="0.25">
      <c r="H820" s="63" t="s">
        <v>851</v>
      </c>
      <c r="I820" s="77">
        <v>2</v>
      </c>
      <c r="J820" s="63" t="s">
        <v>852</v>
      </c>
      <c r="K820" s="78" t="s">
        <v>663</v>
      </c>
      <c r="L820" s="63" t="s">
        <v>853</v>
      </c>
      <c r="M820" s="78" t="s">
        <v>663</v>
      </c>
    </row>
    <row r="821" spans="8:13" x14ac:dyDescent="0.25">
      <c r="H821" s="57" t="s">
        <v>854</v>
      </c>
      <c r="I821" s="70">
        <v>13000</v>
      </c>
      <c r="J821" s="57" t="s">
        <v>855</v>
      </c>
      <c r="K821" s="70">
        <v>13200</v>
      </c>
      <c r="L821" s="57" t="s">
        <v>856</v>
      </c>
      <c r="M821" s="70">
        <v>10900</v>
      </c>
    </row>
    <row r="822" spans="8:13" x14ac:dyDescent="0.25">
      <c r="H822" s="59" t="s">
        <v>857</v>
      </c>
      <c r="I822" s="83">
        <v>10800</v>
      </c>
      <c r="J822" s="59" t="s">
        <v>858</v>
      </c>
      <c r="K822" s="72">
        <v>4900</v>
      </c>
      <c r="L822" s="59" t="s">
        <v>859</v>
      </c>
      <c r="M822" s="71">
        <v>1430</v>
      </c>
    </row>
    <row r="823" spans="8:13" x14ac:dyDescent="0.25">
      <c r="H823" s="61" t="s">
        <v>860</v>
      </c>
      <c r="I823" s="74">
        <v>1020</v>
      </c>
      <c r="J823" s="61" t="s">
        <v>861</v>
      </c>
      <c r="K823" s="73">
        <v>108</v>
      </c>
      <c r="L823" s="61" t="s">
        <v>862</v>
      </c>
      <c r="M823" s="73">
        <v>73</v>
      </c>
    </row>
    <row r="824" spans="8:13" x14ac:dyDescent="0.25">
      <c r="H824" s="59" t="s">
        <v>863</v>
      </c>
      <c r="I824" s="72">
        <v>8980</v>
      </c>
      <c r="J824" s="59" t="s">
        <v>864</v>
      </c>
      <c r="K824" s="72">
        <v>6850</v>
      </c>
      <c r="L824" s="59" t="s">
        <v>865</v>
      </c>
      <c r="M824" s="71">
        <v>3630</v>
      </c>
    </row>
    <row r="825" spans="8:13" x14ac:dyDescent="0.25">
      <c r="H825" s="61" t="s">
        <v>866</v>
      </c>
      <c r="I825" s="74">
        <v>1080</v>
      </c>
      <c r="J825" s="61" t="s">
        <v>867</v>
      </c>
      <c r="K825" s="73">
        <v>116</v>
      </c>
      <c r="L825" s="61" t="s">
        <v>611</v>
      </c>
      <c r="M825" s="73">
        <v>81</v>
      </c>
    </row>
    <row r="826" spans="8:13" x14ac:dyDescent="0.25">
      <c r="H826" s="59" t="s">
        <v>868</v>
      </c>
      <c r="I826" s="71">
        <v>822</v>
      </c>
      <c r="J826" s="59" t="s">
        <v>869</v>
      </c>
      <c r="K826" s="71">
        <v>93</v>
      </c>
      <c r="L826" s="59" t="s">
        <v>870</v>
      </c>
      <c r="M826" s="71">
        <v>68</v>
      </c>
    </row>
    <row r="827" spans="8:13" x14ac:dyDescent="0.25">
      <c r="H827" s="61" t="s">
        <v>809</v>
      </c>
      <c r="I827" s="74">
        <v>8820</v>
      </c>
      <c r="J827" s="61" t="s">
        <v>871</v>
      </c>
      <c r="K827" s="74">
        <v>3400</v>
      </c>
      <c r="L827" s="61" t="s">
        <v>872</v>
      </c>
      <c r="M827" s="73">
        <v>912</v>
      </c>
    </row>
    <row r="828" spans="8:13" x14ac:dyDescent="0.25">
      <c r="H828" s="59" t="s">
        <v>873</v>
      </c>
      <c r="I828" s="72">
        <v>4280</v>
      </c>
      <c r="J828" s="59" t="s">
        <v>874</v>
      </c>
      <c r="K828" s="71">
        <v>753</v>
      </c>
      <c r="L828" s="59" t="s">
        <v>875</v>
      </c>
      <c r="M828" s="71">
        <v>260</v>
      </c>
    </row>
    <row r="829" spans="8:13" x14ac:dyDescent="0.25">
      <c r="H829" s="61" t="s">
        <v>666</v>
      </c>
      <c r="I829" s="74">
        <v>2240</v>
      </c>
      <c r="J829" s="61" t="s">
        <v>876</v>
      </c>
      <c r="K829" s="73">
        <v>273</v>
      </c>
      <c r="L829" s="61" t="s">
        <v>877</v>
      </c>
      <c r="M829" s="73">
        <v>138</v>
      </c>
    </row>
    <row r="830" spans="8:13" x14ac:dyDescent="0.25">
      <c r="H830" s="59" t="s">
        <v>878</v>
      </c>
      <c r="I830" s="72">
        <v>1280</v>
      </c>
      <c r="J830" s="59" t="s">
        <v>879</v>
      </c>
      <c r="K830" s="71">
        <v>136</v>
      </c>
      <c r="L830" s="59" t="s">
        <v>880</v>
      </c>
      <c r="M830" s="71">
        <v>91</v>
      </c>
    </row>
    <row r="831" spans="8:13" x14ac:dyDescent="0.25">
      <c r="H831" s="61" t="s">
        <v>881</v>
      </c>
      <c r="I831" s="74">
        <v>1820</v>
      </c>
      <c r="J831" s="61" t="s">
        <v>882</v>
      </c>
      <c r="K831" s="73">
        <v>206</v>
      </c>
      <c r="L831" s="61" t="s">
        <v>883</v>
      </c>
      <c r="M831" s="73">
        <v>116</v>
      </c>
    </row>
    <row r="832" spans="8:13" x14ac:dyDescent="0.25">
      <c r="H832" s="59" t="s">
        <v>884</v>
      </c>
      <c r="I832" s="72">
        <v>1670</v>
      </c>
      <c r="J832" s="59" t="s">
        <v>649</v>
      </c>
      <c r="K832" s="71">
        <v>179</v>
      </c>
      <c r="L832" s="59" t="s">
        <v>885</v>
      </c>
      <c r="M832" s="71">
        <v>114</v>
      </c>
    </row>
    <row r="833" spans="8:13" x14ac:dyDescent="0.25">
      <c r="H833" s="61" t="s">
        <v>886</v>
      </c>
      <c r="I833" s="73">
        <v>21</v>
      </c>
      <c r="J833" s="61" t="s">
        <v>887</v>
      </c>
      <c r="K833" s="73">
        <v>3</v>
      </c>
      <c r="L833" s="61" t="s">
        <v>888</v>
      </c>
      <c r="M833" s="73">
        <v>3</v>
      </c>
    </row>
    <row r="834" spans="8:13" x14ac:dyDescent="0.25">
      <c r="H834" s="59" t="s">
        <v>889</v>
      </c>
      <c r="I834" s="71">
        <v>438</v>
      </c>
      <c r="J834" s="59" t="s">
        <v>890</v>
      </c>
      <c r="K834" s="71">
        <v>54</v>
      </c>
      <c r="L834" s="59" t="s">
        <v>891</v>
      </c>
      <c r="M834" s="71">
        <v>42</v>
      </c>
    </row>
    <row r="835" spans="8:13" x14ac:dyDescent="0.25">
      <c r="H835" s="61" t="s">
        <v>892</v>
      </c>
      <c r="I835" s="73">
        <v>1</v>
      </c>
      <c r="J835" s="61" t="s">
        <v>893</v>
      </c>
      <c r="K835" s="75" t="s">
        <v>663</v>
      </c>
      <c r="L835" s="61" t="s">
        <v>894</v>
      </c>
      <c r="M835" s="75" t="s">
        <v>663</v>
      </c>
    </row>
    <row r="836" spans="8:13" x14ac:dyDescent="0.25">
      <c r="H836" s="59" t="s">
        <v>895</v>
      </c>
      <c r="I836" s="71">
        <v>33</v>
      </c>
      <c r="J836" s="59" t="s">
        <v>896</v>
      </c>
      <c r="K836" s="71">
        <v>5</v>
      </c>
      <c r="L836" s="59" t="s">
        <v>897</v>
      </c>
      <c r="M836" s="71">
        <v>4</v>
      </c>
    </row>
    <row r="837" spans="8:13" x14ac:dyDescent="0.25">
      <c r="H837" s="61" t="s">
        <v>899</v>
      </c>
      <c r="I837" s="75" t="s">
        <v>663</v>
      </c>
      <c r="J837" s="61" t="s">
        <v>900</v>
      </c>
      <c r="K837" s="75" t="s">
        <v>663</v>
      </c>
      <c r="L837" s="61" t="s">
        <v>723</v>
      </c>
      <c r="M837" s="75" t="s">
        <v>663</v>
      </c>
    </row>
    <row r="838" spans="8:13" x14ac:dyDescent="0.25">
      <c r="H838" s="59" t="s">
        <v>901</v>
      </c>
      <c r="I838" s="72">
        <v>6180</v>
      </c>
      <c r="J838" s="59" t="s">
        <v>902</v>
      </c>
      <c r="K838" s="72">
        <v>2580</v>
      </c>
      <c r="L838" s="59" t="s">
        <v>903</v>
      </c>
      <c r="M838" s="71">
        <v>718</v>
      </c>
    </row>
    <row r="839" spans="8:13" x14ac:dyDescent="0.25">
      <c r="H839" s="67" t="s">
        <v>904</v>
      </c>
      <c r="I839" s="85">
        <v>5410</v>
      </c>
      <c r="J839" s="67" t="s">
        <v>905</v>
      </c>
      <c r="K839" s="85">
        <v>2130</v>
      </c>
      <c r="L839" s="67" t="s">
        <v>906</v>
      </c>
      <c r="M839" s="88">
        <v>575</v>
      </c>
    </row>
    <row r="840" spans="8:13" x14ac:dyDescent="0.25">
      <c r="H840" s="57" t="s">
        <v>907</v>
      </c>
      <c r="I840" s="87">
        <v>2120</v>
      </c>
      <c r="J840" s="57" t="s">
        <v>908</v>
      </c>
      <c r="K840" s="79">
        <v>259</v>
      </c>
      <c r="L840" s="57" t="s">
        <v>909</v>
      </c>
      <c r="M840" s="79">
        <v>131</v>
      </c>
    </row>
    <row r="841" spans="8:13" x14ac:dyDescent="0.25">
      <c r="H841" s="59" t="s">
        <v>910</v>
      </c>
      <c r="I841" s="71">
        <v>302</v>
      </c>
      <c r="J841" s="59" t="s">
        <v>911</v>
      </c>
      <c r="K841" s="71">
        <v>38</v>
      </c>
      <c r="L841" s="59" t="s">
        <v>912</v>
      </c>
      <c r="M841" s="71">
        <v>30</v>
      </c>
    </row>
    <row r="842" spans="8:13" x14ac:dyDescent="0.25">
      <c r="H842" s="61" t="s">
        <v>913</v>
      </c>
      <c r="I842" s="74">
        <v>1050</v>
      </c>
      <c r="J842" s="61" t="s">
        <v>914</v>
      </c>
      <c r="K842" s="73">
        <v>111</v>
      </c>
      <c r="L842" s="61" t="s">
        <v>915</v>
      </c>
      <c r="M842" s="73">
        <v>74</v>
      </c>
    </row>
    <row r="843" spans="8:13" x14ac:dyDescent="0.25">
      <c r="H843" s="59" t="s">
        <v>916</v>
      </c>
      <c r="I843" s="72">
        <v>1880</v>
      </c>
      <c r="J843" s="59" t="s">
        <v>595</v>
      </c>
      <c r="K843" s="71">
        <v>212</v>
      </c>
      <c r="L843" s="59" t="s">
        <v>917</v>
      </c>
      <c r="M843" s="71">
        <v>120</v>
      </c>
    </row>
    <row r="844" spans="8:13" x14ac:dyDescent="0.25">
      <c r="H844" s="61" t="s">
        <v>703</v>
      </c>
      <c r="I844" s="74">
        <v>1900</v>
      </c>
      <c r="J844" s="61" t="s">
        <v>882</v>
      </c>
      <c r="K844" s="73">
        <v>206</v>
      </c>
      <c r="L844" s="61" t="s">
        <v>918</v>
      </c>
      <c r="M844" s="73">
        <v>124</v>
      </c>
    </row>
    <row r="845" spans="8:13" x14ac:dyDescent="0.25">
      <c r="H845" s="59" t="s">
        <v>616</v>
      </c>
      <c r="I845" s="71">
        <v>624</v>
      </c>
      <c r="J845" s="59" t="s">
        <v>919</v>
      </c>
      <c r="K845" s="71">
        <v>69</v>
      </c>
      <c r="L845" s="59" t="s">
        <v>920</v>
      </c>
      <c r="M845" s="71">
        <v>51</v>
      </c>
    </row>
    <row r="846" spans="8:13" x14ac:dyDescent="0.25">
      <c r="H846" s="61" t="s">
        <v>921</v>
      </c>
      <c r="I846" s="73">
        <v>673</v>
      </c>
      <c r="J846" s="61" t="s">
        <v>922</v>
      </c>
      <c r="K846" s="73">
        <v>74</v>
      </c>
      <c r="L846" s="61" t="s">
        <v>923</v>
      </c>
      <c r="M846" s="73">
        <v>54</v>
      </c>
    </row>
    <row r="847" spans="8:13" x14ac:dyDescent="0.25">
      <c r="H847" s="59" t="s">
        <v>924</v>
      </c>
      <c r="I847" s="71">
        <v>18</v>
      </c>
      <c r="J847" s="59" t="s">
        <v>925</v>
      </c>
      <c r="K847" s="71">
        <v>3</v>
      </c>
      <c r="L847" s="59" t="s">
        <v>926</v>
      </c>
      <c r="M847" s="71">
        <v>2</v>
      </c>
    </row>
    <row r="848" spans="8:13" x14ac:dyDescent="0.25">
      <c r="H848" s="61" t="s">
        <v>927</v>
      </c>
      <c r="I848" s="74">
        <v>1500</v>
      </c>
      <c r="J848" s="61" t="s">
        <v>928</v>
      </c>
      <c r="K848" s="73">
        <v>162</v>
      </c>
      <c r="L848" s="61" t="s">
        <v>929</v>
      </c>
      <c r="M848" s="73">
        <v>101</v>
      </c>
    </row>
    <row r="849" spans="8:13" x14ac:dyDescent="0.25">
      <c r="H849" s="59" t="s">
        <v>930</v>
      </c>
      <c r="I849" s="71">
        <v>747</v>
      </c>
      <c r="J849" s="59" t="s">
        <v>931</v>
      </c>
      <c r="K849" s="71">
        <v>84</v>
      </c>
      <c r="L849" s="59" t="s">
        <v>932</v>
      </c>
      <c r="M849" s="71">
        <v>62</v>
      </c>
    </row>
    <row r="850" spans="8:13" x14ac:dyDescent="0.25">
      <c r="H850" s="61" t="s">
        <v>933</v>
      </c>
      <c r="I850" s="73">
        <v>718</v>
      </c>
      <c r="J850" s="61" t="s">
        <v>934</v>
      </c>
      <c r="K850" s="73">
        <v>79</v>
      </c>
      <c r="L850" s="61" t="s">
        <v>935</v>
      </c>
      <c r="M850" s="73">
        <v>57</v>
      </c>
    </row>
    <row r="851" spans="8:13" x14ac:dyDescent="0.25">
      <c r="H851" s="59" t="s">
        <v>936</v>
      </c>
      <c r="I851" s="71">
        <v>15</v>
      </c>
      <c r="J851" s="59" t="s">
        <v>937</v>
      </c>
      <c r="K851" s="71">
        <v>2</v>
      </c>
      <c r="L851" s="59" t="s">
        <v>938</v>
      </c>
      <c r="M851" s="71">
        <v>2</v>
      </c>
    </row>
    <row r="852" spans="8:13" x14ac:dyDescent="0.25">
      <c r="H852" s="61" t="s">
        <v>939</v>
      </c>
      <c r="I852" s="75" t="s">
        <v>663</v>
      </c>
      <c r="J852" s="61" t="s">
        <v>940</v>
      </c>
      <c r="K852" s="75" t="s">
        <v>663</v>
      </c>
      <c r="L852" s="61" t="s">
        <v>941</v>
      </c>
      <c r="M852" s="75" t="s">
        <v>663</v>
      </c>
    </row>
    <row r="853" spans="8:13" x14ac:dyDescent="0.25">
      <c r="H853" s="59" t="s">
        <v>942</v>
      </c>
      <c r="I853" s="71">
        <v>66</v>
      </c>
      <c r="J853" s="59" t="s">
        <v>943</v>
      </c>
      <c r="K853" s="71">
        <v>10</v>
      </c>
      <c r="L853" s="59" t="s">
        <v>944</v>
      </c>
      <c r="M853" s="71">
        <v>8</v>
      </c>
    </row>
    <row r="854" spans="8:13" x14ac:dyDescent="0.25">
      <c r="H854" s="61" t="s">
        <v>945</v>
      </c>
      <c r="I854" s="74">
        <v>1240</v>
      </c>
      <c r="J854" s="61" t="s">
        <v>946</v>
      </c>
      <c r="K854" s="73">
        <v>132</v>
      </c>
      <c r="L854" s="61" t="s">
        <v>947</v>
      </c>
      <c r="M854" s="73">
        <v>88</v>
      </c>
    </row>
    <row r="855" spans="8:13" x14ac:dyDescent="0.25">
      <c r="H855" s="59" t="s">
        <v>948</v>
      </c>
      <c r="I855" s="76" t="s">
        <v>663</v>
      </c>
      <c r="J855" s="59" t="s">
        <v>949</v>
      </c>
      <c r="K855" s="76" t="s">
        <v>663</v>
      </c>
      <c r="L855" s="59" t="s">
        <v>950</v>
      </c>
      <c r="M855" s="76" t="s">
        <v>663</v>
      </c>
    </row>
    <row r="856" spans="8:13" x14ac:dyDescent="0.25">
      <c r="H856" s="61" t="s">
        <v>951</v>
      </c>
      <c r="I856" s="73">
        <v>14</v>
      </c>
      <c r="J856" s="61" t="s">
        <v>952</v>
      </c>
      <c r="K856" s="73">
        <v>2</v>
      </c>
      <c r="L856" s="61" t="s">
        <v>953</v>
      </c>
      <c r="M856" s="73">
        <v>2</v>
      </c>
    </row>
    <row r="857" spans="8:13" x14ac:dyDescent="0.25">
      <c r="H857" s="59" t="s">
        <v>834</v>
      </c>
      <c r="I857" s="72">
        <v>6600</v>
      </c>
      <c r="J857" s="59" t="s">
        <v>954</v>
      </c>
      <c r="K857" s="72">
        <v>1530</v>
      </c>
      <c r="L857" s="59" t="s">
        <v>955</v>
      </c>
      <c r="M857" s="71">
        <v>436</v>
      </c>
    </row>
    <row r="858" spans="8:13" x14ac:dyDescent="0.25">
      <c r="H858" s="61" t="s">
        <v>956</v>
      </c>
      <c r="I858" s="73">
        <v>809</v>
      </c>
      <c r="J858" s="61" t="s">
        <v>957</v>
      </c>
      <c r="K858" s="73">
        <v>86</v>
      </c>
      <c r="L858" s="61" t="s">
        <v>958</v>
      </c>
      <c r="M858" s="73">
        <v>59</v>
      </c>
    </row>
    <row r="859" spans="8:13" x14ac:dyDescent="0.25">
      <c r="H859" s="59" t="s">
        <v>959</v>
      </c>
      <c r="I859" s="71">
        <v>934</v>
      </c>
      <c r="J859" s="59" t="s">
        <v>960</v>
      </c>
      <c r="K859" s="71">
        <v>99</v>
      </c>
      <c r="L859" s="59" t="s">
        <v>961</v>
      </c>
      <c r="M859" s="71">
        <v>68</v>
      </c>
    </row>
    <row r="860" spans="8:13" x14ac:dyDescent="0.25">
      <c r="H860" s="61" t="s">
        <v>962</v>
      </c>
      <c r="I860" s="73">
        <v>783</v>
      </c>
      <c r="J860" s="61" t="s">
        <v>963</v>
      </c>
      <c r="K860" s="73">
        <v>83</v>
      </c>
      <c r="L860" s="61" t="s">
        <v>964</v>
      </c>
      <c r="M860" s="73">
        <v>57</v>
      </c>
    </row>
    <row r="861" spans="8:13" x14ac:dyDescent="0.25">
      <c r="H861" s="59" t="s">
        <v>965</v>
      </c>
      <c r="I861" s="71">
        <v>66</v>
      </c>
      <c r="J861" s="59" t="s">
        <v>966</v>
      </c>
      <c r="K861" s="71">
        <v>10</v>
      </c>
      <c r="L861" s="59" t="s">
        <v>967</v>
      </c>
      <c r="M861" s="71">
        <v>8</v>
      </c>
    </row>
    <row r="862" spans="8:13" x14ac:dyDescent="0.25">
      <c r="H862" s="61" t="s">
        <v>963</v>
      </c>
      <c r="I862" s="73">
        <v>75</v>
      </c>
      <c r="J862" s="61" t="s">
        <v>761</v>
      </c>
      <c r="K862" s="73">
        <v>11</v>
      </c>
      <c r="L862" s="61" t="s">
        <v>968</v>
      </c>
      <c r="M862" s="73">
        <v>9</v>
      </c>
    </row>
    <row r="863" spans="8:13" x14ac:dyDescent="0.25">
      <c r="H863" s="59" t="s">
        <v>969</v>
      </c>
      <c r="I863" s="71">
        <v>52</v>
      </c>
      <c r="J863" s="59" t="s">
        <v>970</v>
      </c>
      <c r="K863" s="71">
        <v>8</v>
      </c>
      <c r="L863" s="59" t="s">
        <v>971</v>
      </c>
      <c r="M863" s="71">
        <v>6</v>
      </c>
    </row>
    <row r="864" spans="8:13" x14ac:dyDescent="0.25">
      <c r="H864" s="61" t="s">
        <v>972</v>
      </c>
      <c r="I864" s="84">
        <v>10300</v>
      </c>
      <c r="J864" s="61" t="s">
        <v>701</v>
      </c>
      <c r="K864" s="74">
        <v>4770</v>
      </c>
      <c r="L864" s="61" t="s">
        <v>973</v>
      </c>
      <c r="M864" s="73">
        <v>1420</v>
      </c>
    </row>
    <row r="865" spans="8:13" x14ac:dyDescent="0.25">
      <c r="H865" s="59" t="s">
        <v>820</v>
      </c>
      <c r="I865" s="72">
        <v>6860</v>
      </c>
      <c r="J865" s="59" t="s">
        <v>974</v>
      </c>
      <c r="K865" s="72">
        <v>1500</v>
      </c>
      <c r="L865" s="59" t="s">
        <v>975</v>
      </c>
      <c r="M865" s="71">
        <v>442</v>
      </c>
    </row>
    <row r="866" spans="8:13" x14ac:dyDescent="0.25">
      <c r="H866" s="61" t="s">
        <v>793</v>
      </c>
      <c r="I866" s="73">
        <v>243</v>
      </c>
      <c r="J866" s="61" t="s">
        <v>976</v>
      </c>
      <c r="K866" s="73">
        <v>32</v>
      </c>
      <c r="L866" s="61" t="s">
        <v>625</v>
      </c>
      <c r="M866" s="73">
        <v>25</v>
      </c>
    </row>
    <row r="867" spans="8:13" x14ac:dyDescent="0.25">
      <c r="H867" s="59" t="s">
        <v>805</v>
      </c>
      <c r="I867" s="72">
        <v>6430</v>
      </c>
      <c r="J867" s="59" t="s">
        <v>977</v>
      </c>
      <c r="K867" s="72">
        <v>1410</v>
      </c>
      <c r="L867" s="59" t="s">
        <v>978</v>
      </c>
      <c r="M867" s="71">
        <v>415</v>
      </c>
    </row>
    <row r="868" spans="8:13" x14ac:dyDescent="0.25">
      <c r="H868" s="61" t="s">
        <v>586</v>
      </c>
      <c r="I868" s="74">
        <v>6730</v>
      </c>
      <c r="J868" s="61" t="s">
        <v>979</v>
      </c>
      <c r="K868" s="74">
        <v>1480</v>
      </c>
      <c r="L868" s="61" t="s">
        <v>980</v>
      </c>
      <c r="M868" s="73">
        <v>434</v>
      </c>
    </row>
    <row r="869" spans="8:13" x14ac:dyDescent="0.25">
      <c r="H869" s="59" t="s">
        <v>981</v>
      </c>
      <c r="I869" s="83">
        <v>10200</v>
      </c>
      <c r="J869" s="59" t="s">
        <v>982</v>
      </c>
      <c r="K869" s="72">
        <v>4730</v>
      </c>
      <c r="L869" s="59" t="s">
        <v>983</v>
      </c>
      <c r="M869" s="71">
        <v>1400</v>
      </c>
    </row>
    <row r="870" spans="8:13" x14ac:dyDescent="0.25">
      <c r="H870" s="67" t="s">
        <v>984</v>
      </c>
      <c r="I870" s="85">
        <v>9110</v>
      </c>
      <c r="J870" s="67" t="s">
        <v>905</v>
      </c>
      <c r="K870" s="85">
        <v>2120</v>
      </c>
      <c r="L870" s="67" t="s">
        <v>985</v>
      </c>
      <c r="M870" s="88">
        <v>602</v>
      </c>
    </row>
    <row r="871" spans="8:13" x14ac:dyDescent="0.25">
      <c r="H871" s="57" t="s">
        <v>986</v>
      </c>
      <c r="I871" s="70">
        <v>14100</v>
      </c>
      <c r="J871" s="57" t="s">
        <v>987</v>
      </c>
      <c r="K871" s="87">
        <v>6530</v>
      </c>
      <c r="L871" s="57" t="s">
        <v>988</v>
      </c>
      <c r="M871" s="79">
        <v>1940</v>
      </c>
    </row>
    <row r="872" spans="8:13" x14ac:dyDescent="0.25">
      <c r="H872" s="59" t="s">
        <v>989</v>
      </c>
      <c r="I872" s="71">
        <v>70</v>
      </c>
      <c r="J872" s="59" t="s">
        <v>990</v>
      </c>
      <c r="K872" s="71">
        <v>10</v>
      </c>
      <c r="L872" s="59" t="s">
        <v>991</v>
      </c>
      <c r="M872" s="71">
        <v>8</v>
      </c>
    </row>
    <row r="873" spans="8:13" x14ac:dyDescent="0.25">
      <c r="H873" s="61" t="s">
        <v>992</v>
      </c>
      <c r="I873" s="75" t="s">
        <v>663</v>
      </c>
      <c r="J873" s="61" t="s">
        <v>993</v>
      </c>
      <c r="K873" s="75" t="s">
        <v>663</v>
      </c>
      <c r="L873" s="61" t="s">
        <v>994</v>
      </c>
      <c r="M873" s="75" t="s">
        <v>663</v>
      </c>
    </row>
    <row r="874" spans="8:13" x14ac:dyDescent="0.25">
      <c r="H874" s="59" t="s">
        <v>916</v>
      </c>
      <c r="I874" s="72">
        <v>1880</v>
      </c>
      <c r="J874" s="59" t="s">
        <v>576</v>
      </c>
      <c r="K874" s="71">
        <v>207</v>
      </c>
      <c r="L874" s="59" t="s">
        <v>995</v>
      </c>
      <c r="M874" s="71">
        <v>122</v>
      </c>
    </row>
    <row r="875" spans="8:13" x14ac:dyDescent="0.25">
      <c r="H875" s="61" t="s">
        <v>942</v>
      </c>
      <c r="I875" s="73">
        <v>66</v>
      </c>
      <c r="J875" s="61" t="s">
        <v>996</v>
      </c>
      <c r="K875" s="73">
        <v>10</v>
      </c>
      <c r="L875" s="61" t="s">
        <v>997</v>
      </c>
      <c r="M875" s="73">
        <v>8</v>
      </c>
    </row>
    <row r="876" spans="8:13" x14ac:dyDescent="0.25">
      <c r="H876" s="59" t="s">
        <v>998</v>
      </c>
      <c r="I876" s="71">
        <v>14</v>
      </c>
      <c r="J876" s="59" t="s">
        <v>851</v>
      </c>
      <c r="K876" s="71">
        <v>2</v>
      </c>
      <c r="L876" s="59" t="s">
        <v>999</v>
      </c>
      <c r="M876" s="71">
        <v>2</v>
      </c>
    </row>
    <row r="877" spans="8:13" x14ac:dyDescent="0.25">
      <c r="H877" s="61" t="s">
        <v>1000</v>
      </c>
      <c r="I877" s="73">
        <v>173</v>
      </c>
      <c r="J877" s="61" t="s">
        <v>1001</v>
      </c>
      <c r="K877" s="73">
        <v>25</v>
      </c>
      <c r="L877" s="61" t="s">
        <v>1002</v>
      </c>
      <c r="M877" s="73">
        <v>20</v>
      </c>
    </row>
    <row r="878" spans="8:13" x14ac:dyDescent="0.25">
      <c r="H878" s="59" t="s">
        <v>1003</v>
      </c>
      <c r="I878" s="71">
        <v>153</v>
      </c>
      <c r="J878" s="59" t="s">
        <v>734</v>
      </c>
      <c r="K878" s="71">
        <v>22</v>
      </c>
      <c r="L878" s="59" t="s">
        <v>1004</v>
      </c>
      <c r="M878" s="71">
        <v>18</v>
      </c>
    </row>
    <row r="879" spans="8:13" x14ac:dyDescent="0.25">
      <c r="H879" s="61" t="s">
        <v>1005</v>
      </c>
      <c r="I879" s="74">
        <v>1010</v>
      </c>
      <c r="J879" s="61" t="s">
        <v>1006</v>
      </c>
      <c r="K879" s="73">
        <v>115</v>
      </c>
      <c r="L879" s="61" t="s">
        <v>1007</v>
      </c>
      <c r="M879" s="73">
        <v>86</v>
      </c>
    </row>
    <row r="880" spans="8:13" x14ac:dyDescent="0.25">
      <c r="H880" s="59" t="s">
        <v>1008</v>
      </c>
      <c r="I880" s="72">
        <v>1400</v>
      </c>
      <c r="J880" s="59" t="s">
        <v>1009</v>
      </c>
      <c r="K880" s="71">
        <v>150</v>
      </c>
      <c r="L880" s="59" t="s">
        <v>869</v>
      </c>
      <c r="M880" s="71">
        <v>105</v>
      </c>
    </row>
    <row r="881" spans="8:13" x14ac:dyDescent="0.25">
      <c r="H881" s="61" t="s">
        <v>910</v>
      </c>
      <c r="I881" s="73">
        <v>301</v>
      </c>
      <c r="J881" s="61" t="s">
        <v>1010</v>
      </c>
      <c r="K881" s="73">
        <v>39</v>
      </c>
      <c r="L881" s="61" t="s">
        <v>1011</v>
      </c>
      <c r="M881" s="73">
        <v>31</v>
      </c>
    </row>
    <row r="882" spans="8:13" x14ac:dyDescent="0.25">
      <c r="H882" s="59" t="s">
        <v>1012</v>
      </c>
      <c r="I882" s="71">
        <v>320</v>
      </c>
      <c r="J882" s="59" t="s">
        <v>1013</v>
      </c>
      <c r="K882" s="71">
        <v>42</v>
      </c>
      <c r="L882" s="59" t="s">
        <v>687</v>
      </c>
      <c r="M882" s="71">
        <v>33</v>
      </c>
    </row>
    <row r="883" spans="8:13" x14ac:dyDescent="0.25">
      <c r="H883" s="61" t="s">
        <v>1014</v>
      </c>
      <c r="I883" s="73">
        <v>299</v>
      </c>
      <c r="J883" s="61" t="s">
        <v>1015</v>
      </c>
      <c r="K883" s="73">
        <v>39</v>
      </c>
      <c r="L883" s="61" t="s">
        <v>1016</v>
      </c>
      <c r="M883" s="73">
        <v>31</v>
      </c>
    </row>
    <row r="884" spans="8:13" x14ac:dyDescent="0.25">
      <c r="H884" s="59" t="s">
        <v>1017</v>
      </c>
      <c r="I884" s="72">
        <v>7090</v>
      </c>
      <c r="J884" s="59" t="s">
        <v>1018</v>
      </c>
      <c r="K884" s="72">
        <v>4690</v>
      </c>
      <c r="L884" s="59" t="s">
        <v>757</v>
      </c>
      <c r="M884" s="71">
        <v>2040</v>
      </c>
    </row>
    <row r="885" spans="8:13" x14ac:dyDescent="0.25">
      <c r="H885" s="61" t="s">
        <v>1019</v>
      </c>
      <c r="I885" s="75" t="s">
        <v>663</v>
      </c>
      <c r="J885" s="61" t="s">
        <v>1020</v>
      </c>
      <c r="K885" s="75" t="s">
        <v>663</v>
      </c>
      <c r="L885" s="61" t="s">
        <v>1021</v>
      </c>
      <c r="M885" s="75" t="s">
        <v>663</v>
      </c>
    </row>
    <row r="886" spans="8:13" x14ac:dyDescent="0.25">
      <c r="H886" s="59" t="s">
        <v>1022</v>
      </c>
      <c r="I886" s="76" t="s">
        <v>663</v>
      </c>
      <c r="J886" s="59" t="s">
        <v>1023</v>
      </c>
      <c r="K886" s="76" t="s">
        <v>663</v>
      </c>
      <c r="L886" s="59" t="s">
        <v>1024</v>
      </c>
      <c r="M886" s="76" t="s">
        <v>663</v>
      </c>
    </row>
    <row r="887" spans="8:13" x14ac:dyDescent="0.25">
      <c r="H887" s="61" t="s">
        <v>893</v>
      </c>
      <c r="I887" s="75" t="s">
        <v>663</v>
      </c>
      <c r="J887" s="61" t="s">
        <v>1025</v>
      </c>
      <c r="K887" s="75" t="s">
        <v>663</v>
      </c>
      <c r="L887" s="61" t="s">
        <v>1026</v>
      </c>
      <c r="M887" s="75" t="s">
        <v>663</v>
      </c>
    </row>
    <row r="888" spans="8:13" x14ac:dyDescent="0.25">
      <c r="H888" s="59" t="s">
        <v>1003</v>
      </c>
      <c r="I888" s="71">
        <v>153</v>
      </c>
      <c r="J888" s="59" t="s">
        <v>640</v>
      </c>
      <c r="K888" s="71">
        <v>21</v>
      </c>
      <c r="L888" s="59" t="s">
        <v>1027</v>
      </c>
      <c r="M888" s="71">
        <v>17</v>
      </c>
    </row>
    <row r="889" spans="8:13" x14ac:dyDescent="0.25">
      <c r="H889" s="61" t="s">
        <v>1028</v>
      </c>
      <c r="I889" s="74">
        <v>8070</v>
      </c>
      <c r="J889" s="61" t="s">
        <v>1029</v>
      </c>
      <c r="K889" s="74">
        <v>9910</v>
      </c>
      <c r="L889" s="61" t="s">
        <v>863</v>
      </c>
      <c r="M889" s="84">
        <v>11300</v>
      </c>
    </row>
    <row r="890" spans="8:13" x14ac:dyDescent="0.25">
      <c r="H890" s="59" t="s">
        <v>1030</v>
      </c>
      <c r="I890" s="76" t="s">
        <v>663</v>
      </c>
      <c r="J890" s="59" t="s">
        <v>1031</v>
      </c>
      <c r="K890" s="76" t="s">
        <v>663</v>
      </c>
      <c r="L890" s="59" t="s">
        <v>1032</v>
      </c>
      <c r="M890" s="76" t="s">
        <v>663</v>
      </c>
    </row>
    <row r="891" spans="8:13" x14ac:dyDescent="0.25">
      <c r="H891" s="61" t="s">
        <v>1033</v>
      </c>
      <c r="I891" s="73">
        <v>984</v>
      </c>
      <c r="J891" s="61" t="s">
        <v>1034</v>
      </c>
      <c r="K891" s="73">
        <v>111</v>
      </c>
      <c r="L891" s="61" t="s">
        <v>1035</v>
      </c>
      <c r="M891" s="73">
        <v>82</v>
      </c>
    </row>
    <row r="892" spans="8:13" x14ac:dyDescent="0.25">
      <c r="H892" s="59" t="s">
        <v>1036</v>
      </c>
      <c r="I892" s="71">
        <v>971</v>
      </c>
      <c r="J892" s="59" t="s">
        <v>1037</v>
      </c>
      <c r="K892" s="71">
        <v>110</v>
      </c>
      <c r="L892" s="59" t="s">
        <v>1038</v>
      </c>
      <c r="M892" s="71">
        <v>81</v>
      </c>
    </row>
    <row r="893" spans="8:13" x14ac:dyDescent="0.25">
      <c r="H893" s="61" t="s">
        <v>1039</v>
      </c>
      <c r="I893" s="73">
        <v>555</v>
      </c>
      <c r="J893" s="61" t="s">
        <v>1040</v>
      </c>
      <c r="K893" s="73">
        <v>68</v>
      </c>
      <c r="L893" s="61" t="s">
        <v>1041</v>
      </c>
      <c r="M893" s="73">
        <v>52</v>
      </c>
    </row>
    <row r="894" spans="8:13" x14ac:dyDescent="0.25">
      <c r="H894" s="59" t="s">
        <v>1042</v>
      </c>
      <c r="I894" s="71">
        <v>613</v>
      </c>
      <c r="J894" s="59" t="s">
        <v>1043</v>
      </c>
      <c r="K894" s="71">
        <v>72</v>
      </c>
      <c r="L894" s="59" t="s">
        <v>1044</v>
      </c>
      <c r="M894" s="71">
        <v>54</v>
      </c>
    </row>
    <row r="895" spans="8:13" x14ac:dyDescent="0.25">
      <c r="H895" s="61" t="s">
        <v>1045</v>
      </c>
      <c r="I895" s="73">
        <v>37</v>
      </c>
      <c r="J895" s="61" t="s">
        <v>1046</v>
      </c>
      <c r="K895" s="73">
        <v>6</v>
      </c>
      <c r="L895" s="61" t="s">
        <v>1047</v>
      </c>
      <c r="M895" s="73">
        <v>5</v>
      </c>
    </row>
    <row r="896" spans="8:13" x14ac:dyDescent="0.25">
      <c r="H896" s="59" t="s">
        <v>640</v>
      </c>
      <c r="I896" s="71">
        <v>19</v>
      </c>
      <c r="J896" s="59" t="s">
        <v>1048</v>
      </c>
      <c r="K896" s="71">
        <v>3</v>
      </c>
      <c r="L896" s="59" t="s">
        <v>1049</v>
      </c>
      <c r="M896" s="71">
        <v>2</v>
      </c>
    </row>
    <row r="897" spans="8:13" x14ac:dyDescent="0.25">
      <c r="H897" s="61" t="s">
        <v>774</v>
      </c>
      <c r="I897" s="73">
        <v>755</v>
      </c>
      <c r="J897" s="61" t="s">
        <v>1050</v>
      </c>
      <c r="K897" s="73">
        <v>87</v>
      </c>
      <c r="L897" s="61" t="s">
        <v>898</v>
      </c>
      <c r="M897" s="73">
        <v>65</v>
      </c>
    </row>
    <row r="898" spans="8:13" x14ac:dyDescent="0.25">
      <c r="H898" s="59" t="s">
        <v>1051</v>
      </c>
      <c r="I898" s="71">
        <v>535</v>
      </c>
      <c r="J898" s="59" t="s">
        <v>1052</v>
      </c>
      <c r="K898" s="71">
        <v>62</v>
      </c>
      <c r="L898" s="59" t="s">
        <v>1053</v>
      </c>
      <c r="M898" s="71">
        <v>46</v>
      </c>
    </row>
    <row r="899" spans="8:13" x14ac:dyDescent="0.25">
      <c r="H899" s="61" t="s">
        <v>1054</v>
      </c>
      <c r="I899" s="73">
        <v>2</v>
      </c>
      <c r="J899" s="61" t="s">
        <v>1055</v>
      </c>
      <c r="K899" s="75" t="s">
        <v>663</v>
      </c>
      <c r="L899" s="61" t="s">
        <v>1056</v>
      </c>
      <c r="M899" s="75" t="s">
        <v>663</v>
      </c>
    </row>
    <row r="900" spans="8:13" x14ac:dyDescent="0.25">
      <c r="H900" s="59" t="s">
        <v>1057</v>
      </c>
      <c r="I900" s="71">
        <v>2</v>
      </c>
      <c r="J900" s="59" t="s">
        <v>770</v>
      </c>
      <c r="K900" s="76" t="s">
        <v>663</v>
      </c>
      <c r="L900" s="59" t="s">
        <v>1058</v>
      </c>
      <c r="M900" s="76" t="s">
        <v>663</v>
      </c>
    </row>
    <row r="901" spans="8:13" x14ac:dyDescent="0.25">
      <c r="H901" s="61" t="s">
        <v>1059</v>
      </c>
      <c r="I901" s="73">
        <v>2</v>
      </c>
      <c r="J901" s="61" t="s">
        <v>1060</v>
      </c>
      <c r="K901" s="75" t="s">
        <v>663</v>
      </c>
      <c r="L901" s="61" t="s">
        <v>1061</v>
      </c>
      <c r="M901" s="75" t="s">
        <v>663</v>
      </c>
    </row>
    <row r="902" spans="8:13" x14ac:dyDescent="0.25">
      <c r="H902" s="63" t="s">
        <v>1062</v>
      </c>
      <c r="I902" s="77">
        <v>2</v>
      </c>
      <c r="J902" s="63" t="s">
        <v>1063</v>
      </c>
      <c r="K902" s="78" t="s">
        <v>663</v>
      </c>
      <c r="L902" s="63" t="s">
        <v>1064</v>
      </c>
      <c r="M902" s="78" t="s">
        <v>663</v>
      </c>
    </row>
    <row r="903" spans="8:13" x14ac:dyDescent="0.25">
      <c r="H903" s="57" t="s">
        <v>1065</v>
      </c>
      <c r="I903" s="79">
        <v>126</v>
      </c>
      <c r="J903" s="57" t="s">
        <v>1066</v>
      </c>
      <c r="K903" s="79">
        <v>17</v>
      </c>
      <c r="L903" s="57" t="s">
        <v>1067</v>
      </c>
      <c r="M903" s="79">
        <v>13</v>
      </c>
    </row>
    <row r="904" spans="8:13" x14ac:dyDescent="0.25">
      <c r="H904" s="59" t="s">
        <v>1068</v>
      </c>
      <c r="I904" s="71">
        <v>30</v>
      </c>
      <c r="J904" s="59" t="s">
        <v>1069</v>
      </c>
      <c r="K904" s="71">
        <v>5</v>
      </c>
      <c r="L904" s="59" t="s">
        <v>1070</v>
      </c>
      <c r="M904" s="71">
        <v>4</v>
      </c>
    </row>
    <row r="905" spans="8:13" x14ac:dyDescent="0.25">
      <c r="H905" s="61" t="s">
        <v>1071</v>
      </c>
      <c r="I905" s="73">
        <v>34</v>
      </c>
      <c r="J905" s="61" t="s">
        <v>1072</v>
      </c>
      <c r="K905" s="73">
        <v>5</v>
      </c>
      <c r="L905" s="61" t="s">
        <v>1073</v>
      </c>
      <c r="M905" s="73">
        <v>4</v>
      </c>
    </row>
    <row r="906" spans="8:13" x14ac:dyDescent="0.25">
      <c r="H906" s="59" t="s">
        <v>1074</v>
      </c>
      <c r="I906" s="71">
        <v>1</v>
      </c>
      <c r="J906" s="59" t="s">
        <v>1075</v>
      </c>
      <c r="K906" s="76" t="s">
        <v>663</v>
      </c>
      <c r="L906" s="59" t="s">
        <v>1076</v>
      </c>
      <c r="M906" s="76" t="s">
        <v>663</v>
      </c>
    </row>
    <row r="907" spans="8:13" x14ac:dyDescent="0.25">
      <c r="H907" s="61" t="s">
        <v>1077</v>
      </c>
      <c r="I907" s="73">
        <v>7</v>
      </c>
      <c r="J907" s="61" t="s">
        <v>1078</v>
      </c>
      <c r="K907" s="73">
        <v>1</v>
      </c>
      <c r="L907" s="61" t="s">
        <v>1079</v>
      </c>
      <c r="M907" s="75" t="s">
        <v>663</v>
      </c>
    </row>
    <row r="908" spans="8:13" x14ac:dyDescent="0.25">
      <c r="H908" s="59" t="s">
        <v>1080</v>
      </c>
      <c r="I908" s="71">
        <v>60</v>
      </c>
      <c r="J908" s="59" t="s">
        <v>1081</v>
      </c>
      <c r="K908" s="71">
        <v>9</v>
      </c>
      <c r="L908" s="59" t="s">
        <v>1082</v>
      </c>
      <c r="M908" s="71">
        <v>7</v>
      </c>
    </row>
    <row r="909" spans="8:13" x14ac:dyDescent="0.25">
      <c r="H909" s="61" t="s">
        <v>1083</v>
      </c>
      <c r="I909" s="73">
        <v>4</v>
      </c>
      <c r="J909" s="61" t="s">
        <v>1084</v>
      </c>
      <c r="K909" s="75" t="s">
        <v>663</v>
      </c>
      <c r="L909" s="61" t="s">
        <v>769</v>
      </c>
      <c r="M909" s="75" t="s">
        <v>663</v>
      </c>
    </row>
    <row r="910" spans="8:13" x14ac:dyDescent="0.25">
      <c r="H910" s="59" t="s">
        <v>1085</v>
      </c>
      <c r="I910" s="71">
        <v>30</v>
      </c>
      <c r="J910" s="59" t="s">
        <v>1086</v>
      </c>
      <c r="K910" s="71">
        <v>5</v>
      </c>
      <c r="L910" s="59" t="s">
        <v>1087</v>
      </c>
      <c r="M910" s="71">
        <v>4</v>
      </c>
    </row>
    <row r="911" spans="8:13" x14ac:dyDescent="0.25">
      <c r="H911" s="61" t="s">
        <v>721</v>
      </c>
      <c r="I911" s="73">
        <v>38</v>
      </c>
      <c r="J911" s="61" t="s">
        <v>1088</v>
      </c>
      <c r="K911" s="73">
        <v>6</v>
      </c>
      <c r="L911" s="61" t="s">
        <v>1089</v>
      </c>
      <c r="M911" s="73">
        <v>5</v>
      </c>
    </row>
    <row r="912" spans="8:13" x14ac:dyDescent="0.25">
      <c r="H912" s="59" t="s">
        <v>1090</v>
      </c>
      <c r="I912" s="72">
        <v>2960</v>
      </c>
      <c r="J912" s="59" t="s">
        <v>1091</v>
      </c>
      <c r="K912" s="71">
        <v>467</v>
      </c>
      <c r="L912" s="59" t="s">
        <v>1092</v>
      </c>
      <c r="M912" s="71">
        <v>178</v>
      </c>
    </row>
    <row r="913" spans="8:13" x14ac:dyDescent="0.25">
      <c r="H913" s="61" t="s">
        <v>1093</v>
      </c>
      <c r="I913" s="73">
        <v>26</v>
      </c>
      <c r="J913" s="61" t="s">
        <v>1094</v>
      </c>
      <c r="K913" s="73">
        <v>4</v>
      </c>
      <c r="L913" s="61" t="s">
        <v>1095</v>
      </c>
      <c r="M913" s="73">
        <v>3</v>
      </c>
    </row>
    <row r="914" spans="8:13" x14ac:dyDescent="0.25">
      <c r="H914" s="59" t="s">
        <v>1096</v>
      </c>
      <c r="I914" s="72">
        <v>8140</v>
      </c>
      <c r="J914" s="59" t="s">
        <v>1097</v>
      </c>
      <c r="K914" s="72">
        <v>6960</v>
      </c>
      <c r="L914" s="59" t="s">
        <v>1098</v>
      </c>
      <c r="M914" s="71">
        <v>4380</v>
      </c>
    </row>
    <row r="915" spans="8:13" x14ac:dyDescent="0.25">
      <c r="H915" s="61" t="s">
        <v>1099</v>
      </c>
      <c r="I915" s="73">
        <v>14</v>
      </c>
      <c r="J915" s="61" t="s">
        <v>1100</v>
      </c>
      <c r="K915" s="73">
        <v>2</v>
      </c>
      <c r="L915" s="61" t="s">
        <v>1101</v>
      </c>
      <c r="M915" s="73">
        <v>2</v>
      </c>
    </row>
    <row r="916" spans="8:13" x14ac:dyDescent="0.25">
      <c r="H916" s="59" t="s">
        <v>1102</v>
      </c>
      <c r="I916" s="71">
        <v>19</v>
      </c>
      <c r="J916" s="59" t="s">
        <v>1095</v>
      </c>
      <c r="K916" s="71">
        <v>3</v>
      </c>
      <c r="L916" s="59" t="s">
        <v>1103</v>
      </c>
      <c r="M916" s="71">
        <v>2</v>
      </c>
    </row>
    <row r="917" spans="8:13" x14ac:dyDescent="0.25">
      <c r="H917" s="61" t="s">
        <v>1104</v>
      </c>
      <c r="I917" s="73">
        <v>18</v>
      </c>
      <c r="J917" s="61" t="s">
        <v>1105</v>
      </c>
      <c r="K917" s="73">
        <v>3</v>
      </c>
      <c r="L917" s="61" t="s">
        <v>731</v>
      </c>
      <c r="M917" s="73">
        <v>2</v>
      </c>
    </row>
    <row r="918" spans="8:13" x14ac:dyDescent="0.25">
      <c r="H918" s="59" t="s">
        <v>1106</v>
      </c>
      <c r="I918" s="76" t="s">
        <v>663</v>
      </c>
      <c r="J918" s="59" t="s">
        <v>1107</v>
      </c>
      <c r="K918" s="76" t="s">
        <v>663</v>
      </c>
      <c r="L918" s="59" t="s">
        <v>1108</v>
      </c>
      <c r="M918" s="76" t="s">
        <v>663</v>
      </c>
    </row>
    <row r="919" spans="8:13" x14ac:dyDescent="0.25">
      <c r="H919" s="61" t="s">
        <v>1109</v>
      </c>
      <c r="I919" s="75" t="s">
        <v>663</v>
      </c>
      <c r="J919" s="61" t="s">
        <v>1110</v>
      </c>
      <c r="K919" s="75" t="s">
        <v>663</v>
      </c>
      <c r="L919" s="61" t="s">
        <v>1111</v>
      </c>
      <c r="M919" s="75" t="s">
        <v>663</v>
      </c>
    </row>
    <row r="920" spans="8:13" x14ac:dyDescent="0.25">
      <c r="H920" s="59" t="s">
        <v>1112</v>
      </c>
      <c r="I920" s="76" t="s">
        <v>663</v>
      </c>
      <c r="J920" s="59" t="s">
        <v>1113</v>
      </c>
      <c r="K920" s="76" t="s">
        <v>663</v>
      </c>
      <c r="L920" s="59" t="s">
        <v>1114</v>
      </c>
      <c r="M920" s="76" t="s">
        <v>663</v>
      </c>
    </row>
    <row r="921" spans="8:13" x14ac:dyDescent="0.25">
      <c r="H921" s="61" t="s">
        <v>1115</v>
      </c>
      <c r="I921" s="75" t="s">
        <v>663</v>
      </c>
      <c r="J921" s="61" t="s">
        <v>1116</v>
      </c>
      <c r="K921" s="75" t="s">
        <v>663</v>
      </c>
      <c r="L921" s="61" t="s">
        <v>1117</v>
      </c>
      <c r="M921" s="75" t="s">
        <v>663</v>
      </c>
    </row>
    <row r="922" spans="8:13" x14ac:dyDescent="0.25">
      <c r="H922" s="59" t="s">
        <v>1118</v>
      </c>
      <c r="I922" s="71">
        <v>3</v>
      </c>
      <c r="J922" s="59" t="s">
        <v>1019</v>
      </c>
      <c r="K922" s="76" t="s">
        <v>663</v>
      </c>
      <c r="L922" s="59" t="s">
        <v>1119</v>
      </c>
      <c r="M922" s="76" t="s">
        <v>663</v>
      </c>
    </row>
    <row r="923" spans="8:13" x14ac:dyDescent="0.25">
      <c r="H923" s="61" t="s">
        <v>1120</v>
      </c>
      <c r="I923" s="73">
        <v>22</v>
      </c>
      <c r="J923" s="61" t="s">
        <v>1121</v>
      </c>
      <c r="K923" s="73">
        <v>3</v>
      </c>
      <c r="L923" s="61" t="s">
        <v>1122</v>
      </c>
      <c r="M923" s="73">
        <v>3</v>
      </c>
    </row>
    <row r="924" spans="8:13" x14ac:dyDescent="0.25">
      <c r="H924" s="59" t="s">
        <v>1123</v>
      </c>
      <c r="I924" s="72">
        <v>9320</v>
      </c>
      <c r="J924" s="59" t="s">
        <v>1124</v>
      </c>
      <c r="K924" s="72">
        <v>4460</v>
      </c>
      <c r="L924" s="59" t="s">
        <v>1125</v>
      </c>
      <c r="M924" s="71">
        <v>1360</v>
      </c>
    </row>
    <row r="925" spans="8:13" x14ac:dyDescent="0.25">
      <c r="H925" s="61" t="s">
        <v>810</v>
      </c>
      <c r="I925" s="74">
        <v>8520</v>
      </c>
      <c r="J925" s="61" t="s">
        <v>1126</v>
      </c>
      <c r="K925" s="74">
        <v>4080</v>
      </c>
      <c r="L925" s="61" t="s">
        <v>1127</v>
      </c>
      <c r="M925" s="73">
        <v>1250</v>
      </c>
    </row>
    <row r="926" spans="8:13" x14ac:dyDescent="0.25">
      <c r="H926" s="63" t="s">
        <v>577</v>
      </c>
      <c r="I926" s="82">
        <v>6880</v>
      </c>
      <c r="J926" s="63" t="s">
        <v>1090</v>
      </c>
      <c r="K926" s="82">
        <v>3300</v>
      </c>
      <c r="L926" s="63" t="s">
        <v>1128</v>
      </c>
      <c r="M926" s="77">
        <v>1010</v>
      </c>
    </row>
  </sheetData>
  <mergeCells count="15">
    <mergeCell ref="V472:AB472"/>
    <mergeCell ref="AE472:AF472"/>
    <mergeCell ref="H502:AI502"/>
    <mergeCell ref="A71:J71"/>
    <mergeCell ref="A73:J73"/>
    <mergeCell ref="H415:L415"/>
    <mergeCell ref="H467:P467"/>
    <mergeCell ref="H472:Q472"/>
    <mergeCell ref="T472:U472"/>
    <mergeCell ref="A1:E1"/>
    <mergeCell ref="B6:J6"/>
    <mergeCell ref="A66:I66"/>
    <mergeCell ref="A67:I67"/>
    <mergeCell ref="A68:I68"/>
    <mergeCell ref="A69:I69"/>
  </mergeCells>
  <dataValidations count="1">
    <dataValidation allowBlank="1" showInputMessage="1" showErrorMessage="1" sqref="H589:IU596" xr:uid="{A8E2A71B-139D-40E0-96EB-9E6EEEF05C31}"/>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28515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28515625" customWidth="1"/>
    <col min="8" max="8" width="26.42578125" customWidth="1"/>
    <col min="9" max="9" width="17.7109375" customWidth="1"/>
    <col min="15" max="15" width="25.7109375" customWidth="1"/>
    <col min="16" max="16" width="12.42578125" customWidth="1"/>
    <col min="17" max="17" width="19.7109375" customWidth="1"/>
    <col min="18" max="19" width="12.42578125" customWidth="1"/>
    <col min="20" max="21" width="16.42578125" customWidth="1"/>
    <col min="22" max="22" width="10.7109375" customWidth="1"/>
  </cols>
  <sheetData>
    <row r="1" spans="1:5" x14ac:dyDescent="0.25">
      <c r="A1" s="218" t="s">
        <v>11</v>
      </c>
      <c r="B1" s="218"/>
      <c r="C1" s="218"/>
      <c r="D1" s="218"/>
      <c r="E1" s="218"/>
    </row>
    <row r="2" spans="1:5" x14ac:dyDescent="0.25">
      <c r="A2" s="219" t="s">
        <v>151</v>
      </c>
      <c r="B2" s="219"/>
      <c r="C2" s="219"/>
      <c r="D2" s="219"/>
      <c r="E2" s="219"/>
    </row>
    <row r="19" spans="1:5" x14ac:dyDescent="0.25">
      <c r="A19" t="s">
        <v>152</v>
      </c>
    </row>
    <row r="20" spans="1:5" x14ac:dyDescent="0.25">
      <c r="A20">
        <v>155400</v>
      </c>
      <c r="B20" t="s">
        <v>153</v>
      </c>
    </row>
    <row r="21" spans="1:5" x14ac:dyDescent="0.25">
      <c r="A21" s="219" t="s">
        <v>154</v>
      </c>
      <c r="B21" s="219"/>
      <c r="C21" s="219"/>
      <c r="D21" s="219"/>
      <c r="E21" s="219"/>
    </row>
    <row r="38" spans="1:5" x14ac:dyDescent="0.25">
      <c r="A38" t="s">
        <v>152</v>
      </c>
    </row>
    <row r="39" spans="1:5" x14ac:dyDescent="0.25">
      <c r="A39">
        <v>100800</v>
      </c>
      <c r="B39" t="s">
        <v>153</v>
      </c>
    </row>
    <row r="40" spans="1:5" x14ac:dyDescent="0.25">
      <c r="A40" s="219" t="s">
        <v>155</v>
      </c>
      <c r="B40" s="219"/>
      <c r="C40" s="219"/>
      <c r="D40" s="219"/>
      <c r="E40" s="219"/>
    </row>
    <row r="57" spans="1:5" ht="15.75" thickBot="1" x14ac:dyDescent="0.3">
      <c r="A57" t="s">
        <v>152</v>
      </c>
    </row>
    <row r="58" spans="1:5" ht="15.75" thickBot="1" x14ac:dyDescent="0.3">
      <c r="A58" s="7">
        <v>194000</v>
      </c>
      <c r="B58" t="s">
        <v>156</v>
      </c>
    </row>
    <row r="60" spans="1:5" x14ac:dyDescent="0.25">
      <c r="A60" s="218" t="s">
        <v>157</v>
      </c>
      <c r="B60" s="218"/>
      <c r="C60" s="218"/>
      <c r="D60" s="218"/>
      <c r="E60" s="218"/>
    </row>
    <row r="85" spans="1:37" s="8" customFormat="1" x14ac:dyDescent="0.25">
      <c r="A85" t="s">
        <v>355</v>
      </c>
      <c r="B85">
        <v>55.1</v>
      </c>
      <c r="C85" t="s">
        <v>356</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357</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358</v>
      </c>
      <c r="B88" s="10">
        <f>(B86-B85)/B85</f>
        <v>1.0254083484573502</v>
      </c>
    </row>
    <row r="89" spans="1:37" x14ac:dyDescent="0.25">
      <c r="A89" s="218" t="s">
        <v>158</v>
      </c>
      <c r="B89" s="218"/>
      <c r="C89" s="218"/>
      <c r="D89" s="218"/>
      <c r="E89" s="218"/>
    </row>
    <row r="90" spans="1:37" x14ac:dyDescent="0.25">
      <c r="A90">
        <v>6.6290250000000004</v>
      </c>
      <c r="B90" t="s">
        <v>361</v>
      </c>
      <c r="E90" t="s">
        <v>366</v>
      </c>
    </row>
    <row r="91" spans="1:37" x14ac:dyDescent="0.25">
      <c r="A91">
        <f>1/A90</f>
        <v>0.15085174667466181</v>
      </c>
      <c r="B91" t="s">
        <v>362</v>
      </c>
      <c r="E91" t="s">
        <v>163</v>
      </c>
    </row>
    <row r="92" spans="1:37" x14ac:dyDescent="0.25">
      <c r="A92" s="11">
        <v>0.5</v>
      </c>
      <c r="B92" t="s">
        <v>363</v>
      </c>
      <c r="E92" t="s">
        <v>367</v>
      </c>
    </row>
    <row r="93" spans="1:37" x14ac:dyDescent="0.25">
      <c r="A93">
        <f>A92*A91</f>
        <v>7.5425873337330904E-2</v>
      </c>
      <c r="B93" t="s">
        <v>364</v>
      </c>
      <c r="E93" t="s">
        <v>163</v>
      </c>
    </row>
    <row r="94" spans="1:37" x14ac:dyDescent="0.25">
      <c r="A94">
        <f>1/A93</f>
        <v>13.258050000000001</v>
      </c>
      <c r="B94" t="s">
        <v>365</v>
      </c>
      <c r="E94" t="s">
        <v>163</v>
      </c>
      <c r="J94" s="11"/>
    </row>
    <row r="95" spans="1:37" ht="15.75" thickBot="1" x14ac:dyDescent="0.3">
      <c r="A95">
        <v>8.0274920000000005</v>
      </c>
      <c r="B95" t="s">
        <v>359</v>
      </c>
      <c r="E95" t="s">
        <v>368</v>
      </c>
      <c r="J95" s="11"/>
    </row>
    <row r="96" spans="1:37" ht="15.75" thickBot="1" x14ac:dyDescent="0.3">
      <c r="A96" s="12">
        <f>(A94-A95)/A95</f>
        <v>0.65158059329115492</v>
      </c>
      <c r="B96" t="s">
        <v>360</v>
      </c>
      <c r="C96" s="13"/>
      <c r="E96" t="s">
        <v>163</v>
      </c>
    </row>
    <row r="98" spans="1:5" x14ac:dyDescent="0.25">
      <c r="A98" s="218" t="s">
        <v>159</v>
      </c>
      <c r="B98" s="218"/>
      <c r="C98" s="218"/>
      <c r="D98" s="218"/>
      <c r="E98" s="218"/>
    </row>
    <row r="99" spans="1:5" x14ac:dyDescent="0.25">
      <c r="A99" s="13">
        <v>0.3</v>
      </c>
      <c r="B99" s="11" t="s">
        <v>370</v>
      </c>
    </row>
    <row r="100" spans="1:5" x14ac:dyDescent="0.25">
      <c r="A100">
        <v>63.5</v>
      </c>
      <c r="B100" t="s">
        <v>371</v>
      </c>
    </row>
    <row r="101" spans="1:5" x14ac:dyDescent="0.25">
      <c r="A101">
        <f>1/A100</f>
        <v>1.5748031496062992E-2</v>
      </c>
      <c r="B101" t="s">
        <v>369</v>
      </c>
    </row>
    <row r="102" spans="1:5" x14ac:dyDescent="0.25">
      <c r="A102" s="14">
        <f>A101*(1-A99)</f>
        <v>1.1023622047244094E-2</v>
      </c>
      <c r="B102" t="s">
        <v>372</v>
      </c>
    </row>
    <row r="103" spans="1:5" x14ac:dyDescent="0.25">
      <c r="A103" s="14">
        <f>1/A102</f>
        <v>90.714285714285722</v>
      </c>
      <c r="B103" t="s">
        <v>376</v>
      </c>
    </row>
    <row r="104" spans="1:5" x14ac:dyDescent="0.25">
      <c r="A104" s="13">
        <v>0.35</v>
      </c>
      <c r="B104" t="s">
        <v>373</v>
      </c>
    </row>
    <row r="105" spans="1:5" x14ac:dyDescent="0.25">
      <c r="A105">
        <f>A102*(1-A104)</f>
        <v>7.1653543307086615E-3</v>
      </c>
      <c r="B105" t="s">
        <v>374</v>
      </c>
    </row>
    <row r="106" spans="1:5" ht="15.75" thickBot="1" x14ac:dyDescent="0.3">
      <c r="A106">
        <f>1/A105</f>
        <v>139.56043956043956</v>
      </c>
      <c r="B106" t="s">
        <v>375</v>
      </c>
    </row>
    <row r="107" spans="1:5" ht="15.75" thickBot="1" x14ac:dyDescent="0.3">
      <c r="A107" s="12">
        <f>(A106-A103)/A103</f>
        <v>0.53846153846153832</v>
      </c>
      <c r="B107" t="s">
        <v>377</v>
      </c>
    </row>
    <row r="108" spans="1:5" x14ac:dyDescent="0.25">
      <c r="A108" s="15"/>
    </row>
    <row r="109" spans="1:5" x14ac:dyDescent="0.25">
      <c r="A109" s="218" t="s">
        <v>161</v>
      </c>
      <c r="B109" s="218"/>
      <c r="C109" s="218"/>
      <c r="D109" s="218"/>
      <c r="E109" s="218"/>
    </row>
    <row r="110" spans="1:5" ht="15.75" thickBot="1" x14ac:dyDescent="0.3"/>
    <row r="111" spans="1:5" ht="15.75" thickBot="1" x14ac:dyDescent="0.3">
      <c r="A111" s="12">
        <f>A122</f>
        <v>0.20481927710843381</v>
      </c>
      <c r="B111" t="s">
        <v>379</v>
      </c>
    </row>
    <row r="113" spans="1:12" x14ac:dyDescent="0.25">
      <c r="A113" s="218" t="s">
        <v>160</v>
      </c>
      <c r="B113" s="218"/>
      <c r="C113" s="218"/>
      <c r="D113" s="218"/>
      <c r="E113" s="218"/>
    </row>
    <row r="114" spans="1:12" x14ac:dyDescent="0.25">
      <c r="A114" s="13">
        <v>0.2</v>
      </c>
      <c r="B114" s="11" t="s">
        <v>370</v>
      </c>
    </row>
    <row r="115" spans="1:12" x14ac:dyDescent="0.25">
      <c r="A115">
        <v>1.95</v>
      </c>
      <c r="B115" t="s">
        <v>378</v>
      </c>
    </row>
    <row r="116" spans="1:12" x14ac:dyDescent="0.25">
      <c r="A116">
        <f>1/A115</f>
        <v>0.51282051282051289</v>
      </c>
      <c r="B116" t="s">
        <v>369</v>
      </c>
    </row>
    <row r="117" spans="1:12" x14ac:dyDescent="0.25">
      <c r="A117" s="14">
        <f>A116*(1-A114)</f>
        <v>0.41025641025641035</v>
      </c>
      <c r="B117" t="s">
        <v>372</v>
      </c>
    </row>
    <row r="118" spans="1:12" x14ac:dyDescent="0.25">
      <c r="A118" s="14">
        <f>1/A117</f>
        <v>2.4374999999999996</v>
      </c>
      <c r="B118" t="s">
        <v>376</v>
      </c>
    </row>
    <row r="119" spans="1:12" x14ac:dyDescent="0.25">
      <c r="A119" s="13">
        <v>0.17</v>
      </c>
      <c r="B119" t="s">
        <v>373</v>
      </c>
    </row>
    <row r="120" spans="1:12" x14ac:dyDescent="0.25">
      <c r="A120">
        <f>A117*(1-A119)</f>
        <v>0.34051282051282056</v>
      </c>
      <c r="B120" t="s">
        <v>374</v>
      </c>
    </row>
    <row r="121" spans="1:12" ht="15.75" thickBot="1" x14ac:dyDescent="0.3">
      <c r="A121">
        <f>1/A120</f>
        <v>2.9367469879518069</v>
      </c>
      <c r="B121" t="s">
        <v>375</v>
      </c>
    </row>
    <row r="122" spans="1:12" ht="15.75" thickBot="1" x14ac:dyDescent="0.3">
      <c r="A122" s="12">
        <f>(A121-A118)/A118</f>
        <v>0.20481927710843381</v>
      </c>
      <c r="B122" t="s">
        <v>377</v>
      </c>
    </row>
    <row r="124" spans="1:12" x14ac:dyDescent="0.25">
      <c r="A124" s="218" t="s">
        <v>380</v>
      </c>
      <c r="B124" s="218"/>
      <c r="C124" s="218"/>
      <c r="D124" s="218"/>
      <c r="E124" s="218"/>
      <c r="J124" s="16"/>
    </row>
    <row r="125" spans="1:12" x14ac:dyDescent="0.25">
      <c r="A125" s="17">
        <v>4.4824543659231753E-4</v>
      </c>
      <c r="B125" t="s">
        <v>382</v>
      </c>
      <c r="K125" s="11"/>
      <c r="L125" s="11"/>
    </row>
    <row r="126" spans="1:12" x14ac:dyDescent="0.25">
      <c r="A126">
        <v>1.27</v>
      </c>
      <c r="B126" t="s">
        <v>386</v>
      </c>
      <c r="F126" s="18"/>
      <c r="J126" s="1"/>
      <c r="K126" s="17"/>
      <c r="L126" s="17"/>
    </row>
    <row r="127" spans="1:12" x14ac:dyDescent="0.25">
      <c r="A127">
        <f>(1/CONVERT(A125/A126,"mi","km")*0.00105505585)</f>
        <v>1.857438352962903</v>
      </c>
      <c r="B127" t="s">
        <v>383</v>
      </c>
      <c r="K127" s="17"/>
      <c r="L127" s="17"/>
    </row>
    <row r="128" spans="1:12" x14ac:dyDescent="0.25">
      <c r="A128">
        <f>1/A127</f>
        <v>0.53837587578874124</v>
      </c>
      <c r="B128" t="s">
        <v>384</v>
      </c>
      <c r="F128" s="18"/>
      <c r="K128" s="13"/>
      <c r="L128" s="11"/>
    </row>
    <row r="129" spans="1:12" x14ac:dyDescent="0.25">
      <c r="A129">
        <v>1.07</v>
      </c>
      <c r="B129" t="s">
        <v>381</v>
      </c>
      <c r="F129" s="18"/>
      <c r="K129" s="13"/>
      <c r="L129" s="11"/>
    </row>
    <row r="130" spans="1:12" ht="15.75" thickBot="1" x14ac:dyDescent="0.3">
      <c r="A130">
        <f>1/A129</f>
        <v>0.93457943925233644</v>
      </c>
      <c r="B130" t="s">
        <v>385</v>
      </c>
      <c r="F130" s="18"/>
      <c r="K130" s="11"/>
      <c r="L130" s="11"/>
    </row>
    <row r="131" spans="1:12" ht="15.75" thickBot="1" x14ac:dyDescent="0.3">
      <c r="A131" s="12">
        <f>(A130-A128)/A128</f>
        <v>0.73592369435785332</v>
      </c>
      <c r="B131" t="s">
        <v>377</v>
      </c>
      <c r="F131" s="18"/>
    </row>
    <row r="133" spans="1:12" x14ac:dyDescent="0.25">
      <c r="A133" s="16"/>
      <c r="B133" s="11"/>
      <c r="C133" s="11"/>
    </row>
    <row r="134" spans="1:12" x14ac:dyDescent="0.25">
      <c r="A134" s="218" t="s">
        <v>100</v>
      </c>
      <c r="B134" s="218"/>
      <c r="C134" s="218"/>
      <c r="D134" s="218"/>
      <c r="E134" s="218"/>
    </row>
    <row r="135" spans="1:12" x14ac:dyDescent="0.25">
      <c r="A135" s="19" t="s">
        <v>397</v>
      </c>
      <c r="B135" s="20"/>
      <c r="C135" s="20"/>
      <c r="D135" s="20"/>
      <c r="E135" s="20"/>
      <c r="F135" s="20"/>
      <c r="G135" s="20"/>
    </row>
    <row r="136" spans="1:12" ht="15.75" x14ac:dyDescent="0.3">
      <c r="A136" s="21"/>
      <c r="B136" s="221" t="s">
        <v>398</v>
      </c>
      <c r="C136" s="222"/>
      <c r="D136" s="222"/>
      <c r="E136" s="223"/>
      <c r="F136" s="20"/>
      <c r="G136" s="20"/>
    </row>
    <row r="137" spans="1:12" ht="15.75" x14ac:dyDescent="0.3">
      <c r="A137" s="22"/>
      <c r="B137" s="221" t="s">
        <v>399</v>
      </c>
      <c r="C137" s="223"/>
      <c r="D137" s="221" t="s">
        <v>400</v>
      </c>
      <c r="E137" s="223"/>
      <c r="F137" s="20"/>
      <c r="G137" s="20"/>
    </row>
    <row r="138" spans="1:12" ht="15.75" x14ac:dyDescent="0.3">
      <c r="A138" s="23" t="s">
        <v>401</v>
      </c>
      <c r="B138" s="24" t="s">
        <v>402</v>
      </c>
      <c r="C138" s="24" t="s">
        <v>403</v>
      </c>
      <c r="D138" s="24" t="s">
        <v>402</v>
      </c>
      <c r="E138" s="24" t="s">
        <v>403</v>
      </c>
      <c r="F138" s="20"/>
      <c r="G138" s="25" t="s">
        <v>404</v>
      </c>
    </row>
    <row r="139" spans="1:12" x14ac:dyDescent="0.25">
      <c r="A139" s="26" t="s">
        <v>405</v>
      </c>
      <c r="B139" s="27">
        <v>95</v>
      </c>
      <c r="C139" s="28">
        <v>95</v>
      </c>
      <c r="D139" s="27">
        <v>50</v>
      </c>
      <c r="E139" s="28">
        <v>50</v>
      </c>
      <c r="F139" s="25" t="s">
        <v>124</v>
      </c>
      <c r="G139" s="20">
        <f>(C139-E139)/C139</f>
        <v>0.47368421052631576</v>
      </c>
    </row>
    <row r="140" spans="1:12" x14ac:dyDescent="0.25">
      <c r="A140" s="29" t="s">
        <v>406</v>
      </c>
      <c r="B140" s="30">
        <v>100</v>
      </c>
      <c r="C140" s="31">
        <v>100</v>
      </c>
      <c r="D140" s="30">
        <v>70</v>
      </c>
      <c r="E140" s="31">
        <v>70</v>
      </c>
      <c r="F140" s="25" t="s">
        <v>124</v>
      </c>
      <c r="G140" s="20">
        <f t="shared" ref="G140:G156" si="0">(C140-E140)/C140</f>
        <v>0.3</v>
      </c>
    </row>
    <row r="141" spans="1:12" x14ac:dyDescent="0.25">
      <c r="A141" s="29" t="s">
        <v>407</v>
      </c>
      <c r="B141" s="30">
        <v>95</v>
      </c>
      <c r="C141" s="31">
        <v>95</v>
      </c>
      <c r="D141" s="30">
        <v>50</v>
      </c>
      <c r="E141" s="31">
        <v>50</v>
      </c>
      <c r="F141" s="25" t="s">
        <v>124</v>
      </c>
      <c r="G141" s="20">
        <f t="shared" si="0"/>
        <v>0.47368421052631576</v>
      </c>
    </row>
    <row r="142" spans="1:12" x14ac:dyDescent="0.25">
      <c r="A142" s="29" t="s">
        <v>408</v>
      </c>
      <c r="B142" s="30">
        <v>105</v>
      </c>
      <c r="C142" s="31">
        <v>105</v>
      </c>
      <c r="D142" s="30">
        <v>110</v>
      </c>
      <c r="E142" s="31">
        <v>110</v>
      </c>
      <c r="F142" s="32" t="s">
        <v>424</v>
      </c>
      <c r="G142" s="20">
        <f t="shared" si="0"/>
        <v>-4.7619047619047616E-2</v>
      </c>
    </row>
    <row r="143" spans="1:12" x14ac:dyDescent="0.25">
      <c r="A143" s="29" t="s">
        <v>409</v>
      </c>
      <c r="B143" s="30">
        <v>80</v>
      </c>
      <c r="C143" s="31">
        <v>80</v>
      </c>
      <c r="D143" s="30">
        <v>35</v>
      </c>
      <c r="E143" s="31">
        <v>35</v>
      </c>
      <c r="F143" s="25" t="s">
        <v>124</v>
      </c>
      <c r="G143" s="20">
        <f t="shared" si="0"/>
        <v>0.5625</v>
      </c>
    </row>
    <row r="144" spans="1:12" x14ac:dyDescent="0.25">
      <c r="A144" s="29" t="s">
        <v>410</v>
      </c>
      <c r="B144" s="30">
        <v>70</v>
      </c>
      <c r="C144" s="31">
        <v>70</v>
      </c>
      <c r="D144" s="30">
        <v>50</v>
      </c>
      <c r="E144" s="31">
        <v>50</v>
      </c>
      <c r="F144" s="25" t="s">
        <v>124</v>
      </c>
      <c r="G144" s="20">
        <f t="shared" si="0"/>
        <v>0.2857142857142857</v>
      </c>
    </row>
    <row r="145" spans="1:9" x14ac:dyDescent="0.25">
      <c r="A145" s="29" t="s">
        <v>411</v>
      </c>
      <c r="B145" s="30">
        <v>90</v>
      </c>
      <c r="C145" s="31">
        <v>90</v>
      </c>
      <c r="D145" s="30">
        <v>80</v>
      </c>
      <c r="E145" s="31">
        <v>80</v>
      </c>
      <c r="F145" s="25" t="s">
        <v>412</v>
      </c>
      <c r="G145" s="20">
        <f t="shared" si="0"/>
        <v>0.1111111111111111</v>
      </c>
    </row>
    <row r="146" spans="1:9" x14ac:dyDescent="0.25">
      <c r="A146" s="29" t="s">
        <v>413</v>
      </c>
      <c r="B146" s="30">
        <v>100</v>
      </c>
      <c r="C146" s="31">
        <v>100</v>
      </c>
      <c r="D146" s="30">
        <v>90</v>
      </c>
      <c r="E146" s="31">
        <v>90</v>
      </c>
      <c r="F146" s="25" t="s">
        <v>124</v>
      </c>
      <c r="G146" s="20">
        <f t="shared" si="0"/>
        <v>0.1</v>
      </c>
    </row>
    <row r="147" spans="1:9" x14ac:dyDescent="0.25">
      <c r="A147" s="29" t="s">
        <v>414</v>
      </c>
      <c r="B147" s="30">
        <v>80</v>
      </c>
      <c r="C147" s="31">
        <v>80</v>
      </c>
      <c r="D147" s="30">
        <v>40</v>
      </c>
      <c r="E147" s="31">
        <v>40</v>
      </c>
      <c r="F147" s="25" t="s">
        <v>124</v>
      </c>
      <c r="G147" s="20">
        <f t="shared" si="0"/>
        <v>0.5</v>
      </c>
    </row>
    <row r="148" spans="1:9" x14ac:dyDescent="0.25">
      <c r="A148" s="29" t="s">
        <v>415</v>
      </c>
      <c r="B148" s="30">
        <v>80</v>
      </c>
      <c r="C148" s="31">
        <v>80</v>
      </c>
      <c r="D148" s="30">
        <v>50</v>
      </c>
      <c r="E148" s="31">
        <v>50</v>
      </c>
      <c r="F148" s="25" t="s">
        <v>124</v>
      </c>
      <c r="G148" s="20">
        <f t="shared" si="0"/>
        <v>0.375</v>
      </c>
    </row>
    <row r="149" spans="1:9" x14ac:dyDescent="0.25">
      <c r="A149" s="29" t="s">
        <v>416</v>
      </c>
      <c r="B149" s="30">
        <v>90</v>
      </c>
      <c r="C149" s="31">
        <v>90</v>
      </c>
      <c r="D149" s="30">
        <v>80</v>
      </c>
      <c r="E149" s="31">
        <v>80</v>
      </c>
      <c r="F149" s="25" t="s">
        <v>412</v>
      </c>
      <c r="G149" s="20">
        <f t="shared" si="0"/>
        <v>0.1111111111111111</v>
      </c>
    </row>
    <row r="150" spans="1:9" x14ac:dyDescent="0.25">
      <c r="A150" s="29" t="s">
        <v>417</v>
      </c>
      <c r="B150" s="30">
        <v>95</v>
      </c>
      <c r="C150" s="31">
        <v>95</v>
      </c>
      <c r="D150" s="30">
        <v>90</v>
      </c>
      <c r="E150" s="31">
        <v>90</v>
      </c>
      <c r="F150" s="32" t="s">
        <v>424</v>
      </c>
      <c r="G150" s="20">
        <f t="shared" si="0"/>
        <v>5.2631578947368418E-2</v>
      </c>
    </row>
    <row r="151" spans="1:9" x14ac:dyDescent="0.25">
      <c r="A151" s="29" t="s">
        <v>418</v>
      </c>
      <c r="B151" s="30">
        <v>95</v>
      </c>
      <c r="C151" s="31">
        <v>95</v>
      </c>
      <c r="D151" s="30">
        <v>90</v>
      </c>
      <c r="E151" s="31">
        <v>90</v>
      </c>
      <c r="F151" s="32" t="s">
        <v>424</v>
      </c>
      <c r="G151" s="20">
        <f t="shared" si="0"/>
        <v>5.2631578947368418E-2</v>
      </c>
    </row>
    <row r="152" spans="1:9" x14ac:dyDescent="0.25">
      <c r="A152" s="29" t="s">
        <v>419</v>
      </c>
      <c r="B152" s="30">
        <v>80</v>
      </c>
      <c r="C152" s="31">
        <v>50</v>
      </c>
      <c r="D152" s="30">
        <v>30</v>
      </c>
      <c r="E152" s="31">
        <v>30</v>
      </c>
      <c r="F152" s="25" t="s">
        <v>123</v>
      </c>
      <c r="G152" s="20">
        <f>(C152-E152)/C152</f>
        <v>0.4</v>
      </c>
    </row>
    <row r="153" spans="1:9" x14ac:dyDescent="0.25">
      <c r="A153" s="29" t="s">
        <v>420</v>
      </c>
      <c r="B153" s="30">
        <v>90</v>
      </c>
      <c r="C153" s="31">
        <v>90</v>
      </c>
      <c r="D153" s="30">
        <v>70</v>
      </c>
      <c r="E153" s="31">
        <v>70</v>
      </c>
      <c r="F153" s="25" t="s">
        <v>120</v>
      </c>
      <c r="G153" s="20">
        <f t="shared" si="0"/>
        <v>0.22222222222222221</v>
      </c>
    </row>
    <row r="154" spans="1:9" x14ac:dyDescent="0.25">
      <c r="A154" s="29" t="s">
        <v>421</v>
      </c>
      <c r="B154" s="30">
        <v>95</v>
      </c>
      <c r="C154" s="31">
        <v>90</v>
      </c>
      <c r="D154" s="30">
        <v>80</v>
      </c>
      <c r="E154" s="31">
        <v>80</v>
      </c>
      <c r="F154" s="32" t="s">
        <v>424</v>
      </c>
      <c r="G154" s="20">
        <f t="shared" si="0"/>
        <v>0.1111111111111111</v>
      </c>
      <c r="I154" s="33"/>
    </row>
    <row r="155" spans="1:9" x14ac:dyDescent="0.25">
      <c r="A155" s="29" t="s">
        <v>422</v>
      </c>
      <c r="B155" s="30">
        <v>80</v>
      </c>
      <c r="C155" s="31">
        <v>65</v>
      </c>
      <c r="D155" s="30">
        <v>60</v>
      </c>
      <c r="E155" s="31">
        <v>30</v>
      </c>
      <c r="F155" s="25" t="s">
        <v>121</v>
      </c>
      <c r="G155" s="20">
        <f t="shared" si="0"/>
        <v>0.53846153846153844</v>
      </c>
    </row>
    <row r="156" spans="1:9" x14ac:dyDescent="0.25">
      <c r="A156" s="34" t="s">
        <v>423</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412</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18" t="s">
        <v>164</v>
      </c>
      <c r="B165" s="218"/>
      <c r="C165" s="218"/>
      <c r="D165" s="218"/>
      <c r="E165" s="218"/>
    </row>
    <row r="166" spans="1:7" ht="15.75" thickBot="1" x14ac:dyDescent="0.3">
      <c r="A166" t="s">
        <v>165</v>
      </c>
      <c r="B166" s="13">
        <v>0.4</v>
      </c>
    </row>
    <row r="167" spans="1:7" ht="15.75" thickBot="1" x14ac:dyDescent="0.3">
      <c r="A167" t="s">
        <v>166</v>
      </c>
      <c r="B167" s="37">
        <f>(1+B166)^(1/(2020-2010))-1</f>
        <v>3.4219694129380196E-2</v>
      </c>
    </row>
    <row r="168" spans="1:7" x14ac:dyDescent="0.25">
      <c r="B168" s="38"/>
    </row>
    <row r="169" spans="1:7" x14ac:dyDescent="0.25">
      <c r="A169" s="218" t="s">
        <v>387</v>
      </c>
      <c r="B169" s="218"/>
    </row>
    <row r="170" spans="1:7" x14ac:dyDescent="0.25">
      <c r="A170" t="s">
        <v>388</v>
      </c>
      <c r="B170" s="39">
        <v>972.7</v>
      </c>
    </row>
    <row r="171" spans="1:7" ht="15.75" thickBot="1" x14ac:dyDescent="0.3">
      <c r="A171" t="s">
        <v>389</v>
      </c>
      <c r="B171" s="40">
        <f>400.9+53.5+276.5+255.7+63.5+462.5+B170+975.4+227.6+436.5</f>
        <v>4124.8</v>
      </c>
    </row>
    <row r="172" spans="1:7" ht="15.75" thickBot="1" x14ac:dyDescent="0.3">
      <c r="A172" t="s">
        <v>390</v>
      </c>
      <c r="B172" s="37">
        <f>B170/B171</f>
        <v>0.23581749418153608</v>
      </c>
    </row>
    <row r="173" spans="1:7" x14ac:dyDescent="0.25">
      <c r="B173" s="38"/>
    </row>
    <row r="174" spans="1:7" x14ac:dyDescent="0.25">
      <c r="A174" s="218" t="s">
        <v>171</v>
      </c>
      <c r="B174" s="218"/>
      <c r="C174" s="218"/>
      <c r="D174" s="218"/>
      <c r="E174" s="218"/>
    </row>
    <row r="175" spans="1:7" ht="15.75" thickBot="1" x14ac:dyDescent="0.3">
      <c r="A175" t="s">
        <v>396</v>
      </c>
      <c r="B175" s="38">
        <v>0.1246</v>
      </c>
    </row>
    <row r="176" spans="1:7" ht="15.75" thickBot="1" x14ac:dyDescent="0.3">
      <c r="A176" t="s">
        <v>392</v>
      </c>
      <c r="B176" s="37">
        <f>1-B175</f>
        <v>0.87539999999999996</v>
      </c>
    </row>
    <row r="178" spans="1:5" x14ac:dyDescent="0.25">
      <c r="A178" s="218" t="s">
        <v>167</v>
      </c>
      <c r="B178" s="218"/>
      <c r="C178" s="218"/>
      <c r="D178" s="218"/>
      <c r="E178" s="218"/>
    </row>
    <row r="179" spans="1:5" x14ac:dyDescent="0.25">
      <c r="A179" t="s">
        <v>394</v>
      </c>
      <c r="B179">
        <v>197000</v>
      </c>
    </row>
    <row r="180" spans="1:5" ht="15.75" thickBot="1" x14ac:dyDescent="0.3">
      <c r="A180" t="s">
        <v>395</v>
      </c>
      <c r="B180">
        <v>175000</v>
      </c>
    </row>
    <row r="181" spans="1:5" ht="15.75" thickBot="1" x14ac:dyDescent="0.3">
      <c r="A181" t="s">
        <v>168</v>
      </c>
      <c r="B181" s="12">
        <f>B179/B180</f>
        <v>1.1257142857142857</v>
      </c>
    </row>
    <row r="183" spans="1:5" x14ac:dyDescent="0.25">
      <c r="A183" s="218" t="s">
        <v>169</v>
      </c>
      <c r="B183" s="218"/>
      <c r="C183" s="218"/>
      <c r="D183" s="218"/>
      <c r="E183" s="218"/>
    </row>
    <row r="184" spans="1:5" x14ac:dyDescent="0.25">
      <c r="A184" t="s">
        <v>1146</v>
      </c>
      <c r="B184" s="90">
        <v>1.2E-2</v>
      </c>
    </row>
    <row r="185" spans="1:5" x14ac:dyDescent="0.25">
      <c r="A185" t="s">
        <v>1147</v>
      </c>
      <c r="B185" s="90">
        <v>2.4E-2</v>
      </c>
    </row>
    <row r="186" spans="1:5" x14ac:dyDescent="0.25">
      <c r="A186" t="s">
        <v>1148</v>
      </c>
      <c r="B186">
        <f>2050-2018+1</f>
        <v>33</v>
      </c>
    </row>
    <row r="187" spans="1:5" x14ac:dyDescent="0.25">
      <c r="A187" t="s">
        <v>1149</v>
      </c>
      <c r="B187" s="11">
        <f>(1-B184)^B186</f>
        <v>0.67139665221009714</v>
      </c>
    </row>
    <row r="188" spans="1:5" ht="15.75" thickBot="1" x14ac:dyDescent="0.3">
      <c r="A188" t="s">
        <v>1150</v>
      </c>
      <c r="B188" s="11">
        <f>(1-B185)^B186</f>
        <v>0.44858421050781644</v>
      </c>
    </row>
    <row r="189" spans="1:5" ht="15.75" thickBot="1" x14ac:dyDescent="0.3">
      <c r="A189" t="s">
        <v>1151</v>
      </c>
      <c r="B189" s="12">
        <f>(B187-B188)/B187</f>
        <v>0.33186409400289502</v>
      </c>
    </row>
    <row r="191" spans="1:5" x14ac:dyDescent="0.25">
      <c r="A191" s="218" t="s">
        <v>181</v>
      </c>
      <c r="B191" s="218"/>
      <c r="C191" s="218"/>
      <c r="D191" s="218"/>
      <c r="E191" s="218"/>
    </row>
    <row r="192" spans="1:5" x14ac:dyDescent="0.25">
      <c r="A192" s="16" t="s">
        <v>173</v>
      </c>
      <c r="B192" s="16" t="s">
        <v>174</v>
      </c>
      <c r="C192" s="16"/>
    </row>
    <row r="193" spans="1:9" x14ac:dyDescent="0.25">
      <c r="A193" t="s">
        <v>175</v>
      </c>
      <c r="B193" s="17">
        <v>15277777.777777778</v>
      </c>
      <c r="C193" t="s">
        <v>176</v>
      </c>
    </row>
    <row r="194" spans="1:9" x14ac:dyDescent="0.25">
      <c r="A194" t="s">
        <v>177</v>
      </c>
      <c r="B194" s="17">
        <f>3.4*10^6</f>
        <v>3400000</v>
      </c>
      <c r="C194" s="41"/>
    </row>
    <row r="195" spans="1:9" x14ac:dyDescent="0.25">
      <c r="A195" t="s">
        <v>178</v>
      </c>
      <c r="B195">
        <v>2</v>
      </c>
    </row>
    <row r="196" spans="1:9" ht="15.75" thickBot="1" x14ac:dyDescent="0.3">
      <c r="A196" t="s">
        <v>179</v>
      </c>
      <c r="B196" s="17">
        <f>B195*B194</f>
        <v>6800000</v>
      </c>
    </row>
    <row r="197" spans="1:9" ht="15.75" thickBot="1" x14ac:dyDescent="0.3">
      <c r="A197" t="s">
        <v>180</v>
      </c>
      <c r="B197" s="12">
        <f>B196/B193</f>
        <v>0.44509090909090909</v>
      </c>
    </row>
    <row r="199" spans="1:9" x14ac:dyDescent="0.25">
      <c r="A199" s="128" t="s">
        <v>1880</v>
      </c>
    </row>
    <row r="201" spans="1:9" x14ac:dyDescent="0.25">
      <c r="A201" s="129" t="s">
        <v>1901</v>
      </c>
      <c r="B201" s="220" t="s">
        <v>1884</v>
      </c>
      <c r="C201" s="220"/>
      <c r="D201" s="220"/>
      <c r="E201" s="220"/>
      <c r="F201" s="220"/>
      <c r="G201" s="220"/>
      <c r="H201" s="220"/>
      <c r="I201" s="220"/>
    </row>
    <row r="202" spans="1:9" x14ac:dyDescent="0.25">
      <c r="A202" s="42" t="s">
        <v>1885</v>
      </c>
      <c r="B202" s="42" t="s">
        <v>1886</v>
      </c>
      <c r="C202" s="42" t="s">
        <v>1887</v>
      </c>
      <c r="D202" s="42" t="s">
        <v>1888</v>
      </c>
      <c r="E202" s="42" t="s">
        <v>1239</v>
      </c>
      <c r="F202" s="42" t="s">
        <v>86</v>
      </c>
      <c r="G202" s="42" t="s">
        <v>1889</v>
      </c>
      <c r="H202" s="42" t="s">
        <v>1890</v>
      </c>
      <c r="I202" s="42" t="s">
        <v>1891</v>
      </c>
    </row>
    <row r="203" spans="1:9" x14ac:dyDescent="0.25">
      <c r="A203" s="42" t="s">
        <v>1892</v>
      </c>
      <c r="B203">
        <v>0</v>
      </c>
      <c r="C203">
        <v>6</v>
      </c>
      <c r="D203">
        <v>9</v>
      </c>
      <c r="E203">
        <v>25</v>
      </c>
      <c r="F203">
        <v>21</v>
      </c>
      <c r="G203">
        <v>215</v>
      </c>
      <c r="H203">
        <v>81</v>
      </c>
      <c r="I203">
        <v>134</v>
      </c>
    </row>
    <row r="204" spans="1:9" x14ac:dyDescent="0.25">
      <c r="A204" s="42" t="s">
        <v>1893</v>
      </c>
      <c r="B204">
        <v>4</v>
      </c>
      <c r="C204">
        <v>3</v>
      </c>
      <c r="D204">
        <v>15</v>
      </c>
      <c r="E204">
        <v>40</v>
      </c>
      <c r="F204">
        <v>43</v>
      </c>
      <c r="G204">
        <v>163</v>
      </c>
      <c r="H204">
        <v>56</v>
      </c>
      <c r="I204">
        <v>94</v>
      </c>
    </row>
    <row r="205" spans="1:9" ht="15.75" thickBot="1" x14ac:dyDescent="0.3">
      <c r="A205" s="42" t="s">
        <v>1894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1895</v>
      </c>
      <c r="B206" s="12">
        <f>SUM(G205:H205)/SUM(G203:H203)</f>
        <v>-0.26013513513513514</v>
      </c>
    </row>
    <row r="207" spans="1:9" ht="15.75" thickBot="1" x14ac:dyDescent="0.3">
      <c r="A207" t="s">
        <v>1896</v>
      </c>
      <c r="B207" s="12">
        <f>I205/I203</f>
        <v>-0.29850746268656714</v>
      </c>
    </row>
    <row r="209" spans="1:9" x14ac:dyDescent="0.25">
      <c r="A209" s="129" t="s">
        <v>1902</v>
      </c>
      <c r="B209" s="220" t="s">
        <v>1884</v>
      </c>
      <c r="C209" s="220"/>
      <c r="D209" s="220"/>
      <c r="E209" s="220"/>
      <c r="F209" s="220"/>
      <c r="G209" s="220"/>
      <c r="H209" s="220"/>
      <c r="I209" s="220"/>
    </row>
    <row r="210" spans="1:9" x14ac:dyDescent="0.25">
      <c r="A210" s="42" t="s">
        <v>1885</v>
      </c>
      <c r="B210" s="42" t="s">
        <v>1886</v>
      </c>
      <c r="C210" s="42" t="s">
        <v>1887</v>
      </c>
      <c r="D210" s="42" t="s">
        <v>1888</v>
      </c>
      <c r="E210" s="42" t="s">
        <v>1239</v>
      </c>
      <c r="F210" s="42" t="s">
        <v>86</v>
      </c>
      <c r="G210" s="42" t="s">
        <v>1889</v>
      </c>
      <c r="H210" s="42" t="s">
        <v>1890</v>
      </c>
      <c r="I210" s="42" t="s">
        <v>1891</v>
      </c>
    </row>
    <row r="211" spans="1:9" x14ac:dyDescent="0.25">
      <c r="A211" s="42" t="s">
        <v>1892</v>
      </c>
      <c r="B211">
        <v>0</v>
      </c>
      <c r="C211">
        <v>17</v>
      </c>
      <c r="D211">
        <v>18</v>
      </c>
      <c r="E211">
        <v>22</v>
      </c>
      <c r="F211">
        <v>12</v>
      </c>
      <c r="G211">
        <v>73</v>
      </c>
      <c r="H211">
        <v>21</v>
      </c>
      <c r="I211">
        <v>21</v>
      </c>
    </row>
    <row r="212" spans="1:9" x14ac:dyDescent="0.25">
      <c r="A212" s="42" t="s">
        <v>1893</v>
      </c>
      <c r="B212">
        <v>0</v>
      </c>
      <c r="C212">
        <v>15</v>
      </c>
      <c r="D212">
        <v>22</v>
      </c>
      <c r="E212">
        <v>39</v>
      </c>
      <c r="F212">
        <v>23</v>
      </c>
      <c r="G212">
        <v>51</v>
      </c>
      <c r="H212">
        <v>17</v>
      </c>
      <c r="I212">
        <v>19</v>
      </c>
    </row>
    <row r="213" spans="1:9" ht="15.75" thickBot="1" x14ac:dyDescent="0.3">
      <c r="A213" s="42" t="s">
        <v>1894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1895</v>
      </c>
      <c r="B214" s="12">
        <f>SUM(G213:H213)/SUM(G211:H211)</f>
        <v>-0.27659574468085107</v>
      </c>
    </row>
    <row r="215" spans="1:9" ht="15.75" thickBot="1" x14ac:dyDescent="0.3">
      <c r="A215" t="s">
        <v>1896</v>
      </c>
      <c r="B215" s="12">
        <f>I213/I211</f>
        <v>-9.5238095238095233E-2</v>
      </c>
    </row>
    <row r="217" spans="1:9" x14ac:dyDescent="0.25">
      <c r="A217" s="129" t="s">
        <v>1903</v>
      </c>
      <c r="B217" s="220" t="s">
        <v>1884</v>
      </c>
      <c r="C217" s="220"/>
      <c r="D217" s="220"/>
      <c r="E217" s="220"/>
    </row>
    <row r="218" spans="1:9" x14ac:dyDescent="0.25">
      <c r="A218" s="42" t="s">
        <v>1885</v>
      </c>
      <c r="B218" s="42" t="s">
        <v>1897</v>
      </c>
      <c r="C218" s="42" t="s">
        <v>1898</v>
      </c>
      <c r="D218" s="42" t="s">
        <v>1899</v>
      </c>
      <c r="E218" s="42" t="s">
        <v>86</v>
      </c>
    </row>
    <row r="219" spans="1:9" x14ac:dyDescent="0.25">
      <c r="A219" s="42" t="s">
        <v>1892</v>
      </c>
      <c r="B219">
        <v>112</v>
      </c>
      <c r="C219">
        <v>16</v>
      </c>
      <c r="D219">
        <v>9</v>
      </c>
      <c r="E219">
        <v>134</v>
      </c>
    </row>
    <row r="220" spans="1:9" x14ac:dyDescent="0.25">
      <c r="A220" s="42" t="s">
        <v>1893</v>
      </c>
      <c r="B220">
        <v>87</v>
      </c>
      <c r="C220">
        <v>17</v>
      </c>
      <c r="D220">
        <v>9</v>
      </c>
      <c r="E220">
        <v>151</v>
      </c>
    </row>
    <row r="221" spans="1:9" ht="15.75" thickBot="1" x14ac:dyDescent="0.3">
      <c r="A221" s="42" t="s">
        <v>1894</v>
      </c>
      <c r="B221">
        <f>B220-B219</f>
        <v>-25</v>
      </c>
      <c r="C221">
        <f t="shared" ref="C221:E221" si="9">C220-C219</f>
        <v>1</v>
      </c>
      <c r="D221">
        <f t="shared" si="9"/>
        <v>0</v>
      </c>
      <c r="E221">
        <f t="shared" si="9"/>
        <v>17</v>
      </c>
    </row>
    <row r="222" spans="1:9" ht="15.75" thickBot="1" x14ac:dyDescent="0.3">
      <c r="A222" t="s">
        <v>1900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2024-05-01T15:05:04Z</dcterms:modified>
</cp:coreProperties>
</file>