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4100DC09-FA71-4717-913D-5D6F44EFE51E}" xr6:coauthVersionLast="47" xr6:coauthVersionMax="47" xr10:uidLastSave="{00000000-0000-0000-0000-000000000000}"/>
  <bookViews>
    <workbookView xWindow="22060" yWindow="-1790" windowWidth="27560" windowHeight="15470"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<sst xmlns="http://schemas.openxmlformats.org/spreadsheetml/2006/main" count="12713" uniqueCount="2690">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</sst>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9"/>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2632</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2632</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2553</v>
      </c>
      <c r="C12" s="1" t="s">
        <v>2554</v>
      </c>
      <c r="D12" s="2" t="s">
        <v>464</v>
      </c>
      <c r="E12" s="1" t="s">
        <v>2555</v>
      </c>
      <c r="F12" s="207">
        <v>0</v>
      </c>
      <c r="G12" s="207">
        <v>1</v>
      </c>
      <c r="H12" s="207">
        <v>1</v>
      </c>
      <c r="I12" s="47" t="s">
        <v>29</v>
      </c>
      <c r="J12" s="47" t="s">
        <v>2556</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2636</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2490</v>
      </c>
      <c r="C16" s="1" t="s">
        <v>2491</v>
      </c>
      <c r="D16" s="2" t="s">
        <v>2492</v>
      </c>
      <c r="E16" s="1" t="s">
        <v>2493</v>
      </c>
      <c r="F16" s="207">
        <v>0</v>
      </c>
      <c r="G16" s="207">
        <v>50</v>
      </c>
      <c r="H16" s="207">
        <v>1</v>
      </c>
      <c r="I16" s="47" t="s">
        <v>2633</v>
      </c>
      <c r="J16" s="47" t="s">
        <v>2494</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2559</v>
      </c>
      <c r="C28" s="1" t="s">
        <v>2561</v>
      </c>
      <c r="D28" s="102"/>
      <c r="E28" s="102"/>
      <c r="F28" s="2">
        <v>0</v>
      </c>
      <c r="G28" s="2">
        <v>1000</v>
      </c>
      <c r="H28" s="2">
        <v>20</v>
      </c>
      <c r="I28" s="2" t="str">
        <f>UnitControlCenter!B43</f>
        <v>2023 Euro / megawatt-hour (MWh)</v>
      </c>
      <c r="J28" s="47" t="s">
        <v>2562</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2509</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2482</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2655</v>
      </c>
      <c r="C37" t="s">
        <v>2654</v>
      </c>
      <c r="D37" t="s">
        <v>2655</v>
      </c>
      <c r="E37" s="126"/>
      <c r="F37">
        <v>0</v>
      </c>
      <c r="G37">
        <v>1</v>
      </c>
      <c r="H37">
        <v>1</v>
      </c>
      <c r="I37" s="219" t="s">
        <v>29</v>
      </c>
      <c r="J37" s="260" t="s">
        <v>2656</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2435</v>
      </c>
      <c r="C44" s="1" t="s">
        <v>2436</v>
      </c>
      <c r="D44" s="1" t="s">
        <v>2437</v>
      </c>
      <c r="E44" s="1" t="s">
        <v>2438</v>
      </c>
      <c r="F44" s="50">
        <v>0</v>
      </c>
      <c r="G44" s="51">
        <v>1</v>
      </c>
      <c r="H44" s="51">
        <v>0.01</v>
      </c>
      <c r="I44" s="2" t="s">
        <v>2439</v>
      </c>
      <c r="J44" s="47" t="s">
        <v>2440</v>
      </c>
      <c r="K44" s="47"/>
      <c r="L44" s="6"/>
      <c r="M44" s="146"/>
    </row>
    <row r="45" spans="1:14" ht="60" x14ac:dyDescent="0.25">
      <c r="A45" s="1" t="s">
        <v>8</v>
      </c>
      <c r="B45" s="1" t="s">
        <v>2497</v>
      </c>
      <c r="C45" s="1" t="s">
        <v>2495</v>
      </c>
      <c r="D45" s="1" t="s">
        <v>2496</v>
      </c>
      <c r="E45" s="1" t="s">
        <v>2500</v>
      </c>
      <c r="F45" s="229">
        <v>0</v>
      </c>
      <c r="G45" s="1">
        <v>100</v>
      </c>
      <c r="H45" s="1">
        <v>5</v>
      </c>
      <c r="I45" s="2" t="str">
        <f>UnitControlCenter!B51</f>
        <v>€/MWh</v>
      </c>
      <c r="J45" s="47" t="s">
        <v>2502</v>
      </c>
      <c r="K45" s="47"/>
      <c r="L45" s="6"/>
      <c r="M45" s="146"/>
    </row>
    <row r="46" spans="1:14" ht="60" x14ac:dyDescent="0.25">
      <c r="A46" s="1" t="s">
        <v>8</v>
      </c>
      <c r="B46" s="1" t="s">
        <v>2498</v>
      </c>
      <c r="C46" s="1" t="s">
        <v>2499</v>
      </c>
      <c r="D46" s="1" t="s">
        <v>2496</v>
      </c>
      <c r="E46" s="1" t="s">
        <v>2501</v>
      </c>
      <c r="F46" s="50">
        <v>0</v>
      </c>
      <c r="G46" s="51">
        <v>1</v>
      </c>
      <c r="H46" s="51">
        <v>0.01</v>
      </c>
      <c r="I46" s="2" t="s">
        <v>2504</v>
      </c>
      <c r="J46" s="47" t="s">
        <v>2503</v>
      </c>
      <c r="K46" s="47"/>
      <c r="L46" s="6"/>
      <c r="M46" s="146"/>
    </row>
    <row r="47" spans="1:14" ht="30" x14ac:dyDescent="0.25">
      <c r="A47" s="1" t="s">
        <v>8</v>
      </c>
      <c r="B47" s="1" t="s">
        <v>2505</v>
      </c>
      <c r="C47" s="1" t="s">
        <v>2506</v>
      </c>
      <c r="D47" s="1" t="s">
        <v>2505</v>
      </c>
      <c r="E47" s="1" t="s">
        <v>2507</v>
      </c>
      <c r="F47" s="229">
        <v>0</v>
      </c>
      <c r="G47" s="1">
        <v>100</v>
      </c>
      <c r="H47" s="1">
        <v>5</v>
      </c>
      <c r="I47" s="2" t="str">
        <f>UnitControlCenter!B50</f>
        <v>€/metric ton CO2e</v>
      </c>
      <c r="J47" s="47" t="s">
        <v>2508</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2679</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2686</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2644</v>
      </c>
      <c r="C87" t="s">
        <v>2645</v>
      </c>
      <c r="D87" s="126"/>
      <c r="E87" s="126"/>
      <c r="F87">
        <v>0</v>
      </c>
      <c r="G87">
        <v>1</v>
      </c>
      <c r="H87">
        <v>1</v>
      </c>
      <c r="I87" s="219" t="s">
        <v>29</v>
      </c>
      <c r="J87" t="s">
        <v>2646</v>
      </c>
    </row>
    <row r="88" spans="1:13" x14ac:dyDescent="0.25">
      <c r="A88" t="s">
        <v>10</v>
      </c>
      <c r="B88" t="s">
        <v>2647</v>
      </c>
      <c r="C88" t="s">
        <v>2648</v>
      </c>
      <c r="D88" s="126"/>
      <c r="E88" s="126"/>
      <c r="F88">
        <v>0</v>
      </c>
      <c r="G88">
        <v>1</v>
      </c>
      <c r="H88">
        <v>1</v>
      </c>
      <c r="I88" s="219" t="s">
        <v>29</v>
      </c>
      <c r="J88" t="s">
        <v>2649</v>
      </c>
    </row>
    <row r="89" spans="1:13" x14ac:dyDescent="0.25">
      <c r="A89" t="s">
        <v>10</v>
      </c>
      <c r="B89" t="s">
        <v>2650</v>
      </c>
      <c r="C89" t="s">
        <v>2651</v>
      </c>
      <c r="D89" s="126"/>
      <c r="E89" s="126"/>
      <c r="F89">
        <v>0</v>
      </c>
      <c r="G89">
        <v>1</v>
      </c>
      <c r="H89">
        <v>1</v>
      </c>
      <c r="I89" s="219" t="s">
        <v>29</v>
      </c>
      <c r="J89" t="s">
        <v>2652</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2483</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2484</v>
      </c>
      <c r="C104" s="1" t="s">
        <v>2485</v>
      </c>
      <c r="D104" s="102"/>
      <c r="E104" s="1" t="s">
        <v>2486</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2487</v>
      </c>
      <c r="C109" s="1" t="s">
        <v>2488</v>
      </c>
      <c r="D109" s="102"/>
      <c r="E109" s="1" t="s">
        <v>2489</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B1569" sqref="B1569"/>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2554</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2491</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2637</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2641</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2639</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2443</v>
      </c>
      <c r="E258" s="47"/>
      <c r="F258" s="6" t="s">
        <v>2441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2444</v>
      </c>
      <c r="E259" s="47"/>
      <c r="F259" s="6" t="s">
        <v>2442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2561</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2637</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2641</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2639</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2443</v>
      </c>
      <c r="E286" s="47"/>
      <c r="F286" s="6" t="s">
        <v>2441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2444</v>
      </c>
      <c r="E287" s="47"/>
      <c r="F287" s="6" t="s">
        <v>2442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2637</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2641</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2639</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2443</v>
      </c>
      <c r="E311" s="47"/>
      <c r="F311" s="6" t="s">
        <v>2441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2444</v>
      </c>
      <c r="E312" s="47"/>
      <c r="F312" s="6" t="s">
        <v>2442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2637</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2641</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2639</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2443</v>
      </c>
      <c r="E336" s="47"/>
      <c r="F336" s="6" t="s">
        <v>2441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2444</v>
      </c>
      <c r="E337" s="47"/>
      <c r="F337" s="6" t="s">
        <v>2442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2637</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2641</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2639</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2443</v>
      </c>
      <c r="E360" s="47"/>
      <c r="F360" s="6" t="s">
        <v>2441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2444</v>
      </c>
      <c r="E361" s="47"/>
      <c r="F361" s="6" t="s">
        <v>2442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2637</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2641</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2639</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2443</v>
      </c>
      <c r="E384" s="47"/>
      <c r="F384" s="6" t="s">
        <v>2441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2444</v>
      </c>
      <c r="E385" s="47"/>
      <c r="F385" s="6" t="s">
        <v>2442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2654</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2653</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2443</v>
      </c>
      <c r="E408" s="47"/>
      <c r="F408" s="6" t="s">
        <v>2441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2444</v>
      </c>
      <c r="E409" s="47"/>
      <c r="F409" s="6" t="s">
        <v>2442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2637</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2641</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2639</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2443</v>
      </c>
      <c r="E433" s="47"/>
      <c r="F433" s="6" t="s">
        <v>2441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2444</v>
      </c>
      <c r="E434" s="47"/>
      <c r="F434" s="6" t="s">
        <v>2442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2637</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2641</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2639</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2443</v>
      </c>
      <c r="E461" s="47"/>
      <c r="F461" s="6" t="s">
        <v>2441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2444</v>
      </c>
      <c r="E462" s="47"/>
      <c r="F462" s="6" t="s">
        <v>2442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2637</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2641</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2639</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2443</v>
      </c>
      <c r="E485" s="47"/>
      <c r="F485" s="6" t="s">
        <v>2441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2444</v>
      </c>
      <c r="E486" s="47"/>
      <c r="F486" s="6" t="s">
        <v>2442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2495</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2499</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2506</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2637</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2641</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2639</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2443</v>
      </c>
      <c r="F512" s="6" t="s">
        <v>2441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2444</v>
      </c>
      <c r="F513" s="6" t="s">
        <v>2442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2552</v>
      </c>
      <c r="F599" t="s">
        <v>1993</v>
      </c>
      <c r="G599" s="47" t="s">
        <v>2552</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2552</v>
      </c>
      <c r="F607" t="s">
        <v>1661</v>
      </c>
      <c r="G607" s="47" t="s">
        <v>2552</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2552</v>
      </c>
      <c r="F615" t="s">
        <v>1934</v>
      </c>
      <c r="G615" s="47" t="s">
        <v>2552</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2552</v>
      </c>
      <c r="F623" t="s">
        <v>1935</v>
      </c>
      <c r="G623" s="47" t="s">
        <v>2552</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2552</v>
      </c>
      <c r="F631" t="s">
        <v>1936</v>
      </c>
      <c r="G631" s="47" t="s">
        <v>2552</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2552</v>
      </c>
      <c r="F639" t="s">
        <v>1937</v>
      </c>
      <c r="G639" s="47" t="s">
        <v>2552</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2552</v>
      </c>
      <c r="F647" t="s">
        <v>1938</v>
      </c>
      <c r="G647" s="47" t="s">
        <v>2552</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2552</v>
      </c>
      <c r="F655" t="s">
        <v>1939</v>
      </c>
      <c r="G655" s="47" t="s">
        <v>2552</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2552</v>
      </c>
      <c r="F663" t="s">
        <v>1940</v>
      </c>
      <c r="G663" s="47" t="s">
        <v>2552</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2552</v>
      </c>
      <c r="F671" t="s">
        <v>1480</v>
      </c>
      <c r="G671" s="47" t="s">
        <v>2552</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2552</v>
      </c>
      <c r="F679" t="s">
        <v>1941</v>
      </c>
      <c r="G679" s="47" t="s">
        <v>2552</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2552</v>
      </c>
      <c r="F687" t="s">
        <v>1942</v>
      </c>
      <c r="G687" s="47" t="s">
        <v>2552</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2552</v>
      </c>
      <c r="F695" t="s">
        <v>1943</v>
      </c>
      <c r="G695" s="47" t="s">
        <v>2552</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2552</v>
      </c>
      <c r="F703" t="s">
        <v>1481</v>
      </c>
      <c r="G703" s="47" t="s">
        <v>2552</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2552</v>
      </c>
      <c r="F711" t="s">
        <v>1944</v>
      </c>
      <c r="G711" s="47" t="s">
        <v>2552</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2552</v>
      </c>
      <c r="F719" t="s">
        <v>1945</v>
      </c>
      <c r="G719" s="47" t="s">
        <v>2552</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2552</v>
      </c>
      <c r="F727" t="s">
        <v>1946</v>
      </c>
      <c r="G727" s="47" t="s">
        <v>2552</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2552</v>
      </c>
      <c r="F735" t="s">
        <v>1947</v>
      </c>
      <c r="G735" s="47" t="s">
        <v>2552</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2552</v>
      </c>
      <c r="F743" t="s">
        <v>1948</v>
      </c>
      <c r="G743" s="47" t="s">
        <v>2552</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2552</v>
      </c>
      <c r="F751" t="s">
        <v>1949</v>
      </c>
      <c r="G751" s="47" t="s">
        <v>2552</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2552</v>
      </c>
      <c r="F759" t="s">
        <v>1950</v>
      </c>
      <c r="G759" s="47" t="s">
        <v>2552</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2552</v>
      </c>
      <c r="F767" t="s">
        <v>1951</v>
      </c>
      <c r="G767" s="47" t="s">
        <v>2552</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2552</v>
      </c>
      <c r="F775" t="s">
        <v>1952</v>
      </c>
      <c r="G775" s="47" t="s">
        <v>2552</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2552</v>
      </c>
      <c r="F783" t="s">
        <v>1994</v>
      </c>
      <c r="G783" s="47" t="s">
        <v>2552</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2552</v>
      </c>
      <c r="F791" t="s">
        <v>1953</v>
      </c>
      <c r="G791" s="47" t="s">
        <v>2552</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2552</v>
      </c>
      <c r="F804" t="s">
        <v>1993</v>
      </c>
      <c r="G804" s="47" t="s">
        <v>2552</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2552</v>
      </c>
      <c r="F812" t="s">
        <v>1661</v>
      </c>
      <c r="G812" s="47" t="s">
        <v>2552</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2552</v>
      </c>
      <c r="F820" t="s">
        <v>1934</v>
      </c>
      <c r="G820" s="47" t="s">
        <v>2552</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2552</v>
      </c>
      <c r="F828" t="s">
        <v>1935</v>
      </c>
      <c r="G828" s="47" t="s">
        <v>2552</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2552</v>
      </c>
      <c r="F836" t="s">
        <v>1936</v>
      </c>
      <c r="G836" s="47" t="s">
        <v>2552</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2552</v>
      </c>
      <c r="F844" t="s">
        <v>1937</v>
      </c>
      <c r="G844" s="47" t="s">
        <v>2552</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2552</v>
      </c>
      <c r="F852" t="s">
        <v>1938</v>
      </c>
      <c r="G852" s="47" t="s">
        <v>2552</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2552</v>
      </c>
      <c r="F860" t="s">
        <v>1939</v>
      </c>
      <c r="G860" s="47" t="s">
        <v>2552</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2552</v>
      </c>
      <c r="F868" t="s">
        <v>1940</v>
      </c>
      <c r="G868" s="47" t="s">
        <v>2552</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2552</v>
      </c>
      <c r="F876" t="s">
        <v>1480</v>
      </c>
      <c r="G876" s="47" t="s">
        <v>2552</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2552</v>
      </c>
      <c r="F884" t="s">
        <v>1941</v>
      </c>
      <c r="G884" s="47" t="s">
        <v>2552</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2552</v>
      </c>
      <c r="F892" t="s">
        <v>1942</v>
      </c>
      <c r="G892" s="47" t="s">
        <v>2552</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2552</v>
      </c>
      <c r="F900" t="s">
        <v>1943</v>
      </c>
      <c r="G900" s="47" t="s">
        <v>2552</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2552</v>
      </c>
      <c r="F908" t="s">
        <v>1481</v>
      </c>
      <c r="G908" s="47" t="s">
        <v>2552</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2552</v>
      </c>
      <c r="F916" t="s">
        <v>1944</v>
      </c>
      <c r="G916" s="47" t="s">
        <v>2552</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2552</v>
      </c>
      <c r="F924" t="s">
        <v>1945</v>
      </c>
      <c r="G924" s="47" t="s">
        <v>2552</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2552</v>
      </c>
      <c r="F932" t="s">
        <v>1946</v>
      </c>
      <c r="G932" s="47" t="s">
        <v>2552</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2552</v>
      </c>
      <c r="F940" t="s">
        <v>1947</v>
      </c>
      <c r="G940" s="47" t="s">
        <v>2552</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2552</v>
      </c>
      <c r="F948" t="s">
        <v>1948</v>
      </c>
      <c r="G948" s="47" t="s">
        <v>2552</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2552</v>
      </c>
      <c r="F956" t="s">
        <v>1949</v>
      </c>
      <c r="G956" s="47" t="s">
        <v>2552</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2552</v>
      </c>
      <c r="F964" t="s">
        <v>1950</v>
      </c>
      <c r="G964" s="47" t="s">
        <v>2552</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2552</v>
      </c>
      <c r="F972" t="s">
        <v>1951</v>
      </c>
      <c r="G972" s="47" t="s">
        <v>2552</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2552</v>
      </c>
      <c r="F980" t="s">
        <v>1952</v>
      </c>
      <c r="G980" s="47" t="s">
        <v>2552</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2552</v>
      </c>
      <c r="F988" t="s">
        <v>1994</v>
      </c>
      <c r="G988" s="47" t="s">
        <v>2552</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2552</v>
      </c>
      <c r="F996" t="s">
        <v>1953</v>
      </c>
      <c r="G996" s="47" t="s">
        <v>2552</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2679</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2645</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2648</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2651</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2638</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2640</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2443</v>
      </c>
      <c r="E1415" s="47"/>
      <c r="F1415" s="6" t="s">
        <v>2445</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2444</v>
      </c>
      <c r="E1416" s="47"/>
      <c r="F1416" s="6" t="s">
        <v>2446</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2638</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2640</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2443</v>
      </c>
      <c r="E1479" s="47"/>
      <c r="F1479" s="6" t="s">
        <v>2445</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2444</v>
      </c>
      <c r="E1480" s="47"/>
      <c r="F1480" s="6" t="s">
        <v>2446</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2483</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2485</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2488</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40625" defaultRowHeight="15" x14ac:dyDescent="0.25"/>
  <cols>
    <col min="1" max="2" width="76.85546875" customWidth="1"/>
  </cols>
  <sheetData>
    <row r="1" spans="1:2" x14ac:dyDescent="0.25">
      <c r="A1" s="261" t="s">
        <v>1717</v>
      </c>
      <c r="B1" s="261"/>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2536</v>
      </c>
      <c r="B5" t="s">
        <v>2658</v>
      </c>
    </row>
    <row r="6" spans="1:2" x14ac:dyDescent="0.25">
      <c r="A6" s="139" t="s">
        <v>1220</v>
      </c>
      <c r="B6" t="s">
        <v>1220</v>
      </c>
    </row>
    <row r="7" spans="1:2" x14ac:dyDescent="0.25">
      <c r="A7" s="139" t="s">
        <v>2537</v>
      </c>
      <c r="B7" t="s">
        <v>2657</v>
      </c>
    </row>
    <row r="8" spans="1:2" ht="30" x14ac:dyDescent="0.25">
      <c r="A8" s="139" t="s">
        <v>2560</v>
      </c>
      <c r="B8" t="s">
        <v>2674</v>
      </c>
    </row>
    <row r="9" spans="1:2" x14ac:dyDescent="0.25">
      <c r="A9" s="139" t="s">
        <v>2538</v>
      </c>
      <c r="B9" t="s">
        <v>2660</v>
      </c>
    </row>
    <row r="10" spans="1:2" x14ac:dyDescent="0.25">
      <c r="A10" s="139" t="s">
        <v>2539</v>
      </c>
      <c r="B10" t="s">
        <v>2661</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2540</v>
      </c>
      <c r="B14" t="s">
        <v>2662</v>
      </c>
    </row>
    <row r="15" spans="1:2" x14ac:dyDescent="0.25">
      <c r="A15" s="139" t="s">
        <v>353</v>
      </c>
      <c r="B15" t="s">
        <v>353</v>
      </c>
    </row>
    <row r="16" spans="1:2" x14ac:dyDescent="0.25">
      <c r="A16" s="139" t="s">
        <v>354</v>
      </c>
      <c r="B16" t="s">
        <v>354</v>
      </c>
    </row>
    <row r="17" spans="1:2" x14ac:dyDescent="0.25">
      <c r="A17" s="139" t="s">
        <v>2423</v>
      </c>
      <c r="B17" t="s">
        <v>2423</v>
      </c>
    </row>
    <row r="18" spans="1:2" x14ac:dyDescent="0.25">
      <c r="A18" s="139" t="s">
        <v>2211</v>
      </c>
      <c r="B18" t="s">
        <v>2211</v>
      </c>
    </row>
    <row r="19" spans="1:2" x14ac:dyDescent="0.25">
      <c r="A19" s="139" t="s">
        <v>2212</v>
      </c>
      <c r="B19" t="s">
        <v>2212</v>
      </c>
    </row>
    <row r="20" spans="1:2" x14ac:dyDescent="0.25">
      <c r="A20" s="139" t="s">
        <v>2541</v>
      </c>
      <c r="B20" t="s">
        <v>2659</v>
      </c>
    </row>
    <row r="21" spans="1:2" x14ac:dyDescent="0.25">
      <c r="A21" s="139" t="s">
        <v>355</v>
      </c>
      <c r="B21" t="s">
        <v>355</v>
      </c>
    </row>
    <row r="22" spans="1:2" x14ac:dyDescent="0.25">
      <c r="A22" s="139" t="s">
        <v>2542</v>
      </c>
      <c r="B22" t="s">
        <v>2663</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2543</v>
      </c>
      <c r="B31" t="s">
        <v>2664</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2688</v>
      </c>
    </row>
    <row r="37" spans="1:2" x14ac:dyDescent="0.25">
      <c r="A37" s="139" t="s">
        <v>2544</v>
      </c>
      <c r="B37" t="s">
        <v>2665</v>
      </c>
    </row>
    <row r="38" spans="1:2" x14ac:dyDescent="0.25">
      <c r="A38" s="139" t="s">
        <v>2545</v>
      </c>
      <c r="B38" t="s">
        <v>2666</v>
      </c>
    </row>
    <row r="39" spans="1:2" x14ac:dyDescent="0.25">
      <c r="A39" s="139" t="s">
        <v>2546</v>
      </c>
      <c r="B39" t="s">
        <v>2667</v>
      </c>
    </row>
    <row r="40" spans="1:2" x14ac:dyDescent="0.25">
      <c r="A40" s="139" t="s">
        <v>2547</v>
      </c>
      <c r="B40" t="s">
        <v>2668</v>
      </c>
    </row>
    <row r="41" spans="1:2" x14ac:dyDescent="0.25">
      <c r="A41" s="139" t="s">
        <v>2548</v>
      </c>
      <c r="B41" t="s">
        <v>2669</v>
      </c>
    </row>
    <row r="42" spans="1:2" x14ac:dyDescent="0.25">
      <c r="A42" s="139" t="s">
        <v>2549</v>
      </c>
      <c r="B42" t="s">
        <v>2670</v>
      </c>
    </row>
    <row r="43" spans="1:2" x14ac:dyDescent="0.25">
      <c r="A43" s="139" t="s">
        <v>2542</v>
      </c>
      <c r="B43" t="s">
        <v>2663</v>
      </c>
    </row>
    <row r="44" spans="1:2" x14ac:dyDescent="0.25">
      <c r="A44" s="139" t="s">
        <v>2167</v>
      </c>
      <c r="B44" t="s">
        <v>2671</v>
      </c>
    </row>
    <row r="45" spans="1:2" x14ac:dyDescent="0.25">
      <c r="A45" s="139" t="s">
        <v>2550</v>
      </c>
      <c r="B45" t="s">
        <v>2673</v>
      </c>
    </row>
    <row r="46" spans="1:2" x14ac:dyDescent="0.25">
      <c r="A46" s="139" t="s">
        <v>2551</v>
      </c>
      <c r="B46" t="s">
        <v>2672</v>
      </c>
    </row>
    <row r="48" spans="1:2" x14ac:dyDescent="0.25">
      <c r="A48" s="261" t="s">
        <v>1721</v>
      </c>
      <c r="B48" s="261"/>
    </row>
    <row r="49" spans="1:5" x14ac:dyDescent="0.25">
      <c r="A49" s="137" t="s">
        <v>1718</v>
      </c>
      <c r="B49" s="137" t="s">
        <v>1719</v>
      </c>
      <c r="E49" t="s">
        <v>2631</v>
      </c>
    </row>
    <row r="50" spans="1:5" x14ac:dyDescent="0.25">
      <c r="A50" s="100" t="s">
        <v>139</v>
      </c>
      <c r="B50" t="s">
        <v>2634</v>
      </c>
    </row>
    <row r="51" spans="1:5" x14ac:dyDescent="0.25">
      <c r="A51" s="100" t="s">
        <v>141</v>
      </c>
      <c r="B51" t="s">
        <v>2635</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70" zoomScaleNormal="70" workbookViewId="0">
      <pane ySplit="1" topLeftCell="A117" activePane="bottomLeft" state="frozen"/>
      <selection pane="bottomLeft" activeCell="D118" sqref="D118"/>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2427</v>
      </c>
    </row>
    <row r="2" spans="1:10" x14ac:dyDescent="0.25">
      <c r="A2" s="2" t="s">
        <v>1226</v>
      </c>
      <c r="B2" s="1" t="s">
        <v>1227</v>
      </c>
      <c r="C2" s="44">
        <v>1</v>
      </c>
      <c r="D2" s="1" t="s">
        <v>63</v>
      </c>
      <c r="E2" s="1" t="s">
        <v>64</v>
      </c>
      <c r="F2" s="1" t="str">
        <f>UnitControlCenter!$B$3</f>
        <v>million metric tons / year</v>
      </c>
      <c r="G2" s="1" t="s">
        <v>175</v>
      </c>
      <c r="J2" s="1" t="s">
        <v>2433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2434</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2530</v>
      </c>
      <c r="H95" s="1" t="s">
        <v>2524</v>
      </c>
      <c r="I95" s="1" t="s">
        <v>2525</v>
      </c>
    </row>
    <row r="96" spans="1:10" ht="270" x14ac:dyDescent="0.25">
      <c r="A96" s="2" t="s">
        <v>1363</v>
      </c>
      <c r="B96" s="2" t="s">
        <v>1239</v>
      </c>
      <c r="C96" s="44">
        <v>1</v>
      </c>
      <c r="D96" s="1" t="s">
        <v>65</v>
      </c>
      <c r="E96" s="1" t="s">
        <v>64</v>
      </c>
      <c r="F96" s="1" t="str">
        <f>UnitControlCenter!$B$16</f>
        <v>terawatt-hours (TWh) / year</v>
      </c>
      <c r="G96" s="1" t="s">
        <v>2531</v>
      </c>
      <c r="H96" s="1" t="s">
        <v>2524</v>
      </c>
      <c r="I96" s="1" t="s">
        <v>2525</v>
      </c>
    </row>
    <row r="97" spans="1:10" ht="225" x14ac:dyDescent="0.25">
      <c r="A97" s="2" t="s">
        <v>1363</v>
      </c>
      <c r="B97" s="2" t="s">
        <v>1240</v>
      </c>
      <c r="C97" s="44">
        <v>1</v>
      </c>
      <c r="D97" s="1" t="s">
        <v>65</v>
      </c>
      <c r="E97" s="1" t="s">
        <v>66</v>
      </c>
      <c r="F97" s="1" t="str">
        <f>UnitControlCenter!$B$21</f>
        <v>gigawatts (GW) / year</v>
      </c>
      <c r="G97" s="1" t="s">
        <v>2532</v>
      </c>
      <c r="H97" s="1" t="s">
        <v>2528</v>
      </c>
      <c r="I97" s="1" t="s">
        <v>2526</v>
      </c>
    </row>
    <row r="98" spans="1:10" ht="255" x14ac:dyDescent="0.25">
      <c r="A98" s="2" t="s">
        <v>1363</v>
      </c>
      <c r="B98" s="2" t="s">
        <v>1241</v>
      </c>
      <c r="C98" s="44">
        <v>1</v>
      </c>
      <c r="D98" s="1" t="s">
        <v>65</v>
      </c>
      <c r="E98" s="1" t="s">
        <v>64</v>
      </c>
      <c r="F98" s="1" t="str">
        <f>UnitControlCenter!$B$21</f>
        <v>gigawatts (GW) / year</v>
      </c>
      <c r="G98" s="1" t="s">
        <v>2533</v>
      </c>
      <c r="H98" s="1" t="s">
        <v>2529</v>
      </c>
      <c r="I98" s="1" t="s">
        <v>2527</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95" x14ac:dyDescent="0.25">
      <c r="A103" s="2" t="s">
        <v>2019</v>
      </c>
      <c r="B103" s="2" t="s">
        <v>1242</v>
      </c>
      <c r="C103" s="44">
        <v>1</v>
      </c>
      <c r="D103" s="1" t="s">
        <v>65</v>
      </c>
      <c r="E103" s="1" t="s">
        <v>1254</v>
      </c>
      <c r="F103" s="1" t="str">
        <f>UnitControlCenter!$B$22</f>
        <v>2023 Euro / megawatt-hour (MWh)</v>
      </c>
      <c r="G103" s="1" t="s">
        <v>2447</v>
      </c>
      <c r="H103" s="1" t="s">
        <v>2687</v>
      </c>
      <c r="I103" s="44" t="s">
        <v>2522</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2449</v>
      </c>
      <c r="H105" s="1" t="s">
        <v>2521</v>
      </c>
      <c r="I105" s="44" t="s">
        <v>2523</v>
      </c>
    </row>
    <row r="106" spans="1:10" ht="225" x14ac:dyDescent="0.25">
      <c r="A106" s="2" t="s">
        <v>2019</v>
      </c>
      <c r="B106" s="2" t="s">
        <v>1357</v>
      </c>
      <c r="C106" s="44">
        <v>1</v>
      </c>
      <c r="D106" s="1" t="s">
        <v>65</v>
      </c>
      <c r="E106" s="1" t="s">
        <v>66</v>
      </c>
      <c r="F106" s="1" t="str">
        <f>UnitControlCenter!$B$23</f>
        <v>cubic km / yr</v>
      </c>
      <c r="G106" s="1" t="s">
        <v>2448</v>
      </c>
      <c r="H106" s="1" t="s">
        <v>2520</v>
      </c>
      <c r="I106" s="44" t="s">
        <v>2522</v>
      </c>
    </row>
    <row r="107" spans="1:10" s="135" customFormat="1" ht="225.75" thickBot="1" x14ac:dyDescent="0.3">
      <c r="A107" s="134" t="s">
        <v>2019</v>
      </c>
      <c r="B107" s="134" t="s">
        <v>1358</v>
      </c>
      <c r="C107" s="141">
        <v>1</v>
      </c>
      <c r="D107" s="135" t="s">
        <v>65</v>
      </c>
      <c r="E107" s="135" t="s">
        <v>66</v>
      </c>
      <c r="F107" s="135" t="str">
        <f>UnitControlCenter!$B$23</f>
        <v>cubic km / yr</v>
      </c>
      <c r="G107" s="135" t="s">
        <v>2450</v>
      </c>
      <c r="H107" s="1" t="s">
        <v>2520</v>
      </c>
      <c r="I107" s="44" t="s">
        <v>2522</v>
      </c>
    </row>
    <row r="108" spans="1:10" ht="409.5" x14ac:dyDescent="0.25">
      <c r="A108" s="2" t="s">
        <v>2415</v>
      </c>
      <c r="B108" s="2" t="s">
        <v>2416</v>
      </c>
      <c r="C108" s="44">
        <v>1</v>
      </c>
      <c r="D108" s="1" t="s">
        <v>65</v>
      </c>
      <c r="E108" s="1" t="s">
        <v>2422</v>
      </c>
      <c r="F108" s="1" t="str">
        <f>UnitControlCenter!$B$17</f>
        <v>terawatt-hours (TWh)</v>
      </c>
      <c r="G108" s="1" t="s">
        <v>2476</v>
      </c>
      <c r="H108" s="1" t="s">
        <v>2472</v>
      </c>
      <c r="I108" s="1" t="s">
        <v>2473</v>
      </c>
    </row>
    <row r="109" spans="1:10" ht="409.5" x14ac:dyDescent="0.25">
      <c r="A109" s="2" t="s">
        <v>2415</v>
      </c>
      <c r="B109" s="2" t="s">
        <v>2417</v>
      </c>
      <c r="C109" s="44">
        <v>1</v>
      </c>
      <c r="D109" s="1" t="s">
        <v>65</v>
      </c>
      <c r="E109" s="1" t="s">
        <v>2422</v>
      </c>
      <c r="F109" s="1" t="str">
        <f>UnitControlCenter!$B$17</f>
        <v>terawatt-hours (TWh)</v>
      </c>
      <c r="G109" s="1" t="s">
        <v>2477</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2478</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2479</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2474</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2475</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2680</v>
      </c>
      <c r="C114" s="44">
        <v>1</v>
      </c>
      <c r="D114" s="1" t="s">
        <v>65</v>
      </c>
      <c r="E114" s="1" t="s">
        <v>2681</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2682</v>
      </c>
      <c r="C115" s="44">
        <v>1</v>
      </c>
      <c r="D115" s="1" t="s">
        <v>65</v>
      </c>
      <c r="E115" s="1" t="s">
        <v>2681</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2683</v>
      </c>
      <c r="C116" s="44">
        <v>1</v>
      </c>
      <c r="D116" s="1" t="s">
        <v>65</v>
      </c>
      <c r="E116" s="1" t="s">
        <v>2681</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2684</v>
      </c>
      <c r="C117" s="44">
        <v>1</v>
      </c>
      <c r="D117" s="1" t="s">
        <v>65</v>
      </c>
      <c r="E117" s="1" t="s">
        <v>2681</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2689</v>
      </c>
      <c r="C118" s="44">
        <v>1</v>
      </c>
      <c r="D118" s="1" t="s">
        <v>65</v>
      </c>
      <c r="E118" s="1" t="s">
        <v>2681</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2685</v>
      </c>
      <c r="C119" s="141">
        <v>1</v>
      </c>
      <c r="D119" s="135" t="s">
        <v>65</v>
      </c>
      <c r="E119" s="135" t="s">
        <v>2681</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2557</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2558</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2480</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2481</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2514</v>
      </c>
      <c r="H161" s="1" t="s">
        <v>2513</v>
      </c>
      <c r="I161" s="1" t="s">
        <v>2512</v>
      </c>
    </row>
    <row r="162" spans="1:10" ht="75" x14ac:dyDescent="0.25">
      <c r="A162" s="2" t="s">
        <v>1314</v>
      </c>
      <c r="B162" s="2" t="s">
        <v>1316</v>
      </c>
      <c r="C162" s="44">
        <v>1</v>
      </c>
      <c r="D162" s="1" t="s">
        <v>65</v>
      </c>
      <c r="E162" s="1" t="s">
        <v>66</v>
      </c>
      <c r="F162" s="1" t="str">
        <f>UnitControlCenter!$B$30</f>
        <v>quads / year</v>
      </c>
      <c r="G162" s="1" t="s">
        <v>2515</v>
      </c>
      <c r="H162" s="1" t="s">
        <v>2155</v>
      </c>
      <c r="I162" s="1" t="s">
        <v>2156</v>
      </c>
    </row>
    <row r="163" spans="1:10" ht="75" x14ac:dyDescent="0.25">
      <c r="A163" s="2" t="s">
        <v>1314</v>
      </c>
      <c r="B163" s="2" t="s">
        <v>2510</v>
      </c>
      <c r="C163" s="44">
        <v>1</v>
      </c>
      <c r="D163" s="1" t="s">
        <v>65</v>
      </c>
      <c r="E163" s="1" t="s">
        <v>66</v>
      </c>
      <c r="F163" s="1" t="str">
        <f>UnitControlCenter!$B$30</f>
        <v>quads / year</v>
      </c>
      <c r="G163" s="1" t="s">
        <v>2534</v>
      </c>
      <c r="H163" s="1" t="s">
        <v>2516</v>
      </c>
      <c r="I163" s="44" t="s">
        <v>2517</v>
      </c>
    </row>
    <row r="164" spans="1:10" ht="75" x14ac:dyDescent="0.25">
      <c r="A164" s="2" t="s">
        <v>1314</v>
      </c>
      <c r="B164" s="2" t="s">
        <v>2511</v>
      </c>
      <c r="C164" s="44">
        <v>1</v>
      </c>
      <c r="D164" s="1" t="s">
        <v>65</v>
      </c>
      <c r="E164" s="1" t="s">
        <v>66</v>
      </c>
      <c r="F164" s="1" t="str">
        <f>UnitControlCenter!$B$30</f>
        <v>quads / year</v>
      </c>
      <c r="G164" s="1" t="s">
        <v>2535</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TWh/year</v>
      </c>
      <c r="G176" s="1" t="s">
        <v>1543</v>
      </c>
      <c r="H176" s="1" t="s">
        <v>1544</v>
      </c>
      <c r="I176" s="1" t="s">
        <v>1545</v>
      </c>
    </row>
    <row r="177" spans="1:10" ht="60" x14ac:dyDescent="0.25">
      <c r="A177" s="2" t="s">
        <v>2229</v>
      </c>
      <c r="B177" s="2" t="s">
        <v>2257</v>
      </c>
      <c r="C177" s="44">
        <v>1</v>
      </c>
      <c r="D177" s="1" t="s">
        <v>65</v>
      </c>
      <c r="E177" s="1" t="s">
        <v>66</v>
      </c>
      <c r="F177" s="1" t="str">
        <f>UnitControlCenter!$B$36</f>
        <v>TWh/year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TWh/year</v>
      </c>
      <c r="G182" s="1" t="s">
        <v>1625</v>
      </c>
      <c r="H182" s="1" t="s">
        <v>1620</v>
      </c>
      <c r="I182" s="1" t="s">
        <v>1621</v>
      </c>
    </row>
    <row r="183" spans="1:10" ht="75" x14ac:dyDescent="0.25">
      <c r="A183" s="2" t="s">
        <v>2229</v>
      </c>
      <c r="B183" s="2" t="s">
        <v>2263</v>
      </c>
      <c r="C183" s="44">
        <v>1</v>
      </c>
      <c r="D183" s="1" t="s">
        <v>65</v>
      </c>
      <c r="E183" s="1" t="s">
        <v>66</v>
      </c>
      <c r="F183" s="1" t="str">
        <f>UnitControlCenter!$B$36</f>
        <v>TWh/year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2518</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2519</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2452</v>
      </c>
      <c r="B3" s="224" t="s">
        <v>2454</v>
      </c>
      <c r="C3" s="221"/>
      <c r="D3" s="223" t="s">
        <v>2453</v>
      </c>
    </row>
    <row r="4" spans="1:5" x14ac:dyDescent="0.25">
      <c r="A4" t="s">
        <v>1452</v>
      </c>
      <c r="B4" s="20" t="s">
        <v>1446</v>
      </c>
      <c r="C4" s="130"/>
      <c r="D4" s="225" t="s">
        <v>2456</v>
      </c>
      <c r="E4" t="s">
        <v>2459</v>
      </c>
    </row>
    <row r="5" spans="1:5" x14ac:dyDescent="0.25">
      <c r="A5" t="s">
        <v>2463</v>
      </c>
      <c r="B5" s="113" t="s">
        <v>2464</v>
      </c>
      <c r="C5" s="226"/>
      <c r="D5" s="225" t="s">
        <v>2458</v>
      </c>
      <c r="E5" t="s">
        <v>2462</v>
      </c>
    </row>
    <row r="6" spans="1:5" x14ac:dyDescent="0.25">
      <c r="A6" t="s">
        <v>1958</v>
      </c>
      <c r="B6" s="113" t="s">
        <v>2465</v>
      </c>
      <c r="C6" s="153"/>
      <c r="D6" t="s">
        <v>2469</v>
      </c>
    </row>
    <row r="7" spans="1:5" x14ac:dyDescent="0.25">
      <c r="A7" t="s">
        <v>2470</v>
      </c>
      <c r="B7" s="113" t="s">
        <v>2471</v>
      </c>
      <c r="C7" s="228"/>
      <c r="D7" s="227" t="s">
        <v>2442</v>
      </c>
    </row>
    <row r="8" spans="1:5" x14ac:dyDescent="0.25">
      <c r="A8" t="s">
        <v>1412</v>
      </c>
      <c r="B8" s="20" t="s">
        <v>1423</v>
      </c>
      <c r="C8" s="118"/>
      <c r="D8" t="s">
        <v>436</v>
      </c>
    </row>
    <row r="9" spans="1:5" x14ac:dyDescent="0.25">
      <c r="A9" t="s">
        <v>2426</v>
      </c>
      <c r="B9" s="20" t="s">
        <v>2425</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2466</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2424</v>
      </c>
      <c r="B25" s="20" t="s">
        <v>2467</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2468</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2463</v>
      </c>
      <c r="B32" s="113" t="s">
        <v>2464</v>
      </c>
      <c r="C32" s="226"/>
      <c r="D32" t="s">
        <v>2457</v>
      </c>
      <c r="E32" t="s">
        <v>2461</v>
      </c>
    </row>
    <row r="33" spans="1:5" x14ac:dyDescent="0.25">
      <c r="A33" t="s">
        <v>1452</v>
      </c>
      <c r="B33" s="20" t="s">
        <v>1446</v>
      </c>
      <c r="C33" s="130"/>
      <c r="D33" s="225" t="s">
        <v>2455</v>
      </c>
      <c r="E33" t="s">
        <v>2460</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2642</v>
      </c>
      <c r="B3" t="s">
        <v>2643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2427</v>
      </c>
      <c r="B1" s="216" t="s">
        <v>2451</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2427</v>
      </c>
      <c r="B1" s="216" t="s">
        <v>2428</v>
      </c>
      <c r="C1" s="216" t="s">
        <v>2429</v>
      </c>
      <c r="D1" s="216" t="s">
        <v>2430</v>
      </c>
      <c r="E1" s="216" t="s">
        <v>2431</v>
      </c>
      <c r="F1" s="217" t="s">
        <v>2432</v>
      </c>
    </row>
    <row r="2" spans="1:6" x14ac:dyDescent="0.25">
      <c r="A2" s="1" t="s">
        <v>2433</v>
      </c>
      <c r="B2" s="1" t="s">
        <v>2676</v>
      </c>
      <c r="C2" s="1">
        <v>2030</v>
      </c>
      <c r="D2" s="5">
        <f>(1-0.555)*'Target Calculations'!P3</f>
        <v>2096.9735000000001</v>
      </c>
      <c r="E2" s="5">
        <f>(1-0.545)*'Target Calculations'!P3</f>
        <v>2144.0965000000001</v>
      </c>
      <c r="F2" t="s">
        <v>2678</v>
      </c>
    </row>
    <row r="3" spans="1:6" x14ac:dyDescent="0.25">
      <c r="A3" s="1" t="s">
        <v>2433</v>
      </c>
      <c r="B3" s="1" t="s">
        <v>2675</v>
      </c>
      <c r="C3" s="1">
        <v>2040</v>
      </c>
      <c r="D3" s="5">
        <f>(1-0.905)*'Target Calculations'!P3</f>
        <v>447.66849999999988</v>
      </c>
      <c r="E3" s="5">
        <f>(1-0.895)*'Target Calculations'!P3</f>
        <v>494.79149999999993</v>
      </c>
      <c r="F3" t="s">
        <v>2677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2" t="s">
        <v>2568</v>
      </c>
      <c r="B1" s="262"/>
      <c r="C1" s="262"/>
      <c r="D1" s="262"/>
      <c r="E1" s="262"/>
      <c r="F1" s="233"/>
      <c r="G1" s="233"/>
      <c r="H1" s="233"/>
      <c r="I1" s="233"/>
      <c r="J1" s="159" t="s">
        <v>2569</v>
      </c>
      <c r="O1" s="231" t="s">
        <v>2563</v>
      </c>
    </row>
    <row r="2" spans="1:21" ht="15.75" x14ac:dyDescent="0.25">
      <c r="A2" s="165" t="s">
        <v>503</v>
      </c>
      <c r="B2" s="234"/>
      <c r="C2" s="234"/>
      <c r="D2" s="234"/>
      <c r="E2" s="234"/>
      <c r="F2" s="233"/>
      <c r="G2" s="233"/>
      <c r="H2" s="233"/>
      <c r="I2" s="233"/>
      <c r="J2" s="159" t="s">
        <v>2570</v>
      </c>
      <c r="O2" t="s">
        <v>2564</v>
      </c>
      <c r="P2" t="s">
        <v>2565</v>
      </c>
      <c r="U2">
        <v>0.55000000000000004</v>
      </c>
    </row>
    <row r="3" spans="1:21" x14ac:dyDescent="0.25">
      <c r="A3" s="233"/>
      <c r="B3" s="233"/>
      <c r="C3" s="233"/>
      <c r="D3" s="233"/>
      <c r="E3" s="233"/>
      <c r="F3" s="233"/>
      <c r="G3" s="233"/>
      <c r="H3" s="233"/>
      <c r="I3" s="233"/>
      <c r="J3" s="159" t="s">
        <v>2571</v>
      </c>
      <c r="O3">
        <v>1990</v>
      </c>
      <c r="P3" s="232">
        <v>4712.3</v>
      </c>
      <c r="Q3" t="s">
        <v>2566</v>
      </c>
      <c r="U3">
        <v>0.9</v>
      </c>
    </row>
    <row r="4" spans="1:21" x14ac:dyDescent="0.25">
      <c r="A4" s="233"/>
      <c r="B4" s="233"/>
      <c r="C4" s="233"/>
      <c r="D4" s="233"/>
      <c r="E4" s="233"/>
      <c r="F4" s="233"/>
      <c r="G4" s="233"/>
      <c r="H4" s="233"/>
      <c r="I4" s="233"/>
      <c r="J4" s="235"/>
      <c r="O4">
        <v>2030</v>
      </c>
      <c r="P4" s="39">
        <f>P3-(P3*U2)</f>
        <v>2120.5349999999999</v>
      </c>
      <c r="Q4" t="s">
        <v>2566</v>
      </c>
    </row>
    <row r="5" spans="1:21" ht="48" x14ac:dyDescent="0.25">
      <c r="A5" s="236" t="s">
        <v>531</v>
      </c>
      <c r="B5" s="237" t="s">
        <v>541</v>
      </c>
      <c r="C5" s="237" t="s">
        <v>478</v>
      </c>
      <c r="D5" s="237" t="s">
        <v>479</v>
      </c>
      <c r="E5" s="237" t="s">
        <v>2572</v>
      </c>
      <c r="F5" s="237" t="s">
        <v>2573</v>
      </c>
      <c r="G5" s="237" t="s">
        <v>497</v>
      </c>
      <c r="H5" s="238" t="s">
        <v>2574</v>
      </c>
      <c r="I5" s="237" t="s">
        <v>529</v>
      </c>
      <c r="J5" s="237" t="s">
        <v>2575</v>
      </c>
      <c r="O5">
        <v>2040</v>
      </c>
      <c r="P5" s="39">
        <f>P3-(P3*U3)</f>
        <v>471.22999999999956</v>
      </c>
    </row>
    <row r="6" spans="1:21" ht="15.75" thickBot="1" x14ac:dyDescent="0.3">
      <c r="A6" s="239" t="s">
        <v>532</v>
      </c>
      <c r="B6" s="263" t="s">
        <v>2576</v>
      </c>
      <c r="C6" s="264"/>
      <c r="D6" s="264"/>
      <c r="E6" s="264"/>
      <c r="F6" s="264"/>
      <c r="G6" s="264"/>
      <c r="H6" s="264"/>
      <c r="I6" s="264"/>
      <c r="J6" s="265"/>
    </row>
    <row r="7" spans="1:21" ht="15.75" thickTop="1" x14ac:dyDescent="0.25">
      <c r="A7" s="240" t="s">
        <v>2577</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25">
      <c r="A8" s="242" t="s">
        <v>2578</v>
      </c>
      <c r="B8" s="241">
        <v>3545561.5060172728</v>
      </c>
      <c r="C8" s="241">
        <v>178273.64433876344</v>
      </c>
      <c r="D8" s="241">
        <v>23250.999122396675</v>
      </c>
      <c r="E8" s="202" t="s">
        <v>189</v>
      </c>
      <c r="F8" s="202" t="s">
        <v>189</v>
      </c>
      <c r="G8" s="202" t="s">
        <v>189</v>
      </c>
      <c r="H8" s="202" t="s">
        <v>189</v>
      </c>
      <c r="I8" s="202" t="s">
        <v>189</v>
      </c>
      <c r="J8" s="241">
        <v>3747086.1494784327</v>
      </c>
      <c r="O8" t="s">
        <v>2567</v>
      </c>
      <c r="P8" t="s">
        <v>2630</v>
      </c>
    </row>
    <row r="9" spans="1:21" x14ac:dyDescent="0.25">
      <c r="A9" s="243" t="s">
        <v>2579</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25">
      <c r="A10" s="244" t="s">
        <v>2580</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25">
      <c r="A11" s="244" t="s">
        <v>2581</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25">
      <c r="A12" s="244" t="s">
        <v>2582</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25">
      <c r="A13" s="244" t="s">
        <v>2583</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25">
      <c r="A14" s="244" t="s">
        <v>2584</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2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25">
      <c r="A16" s="244" t="s">
        <v>2585</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25">
      <c r="A17" s="244" t="s">
        <v>2586</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25">
      <c r="A18" s="245" t="s">
        <v>2587</v>
      </c>
      <c r="B18" s="241" t="s">
        <v>493</v>
      </c>
      <c r="C18" s="202" t="s">
        <v>189</v>
      </c>
      <c r="D18" s="202" t="s">
        <v>189</v>
      </c>
      <c r="E18" s="202" t="s">
        <v>189</v>
      </c>
      <c r="F18" s="202" t="s">
        <v>189</v>
      </c>
      <c r="G18" s="202" t="s">
        <v>189</v>
      </c>
      <c r="H18" s="202" t="s">
        <v>189</v>
      </c>
      <c r="I18" s="202" t="s">
        <v>189</v>
      </c>
      <c r="J18" s="241" t="s">
        <v>493</v>
      </c>
    </row>
    <row r="19" spans="1:10" x14ac:dyDescent="0.25">
      <c r="A19" s="242" t="s">
        <v>2588</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25">
      <c r="A20" s="245" t="s">
        <v>2589</v>
      </c>
      <c r="B20" s="241">
        <v>134060.96263845492</v>
      </c>
      <c r="C20" s="202" t="s">
        <v>189</v>
      </c>
      <c r="D20" s="202" t="s">
        <v>189</v>
      </c>
      <c r="E20" s="202" t="s">
        <v>189</v>
      </c>
      <c r="F20" s="202" t="s">
        <v>189</v>
      </c>
      <c r="G20" s="202" t="s">
        <v>189</v>
      </c>
      <c r="H20" s="202" t="s">
        <v>189</v>
      </c>
      <c r="I20" s="202" t="s">
        <v>189</v>
      </c>
      <c r="J20" s="241">
        <v>134060.96263845492</v>
      </c>
    </row>
    <row r="21" spans="1:10" x14ac:dyDescent="0.25">
      <c r="A21" s="245" t="s">
        <v>2590</v>
      </c>
      <c r="B21" s="241">
        <v>51281.034113690999</v>
      </c>
      <c r="C21" s="241">
        <v>1280.460552968452</v>
      </c>
      <c r="D21" s="241">
        <v>78581.48269004513</v>
      </c>
      <c r="E21" s="241">
        <v>12809.4526634704</v>
      </c>
      <c r="F21" s="241">
        <v>3955.4192101203689</v>
      </c>
      <c r="G21" s="241">
        <v>1902.2075</v>
      </c>
      <c r="H21" s="241">
        <v>4669.7150000000001</v>
      </c>
      <c r="I21" s="241" t="s">
        <v>2591</v>
      </c>
      <c r="J21" s="241">
        <v>154479.77173029535</v>
      </c>
    </row>
    <row r="22" spans="1:10" x14ac:dyDescent="0.2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8" x14ac:dyDescent="0.25">
      <c r="A23" s="246" t="s">
        <v>2592</v>
      </c>
      <c r="B23" s="241">
        <v>9494.7433780298506</v>
      </c>
      <c r="C23" s="241">
        <v>2.4374127628082398</v>
      </c>
      <c r="D23" s="241">
        <v>3.3946075393097002</v>
      </c>
      <c r="E23" s="202" t="s">
        <v>189</v>
      </c>
      <c r="F23" s="202" t="s">
        <v>189</v>
      </c>
      <c r="G23" s="202" t="s">
        <v>189</v>
      </c>
      <c r="H23" s="202" t="s">
        <v>189</v>
      </c>
      <c r="I23" s="202" t="s">
        <v>189</v>
      </c>
      <c r="J23" s="241">
        <v>9500.5753983319701</v>
      </c>
    </row>
    <row r="24" spans="1:10" ht="60" x14ac:dyDescent="0.25">
      <c r="A24" s="246" t="s">
        <v>2593</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72" x14ac:dyDescent="0.25">
      <c r="A25" s="246" t="s">
        <v>2594</v>
      </c>
      <c r="B25" s="202" t="s">
        <v>189</v>
      </c>
      <c r="C25" s="202" t="s">
        <v>189</v>
      </c>
      <c r="D25" s="202" t="s">
        <v>189</v>
      </c>
      <c r="E25" s="241">
        <v>6.1275051272882699</v>
      </c>
      <c r="F25" s="241" t="s">
        <v>2030</v>
      </c>
      <c r="G25" s="241" t="s">
        <v>487</v>
      </c>
      <c r="H25" s="241" t="s">
        <v>493</v>
      </c>
      <c r="I25" s="241" t="s">
        <v>487</v>
      </c>
      <c r="J25" s="241">
        <v>6.1275051272882699</v>
      </c>
    </row>
    <row r="26" spans="1:10" ht="84" x14ac:dyDescent="0.25">
      <c r="A26" s="246" t="s">
        <v>2595</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25">
      <c r="A27" s="245" t="s">
        <v>2596</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25">
      <c r="A28" s="247" t="s">
        <v>2597</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25">
      <c r="A29" s="243" t="s">
        <v>2598</v>
      </c>
      <c r="B29" s="202" t="s">
        <v>189</v>
      </c>
      <c r="C29" s="241">
        <v>237020.07631632252</v>
      </c>
      <c r="D29" s="202" t="s">
        <v>189</v>
      </c>
      <c r="E29" s="202" t="s">
        <v>189</v>
      </c>
      <c r="F29" s="202" t="s">
        <v>189</v>
      </c>
      <c r="G29" s="202" t="s">
        <v>189</v>
      </c>
      <c r="H29" s="202" t="s">
        <v>189</v>
      </c>
      <c r="I29" s="202" t="s">
        <v>189</v>
      </c>
      <c r="J29" s="241">
        <v>237020.07631632252</v>
      </c>
    </row>
    <row r="30" spans="1:10" x14ac:dyDescent="0.2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2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25">
      <c r="A32" s="243" t="s">
        <v>2599</v>
      </c>
      <c r="B32" s="202" t="s">
        <v>189</v>
      </c>
      <c r="C32" s="241" t="s">
        <v>2600</v>
      </c>
      <c r="D32" s="241">
        <v>148363.52218969539</v>
      </c>
      <c r="E32" s="202" t="s">
        <v>189</v>
      </c>
      <c r="F32" s="202" t="s">
        <v>189</v>
      </c>
      <c r="G32" s="202" t="s">
        <v>189</v>
      </c>
      <c r="H32" s="202" t="s">
        <v>189</v>
      </c>
      <c r="I32" s="202" t="s">
        <v>189</v>
      </c>
      <c r="J32" s="241">
        <v>148363.52218969539</v>
      </c>
    </row>
    <row r="33" spans="1:10" x14ac:dyDescent="0.25">
      <c r="A33" s="243" t="s">
        <v>535</v>
      </c>
      <c r="B33" s="202" t="s">
        <v>189</v>
      </c>
      <c r="C33" s="241" t="s">
        <v>487</v>
      </c>
      <c r="D33" s="241" t="s">
        <v>487</v>
      </c>
      <c r="E33" s="202" t="s">
        <v>189</v>
      </c>
      <c r="F33" s="202" t="s">
        <v>189</v>
      </c>
      <c r="G33" s="202" t="s">
        <v>189</v>
      </c>
      <c r="H33" s="202" t="s">
        <v>189</v>
      </c>
      <c r="I33" s="202" t="s">
        <v>189</v>
      </c>
      <c r="J33" s="241" t="s">
        <v>487</v>
      </c>
    </row>
    <row r="34" spans="1:10" x14ac:dyDescent="0.2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25">
      <c r="A35" s="243" t="s">
        <v>2601</v>
      </c>
      <c r="B35" s="241">
        <v>9435.2108880463602</v>
      </c>
      <c r="C35" s="202" t="s">
        <v>189</v>
      </c>
      <c r="D35" s="202" t="s">
        <v>189</v>
      </c>
      <c r="E35" s="202" t="s">
        <v>189</v>
      </c>
      <c r="F35" s="202" t="s">
        <v>189</v>
      </c>
      <c r="G35" s="202" t="s">
        <v>189</v>
      </c>
      <c r="H35" s="202" t="s">
        <v>189</v>
      </c>
      <c r="I35" s="202" t="s">
        <v>189</v>
      </c>
      <c r="J35" s="241">
        <v>9435.2108880463602</v>
      </c>
    </row>
    <row r="36" spans="1:10" x14ac:dyDescent="0.25">
      <c r="A36" s="243" t="s">
        <v>2602</v>
      </c>
      <c r="B36" s="241">
        <v>3635.2013377314724</v>
      </c>
      <c r="C36" s="202" t="s">
        <v>189</v>
      </c>
      <c r="D36" s="202" t="s">
        <v>189</v>
      </c>
      <c r="E36" s="202" t="s">
        <v>189</v>
      </c>
      <c r="F36" s="202" t="s">
        <v>189</v>
      </c>
      <c r="G36" s="202" t="s">
        <v>189</v>
      </c>
      <c r="H36" s="202" t="s">
        <v>189</v>
      </c>
      <c r="I36" s="202" t="s">
        <v>189</v>
      </c>
      <c r="J36" s="241">
        <v>3635.2013377314724</v>
      </c>
    </row>
    <row r="37" spans="1:10" x14ac:dyDescent="0.2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25">
      <c r="A38" s="243" t="s">
        <v>2603</v>
      </c>
      <c r="B38" s="241" t="s">
        <v>2591</v>
      </c>
      <c r="C38" s="241">
        <v>0.30901557909796001</v>
      </c>
      <c r="D38" s="241">
        <v>0.1107097482644</v>
      </c>
      <c r="E38" s="202" t="s">
        <v>189</v>
      </c>
      <c r="F38" s="202" t="s">
        <v>189</v>
      </c>
      <c r="G38" s="202" t="s">
        <v>189</v>
      </c>
      <c r="H38" s="202" t="s">
        <v>189</v>
      </c>
      <c r="I38" s="202" t="s">
        <v>189</v>
      </c>
      <c r="J38" s="241">
        <v>0.41972532736236001</v>
      </c>
    </row>
    <row r="39" spans="1:10" x14ac:dyDescent="0.25">
      <c r="A39" s="242" t="s">
        <v>2604</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2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2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2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25">
      <c r="A43" s="243" t="s">
        <v>2605</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25">
      <c r="A44" s="243" t="s">
        <v>2606</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25">
      <c r="A45" s="243" t="s">
        <v>2607</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25">
      <c r="A46" s="243" t="s">
        <v>2608</v>
      </c>
      <c r="B46" s="241">
        <v>-28665.884383692635</v>
      </c>
      <c r="C46" s="202" t="s">
        <v>189</v>
      </c>
      <c r="D46" s="202" t="s">
        <v>189</v>
      </c>
      <c r="E46" s="202" t="s">
        <v>189</v>
      </c>
      <c r="F46" s="202" t="s">
        <v>189</v>
      </c>
      <c r="G46" s="202" t="s">
        <v>189</v>
      </c>
      <c r="H46" s="202" t="s">
        <v>189</v>
      </c>
      <c r="I46" s="202" t="s">
        <v>189</v>
      </c>
      <c r="J46" s="241">
        <v>-28665.884383692635</v>
      </c>
    </row>
    <row r="47" spans="1:10" x14ac:dyDescent="0.25">
      <c r="A47" s="243" t="s">
        <v>2609</v>
      </c>
      <c r="B47" s="241" t="s">
        <v>2610</v>
      </c>
      <c r="C47" s="241" t="s">
        <v>2610</v>
      </c>
      <c r="D47" s="241">
        <v>93.41025492</v>
      </c>
      <c r="E47" s="202" t="s">
        <v>189</v>
      </c>
      <c r="F47" s="202" t="s">
        <v>189</v>
      </c>
      <c r="G47" s="202" t="s">
        <v>189</v>
      </c>
      <c r="H47" s="202" t="s">
        <v>189</v>
      </c>
      <c r="I47" s="202" t="s">
        <v>189</v>
      </c>
      <c r="J47" s="241">
        <v>93.41025492</v>
      </c>
    </row>
    <row r="48" spans="1:10" x14ac:dyDescent="0.25">
      <c r="A48" s="242" t="s">
        <v>2611</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25">
      <c r="A49" s="243" t="s">
        <v>2612</v>
      </c>
      <c r="B49" s="241" t="s">
        <v>485</v>
      </c>
      <c r="C49" s="241">
        <v>137074.22272206927</v>
      </c>
      <c r="D49" s="202" t="s">
        <v>189</v>
      </c>
      <c r="E49" s="202" t="s">
        <v>189</v>
      </c>
      <c r="F49" s="202" t="s">
        <v>189</v>
      </c>
      <c r="G49" s="202" t="s">
        <v>189</v>
      </c>
      <c r="H49" s="202" t="s">
        <v>189</v>
      </c>
      <c r="I49" s="202" t="s">
        <v>189</v>
      </c>
      <c r="J49" s="241">
        <v>137074.22272206927</v>
      </c>
    </row>
    <row r="50" spans="1:10" x14ac:dyDescent="0.2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96" x14ac:dyDescent="0.2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25">
      <c r="A52" s="243" t="s">
        <v>2613</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25">
      <c r="A53" s="243" t="s">
        <v>2614</v>
      </c>
      <c r="B53" s="241">
        <v>21.783594957120901</v>
      </c>
      <c r="C53" s="241">
        <v>52.201049348827681</v>
      </c>
      <c r="D53" s="241" t="s">
        <v>2615</v>
      </c>
      <c r="E53" s="202" t="s">
        <v>189</v>
      </c>
      <c r="F53" s="202" t="s">
        <v>189</v>
      </c>
      <c r="G53" s="202" t="s">
        <v>189</v>
      </c>
      <c r="H53" s="202" t="s">
        <v>189</v>
      </c>
      <c r="I53" s="202" t="s">
        <v>189</v>
      </c>
      <c r="J53" s="241">
        <v>73.984644305948578</v>
      </c>
    </row>
    <row r="54" spans="1:10" x14ac:dyDescent="0.25">
      <c r="A54" s="242" t="s">
        <v>2616</v>
      </c>
      <c r="B54" s="241" t="s">
        <v>2591</v>
      </c>
      <c r="C54" s="241" t="s">
        <v>2591</v>
      </c>
      <c r="D54" s="241" t="s">
        <v>2591</v>
      </c>
      <c r="E54" s="241" t="s">
        <v>2591</v>
      </c>
      <c r="F54" s="241" t="s">
        <v>2591</v>
      </c>
      <c r="G54" s="241" t="s">
        <v>2591</v>
      </c>
      <c r="H54" s="241" t="s">
        <v>2591</v>
      </c>
      <c r="I54" s="241" t="s">
        <v>2591</v>
      </c>
      <c r="J54" s="241" t="s">
        <v>493</v>
      </c>
    </row>
    <row r="55" spans="1:10" x14ac:dyDescent="0.25">
      <c r="A55" s="233"/>
      <c r="B55" s="249"/>
      <c r="C55" s="249"/>
      <c r="D55" s="249"/>
      <c r="E55" s="249"/>
      <c r="F55" s="249"/>
      <c r="G55" s="249"/>
      <c r="H55" s="249"/>
      <c r="I55" s="249"/>
      <c r="J55" s="249"/>
    </row>
    <row r="56" spans="1:10" x14ac:dyDescent="0.25">
      <c r="A56" s="247" t="s">
        <v>2617</v>
      </c>
      <c r="B56" s="202" t="s">
        <v>189</v>
      </c>
      <c r="C56" s="202" t="s">
        <v>189</v>
      </c>
      <c r="D56" s="202" t="s">
        <v>189</v>
      </c>
      <c r="E56" s="202" t="s">
        <v>189</v>
      </c>
      <c r="F56" s="202" t="s">
        <v>189</v>
      </c>
      <c r="G56" s="202" t="s">
        <v>189</v>
      </c>
      <c r="H56" s="202" t="s">
        <v>189</v>
      </c>
      <c r="I56" s="202" t="s">
        <v>189</v>
      </c>
      <c r="J56" s="202" t="s">
        <v>189</v>
      </c>
    </row>
    <row r="57" spans="1:10" x14ac:dyDescent="0.2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2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2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25">
      <c r="A60" s="251" t="s">
        <v>492</v>
      </c>
      <c r="B60" s="241">
        <v>0.66779999999999995</v>
      </c>
      <c r="C60" s="241" t="s">
        <v>2618</v>
      </c>
      <c r="D60" s="241" t="s">
        <v>2618</v>
      </c>
      <c r="E60" s="202" t="s">
        <v>189</v>
      </c>
      <c r="F60" s="202" t="s">
        <v>189</v>
      </c>
      <c r="G60" s="202" t="s">
        <v>189</v>
      </c>
      <c r="H60" s="202" t="s">
        <v>189</v>
      </c>
      <c r="I60" s="202" t="s">
        <v>189</v>
      </c>
      <c r="J60" s="241">
        <v>0.66779999999999995</v>
      </c>
    </row>
    <row r="61" spans="1:10" x14ac:dyDescent="0.25">
      <c r="A61" s="247" t="s">
        <v>2619</v>
      </c>
      <c r="B61" s="241">
        <v>210441.2363234965</v>
      </c>
      <c r="C61" s="202" t="s">
        <v>189</v>
      </c>
      <c r="D61" s="202" t="s">
        <v>189</v>
      </c>
      <c r="E61" s="202" t="s">
        <v>189</v>
      </c>
      <c r="F61" s="202" t="s">
        <v>189</v>
      </c>
      <c r="G61" s="202" t="s">
        <v>189</v>
      </c>
      <c r="H61" s="202" t="s">
        <v>189</v>
      </c>
      <c r="I61" s="202" t="s">
        <v>189</v>
      </c>
      <c r="J61" s="241">
        <v>210441.2363234965</v>
      </c>
    </row>
    <row r="62" spans="1:10" x14ac:dyDescent="0.25">
      <c r="A62" s="251" t="s">
        <v>2620</v>
      </c>
      <c r="B62" s="241" t="s">
        <v>542</v>
      </c>
      <c r="C62" s="202" t="s">
        <v>189</v>
      </c>
      <c r="D62" s="202" t="s">
        <v>189</v>
      </c>
      <c r="E62" s="202" t="s">
        <v>189</v>
      </c>
      <c r="F62" s="202" t="s">
        <v>189</v>
      </c>
      <c r="G62" s="202" t="s">
        <v>189</v>
      </c>
      <c r="H62" s="202" t="s">
        <v>189</v>
      </c>
      <c r="I62" s="202" t="s">
        <v>189</v>
      </c>
      <c r="J62" s="241" t="s">
        <v>542</v>
      </c>
    </row>
    <row r="63" spans="1:10" x14ac:dyDescent="0.2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25">
      <c r="A64" s="253" t="s">
        <v>2621</v>
      </c>
      <c r="B64" s="202" t="s">
        <v>189</v>
      </c>
      <c r="C64" s="202" t="s">
        <v>189</v>
      </c>
      <c r="D64" s="241">
        <v>10461.147973493769</v>
      </c>
      <c r="E64" s="202" t="s">
        <v>189</v>
      </c>
      <c r="F64" s="202" t="s">
        <v>189</v>
      </c>
      <c r="G64" s="202" t="s">
        <v>189</v>
      </c>
      <c r="H64" s="202" t="s">
        <v>189</v>
      </c>
      <c r="I64" s="202" t="s">
        <v>189</v>
      </c>
      <c r="J64" s="202" t="s">
        <v>189</v>
      </c>
    </row>
    <row r="65" spans="1:10" x14ac:dyDescent="0.25">
      <c r="A65" s="251" t="s">
        <v>2622</v>
      </c>
      <c r="B65" s="241">
        <v>6444.1498857276692</v>
      </c>
      <c r="C65" s="202" t="s">
        <v>189</v>
      </c>
      <c r="D65" s="202" t="s">
        <v>189</v>
      </c>
      <c r="E65" s="202" t="s">
        <v>189</v>
      </c>
      <c r="F65" s="202" t="s">
        <v>189</v>
      </c>
      <c r="G65" s="202" t="s">
        <v>189</v>
      </c>
      <c r="H65" s="202" t="s">
        <v>189</v>
      </c>
      <c r="I65" s="202" t="s">
        <v>189</v>
      </c>
      <c r="J65" s="202" t="s">
        <v>189</v>
      </c>
    </row>
    <row r="66" spans="1:10" x14ac:dyDescent="0.25">
      <c r="A66" s="266" t="s">
        <v>2623</v>
      </c>
      <c r="B66" s="267" t="s">
        <v>189</v>
      </c>
      <c r="C66" s="267" t="s">
        <v>189</v>
      </c>
      <c r="D66" s="267" t="s">
        <v>189</v>
      </c>
      <c r="E66" s="267" t="s">
        <v>189</v>
      </c>
      <c r="F66" s="267" t="s">
        <v>189</v>
      </c>
      <c r="G66" s="267" t="s">
        <v>189</v>
      </c>
      <c r="H66" s="267" t="s">
        <v>189</v>
      </c>
      <c r="I66" s="267" t="s">
        <v>189</v>
      </c>
      <c r="J66" s="241">
        <v>4860553.4478650223</v>
      </c>
    </row>
    <row r="67" spans="1:10" x14ac:dyDescent="0.25">
      <c r="A67" s="266" t="s">
        <v>2624</v>
      </c>
      <c r="B67" s="267" t="s">
        <v>189</v>
      </c>
      <c r="C67" s="267" t="s">
        <v>189</v>
      </c>
      <c r="D67" s="267" t="s">
        <v>189</v>
      </c>
      <c r="E67" s="267" t="s">
        <v>189</v>
      </c>
      <c r="F67" s="267" t="s">
        <v>189</v>
      </c>
      <c r="G67" s="267" t="s">
        <v>189</v>
      </c>
      <c r="H67" s="267" t="s">
        <v>189</v>
      </c>
      <c r="I67" s="267" t="s">
        <v>189</v>
      </c>
      <c r="J67" s="241">
        <v>4651758.2224724051</v>
      </c>
    </row>
    <row r="68" spans="1:10" x14ac:dyDescent="0.25">
      <c r="A68" s="268" t="s">
        <v>2625</v>
      </c>
      <c r="B68" s="267" t="s">
        <v>189</v>
      </c>
      <c r="C68" s="267" t="s">
        <v>189</v>
      </c>
      <c r="D68" s="267" t="s">
        <v>189</v>
      </c>
      <c r="E68" s="267" t="s">
        <v>189</v>
      </c>
      <c r="F68" s="267" t="s">
        <v>189</v>
      </c>
      <c r="G68" s="267" t="s">
        <v>189</v>
      </c>
      <c r="H68" s="267" t="s">
        <v>189</v>
      </c>
      <c r="I68" s="267" t="s">
        <v>189</v>
      </c>
      <c r="J68" s="241">
        <v>4866997.5977507504</v>
      </c>
    </row>
    <row r="69" spans="1:10" x14ac:dyDescent="0.25">
      <c r="A69" s="266" t="s">
        <v>2626</v>
      </c>
      <c r="B69" s="267" t="s">
        <v>189</v>
      </c>
      <c r="C69" s="267" t="s">
        <v>189</v>
      </c>
      <c r="D69" s="267" t="s">
        <v>189</v>
      </c>
      <c r="E69" s="267" t="s">
        <v>189</v>
      </c>
      <c r="F69" s="267" t="s">
        <v>189</v>
      </c>
      <c r="G69" s="267" t="s">
        <v>189</v>
      </c>
      <c r="H69" s="267" t="s">
        <v>189</v>
      </c>
      <c r="I69" s="267" t="s">
        <v>189</v>
      </c>
      <c r="J69" s="241">
        <v>4658202.3723581331</v>
      </c>
    </row>
    <row r="70" spans="1:10" x14ac:dyDescent="0.25">
      <c r="A70" s="254"/>
      <c r="B70" s="254"/>
      <c r="C70" s="254"/>
      <c r="D70" s="254"/>
      <c r="E70" s="254"/>
      <c r="F70" s="254"/>
      <c r="G70" s="254"/>
      <c r="H70" s="254"/>
      <c r="I70" s="254"/>
      <c r="J70" s="255"/>
    </row>
    <row r="71" spans="1:10" x14ac:dyDescent="0.25">
      <c r="A71" s="279" t="s">
        <v>2627</v>
      </c>
      <c r="B71" s="279"/>
      <c r="C71" s="279"/>
      <c r="D71" s="279"/>
      <c r="E71" s="279"/>
      <c r="F71" s="279"/>
      <c r="G71" s="279"/>
      <c r="H71" s="279"/>
      <c r="I71" s="279"/>
      <c r="J71" s="279"/>
    </row>
    <row r="72" spans="1:10" x14ac:dyDescent="0.25">
      <c r="A72" s="256" t="s">
        <v>2628</v>
      </c>
      <c r="B72" s="257"/>
      <c r="C72" s="257"/>
      <c r="D72" s="257"/>
      <c r="E72" s="257"/>
      <c r="F72" s="257"/>
      <c r="G72" s="257"/>
      <c r="H72" s="257"/>
      <c r="I72" s="257"/>
      <c r="J72" s="257"/>
    </row>
    <row r="73" spans="1:10" x14ac:dyDescent="0.25">
      <c r="A73" s="279" t="s">
        <v>2629</v>
      </c>
      <c r="B73" s="279"/>
      <c r="C73" s="279"/>
      <c r="D73" s="279"/>
      <c r="E73" s="279"/>
      <c r="F73" s="279"/>
      <c r="G73" s="279"/>
      <c r="H73" s="279"/>
      <c r="I73" s="279"/>
      <c r="J73" s="279"/>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71"/>
      <c r="I415" s="271"/>
      <c r="J415" s="271"/>
      <c r="K415" s="271"/>
      <c r="L415" s="272"/>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154</v>
      </c>
      <c r="B2" s="285"/>
      <c r="C2" s="285"/>
      <c r="D2" s="285"/>
      <c r="E2" s="285"/>
    </row>
    <row r="19" spans="1:5" x14ac:dyDescent="0.25">
      <c r="A19" t="s">
        <v>155</v>
      </c>
    </row>
    <row r="20" spans="1:5" x14ac:dyDescent="0.25">
      <c r="A20">
        <v>155400</v>
      </c>
      <c r="B20" t="s">
        <v>156</v>
      </c>
    </row>
    <row r="21" spans="1:5" x14ac:dyDescent="0.25">
      <c r="A21" s="285" t="s">
        <v>157</v>
      </c>
      <c r="B21" s="285"/>
      <c r="C21" s="285"/>
      <c r="D21" s="285"/>
      <c r="E21" s="285"/>
    </row>
    <row r="38" spans="1:5" x14ac:dyDescent="0.25">
      <c r="A38" t="s">
        <v>155</v>
      </c>
    </row>
    <row r="39" spans="1:5" x14ac:dyDescent="0.25">
      <c r="A39">
        <v>100800</v>
      </c>
      <c r="B39" t="s">
        <v>156</v>
      </c>
    </row>
    <row r="40" spans="1:5" x14ac:dyDescent="0.25">
      <c r="A40" s="285" t="s">
        <v>158</v>
      </c>
      <c r="B40" s="285"/>
      <c r="C40" s="285"/>
      <c r="D40" s="285"/>
      <c r="E40" s="285"/>
    </row>
    <row r="57" spans="1:5" ht="15.75" thickBot="1" x14ac:dyDescent="0.3">
      <c r="A57" t="s">
        <v>155</v>
      </c>
    </row>
    <row r="58" spans="1:5" ht="15.75" thickBot="1" x14ac:dyDescent="0.3">
      <c r="A58" s="7">
        <v>194000</v>
      </c>
      <c r="B58" t="s">
        <v>159</v>
      </c>
    </row>
    <row r="60" spans="1:5" x14ac:dyDescent="0.25">
      <c r="A60" s="284" t="s">
        <v>160</v>
      </c>
      <c r="B60" s="284"/>
      <c r="C60" s="284"/>
      <c r="D60" s="284"/>
      <c r="E60" s="284"/>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4" t="s">
        <v>161</v>
      </c>
      <c r="B89" s="284"/>
      <c r="C89" s="284"/>
      <c r="D89" s="284"/>
      <c r="E89" s="284"/>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4" t="s">
        <v>162</v>
      </c>
      <c r="B98" s="284"/>
      <c r="C98" s="284"/>
      <c r="D98" s="284"/>
      <c r="E98" s="284"/>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4" t="s">
        <v>164</v>
      </c>
      <c r="B109" s="284"/>
      <c r="C109" s="284"/>
      <c r="D109" s="284"/>
      <c r="E109" s="284"/>
    </row>
    <row r="110" spans="1:5" ht="15.75" thickBot="1" x14ac:dyDescent="0.3"/>
    <row r="111" spans="1:5" ht="15.75" thickBot="1" x14ac:dyDescent="0.3">
      <c r="A111" s="12">
        <f>A122</f>
        <v>0.20481927710843381</v>
      </c>
      <c r="B111" t="s">
        <v>383</v>
      </c>
    </row>
    <row r="113" spans="1:12" x14ac:dyDescent="0.25">
      <c r="A113" s="284" t="s">
        <v>163</v>
      </c>
      <c r="B113" s="284"/>
      <c r="C113" s="284"/>
      <c r="D113" s="284"/>
      <c r="E113" s="284"/>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4" t="s">
        <v>384</v>
      </c>
      <c r="B124" s="284"/>
      <c r="C124" s="284"/>
      <c r="D124" s="284"/>
      <c r="E124" s="284"/>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4" t="s">
        <v>100</v>
      </c>
      <c r="B134" s="284"/>
      <c r="C134" s="284"/>
      <c r="D134" s="284"/>
      <c r="E134" s="284"/>
    </row>
    <row r="135" spans="1:12" x14ac:dyDescent="0.25">
      <c r="A135" s="19" t="s">
        <v>401</v>
      </c>
      <c r="B135" s="20"/>
      <c r="C135" s="20"/>
      <c r="D135" s="20"/>
      <c r="E135" s="20"/>
      <c r="F135" s="20"/>
      <c r="G135" s="20"/>
    </row>
    <row r="136" spans="1:12" ht="15.75" x14ac:dyDescent="0.3">
      <c r="A136" s="21"/>
      <c r="B136" s="281" t="s">
        <v>402</v>
      </c>
      <c r="C136" s="282"/>
      <c r="D136" s="282"/>
      <c r="E136" s="283"/>
      <c r="F136" s="20"/>
      <c r="G136" s="20"/>
    </row>
    <row r="137" spans="1:12" ht="15.75" x14ac:dyDescent="0.3">
      <c r="A137" s="22"/>
      <c r="B137" s="281" t="s">
        <v>403</v>
      </c>
      <c r="C137" s="283"/>
      <c r="D137" s="281" t="s">
        <v>404</v>
      </c>
      <c r="E137" s="283"/>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4" t="s">
        <v>167</v>
      </c>
      <c r="B165" s="284"/>
      <c r="C165" s="284"/>
      <c r="D165" s="284"/>
      <c r="E165" s="28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4" t="s">
        <v>391</v>
      </c>
      <c r="B169" s="284"/>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4" t="s">
        <v>174</v>
      </c>
      <c r="B174" s="284"/>
      <c r="C174" s="284"/>
      <c r="D174" s="284"/>
      <c r="E174" s="284"/>
    </row>
    <row r="175" spans="1:7" ht="15.75" thickBot="1" x14ac:dyDescent="0.3">
      <c r="A175" t="s">
        <v>400</v>
      </c>
      <c r="B175" s="38">
        <v>0.1246</v>
      </c>
    </row>
    <row r="176" spans="1:7" ht="15.75" thickBot="1" x14ac:dyDescent="0.3">
      <c r="A176" t="s">
        <v>396</v>
      </c>
      <c r="B176" s="37">
        <f>1-B175</f>
        <v>0.87539999999999996</v>
      </c>
    </row>
    <row r="178" spans="1:5" x14ac:dyDescent="0.25">
      <c r="A178" s="284" t="s">
        <v>170</v>
      </c>
      <c r="B178" s="284"/>
      <c r="C178" s="284"/>
      <c r="D178" s="284"/>
      <c r="E178" s="284"/>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4" t="s">
        <v>172</v>
      </c>
      <c r="B183" s="284"/>
      <c r="C183" s="284"/>
      <c r="D183" s="284"/>
      <c r="E183" s="284"/>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4" t="s">
        <v>184</v>
      </c>
      <c r="B191" s="284"/>
      <c r="C191" s="284"/>
      <c r="D191" s="284"/>
      <c r="E191" s="28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0" t="s">
        <v>1896</v>
      </c>
      <c r="C201" s="280"/>
      <c r="D201" s="280"/>
      <c r="E201" s="280"/>
      <c r="F201" s="280"/>
      <c r="G201" s="280"/>
      <c r="H201" s="280"/>
      <c r="I201" s="280"/>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0" t="s">
        <v>1896</v>
      </c>
      <c r="C209" s="280"/>
      <c r="D209" s="280"/>
      <c r="E209" s="280"/>
      <c r="F209" s="280"/>
      <c r="G209" s="280"/>
      <c r="H209" s="280"/>
      <c r="I209" s="280"/>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0" t="s">
        <v>1896</v>
      </c>
      <c r="C217" s="280"/>
      <c r="D217" s="280"/>
      <c r="E217" s="280"/>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2024-06-11T18:23:19Z</dcterms:modified>
</cp:coreProperties>
</file>