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ing\EPS\EU\eps-eu\InputData\trans\BPoEFUbVT\"/>
    </mc:Choice>
  </mc:AlternateContent>
  <xr:revisionPtr revIDLastSave="0" documentId="13_ncr:1_{AC8FE290-3032-4023-9DC1-DBD9D8FF995F}" xr6:coauthVersionLast="47" xr6:coauthVersionMax="47" xr10:uidLastSave="{00000000-0000-0000-0000-000000000000}"/>
  <bookViews>
    <workbookView xWindow="58755" yWindow="3990" windowWidth="26820" windowHeight="12195" tabRatio="920" firstSheet="79" activeTab="84" xr2:uid="{4149C2B6-5FC6-4025-B0A7-5DEF302FBE20}"/>
  </bookViews>
  <sheets>
    <sheet name="About" sheetId="103" r:id="rId1"/>
    <sheet name="POTEnCIA" sheetId="102" r:id="rId2"/>
    <sheet name="BPoEFUbVT-LDVs-psgr-batelc" sheetId="2" r:id="rId3"/>
    <sheet name="BPoEFUbVT-LDVs-psgr-natgas" sheetId="3" r:id="rId4"/>
    <sheet name="BPoEFUbVT-LDVs-psgr-gasveh" sheetId="5" r:id="rId5"/>
    <sheet name="BPoEFUbVT-LDVs-psgr-dslveh" sheetId="6" r:id="rId6"/>
    <sheet name="BPoEFUbVT-LDVs-psgr-plghyb" sheetId="7" r:id="rId7"/>
    <sheet name="BPoEFUbVT-LDVs-psgr-LPG" sheetId="50" r:id="rId8"/>
    <sheet name="BPoEFUbVT-LDVs-psgr-hydgn" sheetId="51" r:id="rId9"/>
    <sheet name="LDVs-frgt" sheetId="104" r:id="rId10"/>
    <sheet name="BPoEFUbVT-LDVs-frgt-batelc" sheetId="12" r:id="rId11"/>
    <sheet name="BPoEFUbVT-LDVs-frgt-natgas" sheetId="13" r:id="rId12"/>
    <sheet name="BPoEFUbVT-LDVs-frgt-gasveh" sheetId="14" r:id="rId13"/>
    <sheet name="BPoEFUbVT-LDVs-frgt-dslveh" sheetId="15" r:id="rId14"/>
    <sheet name="BPoEFUbVT-LDVs-frgt-plghyb" sheetId="16" r:id="rId15"/>
    <sheet name="BPoEFUbVT-LDVs-frgt-LPG" sheetId="52" r:id="rId16"/>
    <sheet name="BPoEFUbVT-LDVs-frgt-hydgn" sheetId="53" r:id="rId17"/>
    <sheet name="HDVs-psgr" sheetId="24" r:id="rId18"/>
    <sheet name="BPoEFUbVT-HDVs-psgr-batelc" sheetId="19" r:id="rId19"/>
    <sheet name="BPoEFUbVT-HDVs-psgr-natgas" sheetId="20" r:id="rId20"/>
    <sheet name="BPoEFUbVT-HDVs-psgr-gasveh" sheetId="21" r:id="rId21"/>
    <sheet name="BPoEFUbVT-HDVs-psgr-dslveh" sheetId="22" r:id="rId22"/>
    <sheet name="BPoEFUbVT-HDVs-psgr-plghyb" sheetId="23" r:id="rId23"/>
    <sheet name="BPoEFUbVT-HDVs-psgr-LPG" sheetId="54" r:id="rId24"/>
    <sheet name="BPoEFUbVT-HDVs-psgr-hydgn" sheetId="55" r:id="rId25"/>
    <sheet name="HDVs-frgt" sheetId="25" r:id="rId26"/>
    <sheet name="BPoEFUbVT-HDVs-frgt-batelc" sheetId="26" r:id="rId27"/>
    <sheet name="BPoEFUbVT-HDVs-frgt-natgas" sheetId="27" r:id="rId28"/>
    <sheet name="BPoEFUbVT-HDVs-frgt-gasveh" sheetId="28" r:id="rId29"/>
    <sheet name="BPoEFUbVT-HDVs-frgt-dslveh" sheetId="29" r:id="rId30"/>
    <sheet name="BPoEFUbVT-HDVs-frgt-plghyb" sheetId="30" r:id="rId31"/>
    <sheet name="BPoEFUbVT-HDVs-frgt-LPG" sheetId="56" r:id="rId32"/>
    <sheet name="BPoEFUbVT-HDVs-frgt-hydgn" sheetId="57" r:id="rId33"/>
    <sheet name="aircraft-psgr" sheetId="31" r:id="rId34"/>
    <sheet name="BPoEFUbVT-aircraft-psgr-batelc" sheetId="62" r:id="rId35"/>
    <sheet name="BPoEFUbVT-aircraft-psgr-natgas" sheetId="65" r:id="rId36"/>
    <sheet name="BPoEFUbVT-aircraft-psgr-gasveh" sheetId="75" r:id="rId37"/>
    <sheet name="BPoEFUbVT-aircraft-psgr-dslveh" sheetId="63" r:id="rId38"/>
    <sheet name="BPoEFUbVT-aircraft-psgr-hydgn" sheetId="64" r:id="rId39"/>
    <sheet name="aircraft-frgt" sheetId="66" r:id="rId40"/>
    <sheet name="BPoEFUbVT-aircraft-frgt-batelc" sheetId="67" r:id="rId41"/>
    <sheet name="BPoEFUbVT-aircraft-frgt-natgas" sheetId="68" r:id="rId42"/>
    <sheet name="BPoEFUbVT-aircraft-frgt-gasveh" sheetId="76" r:id="rId43"/>
    <sheet name="BPoEFUbVT-aircraft-frgt-dslveh" sheetId="69" r:id="rId44"/>
    <sheet name="BPoEFUbVT-aircraft-frgt-hydgn" sheetId="70" r:id="rId45"/>
    <sheet name="rail-psgr" sheetId="71" r:id="rId46"/>
    <sheet name="BPoEFUbVT-rail-psgr-batelc" sheetId="77" r:id="rId47"/>
    <sheet name="BPoEFUbVT-rail-psgr-natgas" sheetId="78" r:id="rId48"/>
    <sheet name="BPoEFUbVT-rail-psgr-gasveh" sheetId="79" r:id="rId49"/>
    <sheet name="BPoEFUbVT-rail-psgr-dslveh" sheetId="80" r:id="rId50"/>
    <sheet name="BPoEFUbVT-rail-psgr-hydgn" sheetId="81" r:id="rId51"/>
    <sheet name="rail-frgt" sheetId="72" r:id="rId52"/>
    <sheet name="BPoEFUbVT-rail-frgt-batelc" sheetId="82" r:id="rId53"/>
    <sheet name="BPoEFUbVT-rail-frgt-natgas" sheetId="83" r:id="rId54"/>
    <sheet name="BPoEFUbVT-rail-frgt-gasveh" sheetId="84" r:id="rId55"/>
    <sheet name="BPoEFUbVT-rail-frgt-dslveh" sheetId="85" r:id="rId56"/>
    <sheet name="BPoEFUbVT-rail-frgt-hydgn" sheetId="86" r:id="rId57"/>
    <sheet name="ships-psgr" sheetId="73" r:id="rId58"/>
    <sheet name="BPoEFUbVT-ships-psgr-batelc" sheetId="87" r:id="rId59"/>
    <sheet name="BPoEFUbVT-ships-psgr-natgas" sheetId="88" r:id="rId60"/>
    <sheet name="BPoEFUbVT-ships-psgr-gasveh" sheetId="89" r:id="rId61"/>
    <sheet name="BPoEFUbVT-ships-psgr-dslveh" sheetId="90" r:id="rId62"/>
    <sheet name="BPoEFUbVT-ships-psgr-hydgn" sheetId="91" r:id="rId63"/>
    <sheet name="ships-frgt" sheetId="74" r:id="rId64"/>
    <sheet name="BPoEFUbVT-ships-frgt-batelc" sheetId="92" r:id="rId65"/>
    <sheet name="BPoEFUbVT-ships-frgt-natgas" sheetId="93" r:id="rId66"/>
    <sheet name="BPoEFUbVT-ships-frgt-gasveh" sheetId="94" r:id="rId67"/>
    <sheet name="BPoEFUbVT-ships-frgt-dslveh" sheetId="95" r:id="rId68"/>
    <sheet name="BPoEFUbVT-ships-frgt-hydgn" sheetId="96" r:id="rId69"/>
    <sheet name="mtrbks-psgr" sheetId="38" r:id="rId70"/>
    <sheet name="BPoEFUbVT-mtrbks-psgr-batelc" sheetId="39" r:id="rId71"/>
    <sheet name="BPoEFUbVT-mtrbks-psgr-natgas" sheetId="40" r:id="rId72"/>
    <sheet name="BPoEFUbVT-mtrbks-psgr-gasveh" sheetId="41" r:id="rId73"/>
    <sheet name="BPoEFUbVT-mtrbks-psgr-dslveh" sheetId="42" r:id="rId74"/>
    <sheet name="BPoEFUbVT-mtrbks-psgr-plghyb" sheetId="43" r:id="rId75"/>
    <sheet name="BPoEFUbVT-mtrbks-psgr-LPG" sheetId="60" r:id="rId76"/>
    <sheet name="BPoEFUbVT-mtrbks-psgr-hydgn" sheetId="61" r:id="rId77"/>
    <sheet name="mtrbks-frgt" sheetId="44" r:id="rId78"/>
    <sheet name="BPoEFUbVT-mtrbks-frgt-batelc" sheetId="45" r:id="rId79"/>
    <sheet name="BPoEFUbVT-mtrbks-frgt-natgas" sheetId="46" r:id="rId80"/>
    <sheet name="BPoEFUbVT-mtrbks-frgt-gasveh" sheetId="47" r:id="rId81"/>
    <sheet name="BPoEFUbVT-mtrbks-frgt-dslveh" sheetId="48" r:id="rId82"/>
    <sheet name="BPoEFUbVT-mtrbks-frgt-plghyb" sheetId="49" r:id="rId83"/>
    <sheet name="BPoEFUbVT-mtrbks-frgt-LPG" sheetId="58" r:id="rId84"/>
    <sheet name="BPoEFUbVT-mtrbks-frgt-hydgn" sheetId="59" r:id="rId85"/>
  </sheets>
  <definedNames>
    <definedName name="BE">#REF!</definedName>
    <definedName name="bel">#REF!</definedName>
    <definedName name="dsg">#REF!</definedName>
    <definedName name="_xlnm.Print_Titles" localSheetId="1">POTEnCIA!$1:$1</definedName>
    <definedName name="Summer">#REF!</definedName>
    <definedName name="Summer1">#REF!</definedName>
    <definedName name="TSeg">#REF!</definedName>
    <definedName name="TSEG1">#REF!</definedName>
    <definedName name="TSEG2">#REF!</definedName>
    <definedName name="TSEG3">#REF!</definedName>
    <definedName name="TSEG4">#REF!</definedName>
    <definedName name="TSEG5">#REF!</definedName>
    <definedName name="Winter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" i="28" l="1"/>
  <c r="AC6" i="28"/>
  <c r="AB6" i="28"/>
  <c r="AA6" i="28"/>
  <c r="Z6" i="28"/>
  <c r="Y6" i="28"/>
  <c r="X6" i="28"/>
  <c r="W6" i="28"/>
  <c r="V6" i="28"/>
  <c r="U6" i="28"/>
  <c r="AD4" i="28"/>
  <c r="AC4" i="28"/>
  <c r="AB4" i="28"/>
  <c r="AA4" i="28"/>
  <c r="Z4" i="28"/>
  <c r="Y4" i="28"/>
  <c r="X4" i="28"/>
  <c r="W4" i="28"/>
  <c r="V4" i="28"/>
  <c r="AE4" i="28"/>
  <c r="C3" i="43"/>
  <c r="D3" i="43"/>
  <c r="D3" i="49" s="1"/>
  <c r="E3" i="43"/>
  <c r="E3" i="49" s="1"/>
  <c r="F3" i="43"/>
  <c r="G3" i="43"/>
  <c r="H3" i="43"/>
  <c r="I3" i="43"/>
  <c r="J3" i="43"/>
  <c r="J3" i="49" s="1"/>
  <c r="K3" i="43"/>
  <c r="L3" i="43"/>
  <c r="L3" i="49" s="1"/>
  <c r="M3" i="43"/>
  <c r="M3" i="49" s="1"/>
  <c r="N3" i="43"/>
  <c r="O3" i="43"/>
  <c r="P3" i="43"/>
  <c r="Q3" i="43"/>
  <c r="R3" i="43"/>
  <c r="R3" i="49" s="1"/>
  <c r="S3" i="43"/>
  <c r="T3" i="43"/>
  <c r="T3" i="49" s="1"/>
  <c r="U3" i="43"/>
  <c r="U3" i="49" s="1"/>
  <c r="V3" i="43"/>
  <c r="W3" i="43"/>
  <c r="X3" i="43"/>
  <c r="Y3" i="43"/>
  <c r="Z3" i="43"/>
  <c r="Z3" i="49" s="1"/>
  <c r="AA3" i="43"/>
  <c r="AB3" i="43"/>
  <c r="AB3" i="49" s="1"/>
  <c r="AC3" i="43"/>
  <c r="AC3" i="49" s="1"/>
  <c r="AD3" i="43"/>
  <c r="AE3" i="43"/>
  <c r="AF3" i="43"/>
  <c r="C5" i="43"/>
  <c r="D5" i="43"/>
  <c r="E5" i="43"/>
  <c r="F5" i="43"/>
  <c r="F5" i="49" s="1"/>
  <c r="G5" i="43"/>
  <c r="H5" i="43"/>
  <c r="H5" i="49" s="1"/>
  <c r="I5" i="43"/>
  <c r="I5" i="49" s="1"/>
  <c r="J5" i="43"/>
  <c r="K5" i="43"/>
  <c r="L5" i="43"/>
  <c r="M5" i="43"/>
  <c r="N5" i="43"/>
  <c r="N5" i="49" s="1"/>
  <c r="O5" i="43"/>
  <c r="P5" i="43"/>
  <c r="P5" i="49" s="1"/>
  <c r="Q5" i="43"/>
  <c r="Q5" i="49" s="1"/>
  <c r="R5" i="43"/>
  <c r="S5" i="43"/>
  <c r="T5" i="43"/>
  <c r="U5" i="43"/>
  <c r="V5" i="43"/>
  <c r="V5" i="49" s="1"/>
  <c r="W5" i="43"/>
  <c r="X5" i="43"/>
  <c r="X5" i="49" s="1"/>
  <c r="Y5" i="43"/>
  <c r="Y5" i="49" s="1"/>
  <c r="Z5" i="43"/>
  <c r="AA5" i="43"/>
  <c r="AB5" i="43"/>
  <c r="AC5" i="43"/>
  <c r="AD5" i="43"/>
  <c r="AD5" i="49" s="1"/>
  <c r="AE5" i="43"/>
  <c r="AF5" i="43"/>
  <c r="AF5" i="49" s="1"/>
  <c r="B3" i="43"/>
  <c r="B5" i="43"/>
  <c r="C3" i="49"/>
  <c r="F3" i="49"/>
  <c r="G3" i="49"/>
  <c r="H3" i="49"/>
  <c r="I3" i="49"/>
  <c r="K3" i="49"/>
  <c r="N3" i="49"/>
  <c r="O3" i="49"/>
  <c r="P3" i="49"/>
  <c r="Q3" i="49"/>
  <c r="S3" i="49"/>
  <c r="V3" i="49"/>
  <c r="W3" i="49"/>
  <c r="X3" i="49"/>
  <c r="Y3" i="49"/>
  <c r="AA3" i="49"/>
  <c r="AD3" i="49"/>
  <c r="AE3" i="49"/>
  <c r="AF3" i="49"/>
  <c r="C5" i="49"/>
  <c r="D5" i="49"/>
  <c r="E5" i="49"/>
  <c r="G5" i="49"/>
  <c r="J5" i="49"/>
  <c r="K5" i="49"/>
  <c r="L5" i="49"/>
  <c r="M5" i="49"/>
  <c r="O5" i="49"/>
  <c r="R5" i="49"/>
  <c r="S5" i="49"/>
  <c r="T5" i="49"/>
  <c r="U5" i="49"/>
  <c r="W5" i="49"/>
  <c r="Z5" i="49"/>
  <c r="AA5" i="49"/>
  <c r="AB5" i="49"/>
  <c r="AC5" i="49"/>
  <c r="AE5" i="49"/>
  <c r="C6" i="49"/>
  <c r="D6" i="49"/>
  <c r="E6" i="49"/>
  <c r="F6" i="49"/>
  <c r="G6" i="49"/>
  <c r="H6" i="49"/>
  <c r="I6" i="49"/>
  <c r="J6" i="49"/>
  <c r="K6" i="49"/>
  <c r="L6" i="49"/>
  <c r="M6" i="49"/>
  <c r="N6" i="49"/>
  <c r="O6" i="49"/>
  <c r="P6" i="49"/>
  <c r="Q6" i="49"/>
  <c r="R6" i="49"/>
  <c r="S6" i="49"/>
  <c r="T6" i="49"/>
  <c r="U6" i="49"/>
  <c r="V6" i="49"/>
  <c r="W6" i="49"/>
  <c r="X6" i="49"/>
  <c r="Y6" i="49"/>
  <c r="Z6" i="49"/>
  <c r="AA6" i="49"/>
  <c r="AB6" i="49"/>
  <c r="AC6" i="49"/>
  <c r="AD6" i="49"/>
  <c r="AE6" i="49"/>
  <c r="AF6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Z7" i="49"/>
  <c r="AA7" i="49"/>
  <c r="AB7" i="49"/>
  <c r="AC7" i="49"/>
  <c r="AD7" i="49"/>
  <c r="AE7" i="49"/>
  <c r="AF7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Z8" i="49"/>
  <c r="AA8" i="49"/>
  <c r="AB8" i="49"/>
  <c r="AC8" i="49"/>
  <c r="AD8" i="49"/>
  <c r="AE8" i="49"/>
  <c r="AF8" i="49"/>
  <c r="C9" i="49"/>
  <c r="D9" i="49"/>
  <c r="E9" i="49"/>
  <c r="F9" i="49"/>
  <c r="G9" i="49"/>
  <c r="H9" i="49"/>
  <c r="I9" i="49"/>
  <c r="J9" i="49"/>
  <c r="K9" i="49"/>
  <c r="L9" i="49"/>
  <c r="M9" i="49"/>
  <c r="N9" i="49"/>
  <c r="O9" i="49"/>
  <c r="P9" i="49"/>
  <c r="Q9" i="49"/>
  <c r="R9" i="49"/>
  <c r="S9" i="49"/>
  <c r="T9" i="49"/>
  <c r="U9" i="49"/>
  <c r="V9" i="49"/>
  <c r="W9" i="49"/>
  <c r="X9" i="49"/>
  <c r="Y9" i="49"/>
  <c r="Z9" i="49"/>
  <c r="AA9" i="49"/>
  <c r="AB9" i="49"/>
  <c r="AC9" i="49"/>
  <c r="AD9" i="49"/>
  <c r="AE9" i="49"/>
  <c r="AF9" i="49"/>
  <c r="C10" i="49"/>
  <c r="D10" i="49"/>
  <c r="E10" i="49"/>
  <c r="F10" i="49"/>
  <c r="G10" i="49"/>
  <c r="H10" i="49"/>
  <c r="I10" i="49"/>
  <c r="J10" i="49"/>
  <c r="K10" i="49"/>
  <c r="L10" i="49"/>
  <c r="M10" i="49"/>
  <c r="N10" i="49"/>
  <c r="O10" i="49"/>
  <c r="P10" i="49"/>
  <c r="Q10" i="49"/>
  <c r="R10" i="49"/>
  <c r="S10" i="49"/>
  <c r="T10" i="49"/>
  <c r="U10" i="49"/>
  <c r="V10" i="49"/>
  <c r="W10" i="49"/>
  <c r="X10" i="49"/>
  <c r="Y10" i="49"/>
  <c r="Z10" i="49"/>
  <c r="AA10" i="49"/>
  <c r="AB10" i="49"/>
  <c r="AC10" i="49"/>
  <c r="AD10" i="49"/>
  <c r="AE10" i="49"/>
  <c r="AF10" i="49"/>
  <c r="C11" i="49"/>
  <c r="D11" i="49"/>
  <c r="E11" i="49"/>
  <c r="F11" i="49"/>
  <c r="G11" i="49"/>
  <c r="H11" i="49"/>
  <c r="I11" i="49"/>
  <c r="J11" i="49"/>
  <c r="K11" i="49"/>
  <c r="L11" i="49"/>
  <c r="M11" i="49"/>
  <c r="N11" i="49"/>
  <c r="O11" i="49"/>
  <c r="P11" i="49"/>
  <c r="Q11" i="49"/>
  <c r="R11" i="49"/>
  <c r="S11" i="49"/>
  <c r="T11" i="49"/>
  <c r="U11" i="49"/>
  <c r="V11" i="49"/>
  <c r="W11" i="49"/>
  <c r="X11" i="49"/>
  <c r="Y11" i="49"/>
  <c r="Z11" i="49"/>
  <c r="AA11" i="49"/>
  <c r="AB11" i="49"/>
  <c r="AC11" i="49"/>
  <c r="AD11" i="49"/>
  <c r="AE11" i="49"/>
  <c r="AF11" i="49"/>
  <c r="B3" i="49"/>
  <c r="B5" i="49"/>
  <c r="B6" i="49"/>
  <c r="B7" i="49"/>
  <c r="B8" i="49"/>
  <c r="B9" i="49"/>
  <c r="B10" i="49"/>
  <c r="B11" i="49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Z2" i="48"/>
  <c r="AA2" i="48"/>
  <c r="AB2" i="48"/>
  <c r="AC2" i="48"/>
  <c r="AD2" i="48"/>
  <c r="AE2" i="48"/>
  <c r="AF2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Z3" i="48"/>
  <c r="AA3" i="48"/>
  <c r="AB3" i="48"/>
  <c r="AC3" i="48"/>
  <c r="AD3" i="48"/>
  <c r="AE3" i="48"/>
  <c r="AF3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Z4" i="48"/>
  <c r="AA4" i="48"/>
  <c r="AB4" i="48"/>
  <c r="AC4" i="48"/>
  <c r="AD4" i="48"/>
  <c r="AE4" i="48"/>
  <c r="AF4" i="48"/>
  <c r="C5" i="48"/>
  <c r="D5" i="48"/>
  <c r="E5" i="48"/>
  <c r="F5" i="48"/>
  <c r="G5" i="48"/>
  <c r="H5" i="48"/>
  <c r="I5" i="48"/>
  <c r="J5" i="48"/>
  <c r="K5" i="48"/>
  <c r="L5" i="48"/>
  <c r="M5" i="48"/>
  <c r="N5" i="48"/>
  <c r="O5" i="48"/>
  <c r="P5" i="48"/>
  <c r="Q5" i="48"/>
  <c r="R5" i="48"/>
  <c r="S5" i="48"/>
  <c r="T5" i="48"/>
  <c r="U5" i="48"/>
  <c r="V5" i="48"/>
  <c r="W5" i="48"/>
  <c r="X5" i="48"/>
  <c r="Y5" i="48"/>
  <c r="Z5" i="48"/>
  <c r="AA5" i="48"/>
  <c r="AB5" i="48"/>
  <c r="AC5" i="48"/>
  <c r="AD5" i="48"/>
  <c r="AE5" i="48"/>
  <c r="AF5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Z6" i="48"/>
  <c r="AA6" i="48"/>
  <c r="AB6" i="48"/>
  <c r="AC6" i="48"/>
  <c r="AD6" i="48"/>
  <c r="AE6" i="48"/>
  <c r="AF6" i="48"/>
  <c r="C7" i="48"/>
  <c r="D7" i="48"/>
  <c r="E7" i="48"/>
  <c r="F7" i="48"/>
  <c r="G7" i="48"/>
  <c r="H7" i="48"/>
  <c r="I7" i="48"/>
  <c r="J7" i="48"/>
  <c r="K7" i="48"/>
  <c r="L7" i="48"/>
  <c r="M7" i="48"/>
  <c r="N7" i="48"/>
  <c r="O7" i="48"/>
  <c r="P7" i="48"/>
  <c r="Q7" i="48"/>
  <c r="R7" i="48"/>
  <c r="S7" i="48"/>
  <c r="T7" i="48"/>
  <c r="U7" i="48"/>
  <c r="V7" i="48"/>
  <c r="W7" i="48"/>
  <c r="X7" i="48"/>
  <c r="Y7" i="48"/>
  <c r="Z7" i="48"/>
  <c r="AA7" i="48"/>
  <c r="AB7" i="48"/>
  <c r="AC7" i="48"/>
  <c r="AD7" i="48"/>
  <c r="AE7" i="48"/>
  <c r="AF7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Z8" i="48"/>
  <c r="AA8" i="48"/>
  <c r="AB8" i="48"/>
  <c r="AC8" i="48"/>
  <c r="AD8" i="48"/>
  <c r="AE8" i="48"/>
  <c r="AF8" i="48"/>
  <c r="C9" i="48"/>
  <c r="D9" i="48"/>
  <c r="E9" i="48"/>
  <c r="F9" i="48"/>
  <c r="G9" i="48"/>
  <c r="H9" i="48"/>
  <c r="I9" i="48"/>
  <c r="J9" i="48"/>
  <c r="K9" i="48"/>
  <c r="L9" i="48"/>
  <c r="M9" i="48"/>
  <c r="N9" i="48"/>
  <c r="O9" i="48"/>
  <c r="P9" i="48"/>
  <c r="Q9" i="48"/>
  <c r="R9" i="48"/>
  <c r="S9" i="48"/>
  <c r="T9" i="48"/>
  <c r="U9" i="48"/>
  <c r="V9" i="48"/>
  <c r="W9" i="48"/>
  <c r="X9" i="48"/>
  <c r="Y9" i="48"/>
  <c r="Z9" i="48"/>
  <c r="AA9" i="48"/>
  <c r="AB9" i="48"/>
  <c r="AC9" i="48"/>
  <c r="AD9" i="48"/>
  <c r="AE9" i="48"/>
  <c r="AF9" i="48"/>
  <c r="C10" i="48"/>
  <c r="D10" i="48"/>
  <c r="E10" i="48"/>
  <c r="F10" i="48"/>
  <c r="G10" i="48"/>
  <c r="H10" i="48"/>
  <c r="I10" i="48"/>
  <c r="J10" i="48"/>
  <c r="K10" i="48"/>
  <c r="L10" i="48"/>
  <c r="M10" i="48"/>
  <c r="N10" i="48"/>
  <c r="O10" i="48"/>
  <c r="P10" i="48"/>
  <c r="Q10" i="48"/>
  <c r="R10" i="48"/>
  <c r="S10" i="48"/>
  <c r="T10" i="48"/>
  <c r="U10" i="48"/>
  <c r="V10" i="48"/>
  <c r="W10" i="48"/>
  <c r="X10" i="48"/>
  <c r="Y10" i="48"/>
  <c r="Z10" i="48"/>
  <c r="AA10" i="48"/>
  <c r="AB10" i="48"/>
  <c r="AC10" i="48"/>
  <c r="AD10" i="48"/>
  <c r="AE10" i="48"/>
  <c r="AF10" i="48"/>
  <c r="C11" i="48"/>
  <c r="D11" i="48"/>
  <c r="E11" i="48"/>
  <c r="F11" i="48"/>
  <c r="G11" i="48"/>
  <c r="H11" i="48"/>
  <c r="I11" i="48"/>
  <c r="J11" i="48"/>
  <c r="K11" i="48"/>
  <c r="L11" i="48"/>
  <c r="M11" i="48"/>
  <c r="N11" i="48"/>
  <c r="O11" i="48"/>
  <c r="P11" i="48"/>
  <c r="Q11" i="48"/>
  <c r="R11" i="48"/>
  <c r="S11" i="48"/>
  <c r="T11" i="48"/>
  <c r="U11" i="48"/>
  <c r="V11" i="48"/>
  <c r="W11" i="48"/>
  <c r="X11" i="48"/>
  <c r="Y11" i="48"/>
  <c r="Z11" i="48"/>
  <c r="AA11" i="48"/>
  <c r="AB11" i="48"/>
  <c r="AC11" i="48"/>
  <c r="AD11" i="48"/>
  <c r="AE11" i="48"/>
  <c r="AF11" i="48"/>
  <c r="B3" i="48"/>
  <c r="B4" i="48"/>
  <c r="B5" i="48"/>
  <c r="B6" i="48"/>
  <c r="B7" i="48"/>
  <c r="B8" i="48"/>
  <c r="B9" i="48"/>
  <c r="B10" i="48"/>
  <c r="B11" i="48"/>
  <c r="B2" i="48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Z7" i="47"/>
  <c r="AA7" i="47"/>
  <c r="AB7" i="47"/>
  <c r="AC7" i="47"/>
  <c r="AD7" i="47"/>
  <c r="AE7" i="47"/>
  <c r="AF7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C9" i="47"/>
  <c r="D9" i="47"/>
  <c r="E9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C10" i="47"/>
  <c r="D10" i="47"/>
  <c r="E10" i="47"/>
  <c r="F10" i="47"/>
  <c r="G10" i="47"/>
  <c r="H10" i="47"/>
  <c r="I10" i="47"/>
  <c r="J10" i="47"/>
  <c r="K10" i="47"/>
  <c r="L10" i="47"/>
  <c r="M10" i="47"/>
  <c r="N10" i="47"/>
  <c r="O10" i="47"/>
  <c r="P10" i="47"/>
  <c r="Q10" i="47"/>
  <c r="R10" i="47"/>
  <c r="S10" i="47"/>
  <c r="T10" i="47"/>
  <c r="U10" i="47"/>
  <c r="V10" i="47"/>
  <c r="W10" i="47"/>
  <c r="X10" i="47"/>
  <c r="Y10" i="47"/>
  <c r="Z10" i="47"/>
  <c r="AA10" i="47"/>
  <c r="AB10" i="47"/>
  <c r="AC10" i="47"/>
  <c r="AD10" i="47"/>
  <c r="AE10" i="47"/>
  <c r="AF10" i="47"/>
  <c r="C11" i="47"/>
  <c r="D11" i="47"/>
  <c r="E11" i="47"/>
  <c r="F11" i="47"/>
  <c r="G11" i="47"/>
  <c r="H11" i="47"/>
  <c r="I11" i="47"/>
  <c r="J11" i="47"/>
  <c r="K11" i="47"/>
  <c r="L11" i="47"/>
  <c r="M11" i="47"/>
  <c r="N11" i="47"/>
  <c r="O11" i="47"/>
  <c r="P11" i="47"/>
  <c r="Q11" i="47"/>
  <c r="R11" i="47"/>
  <c r="S11" i="47"/>
  <c r="T11" i="47"/>
  <c r="U11" i="47"/>
  <c r="V11" i="47"/>
  <c r="W11" i="47"/>
  <c r="X11" i="47"/>
  <c r="Y11" i="47"/>
  <c r="Z11" i="47"/>
  <c r="AA11" i="47"/>
  <c r="AB11" i="47"/>
  <c r="AC11" i="47"/>
  <c r="AD11" i="47"/>
  <c r="AE11" i="47"/>
  <c r="AF11" i="47"/>
  <c r="B5" i="47"/>
  <c r="B7" i="47"/>
  <c r="B8" i="47"/>
  <c r="B9" i="47"/>
  <c r="B10" i="47"/>
  <c r="B11" i="47"/>
  <c r="B3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AH3" i="30"/>
  <c r="AI3" i="30"/>
  <c r="AJ3" i="30"/>
  <c r="AK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G5" i="30"/>
  <c r="AH5" i="30"/>
  <c r="AI5" i="30"/>
  <c r="AJ5" i="30"/>
  <c r="AK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AH6" i="30"/>
  <c r="AI6" i="30"/>
  <c r="AJ6" i="30"/>
  <c r="AK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Z7" i="30"/>
  <c r="AA7" i="30"/>
  <c r="AB7" i="30"/>
  <c r="AC7" i="30"/>
  <c r="AD7" i="30"/>
  <c r="AE7" i="30"/>
  <c r="AF7" i="30"/>
  <c r="AG7" i="30"/>
  <c r="AH7" i="30"/>
  <c r="AI7" i="30"/>
  <c r="AJ7" i="30"/>
  <c r="AK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Z8" i="30"/>
  <c r="AA8" i="30"/>
  <c r="AB8" i="30"/>
  <c r="AC8" i="30"/>
  <c r="AD8" i="30"/>
  <c r="AE8" i="30"/>
  <c r="AF8" i="30"/>
  <c r="AG8" i="30"/>
  <c r="AH8" i="30"/>
  <c r="AI8" i="30"/>
  <c r="AJ8" i="30"/>
  <c r="AK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Z9" i="30"/>
  <c r="AA9" i="30"/>
  <c r="AB9" i="30"/>
  <c r="AC9" i="30"/>
  <c r="AD9" i="30"/>
  <c r="AE9" i="30"/>
  <c r="AF9" i="30"/>
  <c r="AG9" i="30"/>
  <c r="AH9" i="30"/>
  <c r="AI9" i="30"/>
  <c r="AJ9" i="30"/>
  <c r="AK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Z10" i="30"/>
  <c r="AA10" i="30"/>
  <c r="AB10" i="30"/>
  <c r="AC10" i="30"/>
  <c r="AD10" i="30"/>
  <c r="AE10" i="30"/>
  <c r="AF10" i="30"/>
  <c r="AG10" i="30"/>
  <c r="AH10" i="30"/>
  <c r="AI10" i="30"/>
  <c r="AJ10" i="30"/>
  <c r="AK10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AH11" i="30"/>
  <c r="AI11" i="30"/>
  <c r="AJ11" i="30"/>
  <c r="AK11" i="30"/>
  <c r="AG2" i="30"/>
  <c r="AH2" i="30"/>
  <c r="AI2" i="30"/>
  <c r="AJ2" i="30"/>
  <c r="AK2" i="30"/>
  <c r="S86" i="102" l="1"/>
  <c r="T86" i="102"/>
  <c r="U86" i="102"/>
  <c r="V86" i="102"/>
  <c r="W86" i="102"/>
  <c r="X86" i="102"/>
  <c r="Y86" i="102"/>
  <c r="Z86" i="102"/>
  <c r="AA86" i="102"/>
  <c r="AB86" i="102"/>
  <c r="AC86" i="102"/>
  <c r="AD86" i="102"/>
  <c r="AE86" i="102"/>
  <c r="AF86" i="102"/>
  <c r="AG86" i="102"/>
  <c r="AH86" i="102"/>
  <c r="AI86" i="102"/>
  <c r="AJ86" i="102"/>
  <c r="AK86" i="102"/>
  <c r="AL86" i="102"/>
  <c r="AM86" i="102"/>
  <c r="AN86" i="102"/>
  <c r="AO86" i="102"/>
  <c r="AP86" i="102"/>
  <c r="AQ86" i="102"/>
  <c r="AR86" i="102"/>
  <c r="AS86" i="102"/>
  <c r="AT86" i="102"/>
  <c r="AU86" i="102"/>
  <c r="AV86" i="102"/>
  <c r="AW86" i="102"/>
  <c r="AX86" i="102"/>
  <c r="AY86" i="102"/>
  <c r="AZ86" i="102"/>
  <c r="R86" i="102"/>
  <c r="S83" i="102"/>
  <c r="T83" i="102"/>
  <c r="U83" i="102"/>
  <c r="V83" i="102"/>
  <c r="W83" i="102"/>
  <c r="X83" i="102"/>
  <c r="Y83" i="102"/>
  <c r="Z83" i="102"/>
  <c r="AA83" i="102"/>
  <c r="AB83" i="102"/>
  <c r="AC83" i="102"/>
  <c r="AD83" i="102"/>
  <c r="AE83" i="102"/>
  <c r="AF83" i="102"/>
  <c r="AG83" i="102"/>
  <c r="AH83" i="102"/>
  <c r="AI83" i="102"/>
  <c r="AJ83" i="102"/>
  <c r="AK83" i="102"/>
  <c r="AL83" i="102"/>
  <c r="AM83" i="102"/>
  <c r="AN83" i="102"/>
  <c r="AO83" i="102"/>
  <c r="AP83" i="102"/>
  <c r="AQ83" i="102"/>
  <c r="AR83" i="102"/>
  <c r="AS83" i="102"/>
  <c r="AT83" i="102"/>
  <c r="AU83" i="102"/>
  <c r="AV83" i="102"/>
  <c r="AW83" i="102"/>
  <c r="AX83" i="102"/>
  <c r="AY83" i="102"/>
  <c r="AZ83" i="102"/>
  <c r="R83" i="102"/>
  <c r="S71" i="102"/>
  <c r="T71" i="102"/>
  <c r="U71" i="102"/>
  <c r="V71" i="102"/>
  <c r="W71" i="102"/>
  <c r="X71" i="102"/>
  <c r="Y71" i="102"/>
  <c r="Z71" i="102"/>
  <c r="AA71" i="102"/>
  <c r="AB71" i="102"/>
  <c r="AC71" i="102"/>
  <c r="AD71" i="102"/>
  <c r="AE71" i="102"/>
  <c r="AF71" i="102"/>
  <c r="AG71" i="102"/>
  <c r="AH71" i="102"/>
  <c r="AI71" i="102"/>
  <c r="AJ71" i="102"/>
  <c r="AK71" i="102"/>
  <c r="AL71" i="102"/>
  <c r="AM71" i="102"/>
  <c r="AN71" i="102"/>
  <c r="AO71" i="102"/>
  <c r="AP71" i="102"/>
  <c r="AQ71" i="102"/>
  <c r="AR71" i="102"/>
  <c r="AS71" i="102"/>
  <c r="AT71" i="102"/>
  <c r="AU71" i="102"/>
  <c r="AV71" i="102"/>
  <c r="AW71" i="102"/>
  <c r="AX71" i="102"/>
  <c r="AY71" i="102"/>
  <c r="AZ71" i="102"/>
  <c r="S67" i="102"/>
  <c r="T67" i="102"/>
  <c r="U67" i="102"/>
  <c r="V67" i="102"/>
  <c r="W67" i="102"/>
  <c r="X67" i="102"/>
  <c r="Y67" i="102"/>
  <c r="Z67" i="102"/>
  <c r="AA67" i="102"/>
  <c r="AB67" i="102"/>
  <c r="AC67" i="102"/>
  <c r="AD67" i="102"/>
  <c r="AE67" i="102"/>
  <c r="AF67" i="102"/>
  <c r="AG67" i="102"/>
  <c r="AH67" i="102"/>
  <c r="AI67" i="102"/>
  <c r="AJ67" i="102"/>
  <c r="AK67" i="102"/>
  <c r="AL67" i="102"/>
  <c r="AM67" i="102"/>
  <c r="AN67" i="102"/>
  <c r="AO67" i="102"/>
  <c r="AP67" i="102"/>
  <c r="AQ67" i="102"/>
  <c r="AR67" i="102"/>
  <c r="AS67" i="102"/>
  <c r="AT67" i="102"/>
  <c r="AU67" i="102"/>
  <c r="AV67" i="102"/>
  <c r="AW67" i="102"/>
  <c r="AX67" i="102"/>
  <c r="AY67" i="102"/>
  <c r="AZ67" i="102"/>
  <c r="S64" i="102"/>
  <c r="T64" i="102"/>
  <c r="U64" i="102"/>
  <c r="V64" i="102"/>
  <c r="W64" i="102"/>
  <c r="X64" i="102"/>
  <c r="Y64" i="102"/>
  <c r="Z64" i="102"/>
  <c r="AA64" i="102"/>
  <c r="AB64" i="102"/>
  <c r="AC64" i="102"/>
  <c r="AD64" i="102"/>
  <c r="AE64" i="102"/>
  <c r="AF64" i="102"/>
  <c r="AG64" i="102"/>
  <c r="AH64" i="102"/>
  <c r="AI64" i="102"/>
  <c r="AJ64" i="102"/>
  <c r="AK64" i="102"/>
  <c r="AL64" i="102"/>
  <c r="AM64" i="102"/>
  <c r="AN64" i="102"/>
  <c r="AO64" i="102"/>
  <c r="AP64" i="102"/>
  <c r="AQ64" i="102"/>
  <c r="AR64" i="102"/>
  <c r="AS64" i="102"/>
  <c r="AT64" i="102"/>
  <c r="AU64" i="102"/>
  <c r="AV64" i="102"/>
  <c r="AW64" i="102"/>
  <c r="AX64" i="102"/>
  <c r="AY64" i="102"/>
  <c r="AZ64" i="102"/>
  <c r="R71" i="102"/>
  <c r="R67" i="102"/>
  <c r="R64" i="102"/>
  <c r="R76" i="102"/>
  <c r="R74" i="102" s="1"/>
  <c r="S76" i="102"/>
  <c r="S74" i="102" s="1"/>
  <c r="T76" i="102"/>
  <c r="T74" i="102" s="1"/>
  <c r="U76" i="102"/>
  <c r="U74" i="102" s="1"/>
  <c r="V76" i="102"/>
  <c r="W76" i="102"/>
  <c r="X76" i="102"/>
  <c r="Y76" i="102"/>
  <c r="Z76" i="102"/>
  <c r="AA76" i="102"/>
  <c r="AB76" i="102"/>
  <c r="AC76" i="102"/>
  <c r="AD76" i="102"/>
  <c r="AE76" i="102"/>
  <c r="AF76" i="102"/>
  <c r="AG76" i="102"/>
  <c r="AH76" i="102"/>
  <c r="AI76" i="102"/>
  <c r="AJ76" i="102"/>
  <c r="AK76" i="102"/>
  <c r="AL76" i="102"/>
  <c r="AM76" i="102"/>
  <c r="AN76" i="102"/>
  <c r="AO76" i="102"/>
  <c r="AP76" i="102"/>
  <c r="AQ76" i="102"/>
  <c r="AR76" i="102"/>
  <c r="AS76" i="102"/>
  <c r="AT76" i="102"/>
  <c r="AU76" i="102"/>
  <c r="AV76" i="102"/>
  <c r="AW76" i="102"/>
  <c r="AX76" i="102"/>
  <c r="AY76" i="102"/>
  <c r="AZ76" i="102"/>
  <c r="Q76" i="102"/>
  <c r="Q74" i="102" s="1"/>
  <c r="T54" i="102"/>
  <c r="AG54" i="102"/>
  <c r="M5" i="23" s="1"/>
  <c r="M5" i="30" s="1"/>
  <c r="Q56" i="102"/>
  <c r="Q54" i="102" s="1"/>
  <c r="R56" i="102"/>
  <c r="R54" i="102" s="1"/>
  <c r="S56" i="102"/>
  <c r="S54" i="102" s="1"/>
  <c r="T56" i="102"/>
  <c r="U56" i="102"/>
  <c r="U54" i="102" s="1"/>
  <c r="V56" i="102"/>
  <c r="W56" i="102"/>
  <c r="X56" i="102"/>
  <c r="Y56" i="102"/>
  <c r="Z56" i="102"/>
  <c r="AA56" i="102"/>
  <c r="AB56" i="102"/>
  <c r="AC56" i="102"/>
  <c r="AD56" i="102"/>
  <c r="AE56" i="102"/>
  <c r="AF56" i="102"/>
  <c r="AG56" i="102"/>
  <c r="AH56" i="102"/>
  <c r="AI56" i="102"/>
  <c r="AJ56" i="102"/>
  <c r="AK56" i="102"/>
  <c r="AL56" i="102"/>
  <c r="AM56" i="102"/>
  <c r="AN56" i="102"/>
  <c r="AO56" i="102"/>
  <c r="AO54" i="102" s="1"/>
  <c r="U5" i="23" s="1"/>
  <c r="U5" i="30" s="1"/>
  <c r="AP56" i="102"/>
  <c r="AQ56" i="102"/>
  <c r="AR56" i="102"/>
  <c r="AS56" i="102"/>
  <c r="AT56" i="102"/>
  <c r="AU56" i="102"/>
  <c r="AV56" i="102"/>
  <c r="AW56" i="102"/>
  <c r="AW54" i="102" s="1"/>
  <c r="AC5" i="23" s="1"/>
  <c r="AC5" i="30" s="1"/>
  <c r="AX56" i="102"/>
  <c r="AY56" i="102"/>
  <c r="AZ56" i="102"/>
  <c r="S51" i="102"/>
  <c r="T51" i="102"/>
  <c r="U51" i="102"/>
  <c r="V51" i="102"/>
  <c r="W51" i="102"/>
  <c r="X51" i="102"/>
  <c r="Y51" i="102"/>
  <c r="Z51" i="102"/>
  <c r="AA51" i="102"/>
  <c r="AB51" i="102"/>
  <c r="AC51" i="102"/>
  <c r="AD51" i="102"/>
  <c r="AE51" i="102"/>
  <c r="AF51" i="102"/>
  <c r="AG51" i="102"/>
  <c r="AH51" i="102"/>
  <c r="AI51" i="102"/>
  <c r="AJ51" i="102"/>
  <c r="AK51" i="102"/>
  <c r="AL51" i="102"/>
  <c r="AM51" i="102"/>
  <c r="AN51" i="102"/>
  <c r="AO51" i="102"/>
  <c r="AP51" i="102"/>
  <c r="AQ51" i="102"/>
  <c r="AR51" i="102"/>
  <c r="AS51" i="102"/>
  <c r="AT51" i="102"/>
  <c r="AU51" i="102"/>
  <c r="AV51" i="102"/>
  <c r="AW51" i="102"/>
  <c r="AX51" i="102"/>
  <c r="AY51" i="102"/>
  <c r="AZ51" i="102"/>
  <c r="S47" i="102"/>
  <c r="T47" i="102"/>
  <c r="U47" i="102"/>
  <c r="V47" i="102"/>
  <c r="W47" i="102"/>
  <c r="X47" i="102"/>
  <c r="Y47" i="102"/>
  <c r="Z47" i="102"/>
  <c r="AA47" i="102"/>
  <c r="AB47" i="102"/>
  <c r="AC47" i="102"/>
  <c r="AD47" i="102"/>
  <c r="AE47" i="102"/>
  <c r="AF47" i="102"/>
  <c r="AG47" i="102"/>
  <c r="AH47" i="102"/>
  <c r="AI47" i="102"/>
  <c r="AJ47" i="102"/>
  <c r="AK47" i="102"/>
  <c r="AL47" i="102"/>
  <c r="AM47" i="102"/>
  <c r="AN47" i="102"/>
  <c r="AO47" i="102"/>
  <c r="AP47" i="102"/>
  <c r="AQ47" i="102"/>
  <c r="AR47" i="102"/>
  <c r="AS47" i="102"/>
  <c r="AT47" i="102"/>
  <c r="AU47" i="102"/>
  <c r="AV47" i="102"/>
  <c r="AW47" i="102"/>
  <c r="AX47" i="102"/>
  <c r="AY47" i="102"/>
  <c r="AZ47" i="102"/>
  <c r="S44" i="102"/>
  <c r="T44" i="102"/>
  <c r="U44" i="102"/>
  <c r="V44" i="102"/>
  <c r="W44" i="102"/>
  <c r="X44" i="102"/>
  <c r="Y44" i="102"/>
  <c r="Z44" i="102"/>
  <c r="AA44" i="102"/>
  <c r="AB44" i="102"/>
  <c r="AC44" i="102"/>
  <c r="AD44" i="102"/>
  <c r="AE44" i="102"/>
  <c r="AF44" i="102"/>
  <c r="AG44" i="102"/>
  <c r="AH44" i="102"/>
  <c r="AI44" i="102"/>
  <c r="AJ44" i="102"/>
  <c r="AK44" i="102"/>
  <c r="AL44" i="102"/>
  <c r="AM44" i="102"/>
  <c r="AN44" i="102"/>
  <c r="AO44" i="102"/>
  <c r="AP44" i="102"/>
  <c r="AQ44" i="102"/>
  <c r="AR44" i="102"/>
  <c r="AS44" i="102"/>
  <c r="AT44" i="102"/>
  <c r="AU44" i="102"/>
  <c r="AV44" i="102"/>
  <c r="AW44" i="102"/>
  <c r="AX44" i="102"/>
  <c r="AY44" i="102"/>
  <c r="AZ44" i="102"/>
  <c r="R51" i="102"/>
  <c r="R47" i="102"/>
  <c r="R44" i="102"/>
  <c r="S19" i="102"/>
  <c r="T19" i="102"/>
  <c r="U19" i="102"/>
  <c r="V19" i="102"/>
  <c r="W19" i="102"/>
  <c r="X19" i="102"/>
  <c r="Y19" i="102"/>
  <c r="Z19" i="102"/>
  <c r="AA19" i="102"/>
  <c r="AB19" i="102"/>
  <c r="AC19" i="102"/>
  <c r="AD19" i="102"/>
  <c r="AE19" i="102"/>
  <c r="AF19" i="102"/>
  <c r="AG19" i="102"/>
  <c r="AH19" i="102"/>
  <c r="AI19" i="102"/>
  <c r="AJ19" i="102"/>
  <c r="AK19" i="102"/>
  <c r="AL19" i="102"/>
  <c r="AM19" i="102"/>
  <c r="AN19" i="102"/>
  <c r="AO19" i="102"/>
  <c r="AP19" i="102"/>
  <c r="AQ19" i="102"/>
  <c r="AR19" i="102"/>
  <c r="AS19" i="102"/>
  <c r="AT19" i="102"/>
  <c r="AU19" i="102"/>
  <c r="AV19" i="102"/>
  <c r="AW19" i="102"/>
  <c r="AX19" i="102"/>
  <c r="AY19" i="102"/>
  <c r="AZ19" i="102"/>
  <c r="R19" i="102"/>
  <c r="S31" i="102"/>
  <c r="T31" i="102"/>
  <c r="U31" i="102"/>
  <c r="V31" i="102"/>
  <c r="W31" i="102"/>
  <c r="X31" i="102"/>
  <c r="Y31" i="102"/>
  <c r="Z31" i="102"/>
  <c r="AA31" i="102"/>
  <c r="AB31" i="102"/>
  <c r="AC31" i="102"/>
  <c r="AD31" i="102"/>
  <c r="AE31" i="102"/>
  <c r="AF31" i="102"/>
  <c r="AG31" i="102"/>
  <c r="AH31" i="102"/>
  <c r="AI31" i="102"/>
  <c r="AJ31" i="102"/>
  <c r="AK31" i="102"/>
  <c r="AL31" i="102"/>
  <c r="AM31" i="102"/>
  <c r="AN31" i="102"/>
  <c r="AO31" i="102"/>
  <c r="AP31" i="102"/>
  <c r="AQ31" i="102"/>
  <c r="AR31" i="102"/>
  <c r="AS31" i="102"/>
  <c r="AT31" i="102"/>
  <c r="AU31" i="102"/>
  <c r="AV31" i="102"/>
  <c r="AW31" i="102"/>
  <c r="AX31" i="102"/>
  <c r="AY31" i="102"/>
  <c r="AZ31" i="102"/>
  <c r="R31" i="102"/>
  <c r="S27" i="102"/>
  <c r="T27" i="102"/>
  <c r="U27" i="102"/>
  <c r="V27" i="102"/>
  <c r="W27" i="102"/>
  <c r="X27" i="102"/>
  <c r="Y27" i="102"/>
  <c r="Z27" i="102"/>
  <c r="AA27" i="102"/>
  <c r="AB27" i="102"/>
  <c r="AC27" i="102"/>
  <c r="AD27" i="102"/>
  <c r="AE27" i="102"/>
  <c r="AF27" i="102"/>
  <c r="AG27" i="102"/>
  <c r="AH27" i="102"/>
  <c r="AI27" i="102"/>
  <c r="AJ27" i="102"/>
  <c r="AK27" i="102"/>
  <c r="AL27" i="102"/>
  <c r="AM27" i="102"/>
  <c r="AN27" i="102"/>
  <c r="AO27" i="102"/>
  <c r="AP27" i="102"/>
  <c r="AQ27" i="102"/>
  <c r="AR27" i="102"/>
  <c r="AS27" i="102"/>
  <c r="AT27" i="102"/>
  <c r="AU27" i="102"/>
  <c r="AV27" i="102"/>
  <c r="AW27" i="102"/>
  <c r="AX27" i="102"/>
  <c r="AY27" i="102"/>
  <c r="AZ27" i="102"/>
  <c r="R27" i="102"/>
  <c r="S24" i="102"/>
  <c r="T24" i="102"/>
  <c r="U24" i="102"/>
  <c r="V24" i="102"/>
  <c r="W24" i="102"/>
  <c r="X24" i="102"/>
  <c r="Y24" i="102"/>
  <c r="Z24" i="102"/>
  <c r="AA24" i="102"/>
  <c r="AB24" i="102"/>
  <c r="AC24" i="102"/>
  <c r="AD24" i="102"/>
  <c r="AE24" i="102"/>
  <c r="AF24" i="102"/>
  <c r="AG24" i="102"/>
  <c r="AH24" i="102"/>
  <c r="AI24" i="102"/>
  <c r="AJ24" i="102"/>
  <c r="AK24" i="102"/>
  <c r="AL24" i="102"/>
  <c r="AM24" i="102"/>
  <c r="AN24" i="102"/>
  <c r="AO24" i="102"/>
  <c r="AP24" i="102"/>
  <c r="AQ24" i="102"/>
  <c r="AR24" i="102"/>
  <c r="AS24" i="102"/>
  <c r="AT24" i="102"/>
  <c r="AU24" i="102"/>
  <c r="AV24" i="102"/>
  <c r="AW24" i="102"/>
  <c r="AX24" i="102"/>
  <c r="AY24" i="102"/>
  <c r="AZ24" i="102"/>
  <c r="R24" i="102"/>
  <c r="AK37" i="102"/>
  <c r="S37" i="102"/>
  <c r="S34" i="102" s="1"/>
  <c r="T37" i="102"/>
  <c r="T34" i="102" s="1"/>
  <c r="U37" i="102"/>
  <c r="U34" i="102" s="1"/>
  <c r="V37" i="102"/>
  <c r="W37" i="102"/>
  <c r="X37" i="102"/>
  <c r="Y37" i="102"/>
  <c r="Z37" i="102"/>
  <c r="AA37" i="102"/>
  <c r="AB37" i="102"/>
  <c r="AC37" i="102"/>
  <c r="AD37" i="102"/>
  <c r="AE37" i="102"/>
  <c r="AF37" i="102"/>
  <c r="AG37" i="102"/>
  <c r="AH37" i="102"/>
  <c r="AI37" i="102"/>
  <c r="AJ37" i="102"/>
  <c r="AL37" i="102"/>
  <c r="AM37" i="102"/>
  <c r="AN37" i="102"/>
  <c r="AO37" i="102"/>
  <c r="AP37" i="102"/>
  <c r="AQ37" i="102"/>
  <c r="AR37" i="102"/>
  <c r="AS37" i="102"/>
  <c r="AT37" i="102"/>
  <c r="AU37" i="102"/>
  <c r="AV37" i="102"/>
  <c r="AW37" i="102"/>
  <c r="AX37" i="102"/>
  <c r="AY37" i="102"/>
  <c r="AZ37" i="102"/>
  <c r="R37" i="102"/>
  <c r="R34" i="102" s="1"/>
  <c r="D184" i="102"/>
  <c r="C184" i="102"/>
  <c r="B184" i="102"/>
  <c r="I183" i="102"/>
  <c r="H183" i="102"/>
  <c r="G183" i="102"/>
  <c r="F183" i="102"/>
  <c r="E183" i="102"/>
  <c r="D183" i="102"/>
  <c r="C183" i="102"/>
  <c r="B183" i="102"/>
  <c r="Q82" i="102"/>
  <c r="P82" i="102"/>
  <c r="O82" i="102"/>
  <c r="N82" i="102"/>
  <c r="M82" i="102"/>
  <c r="L82" i="102"/>
  <c r="K82" i="102"/>
  <c r="J82" i="102"/>
  <c r="I82" i="102"/>
  <c r="H82" i="102"/>
  <c r="G82" i="102"/>
  <c r="F82" i="102"/>
  <c r="E82" i="102"/>
  <c r="D82" i="102"/>
  <c r="C82" i="102"/>
  <c r="B82" i="102"/>
  <c r="B62" i="102" s="1"/>
  <c r="Q63" i="102"/>
  <c r="P63" i="102"/>
  <c r="P62" i="102" s="1"/>
  <c r="O63" i="102"/>
  <c r="N63" i="102"/>
  <c r="M63" i="102"/>
  <c r="M62" i="102" s="1"/>
  <c r="L63" i="102"/>
  <c r="K63" i="102"/>
  <c r="J63" i="102"/>
  <c r="I63" i="102"/>
  <c r="H63" i="102"/>
  <c r="G63" i="102"/>
  <c r="F63" i="102"/>
  <c r="E63" i="102"/>
  <c r="E62" i="102" s="1"/>
  <c r="D63" i="102"/>
  <c r="C63" i="102"/>
  <c r="B63" i="102"/>
  <c r="K62" i="102"/>
  <c r="J62" i="102"/>
  <c r="I62" i="102"/>
  <c r="H62" i="102"/>
  <c r="G62" i="102"/>
  <c r="F62" i="102"/>
  <c r="Q43" i="102"/>
  <c r="P43" i="102"/>
  <c r="O43" i="102"/>
  <c r="N43" i="102"/>
  <c r="M43" i="102"/>
  <c r="L43" i="102"/>
  <c r="K43" i="102"/>
  <c r="J43" i="102"/>
  <c r="I43" i="102"/>
  <c r="H43" i="102"/>
  <c r="G43" i="102"/>
  <c r="F43" i="102"/>
  <c r="E43" i="102"/>
  <c r="D43" i="102"/>
  <c r="C43" i="102"/>
  <c r="B43" i="102"/>
  <c r="Q23" i="102"/>
  <c r="P23" i="102"/>
  <c r="P18" i="102" s="1"/>
  <c r="O23" i="102"/>
  <c r="O18" i="102" s="1"/>
  <c r="N23" i="102"/>
  <c r="N18" i="102" s="1"/>
  <c r="M23" i="102"/>
  <c r="M18" i="102" s="1"/>
  <c r="L23" i="102"/>
  <c r="K23" i="102"/>
  <c r="J23" i="102"/>
  <c r="I23" i="102"/>
  <c r="H23" i="102"/>
  <c r="G23" i="102"/>
  <c r="G18" i="102" s="1"/>
  <c r="F23" i="102"/>
  <c r="F18" i="102" s="1"/>
  <c r="E23" i="102"/>
  <c r="D23" i="102"/>
  <c r="D18" i="102" s="1"/>
  <c r="C23" i="102"/>
  <c r="B23" i="102"/>
  <c r="B18" i="102" s="1"/>
  <c r="Q10" i="102"/>
  <c r="Q4" i="102" s="1"/>
  <c r="P10" i="102"/>
  <c r="O10" i="102"/>
  <c r="N10" i="102"/>
  <c r="M10" i="102"/>
  <c r="L10" i="102"/>
  <c r="K10" i="102"/>
  <c r="J10" i="102"/>
  <c r="I10" i="102"/>
  <c r="H10" i="102"/>
  <c r="G10" i="102"/>
  <c r="F10" i="102"/>
  <c r="F4" i="102" s="1"/>
  <c r="E10" i="102"/>
  <c r="D10" i="102"/>
  <c r="C10" i="102"/>
  <c r="B10" i="102"/>
  <c r="Q5" i="102"/>
  <c r="P5" i="102"/>
  <c r="O5" i="102"/>
  <c r="O4" i="102" s="1"/>
  <c r="N5" i="102"/>
  <c r="M5" i="102"/>
  <c r="M4" i="102" s="1"/>
  <c r="L5" i="102"/>
  <c r="L4" i="102" s="1"/>
  <c r="K5" i="102"/>
  <c r="K4" i="102" s="1"/>
  <c r="J5" i="102"/>
  <c r="I5" i="102"/>
  <c r="H5" i="102"/>
  <c r="G5" i="102"/>
  <c r="F5" i="102"/>
  <c r="E5" i="102"/>
  <c r="D5" i="102"/>
  <c r="D4" i="102" s="1"/>
  <c r="C5" i="102"/>
  <c r="B5" i="102"/>
  <c r="P4" i="102"/>
  <c r="N4" i="102"/>
  <c r="J4" i="102"/>
  <c r="I4" i="102"/>
  <c r="B4" i="102"/>
  <c r="AS34" i="102" l="1"/>
  <c r="Y2" i="43"/>
  <c r="Y2" i="49" s="1"/>
  <c r="Y4" i="43"/>
  <c r="Y4" i="49" s="1"/>
  <c r="AJ54" i="102"/>
  <c r="P5" i="23" s="1"/>
  <c r="P5" i="30" s="1"/>
  <c r="P2" i="23"/>
  <c r="P2" i="30" s="1"/>
  <c r="AC74" i="102"/>
  <c r="J18" i="102"/>
  <c r="J17" i="102" s="1"/>
  <c r="J180" i="102" s="1"/>
  <c r="Q62" i="102"/>
  <c r="AW34" i="102"/>
  <c r="AC2" i="43"/>
  <c r="AC2" i="49" s="1"/>
  <c r="AC4" i="43"/>
  <c r="AC4" i="49" s="1"/>
  <c r="AJ34" i="102"/>
  <c r="P2" i="43"/>
  <c r="P2" i="49" s="1"/>
  <c r="P4" i="43"/>
  <c r="P4" i="49" s="1"/>
  <c r="X34" i="102"/>
  <c r="D2" i="43"/>
  <c r="D2" i="49" s="1"/>
  <c r="D4" i="43"/>
  <c r="D4" i="49" s="1"/>
  <c r="Y6" i="47"/>
  <c r="Y4" i="47"/>
  <c r="M6" i="47"/>
  <c r="M4" i="47"/>
  <c r="AF2" i="23"/>
  <c r="AF2" i="30" s="1"/>
  <c r="AN54" i="102"/>
  <c r="T5" i="23" s="1"/>
  <c r="T5" i="30" s="1"/>
  <c r="T2" i="23"/>
  <c r="T2" i="30" s="1"/>
  <c r="AB54" i="102"/>
  <c r="H5" i="23" s="1"/>
  <c r="H5" i="30" s="1"/>
  <c r="H2" i="23"/>
  <c r="H2" i="30" s="1"/>
  <c r="AZ54" i="102"/>
  <c r="AF5" i="23" s="1"/>
  <c r="AF5" i="30" s="1"/>
  <c r="AT74" i="102"/>
  <c r="AH74" i="102"/>
  <c r="V74" i="102"/>
  <c r="V4" i="47"/>
  <c r="V6" i="47"/>
  <c r="AK54" i="102"/>
  <c r="Q5" i="23" s="1"/>
  <c r="Q5" i="30" s="1"/>
  <c r="AP74" i="102"/>
  <c r="AE7" i="29"/>
  <c r="AE5" i="29"/>
  <c r="G4" i="102"/>
  <c r="C62" i="102"/>
  <c r="N62" i="102"/>
  <c r="AV34" i="102"/>
  <c r="AB2" i="43"/>
  <c r="AB2" i="49" s="1"/>
  <c r="AB4" i="43"/>
  <c r="AB4" i="49" s="1"/>
  <c r="AI34" i="102"/>
  <c r="O4" i="43"/>
  <c r="O4" i="49" s="1"/>
  <c r="O2" i="43"/>
  <c r="O2" i="49" s="1"/>
  <c r="W34" i="102"/>
  <c r="C4" i="43"/>
  <c r="C4" i="49" s="1"/>
  <c r="C2" i="43"/>
  <c r="C2" i="49" s="1"/>
  <c r="X4" i="47"/>
  <c r="X6" i="47"/>
  <c r="L4" i="47"/>
  <c r="L6" i="47"/>
  <c r="AY54" i="102"/>
  <c r="AE5" i="23" s="1"/>
  <c r="AE5" i="30" s="1"/>
  <c r="AM54" i="102"/>
  <c r="S5" i="23" s="1"/>
  <c r="S5" i="30" s="1"/>
  <c r="S2" i="23"/>
  <c r="S2" i="30" s="1"/>
  <c r="AA54" i="102"/>
  <c r="G5" i="23" s="1"/>
  <c r="G5" i="30" s="1"/>
  <c r="AS74" i="102"/>
  <c r="AG74" i="102"/>
  <c r="AT34" i="102"/>
  <c r="Z2" i="43"/>
  <c r="Z2" i="49" s="1"/>
  <c r="Z4" i="43"/>
  <c r="Z4" i="49" s="1"/>
  <c r="AC2" i="23"/>
  <c r="AC2" i="30" s="1"/>
  <c r="AF7" i="22"/>
  <c r="AF5" i="22"/>
  <c r="H4" i="102"/>
  <c r="L18" i="102"/>
  <c r="AU34" i="102"/>
  <c r="AA4" i="43"/>
  <c r="AA4" i="49" s="1"/>
  <c r="AA2" i="43"/>
  <c r="AA2" i="49" s="1"/>
  <c r="AH34" i="102"/>
  <c r="N2" i="43"/>
  <c r="N2" i="49" s="1"/>
  <c r="N4" i="43"/>
  <c r="N4" i="49" s="1"/>
  <c r="V34" i="102"/>
  <c r="B2" i="43"/>
  <c r="B2" i="49" s="1"/>
  <c r="B4" i="43"/>
  <c r="B4" i="49" s="1"/>
  <c r="W4" i="47"/>
  <c r="W6" i="47"/>
  <c r="K4" i="47"/>
  <c r="K6" i="47"/>
  <c r="AX54" i="102"/>
  <c r="AD5" i="23" s="1"/>
  <c r="AD5" i="30" s="1"/>
  <c r="AL54" i="102"/>
  <c r="R5" i="23" s="1"/>
  <c r="R5" i="30" s="1"/>
  <c r="R2" i="23"/>
  <c r="R2" i="30" s="1"/>
  <c r="Z54" i="102"/>
  <c r="F5" i="23" s="1"/>
  <c r="F5" i="30" s="1"/>
  <c r="F2" i="23"/>
  <c r="F2" i="30" s="1"/>
  <c r="AR74" i="102"/>
  <c r="AF74" i="102"/>
  <c r="AF4" i="28"/>
  <c r="AF6" i="28"/>
  <c r="AF34" i="102"/>
  <c r="L4" i="43"/>
  <c r="L4" i="49" s="1"/>
  <c r="L2" i="43"/>
  <c r="L2" i="49" s="1"/>
  <c r="AF4" i="41"/>
  <c r="AF4" i="47" s="1"/>
  <c r="AF6" i="41"/>
  <c r="AF6" i="47" s="1"/>
  <c r="T4" i="47"/>
  <c r="T6" i="47"/>
  <c r="AE7" i="22"/>
  <c r="AE5" i="22"/>
  <c r="AU54" i="102"/>
  <c r="AA5" i="23" s="1"/>
  <c r="AA5" i="30" s="1"/>
  <c r="AO74" i="102"/>
  <c r="AE4" i="41"/>
  <c r="AE4" i="47" s="1"/>
  <c r="AE6" i="41"/>
  <c r="AE6" i="47" s="1"/>
  <c r="S4" i="47"/>
  <c r="S6" i="47"/>
  <c r="G4" i="47"/>
  <c r="G6" i="47"/>
  <c r="AF4" i="21"/>
  <c r="AF6" i="21"/>
  <c r="AT54" i="102"/>
  <c r="Z5" i="23" s="1"/>
  <c r="Z5" i="30" s="1"/>
  <c r="AH54" i="102"/>
  <c r="N5" i="23" s="1"/>
  <c r="N5" i="30" s="1"/>
  <c r="N2" i="23"/>
  <c r="N2" i="30" s="1"/>
  <c r="V54" i="102"/>
  <c r="B5" i="23" s="1"/>
  <c r="B5" i="30" s="1"/>
  <c r="AZ74" i="102"/>
  <c r="AF5" i="16" s="1"/>
  <c r="AF2" i="16"/>
  <c r="AN74" i="102"/>
  <c r="AB74" i="102"/>
  <c r="AF5" i="15"/>
  <c r="AF7" i="15"/>
  <c r="B17" i="102"/>
  <c r="B189" i="102" s="1"/>
  <c r="AV54" i="102"/>
  <c r="AB5" i="23" s="1"/>
  <c r="AB5" i="30" s="1"/>
  <c r="AB2" i="23"/>
  <c r="AB2" i="30" s="1"/>
  <c r="AR34" i="102"/>
  <c r="X2" i="43"/>
  <c r="X2" i="49" s="1"/>
  <c r="X4" i="43"/>
  <c r="X4" i="49" s="1"/>
  <c r="H4" i="47"/>
  <c r="H6" i="47"/>
  <c r="AI54" i="102"/>
  <c r="O5" i="23" s="1"/>
  <c r="O5" i="30" s="1"/>
  <c r="AK34" i="102"/>
  <c r="Q2" i="43"/>
  <c r="Q2" i="49" s="1"/>
  <c r="Q4" i="43"/>
  <c r="Q4" i="49" s="1"/>
  <c r="AP34" i="102"/>
  <c r="V4" i="43"/>
  <c r="V4" i="49" s="1"/>
  <c r="V2" i="43"/>
  <c r="V2" i="49" s="1"/>
  <c r="AC34" i="102"/>
  <c r="I4" i="43"/>
  <c r="I4" i="49" s="1"/>
  <c r="I2" i="43"/>
  <c r="I2" i="49" s="1"/>
  <c r="AF5" i="6"/>
  <c r="AF7" i="6"/>
  <c r="AD4" i="47"/>
  <c r="AD6" i="47"/>
  <c r="R4" i="47"/>
  <c r="R6" i="47"/>
  <c r="F4" i="47"/>
  <c r="F6" i="47"/>
  <c r="AE6" i="21"/>
  <c r="AE4" i="21"/>
  <c r="AS54" i="102"/>
  <c r="Y5" i="23" s="1"/>
  <c r="Y5" i="30" s="1"/>
  <c r="Y2" i="23"/>
  <c r="Y2" i="30" s="1"/>
  <c r="M2" i="23"/>
  <c r="M2" i="30" s="1"/>
  <c r="AY74" i="102"/>
  <c r="AE5" i="16" s="1"/>
  <c r="AE2" i="16"/>
  <c r="AM74" i="102"/>
  <c r="AA74" i="102"/>
  <c r="AE7" i="15"/>
  <c r="AE5" i="15"/>
  <c r="Y54" i="102"/>
  <c r="E5" i="23" s="1"/>
  <c r="E5" i="30" s="1"/>
  <c r="AE6" i="28"/>
  <c r="I6" i="47"/>
  <c r="I4" i="47"/>
  <c r="P17" i="102"/>
  <c r="P189" i="102" s="1"/>
  <c r="AO34" i="102"/>
  <c r="U4" i="43"/>
  <c r="U4" i="49" s="1"/>
  <c r="U2" i="43"/>
  <c r="U2" i="49" s="1"/>
  <c r="AB34" i="102"/>
  <c r="H4" i="43"/>
  <c r="H4" i="49" s="1"/>
  <c r="H2" i="43"/>
  <c r="H2" i="49" s="1"/>
  <c r="AF4" i="5"/>
  <c r="AF6" i="5"/>
  <c r="AE5" i="6"/>
  <c r="AE7" i="6"/>
  <c r="AC6" i="47"/>
  <c r="AC4" i="47"/>
  <c r="Q6" i="47"/>
  <c r="Q4" i="47"/>
  <c r="E6" i="47"/>
  <c r="E4" i="47"/>
  <c r="AR54" i="102"/>
  <c r="X5" i="23" s="1"/>
  <c r="X5" i="30" s="1"/>
  <c r="X2" i="23"/>
  <c r="X2" i="30" s="1"/>
  <c r="AF54" i="102"/>
  <c r="L5" i="23" s="1"/>
  <c r="L5" i="30" s="1"/>
  <c r="L2" i="23"/>
  <c r="L2" i="30" s="1"/>
  <c r="AX74" i="102"/>
  <c r="AL74" i="102"/>
  <c r="Z74" i="102"/>
  <c r="AF4" i="14"/>
  <c r="AF6" i="14"/>
  <c r="M17" i="102"/>
  <c r="M187" i="102" s="1"/>
  <c r="AG34" i="102"/>
  <c r="M2" i="43"/>
  <c r="M2" i="49" s="1"/>
  <c r="M4" i="43"/>
  <c r="M4" i="49" s="1"/>
  <c r="AE74" i="102"/>
  <c r="U6" i="47"/>
  <c r="U4" i="47"/>
  <c r="AD74" i="102"/>
  <c r="AD34" i="102"/>
  <c r="J4" i="43"/>
  <c r="J4" i="49" s="1"/>
  <c r="J2" i="43"/>
  <c r="J2" i="49" s="1"/>
  <c r="G17" i="102"/>
  <c r="G199" i="102" s="1"/>
  <c r="AZ34" i="102"/>
  <c r="AF4" i="7"/>
  <c r="AF4" i="43" s="1"/>
  <c r="AF4" i="49" s="1"/>
  <c r="AF2" i="7"/>
  <c r="AF2" i="43" s="1"/>
  <c r="AF2" i="49" s="1"/>
  <c r="AN34" i="102"/>
  <c r="T4" i="43"/>
  <c r="T4" i="49" s="1"/>
  <c r="T2" i="43"/>
  <c r="T2" i="49" s="1"/>
  <c r="AA34" i="102"/>
  <c r="G4" i="43"/>
  <c r="G4" i="49" s="1"/>
  <c r="G2" i="43"/>
  <c r="G2" i="49" s="1"/>
  <c r="AE4" i="5"/>
  <c r="AE6" i="5"/>
  <c r="AB6" i="47"/>
  <c r="AB4" i="47"/>
  <c r="P6" i="47"/>
  <c r="P4" i="47"/>
  <c r="D6" i="47"/>
  <c r="D4" i="47"/>
  <c r="AQ54" i="102"/>
  <c r="W5" i="23" s="1"/>
  <c r="W5" i="30" s="1"/>
  <c r="AE54" i="102"/>
  <c r="K5" i="23" s="1"/>
  <c r="K5" i="30" s="1"/>
  <c r="AW74" i="102"/>
  <c r="AK74" i="102"/>
  <c r="Y74" i="102"/>
  <c r="AE4" i="14"/>
  <c r="AE6" i="14"/>
  <c r="X54" i="102"/>
  <c r="D5" i="23" s="1"/>
  <c r="D5" i="30" s="1"/>
  <c r="D2" i="23"/>
  <c r="D2" i="30" s="1"/>
  <c r="O17" i="102"/>
  <c r="O186" i="102" s="1"/>
  <c r="AQ34" i="102"/>
  <c r="W4" i="43"/>
  <c r="W4" i="49" s="1"/>
  <c r="W2" i="43"/>
  <c r="W2" i="49" s="1"/>
  <c r="O62" i="102"/>
  <c r="AY34" i="102"/>
  <c r="AE4" i="7"/>
  <c r="AE4" i="43" s="1"/>
  <c r="AE4" i="49" s="1"/>
  <c r="AE2" i="7"/>
  <c r="AE2" i="43" s="1"/>
  <c r="AE2" i="49" s="1"/>
  <c r="AM34" i="102"/>
  <c r="S4" i="43"/>
  <c r="S4" i="49" s="1"/>
  <c r="S2" i="43"/>
  <c r="S2" i="49" s="1"/>
  <c r="Z34" i="102"/>
  <c r="F2" i="43"/>
  <c r="F2" i="49" s="1"/>
  <c r="F4" i="43"/>
  <c r="F4" i="49" s="1"/>
  <c r="AA6" i="47"/>
  <c r="AA4" i="47"/>
  <c r="O6" i="47"/>
  <c r="O4" i="47"/>
  <c r="C6" i="47"/>
  <c r="C4" i="47"/>
  <c r="AP54" i="102"/>
  <c r="V5" i="23" s="1"/>
  <c r="V5" i="30" s="1"/>
  <c r="V2" i="23"/>
  <c r="V2" i="30" s="1"/>
  <c r="AD54" i="102"/>
  <c r="J5" i="23" s="1"/>
  <c r="J5" i="30" s="1"/>
  <c r="AV74" i="102"/>
  <c r="AJ74" i="102"/>
  <c r="X74" i="102"/>
  <c r="J4" i="47"/>
  <c r="J6" i="47"/>
  <c r="AQ74" i="102"/>
  <c r="AF5" i="29"/>
  <c r="AF7" i="29"/>
  <c r="AE34" i="102"/>
  <c r="K4" i="43"/>
  <c r="K4" i="49" s="1"/>
  <c r="K2" i="43"/>
  <c r="K2" i="49" s="1"/>
  <c r="W54" i="102"/>
  <c r="C5" i="23" s="1"/>
  <c r="C5" i="30" s="1"/>
  <c r="C2" i="23"/>
  <c r="C2" i="30" s="1"/>
  <c r="E4" i="102"/>
  <c r="I18" i="102"/>
  <c r="I17" i="102" s="1"/>
  <c r="I196" i="102" s="1"/>
  <c r="L62" i="102"/>
  <c r="AX34" i="102"/>
  <c r="AD2" i="43"/>
  <c r="AD2" i="49" s="1"/>
  <c r="AD4" i="43"/>
  <c r="AD4" i="49" s="1"/>
  <c r="AL34" i="102"/>
  <c r="R2" i="43"/>
  <c r="R2" i="49" s="1"/>
  <c r="R4" i="43"/>
  <c r="R4" i="49" s="1"/>
  <c r="Y34" i="102"/>
  <c r="E2" i="43"/>
  <c r="E2" i="49" s="1"/>
  <c r="E4" i="43"/>
  <c r="E4" i="49" s="1"/>
  <c r="Z6" i="47"/>
  <c r="Z4" i="47"/>
  <c r="N6" i="47"/>
  <c r="N4" i="47"/>
  <c r="B6" i="47"/>
  <c r="B4" i="47"/>
  <c r="U2" i="23"/>
  <c r="U2" i="30" s="1"/>
  <c r="AC54" i="102"/>
  <c r="I5" i="23" s="1"/>
  <c r="I5" i="30" s="1"/>
  <c r="I2" i="23"/>
  <c r="I2" i="30" s="1"/>
  <c r="AU74" i="102"/>
  <c r="AI74" i="102"/>
  <c r="W74" i="102"/>
  <c r="L17" i="102"/>
  <c r="D62" i="102"/>
  <c r="C4" i="102"/>
  <c r="H18" i="102"/>
  <c r="F17" i="102"/>
  <c r="N17" i="102"/>
  <c r="E18" i="102"/>
  <c r="E17" i="102" s="1"/>
  <c r="E197" i="102" s="1"/>
  <c r="C18" i="102"/>
  <c r="C17" i="102" s="1"/>
  <c r="C197" i="102" s="1"/>
  <c r="K18" i="102"/>
  <c r="K17" i="102" s="1"/>
  <c r="K196" i="102" s="1"/>
  <c r="Q18" i="102"/>
  <c r="M176" i="102"/>
  <c r="M178" i="102"/>
  <c r="O194" i="102"/>
  <c r="P199" i="102"/>
  <c r="P197" i="102"/>
  <c r="P196" i="102"/>
  <c r="P179" i="102"/>
  <c r="P183" i="102"/>
  <c r="P182" i="102"/>
  <c r="L199" i="102"/>
  <c r="L177" i="102"/>
  <c r="P178" i="102"/>
  <c r="E200" i="102"/>
  <c r="E199" i="102"/>
  <c r="E189" i="102"/>
  <c r="I197" i="102"/>
  <c r="I195" i="102"/>
  <c r="I190" i="102"/>
  <c r="I189" i="102"/>
  <c r="I188" i="102"/>
  <c r="I187" i="102"/>
  <c r="I181" i="102"/>
  <c r="I179" i="102"/>
  <c r="M199" i="102"/>
  <c r="M197" i="102"/>
  <c r="M196" i="102"/>
  <c r="M195" i="102"/>
  <c r="M194" i="102"/>
  <c r="M188" i="102"/>
  <c r="M186" i="102"/>
  <c r="M183" i="102"/>
  <c r="M182" i="102"/>
  <c r="M181" i="102"/>
  <c r="M180" i="102"/>
  <c r="M179" i="102"/>
  <c r="M191" i="102"/>
  <c r="I192" i="102"/>
  <c r="M198" i="102"/>
  <c r="B200" i="102"/>
  <c r="B199" i="102"/>
  <c r="B197" i="102"/>
  <c r="B196" i="102"/>
  <c r="B195" i="102"/>
  <c r="B194" i="102"/>
  <c r="B193" i="102"/>
  <c r="B190" i="102"/>
  <c r="B188" i="102"/>
  <c r="B187" i="102"/>
  <c r="B186" i="102"/>
  <c r="B182" i="102"/>
  <c r="B181" i="102"/>
  <c r="B180" i="102"/>
  <c r="B179" i="102"/>
  <c r="B177" i="102"/>
  <c r="B175" i="102"/>
  <c r="J189" i="102"/>
  <c r="J188" i="102"/>
  <c r="B176" i="102"/>
  <c r="B178" i="102"/>
  <c r="B185" i="102"/>
  <c r="B191" i="102"/>
  <c r="J192" i="102"/>
  <c r="B198" i="102"/>
  <c r="I175" i="102"/>
  <c r="O195" i="102"/>
  <c r="F196" i="102"/>
  <c r="F193" i="102"/>
  <c r="F187" i="102"/>
  <c r="F186" i="102"/>
  <c r="F182" i="102"/>
  <c r="F181" i="102"/>
  <c r="C194" i="102"/>
  <c r="C181" i="102"/>
  <c r="G177" i="102"/>
  <c r="G175" i="102"/>
  <c r="K197" i="102"/>
  <c r="G176" i="102"/>
  <c r="G178" i="102"/>
  <c r="C191" i="102"/>
  <c r="G194" i="102"/>
  <c r="G196" i="102"/>
  <c r="G198" i="102"/>
  <c r="J198" i="102" l="1"/>
  <c r="G193" i="102"/>
  <c r="L179" i="102"/>
  <c r="J199" i="102"/>
  <c r="G189" i="102"/>
  <c r="L194" i="102"/>
  <c r="M177" i="102"/>
  <c r="O200" i="102"/>
  <c r="F175" i="102"/>
  <c r="F197" i="102"/>
  <c r="J191" i="102"/>
  <c r="J178" i="102"/>
  <c r="J184" i="102"/>
  <c r="J200" i="102"/>
  <c r="G187" i="102"/>
  <c r="I191" i="102"/>
  <c r="M189" i="102"/>
  <c r="I182" i="102"/>
  <c r="I199" i="102"/>
  <c r="L182" i="102"/>
  <c r="L195" i="102"/>
  <c r="P193" i="102"/>
  <c r="O198" i="102"/>
  <c r="W2" i="23"/>
  <c r="W2" i="30" s="1"/>
  <c r="AA2" i="23"/>
  <c r="AA2" i="30" s="1"/>
  <c r="J179" i="102"/>
  <c r="L181" i="102"/>
  <c r="P190" i="102"/>
  <c r="M175" i="102"/>
  <c r="K180" i="102"/>
  <c r="F177" i="102"/>
  <c r="F199" i="102"/>
  <c r="F191" i="102"/>
  <c r="J186" i="102"/>
  <c r="G185" i="102"/>
  <c r="M185" i="102"/>
  <c r="M190" i="102"/>
  <c r="I184" i="102"/>
  <c r="I200" i="102"/>
  <c r="P198" i="102"/>
  <c r="L183" i="102"/>
  <c r="L196" i="102"/>
  <c r="P181" i="102"/>
  <c r="P194" i="102"/>
  <c r="I178" i="102"/>
  <c r="AD2" i="23"/>
  <c r="AD2" i="30" s="1"/>
  <c r="G192" i="102"/>
  <c r="O175" i="102"/>
  <c r="O181" i="102"/>
  <c r="L185" i="102"/>
  <c r="O179" i="102"/>
  <c r="O183" i="102"/>
  <c r="J183" i="102"/>
  <c r="P185" i="102"/>
  <c r="G200" i="102"/>
  <c r="O178" i="102"/>
  <c r="K194" i="102"/>
  <c r="F180" i="102"/>
  <c r="O197" i="102"/>
  <c r="F178" i="102"/>
  <c r="J187" i="102"/>
  <c r="I185" i="102"/>
  <c r="M193" i="102"/>
  <c r="I186" i="102"/>
  <c r="E188" i="102"/>
  <c r="L175" i="102"/>
  <c r="L197" i="102"/>
  <c r="P180" i="102"/>
  <c r="P195" i="102"/>
  <c r="I176" i="102"/>
  <c r="O192" i="102"/>
  <c r="D17" i="102"/>
  <c r="J2" i="23"/>
  <c r="J2" i="30" s="1"/>
  <c r="Q2" i="23"/>
  <c r="Q2" i="30" s="1"/>
  <c r="J193" i="102"/>
  <c r="L187" i="102"/>
  <c r="B2" i="23"/>
  <c r="B2" i="30" s="1"/>
  <c r="G2" i="23"/>
  <c r="G2" i="30" s="1"/>
  <c r="J176" i="102"/>
  <c r="L186" i="102"/>
  <c r="G179" i="102"/>
  <c r="P184" i="102"/>
  <c r="O199" i="102"/>
  <c r="G190" i="102"/>
  <c r="O177" i="102"/>
  <c r="F188" i="102"/>
  <c r="F192" i="102"/>
  <c r="J194" i="102"/>
  <c r="P176" i="102"/>
  <c r="P186" i="102"/>
  <c r="P177" i="102"/>
  <c r="O191" i="102"/>
  <c r="J185" i="102"/>
  <c r="L178" i="102"/>
  <c r="O184" i="102"/>
  <c r="P175" i="102"/>
  <c r="G180" i="102"/>
  <c r="O187" i="102"/>
  <c r="F185" i="102"/>
  <c r="J175" i="102"/>
  <c r="G197" i="102"/>
  <c r="I198" i="102"/>
  <c r="I193" i="102"/>
  <c r="L188" i="102"/>
  <c r="G188" i="102"/>
  <c r="O180" i="102"/>
  <c r="G181" i="102"/>
  <c r="F190" i="102"/>
  <c r="O185" i="102"/>
  <c r="F198" i="102"/>
  <c r="J177" i="102"/>
  <c r="J195" i="102"/>
  <c r="G195" i="102"/>
  <c r="M192" i="102"/>
  <c r="M184" i="102"/>
  <c r="M200" i="102"/>
  <c r="I194" i="102"/>
  <c r="L189" i="102"/>
  <c r="P191" i="102"/>
  <c r="P187" i="102"/>
  <c r="P200" i="102"/>
  <c r="L191" i="102"/>
  <c r="O190" i="102"/>
  <c r="J190" i="102"/>
  <c r="O189" i="102"/>
  <c r="J181" i="102"/>
  <c r="L198" i="102"/>
  <c r="P188" i="102"/>
  <c r="O196" i="102"/>
  <c r="O176" i="102"/>
  <c r="O193" i="102"/>
  <c r="L184" i="102"/>
  <c r="L200" i="102"/>
  <c r="L192" i="102"/>
  <c r="G184" i="102"/>
  <c r="O182" i="102"/>
  <c r="F194" i="102"/>
  <c r="I177" i="102"/>
  <c r="B192" i="102"/>
  <c r="J182" i="102"/>
  <c r="J197" i="102"/>
  <c r="G191" i="102"/>
  <c r="E192" i="102"/>
  <c r="I180" i="102"/>
  <c r="P192" i="102"/>
  <c r="L180" i="102"/>
  <c r="L193" i="102"/>
  <c r="L176" i="102"/>
  <c r="O188" i="102"/>
  <c r="K2" i="23"/>
  <c r="K2" i="30" s="1"/>
  <c r="E2" i="23"/>
  <c r="E2" i="30" s="1"/>
  <c r="O2" i="23"/>
  <c r="O2" i="30" s="1"/>
  <c r="Z2" i="23"/>
  <c r="Z2" i="30" s="1"/>
  <c r="AE2" i="23"/>
  <c r="AE2" i="30" s="1"/>
  <c r="G186" i="102"/>
  <c r="G182" i="102"/>
  <c r="J196" i="102"/>
  <c r="L190" i="102"/>
  <c r="E190" i="102"/>
  <c r="C199" i="102"/>
  <c r="E191" i="102"/>
  <c r="E193" i="102"/>
  <c r="C198" i="102"/>
  <c r="C178" i="102"/>
  <c r="C186" i="102"/>
  <c r="C200" i="102"/>
  <c r="E179" i="102"/>
  <c r="E182" i="102"/>
  <c r="E194" i="102"/>
  <c r="E176" i="102"/>
  <c r="H17" i="102"/>
  <c r="H192" i="102" s="1"/>
  <c r="C185" i="102"/>
  <c r="C196" i="102"/>
  <c r="C179" i="102"/>
  <c r="E181" i="102"/>
  <c r="C188" i="102"/>
  <c r="C180" i="102"/>
  <c r="E178" i="102"/>
  <c r="E198" i="102"/>
  <c r="E184" i="102"/>
  <c r="E195" i="102"/>
  <c r="C195" i="102"/>
  <c r="E180" i="102"/>
  <c r="C189" i="102"/>
  <c r="E177" i="102"/>
  <c r="E185" i="102"/>
  <c r="E186" i="102"/>
  <c r="E196" i="102"/>
  <c r="C182" i="102"/>
  <c r="C177" i="102"/>
  <c r="C192" i="102"/>
  <c r="C176" i="102"/>
  <c r="C190" i="102"/>
  <c r="E175" i="102"/>
  <c r="E187" i="102"/>
  <c r="K177" i="102"/>
  <c r="N180" i="102"/>
  <c r="K198" i="102"/>
  <c r="K192" i="102"/>
  <c r="K187" i="102"/>
  <c r="N200" i="102"/>
  <c r="N184" i="102"/>
  <c r="K181" i="102"/>
  <c r="K188" i="102"/>
  <c r="K199" i="102"/>
  <c r="N189" i="102"/>
  <c r="N191" i="102"/>
  <c r="K191" i="102"/>
  <c r="K178" i="102"/>
  <c r="K176" i="102"/>
  <c r="K175" i="102"/>
  <c r="K193" i="102"/>
  <c r="C175" i="102"/>
  <c r="C187" i="102"/>
  <c r="C193" i="102"/>
  <c r="F176" i="102"/>
  <c r="N195" i="102"/>
  <c r="F179" i="102"/>
  <c r="F184" i="102"/>
  <c r="F189" i="102"/>
  <c r="F195" i="102"/>
  <c r="F200" i="102"/>
  <c r="H178" i="102"/>
  <c r="H200" i="102"/>
  <c r="K185" i="102"/>
  <c r="K182" i="102"/>
  <c r="K184" i="102"/>
  <c r="K189" i="102"/>
  <c r="K195" i="102"/>
  <c r="K200" i="102"/>
  <c r="N177" i="102"/>
  <c r="N182" i="102"/>
  <c r="N187" i="102"/>
  <c r="N193" i="102"/>
  <c r="N197" i="102"/>
  <c r="N175" i="102"/>
  <c r="N181" i="102"/>
  <c r="N186" i="102"/>
  <c r="N190" i="102"/>
  <c r="N196" i="102"/>
  <c r="N198" i="102"/>
  <c r="N192" i="102"/>
  <c r="N185" i="102"/>
  <c r="N178" i="102"/>
  <c r="K179" i="102"/>
  <c r="K183" i="102"/>
  <c r="K186" i="102"/>
  <c r="K190" i="102"/>
  <c r="N176" i="102"/>
  <c r="N179" i="102"/>
  <c r="N183" i="102"/>
  <c r="N188" i="102"/>
  <c r="N194" i="102"/>
  <c r="N199" i="102"/>
  <c r="Q17" i="102"/>
  <c r="D186" i="102" l="1"/>
  <c r="D200" i="102"/>
  <c r="D179" i="102"/>
  <c r="D193" i="102"/>
  <c r="D190" i="102"/>
  <c r="D199" i="102"/>
  <c r="D177" i="102"/>
  <c r="D178" i="102"/>
  <c r="D197" i="102"/>
  <c r="D175" i="102"/>
  <c r="D196" i="102"/>
  <c r="D181" i="102"/>
  <c r="D191" i="102"/>
  <c r="D194" i="102"/>
  <c r="D180" i="102"/>
  <c r="D182" i="102"/>
  <c r="D198" i="102"/>
  <c r="D195" i="102"/>
  <c r="D189" i="102"/>
  <c r="D192" i="102"/>
  <c r="D188" i="102"/>
  <c r="D176" i="102"/>
  <c r="D187" i="102"/>
  <c r="D185" i="102"/>
  <c r="H195" i="102"/>
  <c r="H176" i="102"/>
  <c r="H189" i="102"/>
  <c r="H184" i="102"/>
  <c r="H180" i="102"/>
  <c r="H175" i="102"/>
  <c r="H187" i="102"/>
  <c r="H191" i="102"/>
  <c r="H190" i="102"/>
  <c r="H177" i="102"/>
  <c r="H199" i="102"/>
  <c r="H186" i="102"/>
  <c r="H197" i="102"/>
  <c r="H181" i="102"/>
  <c r="H193" i="102"/>
  <c r="H179" i="102"/>
  <c r="H196" i="102"/>
  <c r="H182" i="102"/>
  <c r="H185" i="102"/>
  <c r="H194" i="102"/>
  <c r="H188" i="102"/>
  <c r="H198" i="102"/>
  <c r="Q175" i="102"/>
  <c r="Q178" i="102"/>
  <c r="Q199" i="102"/>
  <c r="Q194" i="102"/>
  <c r="Q188" i="102"/>
  <c r="Q183" i="102"/>
  <c r="Q179" i="102"/>
  <c r="Q185" i="102"/>
  <c r="Q191" i="102"/>
  <c r="Q192" i="102"/>
  <c r="Q198" i="102"/>
  <c r="Q176" i="102"/>
  <c r="Q197" i="102"/>
  <c r="Q193" i="102"/>
  <c r="Q187" i="102"/>
  <c r="Q182" i="102"/>
  <c r="Q177" i="102"/>
  <c r="Q196" i="102"/>
  <c r="Q190" i="102"/>
  <c r="Q186" i="102"/>
  <c r="Q181" i="102"/>
  <c r="Q200" i="102"/>
  <c r="Q195" i="102"/>
  <c r="Q189" i="102"/>
  <c r="Q184" i="102"/>
  <c r="Q180" i="102"/>
  <c r="U4" i="28" l="1"/>
</calcChain>
</file>

<file path=xl/sharedStrings.xml><?xml version="1.0" encoding="utf-8"?>
<sst xmlns="http://schemas.openxmlformats.org/spreadsheetml/2006/main" count="1037" uniqueCount="83">
  <si>
    <t xml:space="preserve"> BBPoEFUbVT BAU Perc of Each Fuel Used by Veh Technology</t>
  </si>
  <si>
    <t xml:space="preserve">Sources : </t>
  </si>
  <si>
    <t>BAU Perc of Each Fuel Used by Veh Type</t>
  </si>
  <si>
    <t>POTEnCIA - European Commission - Joint Research Centre (JRC), 2019</t>
  </si>
  <si>
    <t>Notes :</t>
  </si>
  <si>
    <t>Sheets for all possible vehicle type / cargo type / vehicle technology</t>
  </si>
  <si>
    <t>combinations that the model supports are included, even though some combinations are not used</t>
  </si>
  <si>
    <t>in the dataset.  (For example, there are no freight motorbikes in the model.)</t>
  </si>
  <si>
    <t>This is to support adaptation to other countries that may wish to use that vehicle</t>
  </si>
  <si>
    <t>combination.  (For example, some countries may wish to represent three-wheeled,</t>
  </si>
  <si>
    <t>motorized carts used for urban hauling and commerce as freight motorbikes.</t>
  </si>
  <si>
    <t>Data is taken from the JRC-IDEES Database and the JRC Potencia Centra Scenario wherever possible.</t>
  </si>
  <si>
    <t>Where data is not available for a specific technology the closest possible equivalent is used.</t>
  </si>
  <si>
    <t>The share of electricity used by Freight HDV plug-in hybrids is taken from the numbers for Passenger HDVs plug-in hybrids.</t>
  </si>
  <si>
    <t xml:space="preserve">Plug-in plug-in hybrid HDVs are assumed to have diesel engines.  </t>
  </si>
  <si>
    <t>Only commercial aircraft are in the scope, not general aviation,</t>
  </si>
  <si>
    <t>so there is a disregard toward the small amount of aviation gasoline used.</t>
  </si>
  <si>
    <t>No fuel breakdown for plug-in hybrid motorbikes is provided so the same numbers as for LDC are used</t>
  </si>
  <si>
    <t>Freight motorbikes are not used in the model.</t>
  </si>
  <si>
    <t>EU28 - Road transport / energy consumption</t>
  </si>
  <si>
    <t>Energy consumption (ktoe)</t>
  </si>
  <si>
    <t>by fuel (EUROSTAT DATA)</t>
  </si>
  <si>
    <t>Liquids</t>
  </si>
  <si>
    <t>Liquified petroleum gas (LPG)</t>
  </si>
  <si>
    <t>Gasoline (without biofuels)</t>
  </si>
  <si>
    <t>Gas/Diesel oil (without biofuels)</t>
  </si>
  <si>
    <t>Natural gas</t>
  </si>
  <si>
    <t>Renewable energies and wastes</t>
  </si>
  <si>
    <t>Biogas</t>
  </si>
  <si>
    <t>Biogasoline</t>
  </si>
  <si>
    <t>Biodiesel</t>
  </si>
  <si>
    <t>Other biofuels</t>
  </si>
  <si>
    <t>Electricity</t>
  </si>
  <si>
    <t>Total energy consumption (ktoe)</t>
  </si>
  <si>
    <t>Passenger transport</t>
  </si>
  <si>
    <t>Powered 2-wheelers (Gasoline)</t>
  </si>
  <si>
    <t>of which gasoline</t>
  </si>
  <si>
    <t>of which electricity</t>
  </si>
  <si>
    <t>of which biofuels</t>
  </si>
  <si>
    <t>Passenger cars</t>
  </si>
  <si>
    <t>Gasoline engine</t>
  </si>
  <si>
    <t>of which Gasoline</t>
  </si>
  <si>
    <t>Diesel oil engine</t>
  </si>
  <si>
    <t>of which Diesel</t>
  </si>
  <si>
    <t>LPG engine</t>
  </si>
  <si>
    <t>Natural gas engine</t>
  </si>
  <si>
    <t>of which natural gas</t>
  </si>
  <si>
    <t>of which biogas</t>
  </si>
  <si>
    <t>Plug-in hybrid electric (Gasoline and electricity)</t>
  </si>
  <si>
    <t>Battery electric vehicles</t>
  </si>
  <si>
    <t>Electricity Total</t>
  </si>
  <si>
    <t>Electric - Fuel cell</t>
  </si>
  <si>
    <t>Fuel cell - Hydrogen</t>
  </si>
  <si>
    <t>Fuel cell - Methanol</t>
  </si>
  <si>
    <t>Motor coaches, buses and trolley buses</t>
  </si>
  <si>
    <t>of which gasoline or diesel</t>
  </si>
  <si>
    <t>Freight transport</t>
  </si>
  <si>
    <t>Light duty vehicles</t>
  </si>
  <si>
    <t>Heavy duty vehicles (Diesel oil incl. biofuels)</t>
  </si>
  <si>
    <t>Domestic</t>
  </si>
  <si>
    <t>International</t>
  </si>
  <si>
    <t>Indicators</t>
  </si>
  <si>
    <t>Vehicle-efficiency - effective (kgoe/100 km)</t>
  </si>
  <si>
    <t>Powered 2-wheelers</t>
  </si>
  <si>
    <t>Plug-in hybrid electric</t>
  </si>
  <si>
    <t/>
  </si>
  <si>
    <t>Heavy duty vehicles</t>
  </si>
  <si>
    <t>Energy intensity over activity</t>
  </si>
  <si>
    <t>Passenger transport (kgoe / 000 pkm)</t>
  </si>
  <si>
    <t>Freight transport (kgoe / 000 tkm)</t>
  </si>
  <si>
    <t>Energy consumption per vehicle annum (kgoe/vehicle)</t>
  </si>
  <si>
    <t>Shares of total energy consumption (%)</t>
  </si>
  <si>
    <t>Percentage Fuel Use (dimensionless)</t>
  </si>
  <si>
    <t>electricity</t>
  </si>
  <si>
    <t>natural gas</t>
  </si>
  <si>
    <t>petroleum gasoline</t>
  </si>
  <si>
    <t>petroleum diesel</t>
  </si>
  <si>
    <t>biofuel gasoline</t>
  </si>
  <si>
    <t>biofuel diesel</t>
  </si>
  <si>
    <t>jet fuel</t>
  </si>
  <si>
    <t>heavy or residual fuel oil</t>
  </si>
  <si>
    <t>LPG propane or butane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</si>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</sst>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%"/>
    <numFmt numFmtId="165" formatCode="0.0000"/>
    <numFmt numFmtId="166" formatCode="0.0"/>
    <numFmt numFmtId="167" formatCode="#,##0.00;\-#,##0.00;&quot;-&quot;"/>
    <numFmt numFmtId="168" formatCode="#,##0.000;\-#,##0.000;&quot;-&quot;"/>
    <numFmt numFmtId="169" formatCode="#,##0.0;\-#,##0.0;&quot;-&quot;"/>
    <numFmt numFmtId="170" formatCode="0.00%;\-0.00%;&quot;-&quot;"/>
    <numFmt numFmtId="171" formatCode="#,##0.00_ ;\-#,##0.00\ "/>
    <numFmt numFmtId="172" formatCode="0.000000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5" tint="-0.249977111117893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sz val="8"/>
      <name val="Calibri"/>
      <family val="2"/>
      <scheme val="minor"/>
    </font>
    <font>
      <sz val="8"/>
      <color indexed="63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indexed="12"/>
      <name val="Calibri"/>
      <family val="2"/>
      <scheme val="minor"/>
    </font>
    <font>
      <sz val="8"/>
      <color indexed="21"/>
      <name val="Calibri"/>
      <family val="2"/>
      <scheme val="minor"/>
    </font>
    <font>
      <sz val="8"/>
      <color indexed="1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</borders>
  <cellStyleXfs count="1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8" fillId="0" borderId="0"/>
  </cellStyleXfs>
  <cellXfs count="93">
    <xf numFmtId="0" fontId="0" fillId="0" borderId="0" xfId="0"/>
    <xf numFmtId="165" fontId="0" fillId="0" borderId="0" xfId="0" applyNumberFormat="1"/>
    <xf numFmtId="0" fontId="1" fillId="0" borderId="0" xfId="0" applyFont="1" applyAlignment="1">
      <alignment wrapText="1"/>
    </xf>
    <xf numFmtId="0" fontId="7" fillId="0" borderId="0" xfId="11"/>
    <xf numFmtId="0" fontId="0" fillId="0" borderId="0" xfId="0" applyAlignment="1">
      <alignment wrapText="1"/>
    </xf>
    <xf numFmtId="0" fontId="9" fillId="4" borderId="5" xfId="12" applyFont="1" applyFill="1" applyBorder="1" applyAlignment="1">
      <alignment horizontal="left" vertical="center"/>
    </xf>
    <xf numFmtId="1" fontId="10" fillId="4" borderId="5" xfId="12" applyNumberFormat="1" applyFont="1" applyFill="1" applyBorder="1" applyAlignment="1">
      <alignment horizontal="center" vertical="center"/>
    </xf>
    <xf numFmtId="0" fontId="11" fillId="3" borderId="0" xfId="12" applyFont="1" applyFill="1" applyAlignment="1">
      <alignment vertical="center"/>
    </xf>
    <xf numFmtId="166" fontId="11" fillId="0" borderId="6" xfId="12" applyNumberFormat="1" applyFont="1" applyBorder="1" applyAlignment="1">
      <alignment vertical="center"/>
    </xf>
    <xf numFmtId="1" fontId="11" fillId="3" borderId="6" xfId="12" applyNumberFormat="1" applyFont="1" applyFill="1" applyBorder="1" applyAlignment="1">
      <alignment vertical="center"/>
    </xf>
    <xf numFmtId="0" fontId="12" fillId="5" borderId="5" xfId="12" applyFont="1" applyFill="1" applyBorder="1" applyAlignment="1">
      <alignment horizontal="left" vertical="center"/>
    </xf>
    <xf numFmtId="3" fontId="13" fillId="5" borderId="5" xfId="12" applyNumberFormat="1" applyFont="1" applyFill="1" applyBorder="1" applyAlignment="1">
      <alignment vertical="center"/>
    </xf>
    <xf numFmtId="0" fontId="14" fillId="6" borderId="5" xfId="12" applyFont="1" applyFill="1" applyBorder="1" applyAlignment="1">
      <alignment horizontal="left" vertical="center" indent="1"/>
    </xf>
    <xf numFmtId="4" fontId="13" fillId="6" borderId="5" xfId="12" applyNumberFormat="1" applyFont="1" applyFill="1" applyBorder="1" applyAlignment="1">
      <alignment vertical="center"/>
    </xf>
    <xf numFmtId="0" fontId="11" fillId="3" borderId="0" xfId="12" applyFont="1" applyFill="1" applyAlignment="1">
      <alignment horizontal="left" vertical="center" indent="2"/>
    </xf>
    <xf numFmtId="4" fontId="11" fillId="0" borderId="0" xfId="12" applyNumberFormat="1" applyFont="1" applyAlignment="1">
      <alignment vertical="center"/>
    </xf>
    <xf numFmtId="0" fontId="11" fillId="3" borderId="0" xfId="12" applyFont="1" applyFill="1" applyAlignment="1">
      <alignment horizontal="left" vertical="center" indent="3"/>
    </xf>
    <xf numFmtId="0" fontId="11" fillId="3" borderId="7" xfId="12" applyFont="1" applyFill="1" applyBorder="1" applyAlignment="1">
      <alignment horizontal="left" vertical="center" indent="2"/>
    </xf>
    <xf numFmtId="4" fontId="11" fillId="0" borderId="7" xfId="12" applyNumberFormat="1" applyFont="1" applyBorder="1" applyAlignment="1">
      <alignment vertical="center"/>
    </xf>
    <xf numFmtId="167" fontId="13" fillId="5" borderId="5" xfId="12" applyNumberFormat="1" applyFont="1" applyFill="1" applyBorder="1" applyAlignment="1">
      <alignment vertical="center"/>
    </xf>
    <xf numFmtId="0" fontId="15" fillId="6" borderId="5" xfId="12" applyFont="1" applyFill="1" applyBorder="1" applyAlignment="1">
      <alignment horizontal="left" vertical="center" indent="1"/>
    </xf>
    <xf numFmtId="167" fontId="15" fillId="6" borderId="5" xfId="12" applyNumberFormat="1" applyFont="1" applyFill="1" applyBorder="1" applyAlignment="1">
      <alignment vertical="center"/>
    </xf>
    <xf numFmtId="0" fontId="11" fillId="3" borderId="6" xfId="12" applyFont="1" applyFill="1" applyBorder="1" applyAlignment="1">
      <alignment horizontal="left" vertical="center" indent="2"/>
    </xf>
    <xf numFmtId="167" fontId="11" fillId="0" borderId="6" xfId="12" applyNumberFormat="1" applyFont="1" applyBorder="1" applyAlignment="1">
      <alignment vertical="center"/>
    </xf>
    <xf numFmtId="167" fontId="11" fillId="0" borderId="8" xfId="12" applyNumberFormat="1" applyFont="1" applyBorder="1" applyAlignment="1">
      <alignment vertical="center"/>
    </xf>
    <xf numFmtId="0" fontId="11" fillId="3" borderId="9" xfId="12" applyFont="1" applyFill="1" applyBorder="1" applyAlignment="1">
      <alignment horizontal="left" vertical="center" indent="2"/>
    </xf>
    <xf numFmtId="167" fontId="11" fillId="0" borderId="9" xfId="12" applyNumberFormat="1" applyFont="1" applyBorder="1" applyAlignment="1">
      <alignment vertical="center"/>
    </xf>
    <xf numFmtId="167" fontId="11" fillId="0" borderId="0" xfId="12" applyNumberFormat="1" applyFont="1" applyAlignment="1">
      <alignment vertical="center"/>
    </xf>
    <xf numFmtId="0" fontId="11" fillId="3" borderId="10" xfId="12" applyFont="1" applyFill="1" applyBorder="1" applyAlignment="1">
      <alignment horizontal="left" vertical="center" indent="2"/>
    </xf>
    <xf numFmtId="167" fontId="11" fillId="0" borderId="10" xfId="12" applyNumberFormat="1" applyFont="1" applyBorder="1" applyAlignment="1">
      <alignment vertical="center"/>
    </xf>
    <xf numFmtId="0" fontId="16" fillId="3" borderId="7" xfId="12" applyFont="1" applyFill="1" applyBorder="1" applyAlignment="1">
      <alignment horizontal="left" vertical="center" indent="4"/>
    </xf>
    <xf numFmtId="167" fontId="11" fillId="0" borderId="7" xfId="12" applyNumberFormat="1" applyFont="1" applyBorder="1" applyAlignment="1">
      <alignment vertical="center"/>
    </xf>
    <xf numFmtId="0" fontId="17" fillId="2" borderId="5" xfId="12" applyFont="1" applyFill="1" applyBorder="1" applyAlignment="1">
      <alignment horizontal="left" vertical="center"/>
    </xf>
    <xf numFmtId="168" fontId="18" fillId="2" borderId="5" xfId="12" applyNumberFormat="1" applyFont="1" applyFill="1" applyBorder="1" applyAlignment="1">
      <alignment vertical="center"/>
    </xf>
    <xf numFmtId="168" fontId="19" fillId="2" borderId="5" xfId="12" applyNumberFormat="1" applyFont="1" applyFill="1" applyBorder="1" applyAlignment="1">
      <alignment vertical="center"/>
    </xf>
    <xf numFmtId="0" fontId="11" fillId="3" borderId="7" xfId="12" applyFont="1" applyFill="1" applyBorder="1" applyAlignment="1">
      <alignment horizontal="left" vertical="center" indent="3"/>
    </xf>
    <xf numFmtId="169" fontId="13" fillId="5" borderId="5" xfId="12" applyNumberFormat="1" applyFont="1" applyFill="1" applyBorder="1" applyAlignment="1">
      <alignment vertical="center"/>
    </xf>
    <xf numFmtId="169" fontId="15" fillId="6" borderId="5" xfId="12" applyNumberFormat="1" applyFont="1" applyFill="1" applyBorder="1" applyAlignment="1">
      <alignment vertical="center"/>
    </xf>
    <xf numFmtId="169" fontId="11" fillId="0" borderId="10" xfId="12" applyNumberFormat="1" applyFont="1" applyBorder="1" applyAlignment="1">
      <alignment vertical="center"/>
    </xf>
    <xf numFmtId="169" fontId="11" fillId="0" borderId="9" xfId="12" applyNumberFormat="1" applyFont="1" applyBorder="1" applyAlignment="1">
      <alignment vertical="center"/>
    </xf>
    <xf numFmtId="169" fontId="11" fillId="0" borderId="0" xfId="12" applyNumberFormat="1" applyFont="1" applyAlignment="1">
      <alignment vertical="center"/>
    </xf>
    <xf numFmtId="169" fontId="11" fillId="0" borderId="7" xfId="12" applyNumberFormat="1" applyFont="1" applyBorder="1" applyAlignment="1">
      <alignment vertical="center"/>
    </xf>
    <xf numFmtId="170" fontId="13" fillId="5" borderId="5" xfId="8" applyNumberFormat="1" applyFont="1" applyFill="1" applyBorder="1" applyAlignment="1">
      <alignment vertical="center"/>
    </xf>
    <xf numFmtId="170" fontId="15" fillId="6" borderId="5" xfId="8" applyNumberFormat="1" applyFont="1" applyFill="1" applyBorder="1" applyAlignment="1">
      <alignment vertical="center"/>
    </xf>
    <xf numFmtId="164" fontId="11" fillId="3" borderId="10" xfId="8" applyNumberFormat="1" applyFont="1" applyFill="1" applyBorder="1" applyAlignment="1">
      <alignment horizontal="left" vertical="center" indent="2"/>
    </xf>
    <xf numFmtId="170" fontId="11" fillId="0" borderId="10" xfId="8" applyNumberFormat="1" applyFont="1" applyBorder="1" applyAlignment="1">
      <alignment vertical="center"/>
    </xf>
    <xf numFmtId="164" fontId="11" fillId="3" borderId="9" xfId="8" applyNumberFormat="1" applyFont="1" applyFill="1" applyBorder="1" applyAlignment="1">
      <alignment horizontal="left" vertical="center" indent="2"/>
    </xf>
    <xf numFmtId="170" fontId="11" fillId="0" borderId="9" xfId="8" applyNumberFormat="1" applyFont="1" applyBorder="1" applyAlignment="1">
      <alignment vertical="center"/>
    </xf>
    <xf numFmtId="164" fontId="11" fillId="3" borderId="0" xfId="8" applyNumberFormat="1" applyFont="1" applyFill="1" applyAlignment="1">
      <alignment horizontal="left" vertical="center" indent="3"/>
    </xf>
    <xf numFmtId="170" fontId="11" fillId="0" borderId="0" xfId="8" applyNumberFormat="1" applyFont="1" applyAlignment="1">
      <alignment vertical="center"/>
    </xf>
    <xf numFmtId="164" fontId="11" fillId="3" borderId="0" xfId="8" applyNumberFormat="1" applyFont="1" applyFill="1" applyBorder="1" applyAlignment="1">
      <alignment horizontal="left" vertical="center" indent="3"/>
    </xf>
    <xf numFmtId="170" fontId="11" fillId="0" borderId="0" xfId="8" applyNumberFormat="1" applyFont="1" applyBorder="1" applyAlignment="1">
      <alignment vertical="center"/>
    </xf>
    <xf numFmtId="164" fontId="11" fillId="3" borderId="7" xfId="8" applyNumberFormat="1" applyFont="1" applyFill="1" applyBorder="1" applyAlignment="1">
      <alignment horizontal="left" vertical="center" indent="3"/>
    </xf>
    <xf numFmtId="170" fontId="11" fillId="0" borderId="7" xfId="8" applyNumberFormat="1" applyFont="1" applyBorder="1" applyAlignment="1">
      <alignment vertical="center"/>
    </xf>
    <xf numFmtId="0" fontId="11" fillId="0" borderId="0" xfId="12" applyFont="1" applyAlignment="1">
      <alignment vertical="center"/>
    </xf>
    <xf numFmtId="0" fontId="16" fillId="3" borderId="0" xfId="12" applyFont="1" applyFill="1" applyAlignment="1">
      <alignment horizontal="right" vertical="center" indent="3"/>
    </xf>
    <xf numFmtId="0" fontId="16" fillId="3" borderId="0" xfId="12" applyFont="1" applyFill="1" applyAlignment="1">
      <alignment horizontal="right" vertical="center" indent="4"/>
    </xf>
    <xf numFmtId="0" fontId="16" fillId="3" borderId="0" xfId="12" applyFont="1" applyFill="1" applyAlignment="1">
      <alignment horizontal="right" vertical="center"/>
    </xf>
    <xf numFmtId="167" fontId="21" fillId="0" borderId="0" xfId="0" applyNumberFormat="1" applyFont="1"/>
    <xf numFmtId="167" fontId="21" fillId="0" borderId="11" xfId="0" applyNumberFormat="1" applyFont="1" applyBorder="1"/>
    <xf numFmtId="0" fontId="22" fillId="4" borderId="6" xfId="0" quotePrefix="1" applyFont="1" applyFill="1" applyBorder="1" applyAlignment="1">
      <alignment horizontal="center"/>
    </xf>
    <xf numFmtId="0" fontId="22" fillId="4" borderId="12" xfId="0" quotePrefix="1" applyFont="1" applyFill="1" applyBorder="1" applyAlignment="1">
      <alignment horizontal="center"/>
    </xf>
    <xf numFmtId="0" fontId="23" fillId="4" borderId="6" xfId="0" quotePrefix="1" applyFont="1" applyFill="1" applyBorder="1" applyAlignment="1">
      <alignment horizontal="center"/>
    </xf>
    <xf numFmtId="167" fontId="24" fillId="0" borderId="0" xfId="0" applyNumberFormat="1" applyFont="1"/>
    <xf numFmtId="167" fontId="24" fillId="0" borderId="11" xfId="0" applyNumberFormat="1" applyFont="1" applyBorder="1"/>
    <xf numFmtId="167" fontId="25" fillId="0" borderId="0" xfId="0" applyNumberFormat="1" applyFont="1"/>
    <xf numFmtId="167" fontId="25" fillId="0" borderId="11" xfId="0" applyNumberFormat="1" applyFont="1" applyBorder="1"/>
    <xf numFmtId="167" fontId="26" fillId="0" borderId="9" xfId="0" applyNumberFormat="1" applyFont="1" applyBorder="1"/>
    <xf numFmtId="167" fontId="26" fillId="0" borderId="13" xfId="0" applyNumberFormat="1" applyFont="1" applyBorder="1"/>
    <xf numFmtId="4" fontId="20" fillId="0" borderId="0" xfId="12" applyNumberFormat="1" applyFont="1" applyAlignment="1">
      <alignment vertical="center"/>
    </xf>
    <xf numFmtId="0" fontId="20" fillId="6" borderId="5" xfId="12" applyFont="1" applyFill="1" applyBorder="1" applyAlignment="1">
      <alignment horizontal="left" vertical="center" indent="3"/>
    </xf>
    <xf numFmtId="0" fontId="20" fillId="3" borderId="0" xfId="12" applyFont="1" applyFill="1" applyAlignment="1">
      <alignment horizontal="left" vertical="center" indent="4"/>
    </xf>
    <xf numFmtId="4" fontId="20" fillId="6" borderId="5" xfId="12" applyNumberFormat="1" applyFont="1" applyFill="1" applyBorder="1" applyAlignment="1">
      <alignment vertical="center"/>
    </xf>
    <xf numFmtId="171" fontId="11" fillId="3" borderId="0" xfId="12" applyNumberFormat="1" applyFont="1" applyFill="1" applyAlignment="1">
      <alignment vertical="center"/>
    </xf>
    <xf numFmtId="167" fontId="11" fillId="3" borderId="0" xfId="12" applyNumberFormat="1" applyFont="1" applyFill="1" applyAlignment="1">
      <alignment vertical="center"/>
    </xf>
    <xf numFmtId="0" fontId="16" fillId="3" borderId="0" xfId="12" applyFont="1" applyFill="1" applyAlignment="1">
      <alignment horizontal="right" vertical="center" indent="2"/>
    </xf>
    <xf numFmtId="0" fontId="16" fillId="3" borderId="8" xfId="12" applyFont="1" applyFill="1" applyBorder="1" applyAlignment="1">
      <alignment horizontal="right" vertical="center" indent="3"/>
    </xf>
    <xf numFmtId="167" fontId="11" fillId="7" borderId="0" xfId="12" applyNumberFormat="1" applyFont="1" applyFill="1" applyAlignment="1">
      <alignment vertical="center"/>
    </xf>
    <xf numFmtId="172" fontId="0" fillId="0" borderId="0" xfId="0" applyNumberFormat="1"/>
    <xf numFmtId="167" fontId="21" fillId="7" borderId="0" xfId="0" applyNumberFormat="1" applyFont="1" applyFill="1"/>
    <xf numFmtId="167" fontId="24" fillId="7" borderId="0" xfId="0" applyNumberFormat="1" applyFont="1" applyFill="1"/>
    <xf numFmtId="171" fontId="11" fillId="7" borderId="0" xfId="12" applyNumberFormat="1" applyFont="1" applyFill="1" applyAlignment="1">
      <alignment vertical="center"/>
    </xf>
    <xf numFmtId="167" fontId="11" fillId="7" borderId="6" xfId="12" applyNumberFormat="1" applyFont="1" applyFill="1" applyBorder="1" applyAlignment="1">
      <alignment vertical="center"/>
    </xf>
    <xf numFmtId="0" fontId="27" fillId="0" borderId="0" xfId="0" applyFont="1"/>
    <xf numFmtId="0" fontId="0" fillId="3" borderId="0" xfId="0" applyFill="1"/>
    <xf numFmtId="0" fontId="1" fillId="3" borderId="0" xfId="0" applyFont="1" applyFill="1"/>
    <xf numFmtId="0" fontId="7" fillId="3" borderId="0" xfId="11" applyFill="1"/>
    <xf numFmtId="0" fontId="0" fillId="3" borderId="0" xfId="0" applyFill="1" applyAlignment="1">
      <alignment horizontal="left"/>
    </xf>
    <xf numFmtId="0" fontId="28" fillId="3" borderId="0" xfId="0" applyFont="1" applyFill="1"/>
    <xf numFmtId="0" fontId="29" fillId="3" borderId="0" xfId="11" applyFont="1" applyFill="1"/>
    <xf numFmtId="0" fontId="30" fillId="3" borderId="0" xfId="0" applyFont="1" applyFill="1"/>
    <xf numFmtId="0" fontId="31" fillId="3" borderId="0" xfId="0" applyFont="1" applyFill="1"/>
    <xf numFmtId="165" fontId="0" fillId="0" borderId="0" xfId="8" applyNumberFormat="1" applyFont="1"/>
  </cellXfs>
  <cellStyles count="13">
    <cellStyle name="Body: normal cell" xfId="4" xr:uid="{00000000-0005-0000-0000-000000000000}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11" builtinId="8"/>
    <cellStyle name="Normal" xfId="0" builtinId="0"/>
    <cellStyle name="Normal 2" xfId="1" xr:uid="{00000000-0005-0000-0000-000005000000}"/>
    <cellStyle name="Normal 2 2" xfId="12" xr:uid="{0901B589-7DCA-4951-B09E-3D0E7EA7FEAE}"/>
    <cellStyle name="Parent row" xfId="3" xr:uid="{00000000-0005-0000-0000-000006000000}"/>
    <cellStyle name="Percent" xfId="8" builtinId="5"/>
    <cellStyle name="Prozent 2" xfId="9" xr:uid="{4A44B2F3-F2B8-4436-AD3A-289638DD8DB7}"/>
    <cellStyle name="Standard 2" xfId="10" xr:uid="{EB829983-FF8C-4253-B696-CC1C5A03FF62}"/>
    <cellStyle name="Table title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calcChain" Target="calcChain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customXml" Target="../customXml/item1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haredStrings" Target="sharedStrings.xml"/><Relationship Id="rId9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2</xdr:row>
      <xdr:rowOff>173892</xdr:rowOff>
    </xdr:from>
    <xdr:to>
      <xdr:col>3</xdr:col>
      <xdr:colOff>666750</xdr:colOff>
      <xdr:row>7</xdr:row>
      <xdr:rowOff>84991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A1776E8-18CE-4C82-AAD9-4C177112E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535842"/>
          <a:ext cx="2314575" cy="815974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578445</xdr:colOff>
      <xdr:row>8</xdr:row>
      <xdr:rowOff>106680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C3BD0920-2930-49F3-B687-C901E8C4B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8603" y="282575"/>
          <a:ext cx="3272067" cy="1271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c.europa.eu/jrc/en/publication/eur-scientific-and-technical-research-reports/potencia-central-scenario-eu-energy-outlook-205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3A23E-A0DA-47F0-89BA-A12823C58186}">
  <dimension ref="A11:K38"/>
  <sheetViews>
    <sheetView workbookViewId="0">
      <selection activeCell="J40" sqref="J40"/>
    </sheetView>
  </sheetViews>
  <sheetFormatPr defaultColWidth="10.81640625" defaultRowHeight="14.5" x14ac:dyDescent="0.35"/>
  <cols>
    <col min="1" max="2" width="10.81640625" style="84"/>
    <col min="3" max="3" width="14.7265625" style="84" customWidth="1"/>
    <col min="4" max="16384" width="10.81640625" style="84"/>
  </cols>
  <sheetData>
    <row r="11" spans="2:11" x14ac:dyDescent="0.35">
      <c r="B11" s="83" t="s">
        <v>0</v>
      </c>
      <c r="K11"/>
    </row>
    <row r="12" spans="2:11" x14ac:dyDescent="0.35">
      <c r="B12" s="85"/>
      <c r="K12" s="87"/>
    </row>
    <row r="13" spans="2:11" x14ac:dyDescent="0.35">
      <c r="B13" s="85" t="s">
        <v>1</v>
      </c>
      <c r="C13" s="89" t="s">
        <v>2</v>
      </c>
      <c r="D13" s="88"/>
      <c r="F13" s="3" t="s">
        <v>3</v>
      </c>
    </row>
    <row r="14" spans="2:11" x14ac:dyDescent="0.35">
      <c r="B14" s="85"/>
      <c r="C14" s="86"/>
      <c r="K14" s="86"/>
    </row>
    <row r="15" spans="2:11" x14ac:dyDescent="0.35">
      <c r="B15" s="85"/>
      <c r="C15" s="86"/>
    </row>
    <row r="16" spans="2:11" x14ac:dyDescent="0.35">
      <c r="B16" s="85" t="s">
        <v>4</v>
      </c>
      <c r="K16"/>
    </row>
    <row r="17" spans="1:5" x14ac:dyDescent="0.35">
      <c r="B17" s="85"/>
    </row>
    <row r="18" spans="1:5" x14ac:dyDescent="0.35">
      <c r="A18" s="90"/>
      <c r="B18" s="91"/>
      <c r="C18" s="90"/>
      <c r="D18" s="90"/>
      <c r="E18" s="90"/>
    </row>
    <row r="19" spans="1:5" x14ac:dyDescent="0.35">
      <c r="A19" s="90"/>
      <c r="B19" s="90" t="s">
        <v>5</v>
      </c>
      <c r="C19" s="90"/>
      <c r="D19" s="90"/>
      <c r="E19" s="90"/>
    </row>
    <row r="20" spans="1:5" x14ac:dyDescent="0.35">
      <c r="A20" s="90"/>
      <c r="B20" s="90" t="s">
        <v>6</v>
      </c>
      <c r="C20" s="90"/>
      <c r="D20" s="90"/>
      <c r="E20" s="90"/>
    </row>
    <row r="21" spans="1:5" x14ac:dyDescent="0.35">
      <c r="A21" s="90"/>
      <c r="B21" s="90" t="s">
        <v>7</v>
      </c>
      <c r="C21" s="90"/>
      <c r="D21" s="90"/>
      <c r="E21" s="90"/>
    </row>
    <row r="22" spans="1:5" x14ac:dyDescent="0.35">
      <c r="A22" s="90"/>
      <c r="B22" s="90" t="s">
        <v>8</v>
      </c>
      <c r="C22" s="90"/>
      <c r="D22" s="90"/>
      <c r="E22" s="90"/>
    </row>
    <row r="23" spans="1:5" x14ac:dyDescent="0.35">
      <c r="A23" s="90"/>
      <c r="B23" s="90" t="s">
        <v>9</v>
      </c>
      <c r="C23" s="90"/>
      <c r="D23" s="90"/>
      <c r="E23" s="90"/>
    </row>
    <row r="24" spans="1:5" x14ac:dyDescent="0.35">
      <c r="A24" s="90"/>
      <c r="B24" s="90" t="s">
        <v>10</v>
      </c>
      <c r="C24" s="90"/>
      <c r="D24" s="90"/>
      <c r="E24" s="90"/>
    </row>
    <row r="25" spans="1:5" x14ac:dyDescent="0.35">
      <c r="A25" s="90"/>
      <c r="B25" s="90"/>
      <c r="C25" s="90"/>
      <c r="D25" s="90"/>
      <c r="E25" s="90"/>
    </row>
    <row r="26" spans="1:5" x14ac:dyDescent="0.35">
      <c r="A26" s="90"/>
      <c r="B26" s="90" t="s">
        <v>11</v>
      </c>
      <c r="C26" s="90"/>
      <c r="D26" s="90"/>
      <c r="E26" s="90"/>
    </row>
    <row r="27" spans="1:5" x14ac:dyDescent="0.35">
      <c r="A27" s="90"/>
      <c r="B27" s="90" t="s">
        <v>12</v>
      </c>
      <c r="C27" s="90"/>
      <c r="D27" s="90"/>
      <c r="E27" s="90"/>
    </row>
    <row r="28" spans="1:5" x14ac:dyDescent="0.35">
      <c r="A28" s="90"/>
      <c r="B28" s="90"/>
      <c r="C28" s="90"/>
      <c r="D28" s="90"/>
      <c r="E28" s="90"/>
    </row>
    <row r="29" spans="1:5" x14ac:dyDescent="0.35">
      <c r="A29" s="90"/>
      <c r="B29" s="90" t="s">
        <v>13</v>
      </c>
      <c r="C29" s="90"/>
      <c r="D29" s="90"/>
      <c r="E29" s="90"/>
    </row>
    <row r="30" spans="1:5" x14ac:dyDescent="0.35">
      <c r="A30" s="90"/>
      <c r="B30" s="90"/>
      <c r="C30" s="90"/>
      <c r="D30" s="90"/>
      <c r="E30" s="90"/>
    </row>
    <row r="31" spans="1:5" x14ac:dyDescent="0.35">
      <c r="A31" s="90"/>
      <c r="B31" s="90" t="s">
        <v>14</v>
      </c>
      <c r="C31" s="90"/>
      <c r="D31" s="90"/>
      <c r="E31" s="90"/>
    </row>
    <row r="32" spans="1:5" x14ac:dyDescent="0.35">
      <c r="A32" s="90"/>
      <c r="B32" s="90"/>
      <c r="C32" s="90"/>
      <c r="D32" s="90"/>
      <c r="E32" s="90"/>
    </row>
    <row r="33" spans="1:5" x14ac:dyDescent="0.35">
      <c r="A33" s="90"/>
      <c r="B33" s="90" t="s">
        <v>15</v>
      </c>
      <c r="C33" s="90"/>
      <c r="D33" s="90"/>
      <c r="E33" s="90"/>
    </row>
    <row r="34" spans="1:5" x14ac:dyDescent="0.35">
      <c r="A34" s="90"/>
      <c r="B34" s="90" t="s">
        <v>16</v>
      </c>
      <c r="C34" s="90"/>
      <c r="D34" s="90"/>
      <c r="E34" s="90"/>
    </row>
    <row r="35" spans="1:5" x14ac:dyDescent="0.35">
      <c r="A35" s="90"/>
      <c r="B35" s="90"/>
      <c r="C35" s="90"/>
      <c r="D35" s="90"/>
      <c r="E35" s="90"/>
    </row>
    <row r="36" spans="1:5" x14ac:dyDescent="0.35">
      <c r="A36" s="90"/>
      <c r="B36" s="90" t="s">
        <v>17</v>
      </c>
      <c r="C36" s="90"/>
      <c r="D36" s="90"/>
      <c r="E36" s="90"/>
    </row>
    <row r="37" spans="1:5" x14ac:dyDescent="0.35">
      <c r="A37" s="90"/>
      <c r="B37" s="90" t="s">
        <v>18</v>
      </c>
      <c r="C37" s="90"/>
      <c r="D37" s="90"/>
      <c r="E37" s="90"/>
    </row>
    <row r="38" spans="1:5" x14ac:dyDescent="0.35">
      <c r="A38" s="90"/>
      <c r="B38" s="90"/>
      <c r="C38" s="90"/>
      <c r="D38" s="90"/>
      <c r="E38" s="90"/>
    </row>
  </sheetData>
  <hyperlinks>
    <hyperlink ref="F13" r:id="rId1" display="European Commission - Joint Research Centre (JRC), 2019" xr:uid="{FD7661A6-3522-47D2-B3BB-848FE92CDEBE}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1BB3E-D320-4FF0-A01E-DC42187A59CB}">
  <sheetPr>
    <tabColor rgb="FFFF0000"/>
  </sheetPr>
  <dimension ref="A1"/>
  <sheetViews>
    <sheetView workbookViewId="0">
      <selection activeCell="D42" sqref="D42"/>
    </sheetView>
  </sheetViews>
  <sheetFormatPr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11"/>
  <sheetViews>
    <sheetView workbookViewId="0">
      <selection activeCell="E39" sqref="E39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11"/>
  <sheetViews>
    <sheetView workbookViewId="0">
      <selection activeCell="L25" sqref="L25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G11"/>
  <sheetViews>
    <sheetView workbookViewId="0">
      <selection activeCell="R4" sqref="R4"/>
    </sheetView>
  </sheetViews>
  <sheetFormatPr defaultColWidth="9.26953125" defaultRowHeight="14.5" x14ac:dyDescent="0.35"/>
  <cols>
    <col min="1" max="1" width="22.54296875" customWidth="1"/>
  </cols>
  <sheetData>
    <row r="1" spans="1:33" ht="29" x14ac:dyDescent="0.3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3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35">
      <c r="A4" t="s">
        <v>75</v>
      </c>
      <c r="B4" s="92">
        <v>0.96209995764645662</v>
      </c>
      <c r="C4" s="92">
        <v>0.96070004054939806</v>
      </c>
      <c r="D4" s="92">
        <v>0.95939995161511238</v>
      </c>
      <c r="E4" s="92">
        <v>0.95789986771473112</v>
      </c>
      <c r="F4" s="92">
        <v>0.95630011616147381</v>
      </c>
      <c r="G4" s="92">
        <v>0.95450014869517874</v>
      </c>
      <c r="H4" s="92">
        <v>0.95259986397834218</v>
      </c>
      <c r="I4" s="92">
        <v>0.95050001747082391</v>
      </c>
      <c r="J4" s="92">
        <v>0.94820015364122834</v>
      </c>
      <c r="K4" s="92">
        <v>0.94619984757693842</v>
      </c>
      <c r="L4" s="92">
        <v>0.94399983883977989</v>
      </c>
      <c r="M4" s="92">
        <v>0.94180012505900423</v>
      </c>
      <c r="N4" s="92">
        <v>0.9393999215918265</v>
      </c>
      <c r="O4" s="92">
        <v>0.93690015579991637</v>
      </c>
      <c r="P4" s="92">
        <v>0.9342000944113068</v>
      </c>
      <c r="Q4" s="92">
        <v>0.93140006821652233</v>
      </c>
      <c r="R4" s="92">
        <v>0.9285002029788626</v>
      </c>
      <c r="S4" s="92">
        <v>0.92539985076973297</v>
      </c>
      <c r="T4" s="92">
        <v>0.92219993424385949</v>
      </c>
      <c r="U4" s="92">
        <v>0.91889977050488014</v>
      </c>
      <c r="V4" s="92">
        <v>0.91530000601008632</v>
      </c>
      <c r="W4" s="92">
        <v>0.91160001789315837</v>
      </c>
      <c r="X4" s="92">
        <v>0.90769994239305962</v>
      </c>
      <c r="Y4" s="92">
        <v>0.90370001084346463</v>
      </c>
      <c r="Z4" s="92">
        <v>0.8995000555173126</v>
      </c>
      <c r="AA4" s="92">
        <v>0.89520001508440983</v>
      </c>
      <c r="AB4" s="92">
        <v>0.89080007602277711</v>
      </c>
      <c r="AC4" s="92">
        <v>0.88630014322802031</v>
      </c>
      <c r="AD4" s="92">
        <v>0.88180001191630419</v>
      </c>
      <c r="AE4" s="1">
        <f>POTEnCIA!AY65/POTEnCIA!AY64</f>
        <v>0.88633163686968741</v>
      </c>
      <c r="AF4" s="1">
        <f>POTEnCIA!AZ65/POTEnCIA!AZ64</f>
        <v>0.88182534960463965</v>
      </c>
      <c r="AG4" s="1"/>
    </row>
    <row r="5" spans="1:33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3" x14ac:dyDescent="0.35">
      <c r="A6" t="s">
        <v>77</v>
      </c>
      <c r="B6" s="1">
        <v>3.7900042353543328E-2</v>
      </c>
      <c r="C6" s="1">
        <v>3.9299959450601919E-2</v>
      </c>
      <c r="D6" s="1">
        <v>4.0600048384887573E-2</v>
      </c>
      <c r="E6" s="1">
        <v>4.2100132285268849E-2</v>
      </c>
      <c r="F6" s="1">
        <v>4.369988383852616E-2</v>
      </c>
      <c r="G6" s="1">
        <v>4.5499851304821246E-2</v>
      </c>
      <c r="H6" s="1">
        <v>4.7400136021657872E-2</v>
      </c>
      <c r="I6" s="1">
        <v>4.9499982529176118E-2</v>
      </c>
      <c r="J6" s="1">
        <v>5.1799846358771648E-2</v>
      </c>
      <c r="K6" s="1">
        <v>5.3800152423061631E-2</v>
      </c>
      <c r="L6" s="1">
        <v>5.6000161160220142E-2</v>
      </c>
      <c r="M6" s="1">
        <v>5.8199874940995766E-2</v>
      </c>
      <c r="N6" s="1">
        <v>6.0600078408173538E-2</v>
      </c>
      <c r="O6" s="1">
        <v>6.3099844200083674E-2</v>
      </c>
      <c r="P6" s="1">
        <v>6.5799905588693156E-2</v>
      </c>
      <c r="Q6" s="1">
        <v>6.8599931783477675E-2</v>
      </c>
      <c r="R6" s="1">
        <v>7.1499797021137387E-2</v>
      </c>
      <c r="S6" s="1">
        <v>7.4600149230267032E-2</v>
      </c>
      <c r="T6" s="1">
        <v>7.7800065756140513E-2</v>
      </c>
      <c r="U6" s="1">
        <v>8.1100229495119844E-2</v>
      </c>
      <c r="V6" s="1">
        <v>8.4699993989913708E-2</v>
      </c>
      <c r="W6" s="1">
        <v>8.8399982106841607E-2</v>
      </c>
      <c r="X6" s="1">
        <v>9.2300057606940392E-2</v>
      </c>
      <c r="Y6" s="1">
        <v>9.6299989156535384E-2</v>
      </c>
      <c r="Z6" s="1">
        <v>0.10049994448268741</v>
      </c>
      <c r="AA6" s="1">
        <v>0.10479998491559016</v>
      </c>
      <c r="AB6" s="1">
        <v>0.10919992397722289</v>
      </c>
      <c r="AC6" s="1">
        <v>0.1136998567719797</v>
      </c>
      <c r="AD6" s="1">
        <v>0.11819998808369579</v>
      </c>
      <c r="AE6" s="1">
        <f>POTEnCIA!AY66/POTEnCIA!AY64</f>
        <v>0.11366836313031253</v>
      </c>
      <c r="AF6" s="1">
        <f>POTEnCIA!AZ66/POTEnCIA!AZ64</f>
        <v>0.11817465039536043</v>
      </c>
      <c r="AG6" s="1"/>
    </row>
    <row r="7" spans="1:33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3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3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G11"/>
  <sheetViews>
    <sheetView workbookViewId="0">
      <selection activeCell="B7" sqref="B7:AD7"/>
    </sheetView>
  </sheetViews>
  <sheetFormatPr defaultColWidth="9.26953125" defaultRowHeight="14.5" x14ac:dyDescent="0.35"/>
  <cols>
    <col min="1" max="1" width="22.54296875" customWidth="1"/>
  </cols>
  <sheetData>
    <row r="1" spans="1:33" ht="29" x14ac:dyDescent="0.3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3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1"/>
    </row>
    <row r="5" spans="1:33" x14ac:dyDescent="0.35">
      <c r="A5" t="s">
        <v>76</v>
      </c>
      <c r="B5" s="1">
        <v>0.93550019620766911</v>
      </c>
      <c r="C5" s="1">
        <v>0.93499986889268916</v>
      </c>
      <c r="D5" s="1">
        <v>0.93439993219773732</v>
      </c>
      <c r="E5" s="1">
        <v>0.93389972537119381</v>
      </c>
      <c r="F5" s="1">
        <v>0.93339989736211015</v>
      </c>
      <c r="G5" s="1">
        <v>0.93279986591880448</v>
      </c>
      <c r="H5" s="1">
        <v>0.9322998938784669</v>
      </c>
      <c r="I5" s="1">
        <v>0.9316998366204281</v>
      </c>
      <c r="J5" s="1">
        <v>0.93110000495247947</v>
      </c>
      <c r="K5" s="1">
        <v>0.9308000564035086</v>
      </c>
      <c r="L5" s="1">
        <v>0.93039995288734922</v>
      </c>
      <c r="M5" s="1">
        <v>0.93000002180172203</v>
      </c>
      <c r="N5" s="1">
        <v>0.92960002427236632</v>
      </c>
      <c r="O5" s="1">
        <v>0.92919997443116087</v>
      </c>
      <c r="P5" s="1">
        <v>0.92870006374715108</v>
      </c>
      <c r="Q5" s="1">
        <v>0.92830003761940627</v>
      </c>
      <c r="R5" s="1">
        <v>0.92789999812644808</v>
      </c>
      <c r="S5" s="1">
        <v>0.92740003765847367</v>
      </c>
      <c r="T5" s="1">
        <v>0.92700007261052297</v>
      </c>
      <c r="U5" s="1">
        <v>0.92650007474925189</v>
      </c>
      <c r="V5" s="1">
        <v>0.92599999528887444</v>
      </c>
      <c r="W5" s="1">
        <v>0.92559999922919522</v>
      </c>
      <c r="X5" s="1">
        <v>0.92510004161363857</v>
      </c>
      <c r="Y5" s="1">
        <v>0.92459995056348598</v>
      </c>
      <c r="Z5" s="1">
        <v>0.92409997081967088</v>
      </c>
      <c r="AA5" s="1">
        <v>0.9236000988422034</v>
      </c>
      <c r="AB5" s="1">
        <v>0.9230999115550681</v>
      </c>
      <c r="AC5" s="1">
        <v>0.92270000521269391</v>
      </c>
      <c r="AD5" s="1">
        <v>0.92220002661564859</v>
      </c>
      <c r="AE5" s="1">
        <f>POTEnCIA!AY68/POTEnCIA!AY67</f>
        <v>0.92265187535105142</v>
      </c>
      <c r="AF5" s="1">
        <f>POTEnCIA!AZ68/POTEnCIA!AZ67</f>
        <v>0.92215481567563895</v>
      </c>
    </row>
    <row r="6" spans="1:33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"/>
    </row>
    <row r="7" spans="1:33" x14ac:dyDescent="0.35">
      <c r="A7" t="s">
        <v>78</v>
      </c>
      <c r="B7" s="1">
        <v>6.4499803792330918E-2</v>
      </c>
      <c r="C7" s="1">
        <v>6.5000131107310802E-2</v>
      </c>
      <c r="D7" s="1">
        <v>6.5600067802262657E-2</v>
      </c>
      <c r="E7" s="1">
        <v>6.6100274628806202E-2</v>
      </c>
      <c r="F7" s="1">
        <v>6.6600102637889833E-2</v>
      </c>
      <c r="G7" s="1">
        <v>6.7200134081195476E-2</v>
      </c>
      <c r="H7" s="1">
        <v>6.7700106121533113E-2</v>
      </c>
      <c r="I7" s="1">
        <v>6.8300163379571885E-2</v>
      </c>
      <c r="J7" s="1">
        <v>6.8899995047520521E-2</v>
      </c>
      <c r="K7" s="1">
        <v>6.9199943596491356E-2</v>
      </c>
      <c r="L7" s="1">
        <v>6.9600047112650817E-2</v>
      </c>
      <c r="M7" s="1">
        <v>6.999997819827794E-2</v>
      </c>
      <c r="N7" s="1">
        <v>7.0399975727633707E-2</v>
      </c>
      <c r="O7" s="1">
        <v>7.0800025568839145E-2</v>
      </c>
      <c r="P7" s="1">
        <v>7.1299936252848889E-2</v>
      </c>
      <c r="Q7" s="1">
        <v>7.1699962380593688E-2</v>
      </c>
      <c r="R7" s="1">
        <v>7.2100001873551894E-2</v>
      </c>
      <c r="S7" s="1">
        <v>7.2599962341526283E-2</v>
      </c>
      <c r="T7" s="1">
        <v>7.2999927389476971E-2</v>
      </c>
      <c r="U7" s="1">
        <v>7.3499925250748055E-2</v>
      </c>
      <c r="V7" s="1">
        <v>7.4000004711125555E-2</v>
      </c>
      <c r="W7" s="1">
        <v>7.4400000770804747E-2</v>
      </c>
      <c r="X7" s="1">
        <v>7.4899958386361487E-2</v>
      </c>
      <c r="Y7" s="1">
        <v>7.5400049436514044E-2</v>
      </c>
      <c r="Z7" s="1">
        <v>7.5900029180329148E-2</v>
      </c>
      <c r="AA7" s="1">
        <v>7.6399901157796588E-2</v>
      </c>
      <c r="AB7" s="1">
        <v>7.6900088444931847E-2</v>
      </c>
      <c r="AC7" s="1">
        <v>7.7299994787306134E-2</v>
      </c>
      <c r="AD7" s="1">
        <v>7.7799973384351434E-2</v>
      </c>
      <c r="AE7" s="1">
        <f>POTEnCIA!AY69/POTEnCIA!AY67</f>
        <v>7.7348124648948566E-2</v>
      </c>
      <c r="AF7" s="1">
        <f>POTEnCIA!AZ69/POTEnCIA!AZ67</f>
        <v>7.7845184324361008E-2</v>
      </c>
    </row>
    <row r="8" spans="1:33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3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11"/>
  <sheetViews>
    <sheetView workbookViewId="0">
      <selection activeCell="F35" sqref="F35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0.24723419089451301</v>
      </c>
      <c r="C2">
        <v>0.24693184383064704</v>
      </c>
      <c r="D2">
        <v>0.24644170296693466</v>
      </c>
      <c r="E2">
        <v>0.24559560537312186</v>
      </c>
      <c r="F2">
        <v>0.24431453979145037</v>
      </c>
      <c r="G2">
        <v>0.24253197847695454</v>
      </c>
      <c r="H2">
        <v>0.24018013379123157</v>
      </c>
      <c r="I2">
        <v>0.23723290743834882</v>
      </c>
      <c r="J2">
        <v>0.23366668630066864</v>
      </c>
      <c r="K2">
        <v>0.22953153851185115</v>
      </c>
      <c r="L2">
        <v>0.22493417443316641</v>
      </c>
      <c r="M2">
        <v>0.22007486085555067</v>
      </c>
      <c r="N2">
        <v>0.21506842085987687</v>
      </c>
      <c r="O2">
        <v>0.21005014871504496</v>
      </c>
      <c r="P2">
        <v>0.20511309171748485</v>
      </c>
      <c r="Q2">
        <v>0.20031744874019045</v>
      </c>
      <c r="R2">
        <v>0.19569636778340238</v>
      </c>
      <c r="S2">
        <v>0.19123596001729795</v>
      </c>
      <c r="T2">
        <v>0.18691509807795303</v>
      </c>
      <c r="U2">
        <v>0.18265036617128538</v>
      </c>
      <c r="V2">
        <v>0.17835122717642299</v>
      </c>
      <c r="W2">
        <v>0.17394324311278483</v>
      </c>
      <c r="X2">
        <v>0.1693591714576137</v>
      </c>
      <c r="Y2">
        <v>0.16452136215689706</v>
      </c>
      <c r="Z2">
        <v>0.15938320109271167</v>
      </c>
      <c r="AA2">
        <v>0.15388643449579276</v>
      </c>
      <c r="AB2">
        <v>0.14797622142300101</v>
      </c>
      <c r="AC2">
        <v>0.14161075512548266</v>
      </c>
      <c r="AD2">
        <v>0.13482656541537269</v>
      </c>
      <c r="AE2">
        <f>POTEnCIA!AY76/POTEnCIA!AY74</f>
        <v>0.14161058080243796</v>
      </c>
      <c r="AF2">
        <f>POTEnCIA!AZ76/POTEnCIA!AZ74</f>
        <v>0.13482641345652482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0.75276580910548696</v>
      </c>
      <c r="C5">
        <v>0.75306815616935296</v>
      </c>
      <c r="D5">
        <v>0.75355829703306532</v>
      </c>
      <c r="E5">
        <v>0.75440439462687814</v>
      </c>
      <c r="F5">
        <v>0.75568546020854965</v>
      </c>
      <c r="G5">
        <v>0.75746802152304549</v>
      </c>
      <c r="H5">
        <v>0.7598198662087684</v>
      </c>
      <c r="I5">
        <v>0.76276709256165121</v>
      </c>
      <c r="J5">
        <v>0.76633331369933133</v>
      </c>
      <c r="K5">
        <v>0.77046846148814885</v>
      </c>
      <c r="L5">
        <v>0.77506582556683357</v>
      </c>
      <c r="M5">
        <v>0.77992513914444939</v>
      </c>
      <c r="N5">
        <v>0.78493157914012313</v>
      </c>
      <c r="O5">
        <v>0.7899498512849551</v>
      </c>
      <c r="P5">
        <v>0.79488690828251518</v>
      </c>
      <c r="Q5">
        <v>0.79968255125980958</v>
      </c>
      <c r="R5">
        <v>0.80430363221659762</v>
      </c>
      <c r="S5">
        <v>0.80876403998270208</v>
      </c>
      <c r="T5">
        <v>0.81308490192204697</v>
      </c>
      <c r="U5">
        <v>0.81734963382871462</v>
      </c>
      <c r="V5">
        <v>0.82164877282357707</v>
      </c>
      <c r="W5">
        <v>0.82605675688721514</v>
      </c>
      <c r="X5">
        <v>0.8306408285423863</v>
      </c>
      <c r="Y5">
        <v>0.83547863784310294</v>
      </c>
      <c r="Z5">
        <v>0.84061679890728835</v>
      </c>
      <c r="AA5">
        <v>0.84611356550420724</v>
      </c>
      <c r="AB5">
        <v>0.85202377857699896</v>
      </c>
      <c r="AC5">
        <v>0.85838924487451729</v>
      </c>
      <c r="AD5">
        <v>0.86517343458462725</v>
      </c>
      <c r="AE5">
        <f>POTEnCIA!AY75/POTEnCIA!AY74</f>
        <v>0.85838941919756206</v>
      </c>
      <c r="AF5">
        <f>POTEnCIA!AZ75/POTEnCIA!AZ74</f>
        <v>0.8651735865434752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11"/>
  <sheetViews>
    <sheetView workbookViewId="0">
      <selection activeCell="B1" sqref="B1:F1048576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F11"/>
  <sheetViews>
    <sheetView workbookViewId="0">
      <selection activeCell="K41" sqref="K41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"/>
  <sheetViews>
    <sheetView workbookViewId="0"/>
  </sheetViews>
  <sheetFormatPr defaultColWidth="9.26953125" defaultRowHeight="14.5" x14ac:dyDescent="0.3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F11"/>
  <sheetViews>
    <sheetView workbookViewId="0">
      <selection activeCell="G41" sqref="G41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5E04C-D64E-43DB-BD5A-41F8650B8EF6}">
  <sheetPr>
    <pageSetUpPr fitToPage="1"/>
  </sheetPr>
  <dimension ref="A1:AZ200"/>
  <sheetViews>
    <sheetView zoomScale="90" zoomScaleNormal="90" workbookViewId="0">
      <pane xSplit="1" ySplit="9" topLeftCell="B127" activePane="bottomRight" state="frozen"/>
      <selection pane="topRight" activeCell="B1" sqref="B1"/>
      <selection pane="bottomLeft" activeCell="A10" sqref="A10"/>
      <selection pane="bottomRight" activeCell="D119" sqref="D119"/>
    </sheetView>
  </sheetViews>
  <sheetFormatPr defaultColWidth="9.26953125" defaultRowHeight="11.65" customHeight="1" x14ac:dyDescent="0.35"/>
  <cols>
    <col min="1" max="1" width="50.7265625" style="7" customWidth="1"/>
    <col min="2" max="17" width="10.7265625" style="54" customWidth="1"/>
    <col min="18" max="19" width="8.26953125" style="7" bestFit="1" customWidth="1"/>
    <col min="20" max="16384" width="9.26953125" style="7"/>
  </cols>
  <sheetData>
    <row r="1" spans="1:52" ht="13.5" customHeight="1" x14ac:dyDescent="0.25">
      <c r="A1" s="5" t="s">
        <v>19</v>
      </c>
      <c r="B1" s="6">
        <v>2000</v>
      </c>
      <c r="C1" s="6">
        <v>2001</v>
      </c>
      <c r="D1" s="6">
        <v>2002</v>
      </c>
      <c r="E1" s="6">
        <v>2003</v>
      </c>
      <c r="F1" s="6">
        <v>2004</v>
      </c>
      <c r="G1" s="6">
        <v>2005</v>
      </c>
      <c r="H1" s="6">
        <v>2006</v>
      </c>
      <c r="I1" s="6">
        <v>2007</v>
      </c>
      <c r="J1" s="6">
        <v>2008</v>
      </c>
      <c r="K1" s="6">
        <v>2009</v>
      </c>
      <c r="L1" s="6">
        <v>2010</v>
      </c>
      <c r="M1" s="6">
        <v>2011</v>
      </c>
      <c r="N1" s="6">
        <v>2012</v>
      </c>
      <c r="O1" s="6">
        <v>2013</v>
      </c>
      <c r="P1" s="6">
        <v>2014</v>
      </c>
      <c r="Q1" s="62">
        <v>2015</v>
      </c>
      <c r="R1" s="60">
        <v>2016</v>
      </c>
      <c r="S1" s="60">
        <v>2017</v>
      </c>
      <c r="T1" s="60">
        <v>2018</v>
      </c>
      <c r="U1" s="60">
        <v>2019</v>
      </c>
      <c r="V1" s="60">
        <v>2020</v>
      </c>
      <c r="W1" s="60">
        <v>2021</v>
      </c>
      <c r="X1" s="60">
        <v>2022</v>
      </c>
      <c r="Y1" s="60">
        <v>2023</v>
      </c>
      <c r="Z1" s="60">
        <v>2024</v>
      </c>
      <c r="AA1" s="60">
        <v>2025</v>
      </c>
      <c r="AB1" s="60">
        <v>2026</v>
      </c>
      <c r="AC1" s="60">
        <v>2027</v>
      </c>
      <c r="AD1" s="60">
        <v>2028</v>
      </c>
      <c r="AE1" s="60">
        <v>2029</v>
      </c>
      <c r="AF1" s="60">
        <v>2030</v>
      </c>
      <c r="AG1" s="60">
        <v>2031</v>
      </c>
      <c r="AH1" s="60">
        <v>2032</v>
      </c>
      <c r="AI1" s="60">
        <v>2033</v>
      </c>
      <c r="AJ1" s="60">
        <v>2034</v>
      </c>
      <c r="AK1" s="60">
        <v>2035</v>
      </c>
      <c r="AL1" s="60">
        <v>2036</v>
      </c>
      <c r="AM1" s="60">
        <v>2037</v>
      </c>
      <c r="AN1" s="60">
        <v>2038</v>
      </c>
      <c r="AO1" s="60">
        <v>2039</v>
      </c>
      <c r="AP1" s="60">
        <v>2040</v>
      </c>
      <c r="AQ1" s="60">
        <v>2041</v>
      </c>
      <c r="AR1" s="60">
        <v>2042</v>
      </c>
      <c r="AS1" s="60">
        <v>2043</v>
      </c>
      <c r="AT1" s="60">
        <v>2044</v>
      </c>
      <c r="AU1" s="60">
        <v>2045</v>
      </c>
      <c r="AV1" s="60">
        <v>2046</v>
      </c>
      <c r="AW1" s="60">
        <v>2047</v>
      </c>
      <c r="AX1" s="60">
        <v>2048</v>
      </c>
      <c r="AY1" s="60">
        <v>2049</v>
      </c>
      <c r="AZ1" s="61">
        <v>2050</v>
      </c>
    </row>
    <row r="2" spans="1:52" ht="11.65" customHeight="1" x14ac:dyDescent="0.35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52" ht="11.65" customHeight="1" x14ac:dyDescent="0.35">
      <c r="A3" s="10" t="s">
        <v>20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52" ht="11.65" customHeight="1" x14ac:dyDescent="0.35">
      <c r="A4" s="12" t="s">
        <v>21</v>
      </c>
      <c r="B4" s="13">
        <f>B5+B9+B10+B15</f>
        <v>283703.00985462399</v>
      </c>
      <c r="C4" s="13">
        <f t="shared" ref="C4:Q4" si="0">C5+C9+C10+C15</f>
        <v>287959.64164807176</v>
      </c>
      <c r="D4" s="13">
        <f t="shared" si="0"/>
        <v>291717.34483215434</v>
      </c>
      <c r="E4" s="13">
        <f t="shared" si="0"/>
        <v>294369.49961069936</v>
      </c>
      <c r="F4" s="13">
        <f t="shared" si="0"/>
        <v>300782.27737279149</v>
      </c>
      <c r="G4" s="13">
        <f t="shared" si="0"/>
        <v>301678.20224543789</v>
      </c>
      <c r="H4" s="13">
        <f t="shared" si="0"/>
        <v>307726.66008701117</v>
      </c>
      <c r="I4" s="13">
        <f t="shared" si="0"/>
        <v>312559.20776382159</v>
      </c>
      <c r="J4" s="13">
        <f t="shared" si="0"/>
        <v>307602.83665923466</v>
      </c>
      <c r="K4" s="13">
        <f t="shared" si="0"/>
        <v>300598.77654158522</v>
      </c>
      <c r="L4" s="13">
        <f t="shared" si="0"/>
        <v>299483.59796602308</v>
      </c>
      <c r="M4" s="13">
        <f t="shared" si="0"/>
        <v>296513.45426752366</v>
      </c>
      <c r="N4" s="13">
        <f t="shared" si="0"/>
        <v>287633.86106735514</v>
      </c>
      <c r="O4" s="13">
        <f t="shared" si="0"/>
        <v>284875.27509270544</v>
      </c>
      <c r="P4" s="13">
        <f t="shared" si="0"/>
        <v>290041.62867529714</v>
      </c>
      <c r="Q4" s="13">
        <f t="shared" si="0"/>
        <v>293976.74779517431</v>
      </c>
    </row>
    <row r="5" spans="1:52" ht="11.65" customHeight="1" x14ac:dyDescent="0.35">
      <c r="A5" s="14" t="s">
        <v>22</v>
      </c>
      <c r="B5" s="15">
        <f>SUM(B6:B8)</f>
        <v>282589.88327801583</v>
      </c>
      <c r="C5" s="15">
        <f t="shared" ref="C5:Q5" si="1">SUM(C6:C8)</f>
        <v>286635.29015999998</v>
      </c>
      <c r="D5" s="15">
        <f t="shared" si="1"/>
        <v>290114.74239999993</v>
      </c>
      <c r="E5" s="15">
        <f t="shared" si="1"/>
        <v>292409.28744000004</v>
      </c>
      <c r="F5" s="15">
        <f t="shared" si="1"/>
        <v>298285.84503999999</v>
      </c>
      <c r="G5" s="15">
        <f t="shared" si="1"/>
        <v>297830.63127224572</v>
      </c>
      <c r="H5" s="15">
        <f t="shared" si="1"/>
        <v>301583.02655000001</v>
      </c>
      <c r="I5" s="15">
        <f t="shared" si="1"/>
        <v>304109.08999999997</v>
      </c>
      <c r="J5" s="15">
        <f t="shared" si="1"/>
        <v>296914.30147000006</v>
      </c>
      <c r="K5" s="15">
        <f t="shared" si="1"/>
        <v>287966.18694000004</v>
      </c>
      <c r="L5" s="15">
        <f t="shared" si="1"/>
        <v>285141.84788623138</v>
      </c>
      <c r="M5" s="15">
        <f t="shared" si="1"/>
        <v>281554.91303704283</v>
      </c>
      <c r="N5" s="15">
        <f t="shared" si="1"/>
        <v>271842.15421143413</v>
      </c>
      <c r="O5" s="15">
        <f t="shared" si="1"/>
        <v>270256.55441684299</v>
      </c>
      <c r="P5" s="15">
        <f t="shared" si="1"/>
        <v>274238.19554562157</v>
      </c>
      <c r="Q5" s="15">
        <f t="shared" si="1"/>
        <v>277876.38408937975</v>
      </c>
    </row>
    <row r="6" spans="1:52" ht="11.65" customHeight="1" x14ac:dyDescent="0.35">
      <c r="A6" s="16" t="s">
        <v>23</v>
      </c>
      <c r="B6" s="15">
        <v>3652.5303564705246</v>
      </c>
      <c r="C6" s="15">
        <v>3871.5548299999996</v>
      </c>
      <c r="D6" s="15">
        <v>4129.3126899999997</v>
      </c>
      <c r="E6" s="15">
        <v>4291.58835</v>
      </c>
      <c r="F6" s="15">
        <v>4632.1130300000013</v>
      </c>
      <c r="G6" s="15">
        <v>4775.0770775595311</v>
      </c>
      <c r="H6" s="15">
        <v>4936.9615100000001</v>
      </c>
      <c r="I6" s="15">
        <v>4897.1460400000005</v>
      </c>
      <c r="J6" s="15">
        <v>5042.9199199999985</v>
      </c>
      <c r="K6" s="15">
        <v>5266.9268700000021</v>
      </c>
      <c r="L6" s="15">
        <v>5311.7872244573937</v>
      </c>
      <c r="M6" s="15">
        <v>5509.7862692661101</v>
      </c>
      <c r="N6" s="15">
        <v>5478.0800070041169</v>
      </c>
      <c r="O6" s="15">
        <v>5786.7978878272434</v>
      </c>
      <c r="P6" s="15">
        <v>5838.6921367140849</v>
      </c>
      <c r="Q6" s="15">
        <v>5889.8968363835966</v>
      </c>
    </row>
    <row r="7" spans="1:52" ht="11.65" customHeight="1" x14ac:dyDescent="0.35">
      <c r="A7" s="16" t="s">
        <v>24</v>
      </c>
      <c r="B7" s="15">
        <v>133745.14455395556</v>
      </c>
      <c r="C7" s="15">
        <v>131427.77108000001</v>
      </c>
      <c r="D7" s="15">
        <v>129398.14974999998</v>
      </c>
      <c r="E7" s="15">
        <v>124381.66946</v>
      </c>
      <c r="F7" s="15">
        <v>120485.77161999998</v>
      </c>
      <c r="G7" s="15">
        <v>115008.57043518139</v>
      </c>
      <c r="H7" s="15">
        <v>111099.16065000002</v>
      </c>
      <c r="I7" s="15">
        <v>107283.29290999997</v>
      </c>
      <c r="J7" s="15">
        <v>101434.03526000002</v>
      </c>
      <c r="K7" s="15">
        <v>97178.35003999999</v>
      </c>
      <c r="L7" s="15">
        <v>91422.914599162206</v>
      </c>
      <c r="M7" s="15">
        <v>87564.68115979906</v>
      </c>
      <c r="N7" s="15">
        <v>81656.176942282807</v>
      </c>
      <c r="O7" s="15">
        <v>78869.774873019298</v>
      </c>
      <c r="P7" s="15">
        <v>78636.657744076263</v>
      </c>
      <c r="Q7" s="15">
        <v>77106.892094180454</v>
      </c>
    </row>
    <row r="8" spans="1:52" ht="11.65" customHeight="1" x14ac:dyDescent="0.35">
      <c r="A8" s="16" t="s">
        <v>25</v>
      </c>
      <c r="B8" s="15">
        <v>145192.20836758974</v>
      </c>
      <c r="C8" s="15">
        <v>151335.96424999999</v>
      </c>
      <c r="D8" s="15">
        <v>156587.27995999996</v>
      </c>
      <c r="E8" s="15">
        <v>163736.02963000003</v>
      </c>
      <c r="F8" s="15">
        <v>173167.96038999999</v>
      </c>
      <c r="G8" s="15">
        <v>178046.9837595048</v>
      </c>
      <c r="H8" s="15">
        <v>185546.90439000001</v>
      </c>
      <c r="I8" s="15">
        <v>191928.65104999996</v>
      </c>
      <c r="J8" s="15">
        <v>190437.34629000002</v>
      </c>
      <c r="K8" s="15">
        <v>185520.91003000003</v>
      </c>
      <c r="L8" s="15">
        <v>188407.14606261175</v>
      </c>
      <c r="M8" s="15">
        <v>188480.44560797766</v>
      </c>
      <c r="N8" s="15">
        <v>184707.89726214722</v>
      </c>
      <c r="O8" s="15">
        <v>185599.98165599644</v>
      </c>
      <c r="P8" s="15">
        <v>189762.8456648312</v>
      </c>
      <c r="Q8" s="15">
        <v>194879.5951588157</v>
      </c>
    </row>
    <row r="9" spans="1:52" ht="11.65" customHeight="1" x14ac:dyDescent="0.35">
      <c r="A9" s="14" t="s">
        <v>26</v>
      </c>
      <c r="B9" s="15">
        <v>378.09315475246376</v>
      </c>
      <c r="C9" s="15">
        <v>461.79337999999996</v>
      </c>
      <c r="D9" s="15">
        <v>465.69943000000001</v>
      </c>
      <c r="E9" s="15">
        <v>513.18071000000009</v>
      </c>
      <c r="F9" s="15">
        <v>546.19504000000018</v>
      </c>
      <c r="G9" s="15">
        <v>628.14350500385706</v>
      </c>
      <c r="H9" s="15">
        <v>762.69556999999998</v>
      </c>
      <c r="I9" s="15">
        <v>848.43590000000006</v>
      </c>
      <c r="J9" s="15">
        <v>909.20743999999991</v>
      </c>
      <c r="K9" s="15">
        <v>1051.6565999999998</v>
      </c>
      <c r="L9" s="15">
        <v>1190.3923055978019</v>
      </c>
      <c r="M9" s="15">
        <v>1252.7283923105028</v>
      </c>
      <c r="N9" s="15">
        <v>1355.7358526375747</v>
      </c>
      <c r="O9" s="15">
        <v>1433.8658720532985</v>
      </c>
      <c r="P9" s="15">
        <v>1528.6814377249748</v>
      </c>
      <c r="Q9" s="15">
        <v>1815.2930210577915</v>
      </c>
    </row>
    <row r="10" spans="1:52" ht="11.65" customHeight="1" x14ac:dyDescent="0.35">
      <c r="A10" s="14" t="s">
        <v>27</v>
      </c>
      <c r="B10" s="15">
        <f>SUM(B11:B14)</f>
        <v>709.01362409401065</v>
      </c>
      <c r="C10" s="15">
        <f t="shared" ref="C10:Q10" si="2">SUM(C11:C14)</f>
        <v>835.68254000000002</v>
      </c>
      <c r="D10" s="15">
        <f t="shared" si="2"/>
        <v>1109.4792600000001</v>
      </c>
      <c r="E10" s="15">
        <f t="shared" si="2"/>
        <v>1420.1817599999999</v>
      </c>
      <c r="F10" s="15">
        <f t="shared" si="2"/>
        <v>1922.5759699999999</v>
      </c>
      <c r="G10" s="15">
        <f t="shared" si="2"/>
        <v>3187.3812540633739</v>
      </c>
      <c r="H10" s="15">
        <f t="shared" si="2"/>
        <v>5349.6662900000001</v>
      </c>
      <c r="I10" s="15">
        <f t="shared" si="2"/>
        <v>7570.5482400000019</v>
      </c>
      <c r="J10" s="15">
        <f t="shared" si="2"/>
        <v>9747.2566800000022</v>
      </c>
      <c r="K10" s="15">
        <f t="shared" si="2"/>
        <v>11547.43547</v>
      </c>
      <c r="L10" s="15">
        <f t="shared" si="2"/>
        <v>13111.077261518183</v>
      </c>
      <c r="M10" s="15">
        <f t="shared" si="2"/>
        <v>13657.227092643388</v>
      </c>
      <c r="N10" s="15">
        <f t="shared" si="2"/>
        <v>14377.748579918041</v>
      </c>
      <c r="O10" s="15">
        <f t="shared" si="2"/>
        <v>13098.360025151345</v>
      </c>
      <c r="P10" s="15">
        <f t="shared" si="2"/>
        <v>14161.824445299613</v>
      </c>
      <c r="Q10" s="15">
        <f t="shared" si="2"/>
        <v>14126.647493077617</v>
      </c>
    </row>
    <row r="11" spans="1:52" ht="11.65" customHeight="1" x14ac:dyDescent="0.35">
      <c r="A11" s="16" t="s">
        <v>28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19.001329999999999</v>
      </c>
      <c r="K11" s="15">
        <v>22.424479999999999</v>
      </c>
      <c r="L11" s="15">
        <v>35.158118371944205</v>
      </c>
      <c r="M11" s="15">
        <v>79.177403270978601</v>
      </c>
      <c r="N11" s="15">
        <v>105.09196669008327</v>
      </c>
      <c r="O11" s="15">
        <v>121.04664288247322</v>
      </c>
      <c r="P11" s="15">
        <v>134.42324057399057</v>
      </c>
      <c r="Q11" s="15">
        <v>127.95007500890392</v>
      </c>
    </row>
    <row r="12" spans="1:52" ht="11.65" customHeight="1" x14ac:dyDescent="0.35">
      <c r="A12" s="16" t="s">
        <v>29</v>
      </c>
      <c r="B12" s="15">
        <v>58.254518766812119</v>
      </c>
      <c r="C12" s="15">
        <v>65.200770000000006</v>
      </c>
      <c r="D12" s="15">
        <v>158.17945</v>
      </c>
      <c r="E12" s="15">
        <v>240.76044999999999</v>
      </c>
      <c r="F12" s="15">
        <v>304.30213000000003</v>
      </c>
      <c r="G12" s="15">
        <v>573.37619062658257</v>
      </c>
      <c r="H12" s="15">
        <v>876.17356999999993</v>
      </c>
      <c r="I12" s="15">
        <v>1162.6064099999999</v>
      </c>
      <c r="J12" s="15">
        <v>1799.1688200000001</v>
      </c>
      <c r="K12" s="15">
        <v>2236.5176799999999</v>
      </c>
      <c r="L12" s="15">
        <v>2802.4436584698969</v>
      </c>
      <c r="M12" s="15">
        <v>2862.377294184173</v>
      </c>
      <c r="N12" s="15">
        <v>2819.9982974802151</v>
      </c>
      <c r="O12" s="15">
        <v>2673.3767180331729</v>
      </c>
      <c r="P12" s="15">
        <v>2654.9104972479076</v>
      </c>
      <c r="Q12" s="15">
        <v>2678.2666495917947</v>
      </c>
    </row>
    <row r="13" spans="1:52" ht="11.65" customHeight="1" x14ac:dyDescent="0.35">
      <c r="A13" s="16" t="s">
        <v>30</v>
      </c>
      <c r="B13" s="15">
        <v>650.75910532719854</v>
      </c>
      <c r="C13" s="15">
        <v>770.48176999999998</v>
      </c>
      <c r="D13" s="15">
        <v>951.29981000000009</v>
      </c>
      <c r="E13" s="15">
        <v>1179.4213099999999</v>
      </c>
      <c r="F13" s="15">
        <v>1618.2738399999998</v>
      </c>
      <c r="G13" s="15">
        <v>2614.0050634367913</v>
      </c>
      <c r="H13" s="15">
        <v>4473.4927200000002</v>
      </c>
      <c r="I13" s="15">
        <v>6407.9418300000016</v>
      </c>
      <c r="J13" s="15">
        <v>7929.0865300000023</v>
      </c>
      <c r="K13" s="15">
        <v>9288.4933099999998</v>
      </c>
      <c r="L13" s="15">
        <v>10273.475484676343</v>
      </c>
      <c r="M13" s="15">
        <v>10715.672395188236</v>
      </c>
      <c r="N13" s="15">
        <v>11452.658315747743</v>
      </c>
      <c r="O13" s="15">
        <v>10303.9366642357</v>
      </c>
      <c r="P13" s="15">
        <v>11372.490707477715</v>
      </c>
      <c r="Q13" s="15">
        <v>11320.430768476919</v>
      </c>
    </row>
    <row r="14" spans="1:52" ht="11.65" customHeight="1" x14ac:dyDescent="0.35">
      <c r="A14" s="16" t="s">
        <v>31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</row>
    <row r="15" spans="1:52" ht="11.65" customHeight="1" x14ac:dyDescent="0.35">
      <c r="A15" s="17" t="s">
        <v>32</v>
      </c>
      <c r="B15" s="18">
        <v>26.019797761680866</v>
      </c>
      <c r="C15" s="18">
        <v>26.875568071804977</v>
      </c>
      <c r="D15" s="18">
        <v>27.42374215444735</v>
      </c>
      <c r="E15" s="18">
        <v>26.849700699340499</v>
      </c>
      <c r="F15" s="18">
        <v>27.661322791484693</v>
      </c>
      <c r="G15" s="18">
        <v>32.046214124863091</v>
      </c>
      <c r="H15" s="18">
        <v>31.271677011159035</v>
      </c>
      <c r="I15" s="18">
        <v>31.133623821657757</v>
      </c>
      <c r="J15" s="18">
        <v>32.071069234571425</v>
      </c>
      <c r="K15" s="18">
        <v>33.497531585163173</v>
      </c>
      <c r="L15" s="18">
        <v>40.280512675776983</v>
      </c>
      <c r="M15" s="18">
        <v>48.58574552693112</v>
      </c>
      <c r="N15" s="18">
        <v>58.222423365402008</v>
      </c>
      <c r="O15" s="18">
        <v>86.494778657800296</v>
      </c>
      <c r="P15" s="18">
        <v>112.92724665097664</v>
      </c>
      <c r="Q15" s="18">
        <v>158.42319165914685</v>
      </c>
    </row>
    <row r="17" spans="1:52" ht="11.65" customHeight="1" x14ac:dyDescent="0.35">
      <c r="A17" s="10" t="s">
        <v>33</v>
      </c>
      <c r="B17" s="19">
        <f t="shared" ref="B17:Q17" si="3">B18+B62</f>
        <v>283703.00985462393</v>
      </c>
      <c r="C17" s="19">
        <f t="shared" si="3"/>
        <v>287959.64164807182</v>
      </c>
      <c r="D17" s="19">
        <f t="shared" si="3"/>
        <v>291717.3448321544</v>
      </c>
      <c r="E17" s="19">
        <f t="shared" si="3"/>
        <v>294369.49961069936</v>
      </c>
      <c r="F17" s="19">
        <f t="shared" si="3"/>
        <v>300782.27737279149</v>
      </c>
      <c r="G17" s="19">
        <f t="shared" si="3"/>
        <v>301678.20224543783</v>
      </c>
      <c r="H17" s="19">
        <f t="shared" si="3"/>
        <v>307726.66008701117</v>
      </c>
      <c r="I17" s="19">
        <f t="shared" si="3"/>
        <v>312559.20776382164</v>
      </c>
      <c r="J17" s="19">
        <f t="shared" si="3"/>
        <v>307602.83665923454</v>
      </c>
      <c r="K17" s="19">
        <f t="shared" si="3"/>
        <v>300598.7765415851</v>
      </c>
      <c r="L17" s="19">
        <f t="shared" si="3"/>
        <v>299483.5979660232</v>
      </c>
      <c r="M17" s="19">
        <f t="shared" si="3"/>
        <v>296513.45426752366</v>
      </c>
      <c r="N17" s="19">
        <f t="shared" si="3"/>
        <v>287633.86106735514</v>
      </c>
      <c r="O17" s="19">
        <f t="shared" si="3"/>
        <v>284875.27509270544</v>
      </c>
      <c r="P17" s="19">
        <f t="shared" si="3"/>
        <v>290041.62867529714</v>
      </c>
      <c r="Q17" s="19">
        <f t="shared" si="3"/>
        <v>293976.74779517431</v>
      </c>
    </row>
    <row r="18" spans="1:52" ht="11.65" customHeight="1" x14ac:dyDescent="0.35">
      <c r="A18" s="20" t="s">
        <v>34</v>
      </c>
      <c r="B18" s="21">
        <f t="shared" ref="B18:Q18" si="4">B19+B23+B43</f>
        <v>190807.58067011309</v>
      </c>
      <c r="C18" s="21">
        <f t="shared" si="4"/>
        <v>192599.51192288427</v>
      </c>
      <c r="D18" s="21">
        <f t="shared" si="4"/>
        <v>194980.60436292397</v>
      </c>
      <c r="E18" s="21">
        <f t="shared" si="4"/>
        <v>194276.56953796311</v>
      </c>
      <c r="F18" s="21">
        <f t="shared" si="4"/>
        <v>196474.75284563482</v>
      </c>
      <c r="G18" s="21">
        <f t="shared" si="4"/>
        <v>194369.52271233324</v>
      </c>
      <c r="H18" s="21">
        <f t="shared" si="4"/>
        <v>198242.27018362083</v>
      </c>
      <c r="I18" s="21">
        <f t="shared" si="4"/>
        <v>198908.51906116382</v>
      </c>
      <c r="J18" s="21">
        <f t="shared" si="4"/>
        <v>196722.4873990122</v>
      </c>
      <c r="K18" s="21">
        <f t="shared" si="4"/>
        <v>195557.05980409987</v>
      </c>
      <c r="L18" s="21">
        <f t="shared" si="4"/>
        <v>191822.20156600254</v>
      </c>
      <c r="M18" s="21">
        <f t="shared" si="4"/>
        <v>189946.43704291675</v>
      </c>
      <c r="N18" s="21">
        <f t="shared" si="4"/>
        <v>184977.91142540117</v>
      </c>
      <c r="O18" s="21">
        <f t="shared" si="4"/>
        <v>183749.27682068371</v>
      </c>
      <c r="P18" s="21">
        <f t="shared" si="4"/>
        <v>188882.22247092094</v>
      </c>
      <c r="Q18" s="21">
        <f t="shared" si="4"/>
        <v>191166.81886780221</v>
      </c>
    </row>
    <row r="19" spans="1:52" ht="11.65" customHeight="1" x14ac:dyDescent="0.35">
      <c r="A19" s="22" t="s">
        <v>35</v>
      </c>
      <c r="B19" s="23">
        <v>3599.0208582186433</v>
      </c>
      <c r="C19" s="23">
        <v>3698.4454703617275</v>
      </c>
      <c r="D19" s="23">
        <v>3737.855248172596</v>
      </c>
      <c r="E19" s="23">
        <v>3825.215861768746</v>
      </c>
      <c r="F19" s="23">
        <v>3876.3236443893884</v>
      </c>
      <c r="G19" s="23">
        <v>3969.5850034419864</v>
      </c>
      <c r="H19" s="23">
        <v>3881.6399366030796</v>
      </c>
      <c r="I19" s="23">
        <v>3747.507104689339</v>
      </c>
      <c r="J19" s="23">
        <v>3841.3012387970448</v>
      </c>
      <c r="K19" s="23">
        <v>3803.3049499214221</v>
      </c>
      <c r="L19" s="23">
        <v>3857.4515197356668</v>
      </c>
      <c r="M19" s="23">
        <v>3862.1964119155768</v>
      </c>
      <c r="N19" s="23">
        <v>3774.0031403995631</v>
      </c>
      <c r="O19" s="23">
        <v>3715.0069965594007</v>
      </c>
      <c r="P19" s="23">
        <v>3812.567021335889</v>
      </c>
      <c r="Q19" s="82">
        <v>3846.2324936312457</v>
      </c>
      <c r="R19" s="73">
        <f>R20+R22</f>
        <v>3861.1352825506342</v>
      </c>
      <c r="S19" s="73">
        <f t="shared" ref="S19:AZ19" si="5">S20+S22</f>
        <v>3854.7283057456152</v>
      </c>
      <c r="T19" s="73">
        <f t="shared" si="5"/>
        <v>3825.563457223172</v>
      </c>
      <c r="U19" s="73">
        <f t="shared" si="5"/>
        <v>3784.0473213864047</v>
      </c>
      <c r="V19" s="73">
        <f t="shared" si="5"/>
        <v>3723.1238945760319</v>
      </c>
      <c r="W19" s="73">
        <f t="shared" si="5"/>
        <v>3642.1525928868396</v>
      </c>
      <c r="X19" s="73">
        <f t="shared" si="5"/>
        <v>3551.0179223742416</v>
      </c>
      <c r="Y19" s="73">
        <f t="shared" si="5"/>
        <v>3454.4767956364904</v>
      </c>
      <c r="Z19" s="73">
        <f t="shared" si="5"/>
        <v>3360.5023951738285</v>
      </c>
      <c r="AA19" s="73">
        <f t="shared" si="5"/>
        <v>3281.3086815661031</v>
      </c>
      <c r="AB19" s="73">
        <f t="shared" si="5"/>
        <v>3219.5500153595221</v>
      </c>
      <c r="AC19" s="73">
        <f t="shared" si="5"/>
        <v>3175.4162310905244</v>
      </c>
      <c r="AD19" s="73">
        <f t="shared" si="5"/>
        <v>3148.6499487990404</v>
      </c>
      <c r="AE19" s="73">
        <f t="shared" si="5"/>
        <v>3134.2360188128882</v>
      </c>
      <c r="AF19" s="73">
        <f t="shared" si="5"/>
        <v>3129.1432091212764</v>
      </c>
      <c r="AG19" s="73">
        <f t="shared" si="5"/>
        <v>3129.6791643658426</v>
      </c>
      <c r="AH19" s="73">
        <f t="shared" si="5"/>
        <v>3131.9906967584211</v>
      </c>
      <c r="AI19" s="73">
        <f t="shared" si="5"/>
        <v>3134.7151558856367</v>
      </c>
      <c r="AJ19" s="73">
        <f t="shared" si="5"/>
        <v>3136.6494284622481</v>
      </c>
      <c r="AK19" s="73">
        <f t="shared" si="5"/>
        <v>3135.8980213107925</v>
      </c>
      <c r="AL19" s="73">
        <f t="shared" si="5"/>
        <v>3133.0741586680706</v>
      </c>
      <c r="AM19" s="73">
        <f t="shared" si="5"/>
        <v>3128.1775287319469</v>
      </c>
      <c r="AN19" s="73">
        <f t="shared" si="5"/>
        <v>3121.2366472891908</v>
      </c>
      <c r="AO19" s="73">
        <f t="shared" si="5"/>
        <v>3111.9618910980926</v>
      </c>
      <c r="AP19" s="73">
        <f t="shared" si="5"/>
        <v>3100.5272301771192</v>
      </c>
      <c r="AQ19" s="73">
        <f t="shared" si="5"/>
        <v>3087.3683416256927</v>
      </c>
      <c r="AR19" s="73">
        <f t="shared" si="5"/>
        <v>3074.140370137171</v>
      </c>
      <c r="AS19" s="73">
        <f t="shared" si="5"/>
        <v>3062.3109784451499</v>
      </c>
      <c r="AT19" s="73">
        <f t="shared" si="5"/>
        <v>3050.8065580847556</v>
      </c>
      <c r="AU19" s="73">
        <f t="shared" si="5"/>
        <v>3041.1754501349824</v>
      </c>
      <c r="AV19" s="73">
        <f t="shared" si="5"/>
        <v>3031.995752677145</v>
      </c>
      <c r="AW19" s="73">
        <f t="shared" si="5"/>
        <v>3023.6739161315118</v>
      </c>
      <c r="AX19" s="73">
        <f t="shared" si="5"/>
        <v>3016.6948325372337</v>
      </c>
      <c r="AY19" s="73">
        <f t="shared" si="5"/>
        <v>3009.9878204794923</v>
      </c>
      <c r="AZ19" s="73">
        <f t="shared" si="5"/>
        <v>3005.0154465650867</v>
      </c>
    </row>
    <row r="20" spans="1:52" ht="11.65" customHeight="1" x14ac:dyDescent="0.25">
      <c r="A20" s="75" t="s">
        <v>36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58">
        <v>3738.5459901993549</v>
      </c>
      <c r="R20" s="58">
        <v>3750.8173720383957</v>
      </c>
      <c r="S20" s="58">
        <v>3742.4632090628165</v>
      </c>
      <c r="T20" s="58">
        <v>3712.0302803286486</v>
      </c>
      <c r="U20" s="58">
        <v>3669.6559703928151</v>
      </c>
      <c r="V20" s="58">
        <v>3608.3575676167998</v>
      </c>
      <c r="W20" s="58">
        <v>3527.8326203106371</v>
      </c>
      <c r="X20" s="58">
        <v>3437.3709148789217</v>
      </c>
      <c r="Y20" s="58">
        <v>3341.6806482639354</v>
      </c>
      <c r="Z20" s="58">
        <v>3248.4673420150484</v>
      </c>
      <c r="AA20" s="58">
        <v>3169.4934683053534</v>
      </c>
      <c r="AB20" s="58">
        <v>3107.3423049624657</v>
      </c>
      <c r="AC20" s="58">
        <v>3062.2433558849475</v>
      </c>
      <c r="AD20" s="58">
        <v>3033.9491961927833</v>
      </c>
      <c r="AE20" s="58">
        <v>3017.5149288530679</v>
      </c>
      <c r="AF20" s="58">
        <v>3009.9854001630979</v>
      </c>
      <c r="AG20" s="58">
        <v>3009.1288674869693</v>
      </c>
      <c r="AH20" s="58">
        <v>3010.0160547481159</v>
      </c>
      <c r="AI20" s="58">
        <v>3011.3294703213255</v>
      </c>
      <c r="AJ20" s="58">
        <v>3011.8770680288276</v>
      </c>
      <c r="AK20" s="58">
        <v>3009.8325444096868</v>
      </c>
      <c r="AL20" s="58">
        <v>3005.7759959451005</v>
      </c>
      <c r="AM20" s="58">
        <v>2999.7441297443906</v>
      </c>
      <c r="AN20" s="58">
        <v>2991.7199634700742</v>
      </c>
      <c r="AO20" s="58">
        <v>2981.433529860396</v>
      </c>
      <c r="AP20" s="58">
        <v>2969.037152520938</v>
      </c>
      <c r="AQ20" s="58">
        <v>2954.9571575149257</v>
      </c>
      <c r="AR20" s="58">
        <v>2940.7963585292864</v>
      </c>
      <c r="AS20" s="58">
        <v>2927.9764481921661</v>
      </c>
      <c r="AT20" s="58">
        <v>2915.4705511898483</v>
      </c>
      <c r="AU20" s="58">
        <v>2904.7688394196289</v>
      </c>
      <c r="AV20" s="58">
        <v>2894.4961140647197</v>
      </c>
      <c r="AW20" s="58">
        <v>2885.0355831942297</v>
      </c>
      <c r="AX20" s="58">
        <v>2876.859299211405</v>
      </c>
      <c r="AY20" s="58">
        <v>2868.9424149879737</v>
      </c>
      <c r="AZ20" s="59">
        <v>2862.6893177763886</v>
      </c>
    </row>
    <row r="21" spans="1:52" ht="11.65" customHeight="1" x14ac:dyDescent="0.25">
      <c r="A21" s="75" t="s">
        <v>37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67">
        <v>12.960008998988846</v>
      </c>
      <c r="S21" s="67">
        <v>27.196000304999682</v>
      </c>
      <c r="T21" s="67">
        <v>42.312882043241018</v>
      </c>
      <c r="U21" s="67">
        <v>58.694689725866944</v>
      </c>
      <c r="V21" s="67">
        <v>76.017657522117688</v>
      </c>
      <c r="W21" s="67">
        <v>94.533199481810669</v>
      </c>
      <c r="X21" s="67">
        <v>114.55200893352877</v>
      </c>
      <c r="Y21" s="67">
        <v>135.42517560365494</v>
      </c>
      <c r="Z21" s="67">
        <v>156.54355284716152</v>
      </c>
      <c r="AA21" s="67">
        <v>177.82146605534712</v>
      </c>
      <c r="AB21" s="67">
        <v>197.79842525888395</v>
      </c>
      <c r="AC21" s="67">
        <v>216.20728437001557</v>
      </c>
      <c r="AD21" s="67">
        <v>233.16699586962434</v>
      </c>
      <c r="AE21" s="67">
        <v>248.86394718385529</v>
      </c>
      <c r="AF21" s="67">
        <v>263.5507095669974</v>
      </c>
      <c r="AG21" s="67">
        <v>277.71074293309988</v>
      </c>
      <c r="AH21" s="67">
        <v>291.80422983913519</v>
      </c>
      <c r="AI21" s="67">
        <v>305.89844795849785</v>
      </c>
      <c r="AJ21" s="67">
        <v>320.15839407020661</v>
      </c>
      <c r="AK21" s="67">
        <v>335.09626275466877</v>
      </c>
      <c r="AL21" s="67">
        <v>350.87071184141757</v>
      </c>
      <c r="AM21" s="67">
        <v>367.54910728340349</v>
      </c>
      <c r="AN21" s="67">
        <v>384.91873942386036</v>
      </c>
      <c r="AO21" s="67">
        <v>402.6534788883535</v>
      </c>
      <c r="AP21" s="67">
        <v>420.47852820309828</v>
      </c>
      <c r="AQ21" s="67">
        <v>438.32420569732039</v>
      </c>
      <c r="AR21" s="67">
        <v>455.93970226964291</v>
      </c>
      <c r="AS21" s="67">
        <v>473.50541417171786</v>
      </c>
      <c r="AT21" s="67">
        <v>491.03249983032265</v>
      </c>
      <c r="AU21" s="67">
        <v>508.65280009687632</v>
      </c>
      <c r="AV21" s="67">
        <v>526.17497592792461</v>
      </c>
      <c r="AW21" s="67">
        <v>543.43883941933484</v>
      </c>
      <c r="AX21" s="67">
        <v>560.3923878829645</v>
      </c>
      <c r="AY21" s="67">
        <v>577.28923327826817</v>
      </c>
      <c r="AZ21" s="68">
        <v>594.15683345475782</v>
      </c>
    </row>
    <row r="22" spans="1:52" ht="11.65" customHeight="1" x14ac:dyDescent="0.25">
      <c r="A22" s="76" t="s">
        <v>38</v>
      </c>
      <c r="B22" s="24">
        <v>1.457913019298791</v>
      </c>
      <c r="C22" s="24">
        <v>1.5648332531079709</v>
      </c>
      <c r="D22" s="24">
        <v>4.9252176921092579</v>
      </c>
      <c r="E22" s="24">
        <v>7.2499210048852714</v>
      </c>
      <c r="F22" s="24">
        <v>7.4192971995732782</v>
      </c>
      <c r="G22" s="24">
        <v>15.709777556645447</v>
      </c>
      <c r="H22" s="24">
        <v>23.809804859122867</v>
      </c>
      <c r="I22" s="24">
        <v>34.37668287497695</v>
      </c>
      <c r="J22" s="24">
        <v>62.189471094915497</v>
      </c>
      <c r="K22" s="24">
        <v>80.037725845686708</v>
      </c>
      <c r="L22" s="24">
        <v>104.13688837553208</v>
      </c>
      <c r="M22" s="24">
        <v>108.14834694122136</v>
      </c>
      <c r="N22" s="24">
        <v>109.63181520599805</v>
      </c>
      <c r="O22" s="24">
        <v>103.11986051924517</v>
      </c>
      <c r="P22" s="24">
        <v>100.86582637453988</v>
      </c>
      <c r="Q22" s="58">
        <v>107.68650343189209</v>
      </c>
      <c r="R22" s="58">
        <v>110.31791051223853</v>
      </c>
      <c r="S22" s="58">
        <v>112.26509668279853</v>
      </c>
      <c r="T22" s="58">
        <v>113.53317689452346</v>
      </c>
      <c r="U22" s="58">
        <v>114.39135099358951</v>
      </c>
      <c r="V22" s="58">
        <v>114.76632695923237</v>
      </c>
      <c r="W22" s="58">
        <v>114.31997257620262</v>
      </c>
      <c r="X22" s="58">
        <v>113.64700749532</v>
      </c>
      <c r="Y22" s="58">
        <v>112.79614737255498</v>
      </c>
      <c r="Z22" s="58">
        <v>112.03505315878017</v>
      </c>
      <c r="AA22" s="58">
        <v>111.81521326074981</v>
      </c>
      <c r="AB22" s="58">
        <v>112.20771039705619</v>
      </c>
      <c r="AC22" s="58">
        <v>113.17287520557687</v>
      </c>
      <c r="AD22" s="58">
        <v>114.70075260625721</v>
      </c>
      <c r="AE22" s="58">
        <v>116.7210899598205</v>
      </c>
      <c r="AF22" s="58">
        <v>119.15780895817834</v>
      </c>
      <c r="AG22" s="58">
        <v>120.55029687887314</v>
      </c>
      <c r="AH22" s="58">
        <v>121.97464201030533</v>
      </c>
      <c r="AI22" s="58">
        <v>123.38568556431116</v>
      </c>
      <c r="AJ22" s="58">
        <v>124.77236043342037</v>
      </c>
      <c r="AK22" s="58">
        <v>126.06547690110563</v>
      </c>
      <c r="AL22" s="58">
        <v>127.29816272297005</v>
      </c>
      <c r="AM22" s="58">
        <v>128.43339898755619</v>
      </c>
      <c r="AN22" s="58">
        <v>129.51668381911645</v>
      </c>
      <c r="AO22" s="58">
        <v>130.5283612376966</v>
      </c>
      <c r="AP22" s="58">
        <v>131.49007765618134</v>
      </c>
      <c r="AQ22" s="58">
        <v>132.4111841107671</v>
      </c>
      <c r="AR22" s="58">
        <v>133.34401160788457</v>
      </c>
      <c r="AS22" s="58">
        <v>134.33453025298394</v>
      </c>
      <c r="AT22" s="58">
        <v>135.33600689490737</v>
      </c>
      <c r="AU22" s="58">
        <v>136.40661071535328</v>
      </c>
      <c r="AV22" s="58">
        <v>137.49963861242529</v>
      </c>
      <c r="AW22" s="58">
        <v>138.63833293728214</v>
      </c>
      <c r="AX22" s="58">
        <v>139.83553332582852</v>
      </c>
      <c r="AY22" s="58">
        <v>141.0454054915183</v>
      </c>
      <c r="AZ22" s="59">
        <v>142.32612878869824</v>
      </c>
    </row>
    <row r="23" spans="1:52" ht="11.65" customHeight="1" x14ac:dyDescent="0.35">
      <c r="A23" s="25" t="s">
        <v>39</v>
      </c>
      <c r="B23" s="26">
        <f t="shared" ref="B23:Q23" si="6">B24+B27+B30+B31+B34+B38</f>
        <v>172346.78641078161</v>
      </c>
      <c r="C23" s="26">
        <f t="shared" si="6"/>
        <v>174032.29372763255</v>
      </c>
      <c r="D23" s="26">
        <f t="shared" si="6"/>
        <v>176453.51270746606</v>
      </c>
      <c r="E23" s="26">
        <f t="shared" si="6"/>
        <v>175653.48376598803</v>
      </c>
      <c r="F23" s="26">
        <f t="shared" si="6"/>
        <v>177741.72340588714</v>
      </c>
      <c r="G23" s="26">
        <f t="shared" si="6"/>
        <v>175763.71473177872</v>
      </c>
      <c r="H23" s="26">
        <f t="shared" si="6"/>
        <v>179592.38325801445</v>
      </c>
      <c r="I23" s="26">
        <f t="shared" si="6"/>
        <v>180381.09324949974</v>
      </c>
      <c r="J23" s="26">
        <f t="shared" si="6"/>
        <v>178078.93272178559</v>
      </c>
      <c r="K23" s="26">
        <f t="shared" si="6"/>
        <v>177182.98477345271</v>
      </c>
      <c r="L23" s="26">
        <f t="shared" si="6"/>
        <v>173451.38011653113</v>
      </c>
      <c r="M23" s="26">
        <f t="shared" si="6"/>
        <v>171666.8893667477</v>
      </c>
      <c r="N23" s="26">
        <f t="shared" si="6"/>
        <v>167148.6511929337</v>
      </c>
      <c r="O23" s="26">
        <f t="shared" si="6"/>
        <v>165962.15462984299</v>
      </c>
      <c r="P23" s="26">
        <f t="shared" si="6"/>
        <v>170829.4666712964</v>
      </c>
      <c r="Q23" s="26">
        <f t="shared" si="6"/>
        <v>172605.06339857329</v>
      </c>
    </row>
    <row r="24" spans="1:52" ht="11.65" customHeight="1" x14ac:dyDescent="0.35">
      <c r="A24" s="16" t="s">
        <v>40</v>
      </c>
      <c r="B24" s="27">
        <v>125389.63405309335</v>
      </c>
      <c r="C24" s="27">
        <v>123248.67026713984</v>
      </c>
      <c r="D24" s="27">
        <v>121584.84868621048</v>
      </c>
      <c r="E24" s="27">
        <v>116822.7098856888</v>
      </c>
      <c r="F24" s="27">
        <v>113280.59918718158</v>
      </c>
      <c r="G24" s="27">
        <v>108229.33313283892</v>
      </c>
      <c r="H24" s="27">
        <v>104942.93215598352</v>
      </c>
      <c r="I24" s="27">
        <v>101749.60445926532</v>
      </c>
      <c r="J24" s="27">
        <v>96708.929839067569</v>
      </c>
      <c r="K24" s="27">
        <v>93136.989185508632</v>
      </c>
      <c r="L24" s="27">
        <v>88083.487614610392</v>
      </c>
      <c r="M24" s="27">
        <v>84450.25225804231</v>
      </c>
      <c r="N24" s="27">
        <v>78759.727175049571</v>
      </c>
      <c r="O24" s="27">
        <v>75975.142802711198</v>
      </c>
      <c r="P24" s="27">
        <v>75700.651547209243</v>
      </c>
      <c r="Q24" s="27">
        <v>74177.437581914812</v>
      </c>
      <c r="R24" s="74">
        <f>R25+R26</f>
        <v>73963.720962120235</v>
      </c>
      <c r="S24" s="74">
        <f t="shared" ref="S24:AZ24" si="7">S25+S26</f>
        <v>73278.622524827675</v>
      </c>
      <c r="T24" s="74">
        <f t="shared" si="7"/>
        <v>71929.611060500465</v>
      </c>
      <c r="U24" s="74">
        <f t="shared" si="7"/>
        <v>70510.60432336769</v>
      </c>
      <c r="V24" s="74">
        <f t="shared" si="7"/>
        <v>69022.947103205632</v>
      </c>
      <c r="W24" s="74">
        <f t="shared" si="7"/>
        <v>67420.735051334967</v>
      </c>
      <c r="X24" s="74">
        <f t="shared" si="7"/>
        <v>65966.228155561519</v>
      </c>
      <c r="Y24" s="74">
        <f t="shared" si="7"/>
        <v>64536.399106596698</v>
      </c>
      <c r="Z24" s="74">
        <f t="shared" si="7"/>
        <v>63352.678930069706</v>
      </c>
      <c r="AA24" s="74">
        <f t="shared" si="7"/>
        <v>62417.533505639789</v>
      </c>
      <c r="AB24" s="74">
        <f t="shared" si="7"/>
        <v>61761.012105367859</v>
      </c>
      <c r="AC24" s="74">
        <f t="shared" si="7"/>
        <v>61306.26739014186</v>
      </c>
      <c r="AD24" s="74">
        <f t="shared" si="7"/>
        <v>61075.082445655062</v>
      </c>
      <c r="AE24" s="74">
        <f t="shared" si="7"/>
        <v>60932.9085207319</v>
      </c>
      <c r="AF24" s="74">
        <f t="shared" si="7"/>
        <v>60827.21723884048</v>
      </c>
      <c r="AG24" s="74">
        <f t="shared" si="7"/>
        <v>60701.066514137856</v>
      </c>
      <c r="AH24" s="74">
        <f t="shared" si="7"/>
        <v>60520.337790126781</v>
      </c>
      <c r="AI24" s="74">
        <f t="shared" si="7"/>
        <v>60269.118082183413</v>
      </c>
      <c r="AJ24" s="74">
        <f t="shared" si="7"/>
        <v>59933.664094562671</v>
      </c>
      <c r="AK24" s="74">
        <f t="shared" si="7"/>
        <v>59525.021161766097</v>
      </c>
      <c r="AL24" s="74">
        <f t="shared" si="7"/>
        <v>59045.001236040094</v>
      </c>
      <c r="AM24" s="74">
        <f t="shared" si="7"/>
        <v>58508.444198302292</v>
      </c>
      <c r="AN24" s="74">
        <f t="shared" si="7"/>
        <v>57917.703895992614</v>
      </c>
      <c r="AO24" s="74">
        <f t="shared" si="7"/>
        <v>57281.48910944318</v>
      </c>
      <c r="AP24" s="74">
        <f t="shared" si="7"/>
        <v>56615.50141858749</v>
      </c>
      <c r="AQ24" s="74">
        <f t="shared" si="7"/>
        <v>55952.77617374999</v>
      </c>
      <c r="AR24" s="74">
        <f t="shared" si="7"/>
        <v>55265.608602094675</v>
      </c>
      <c r="AS24" s="74">
        <f t="shared" si="7"/>
        <v>54569.523930973228</v>
      </c>
      <c r="AT24" s="74">
        <f t="shared" si="7"/>
        <v>53854.080069238473</v>
      </c>
      <c r="AU24" s="74">
        <f t="shared" si="7"/>
        <v>53158.042988676199</v>
      </c>
      <c r="AV24" s="74">
        <f t="shared" si="7"/>
        <v>52464.798488131644</v>
      </c>
      <c r="AW24" s="74">
        <f t="shared" si="7"/>
        <v>51775.248140739677</v>
      </c>
      <c r="AX24" s="74">
        <f t="shared" si="7"/>
        <v>51086.396246110788</v>
      </c>
      <c r="AY24" s="74">
        <f t="shared" si="7"/>
        <v>50417.697544553543</v>
      </c>
      <c r="AZ24" s="74">
        <f t="shared" si="7"/>
        <v>49757.107093588107</v>
      </c>
    </row>
    <row r="25" spans="1:52" ht="11.65" customHeight="1" x14ac:dyDescent="0.25">
      <c r="A25" s="55" t="s">
        <v>41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58">
        <v>71707.668641702694</v>
      </c>
      <c r="R25" s="58">
        <v>71427.876817756638</v>
      </c>
      <c r="S25" s="58">
        <v>70736.707875581647</v>
      </c>
      <c r="T25" s="58">
        <v>69402.461256906943</v>
      </c>
      <c r="U25" s="58">
        <v>67999.215191242518</v>
      </c>
      <c r="V25" s="58">
        <v>66524.253154541846</v>
      </c>
      <c r="W25" s="58">
        <v>64939.824673178038</v>
      </c>
      <c r="X25" s="58">
        <v>63498.611918867653</v>
      </c>
      <c r="Y25" s="58">
        <v>62080.192562640768</v>
      </c>
      <c r="Z25" s="58">
        <v>60897.194504490988</v>
      </c>
      <c r="AA25" s="58">
        <v>59952.228588363956</v>
      </c>
      <c r="AB25" s="58">
        <v>59274.390692313609</v>
      </c>
      <c r="AC25" s="58">
        <v>58789.627119133394</v>
      </c>
      <c r="AD25" s="58">
        <v>58518.149870131871</v>
      </c>
      <c r="AE25" s="58">
        <v>58329.45588667706</v>
      </c>
      <c r="AF25" s="58">
        <v>58172.606242673552</v>
      </c>
      <c r="AG25" s="58">
        <v>58012.964579259606</v>
      </c>
      <c r="AH25" s="58">
        <v>57799.636722070769</v>
      </c>
      <c r="AI25" s="58">
        <v>57517.241833788627</v>
      </c>
      <c r="AJ25" s="58">
        <v>57152.563136589364</v>
      </c>
      <c r="AK25" s="58">
        <v>56716.151114015898</v>
      </c>
      <c r="AL25" s="58">
        <v>56209.759153461011</v>
      </c>
      <c r="AM25" s="58">
        <v>55647.49916880107</v>
      </c>
      <c r="AN25" s="58">
        <v>55031.757726965508</v>
      </c>
      <c r="AO25" s="58">
        <v>54370.821931831662</v>
      </c>
      <c r="AP25" s="58">
        <v>53679.495116824568</v>
      </c>
      <c r="AQ25" s="58">
        <v>52989.041163975598</v>
      </c>
      <c r="AR25" s="58">
        <v>52273.266474310258</v>
      </c>
      <c r="AS25" s="58">
        <v>51546.792389832488</v>
      </c>
      <c r="AT25" s="58">
        <v>50799.774848357061</v>
      </c>
      <c r="AU25" s="58">
        <v>50068.763808049771</v>
      </c>
      <c r="AV25" s="58">
        <v>49338.132039697426</v>
      </c>
      <c r="AW25" s="58">
        <v>48608.758567765879</v>
      </c>
      <c r="AX25" s="58">
        <v>47877.815366060677</v>
      </c>
      <c r="AY25" s="58">
        <v>47163.726434660428</v>
      </c>
      <c r="AZ25" s="59">
        <v>46455.344545776192</v>
      </c>
    </row>
    <row r="26" spans="1:52" ht="11.65" customHeight="1" x14ac:dyDescent="0.25">
      <c r="A26" s="56" t="s">
        <v>38</v>
      </c>
      <c r="B26" s="27">
        <v>52.247570191135594</v>
      </c>
      <c r="C26" s="27">
        <v>59.488921097989191</v>
      </c>
      <c r="D26" s="27">
        <v>148.15054934718768</v>
      </c>
      <c r="E26" s="27">
        <v>222.92597334103323</v>
      </c>
      <c r="F26" s="27">
        <v>288.06106657195625</v>
      </c>
      <c r="G26" s="27">
        <v>542.10175290274856</v>
      </c>
      <c r="H26" s="27">
        <v>830.79866883675538</v>
      </c>
      <c r="I26" s="27">
        <v>1098.7460361546723</v>
      </c>
      <c r="J26" s="27">
        <v>1691.1273122265618</v>
      </c>
      <c r="K26" s="27">
        <v>2102.3798956654114</v>
      </c>
      <c r="L26" s="27">
        <v>2635.1444190060688</v>
      </c>
      <c r="M26" s="27">
        <v>2691.9909445420731</v>
      </c>
      <c r="N26" s="27">
        <v>2650.8126836109413</v>
      </c>
      <c r="O26" s="27">
        <v>2512.5932303436921</v>
      </c>
      <c r="P26" s="27">
        <v>2500.7548368583944</v>
      </c>
      <c r="Q26" s="58">
        <v>2517.5445790384938</v>
      </c>
      <c r="R26" s="58">
        <v>2535.8441443635979</v>
      </c>
      <c r="S26" s="58">
        <v>2541.9146492460313</v>
      </c>
      <c r="T26" s="58">
        <v>2527.1498035935288</v>
      </c>
      <c r="U26" s="58">
        <v>2511.389132125179</v>
      </c>
      <c r="V26" s="58">
        <v>2498.6939486637889</v>
      </c>
      <c r="W26" s="58">
        <v>2480.9103781569306</v>
      </c>
      <c r="X26" s="58">
        <v>2467.6162366938684</v>
      </c>
      <c r="Y26" s="58">
        <v>2456.2065439559269</v>
      </c>
      <c r="Z26" s="58">
        <v>2455.4844255787207</v>
      </c>
      <c r="AA26" s="58">
        <v>2465.304917275836</v>
      </c>
      <c r="AB26" s="58">
        <v>2486.6214130542494</v>
      </c>
      <c r="AC26" s="58">
        <v>2516.6402710084658</v>
      </c>
      <c r="AD26" s="58">
        <v>2556.9325755231939</v>
      </c>
      <c r="AE26" s="58">
        <v>2603.4526340548427</v>
      </c>
      <c r="AF26" s="58">
        <v>2654.610996166929</v>
      </c>
      <c r="AG26" s="58">
        <v>2688.101934878247</v>
      </c>
      <c r="AH26" s="58">
        <v>2720.7010680560147</v>
      </c>
      <c r="AI26" s="58">
        <v>2751.876248394783</v>
      </c>
      <c r="AJ26" s="58">
        <v>2781.1009579733086</v>
      </c>
      <c r="AK26" s="58">
        <v>2808.8700477501957</v>
      </c>
      <c r="AL26" s="58">
        <v>2835.2420825790823</v>
      </c>
      <c r="AM26" s="58">
        <v>2860.9450295012216</v>
      </c>
      <c r="AN26" s="58">
        <v>2885.9461690271055</v>
      </c>
      <c r="AO26" s="58">
        <v>2910.6671776115209</v>
      </c>
      <c r="AP26" s="58">
        <v>2936.0063017629245</v>
      </c>
      <c r="AQ26" s="58">
        <v>2963.7350097743924</v>
      </c>
      <c r="AR26" s="58">
        <v>2992.342127784415</v>
      </c>
      <c r="AS26" s="58">
        <v>3022.731541140739</v>
      </c>
      <c r="AT26" s="58">
        <v>3054.305220881412</v>
      </c>
      <c r="AU26" s="58">
        <v>3089.2791806264277</v>
      </c>
      <c r="AV26" s="58">
        <v>3126.6664484342164</v>
      </c>
      <c r="AW26" s="58">
        <v>3166.4895729737996</v>
      </c>
      <c r="AX26" s="58">
        <v>3208.5808800501104</v>
      </c>
      <c r="AY26" s="58">
        <v>3253.9711098931175</v>
      </c>
      <c r="AZ26" s="59">
        <v>3301.762547811913</v>
      </c>
    </row>
    <row r="27" spans="1:52" ht="11.65" customHeight="1" x14ac:dyDescent="0.35">
      <c r="A27" s="16" t="s">
        <v>42</v>
      </c>
      <c r="B27" s="27">
        <v>43151.728786459935</v>
      </c>
      <c r="C27" s="27">
        <v>46756.900694748147</v>
      </c>
      <c r="D27" s="27">
        <v>50635.862286203002</v>
      </c>
      <c r="E27" s="27">
        <v>54469.042372206241</v>
      </c>
      <c r="F27" s="27">
        <v>59771.327707546669</v>
      </c>
      <c r="G27" s="27">
        <v>62639.278132158652</v>
      </c>
      <c r="H27" s="27">
        <v>69556.286642651117</v>
      </c>
      <c r="I27" s="27">
        <v>73526.363411357859</v>
      </c>
      <c r="J27" s="27">
        <v>76073.425760979677</v>
      </c>
      <c r="K27" s="27">
        <v>78430.990950397754</v>
      </c>
      <c r="L27" s="27">
        <v>79618.562636649716</v>
      </c>
      <c r="M27" s="27">
        <v>81233.980709002673</v>
      </c>
      <c r="N27" s="27">
        <v>82360.215764326655</v>
      </c>
      <c r="O27" s="27">
        <v>83554.207540210686</v>
      </c>
      <c r="P27" s="27">
        <v>88531.23653900827</v>
      </c>
      <c r="Q27" s="77">
        <v>91673.952309471162</v>
      </c>
      <c r="R27" s="73">
        <f>R28+R29</f>
        <v>93352.832104707253</v>
      </c>
      <c r="S27" s="73">
        <f t="shared" ref="S27:AZ27" si="8">S28+S29</f>
        <v>94312.165379327664</v>
      </c>
      <c r="T27" s="73">
        <f t="shared" si="8"/>
        <v>94459.818033813295</v>
      </c>
      <c r="U27" s="73">
        <f t="shared" si="8"/>
        <v>94156.857966288851</v>
      </c>
      <c r="V27" s="73">
        <f t="shared" si="8"/>
        <v>93321.423204484134</v>
      </c>
      <c r="W27" s="73">
        <f t="shared" si="8"/>
        <v>91486.091973646122</v>
      </c>
      <c r="X27" s="73">
        <f t="shared" si="8"/>
        <v>89395.297661437609</v>
      </c>
      <c r="Y27" s="73">
        <f t="shared" si="8"/>
        <v>86841.395830959853</v>
      </c>
      <c r="Z27" s="73">
        <f t="shared" si="8"/>
        <v>84203.419999712743</v>
      </c>
      <c r="AA27" s="73">
        <f t="shared" si="8"/>
        <v>81553.022030139793</v>
      </c>
      <c r="AB27" s="73">
        <f t="shared" si="8"/>
        <v>79082.404253894245</v>
      </c>
      <c r="AC27" s="73">
        <f t="shared" si="8"/>
        <v>76784.362497365102</v>
      </c>
      <c r="AD27" s="73">
        <f t="shared" si="8"/>
        <v>74809.605084180701</v>
      </c>
      <c r="AE27" s="73">
        <f t="shared" si="8"/>
        <v>73022.352823186593</v>
      </c>
      <c r="AF27" s="73">
        <f t="shared" si="8"/>
        <v>71357.268531750757</v>
      </c>
      <c r="AG27" s="73">
        <f t="shared" si="8"/>
        <v>69765.458181167691</v>
      </c>
      <c r="AH27" s="73">
        <f t="shared" si="8"/>
        <v>68219.151355544702</v>
      </c>
      <c r="AI27" s="73">
        <f t="shared" si="8"/>
        <v>66683.759877549746</v>
      </c>
      <c r="AJ27" s="73">
        <f t="shared" si="8"/>
        <v>65125.186649279858</v>
      </c>
      <c r="AK27" s="73">
        <f t="shared" si="8"/>
        <v>63528.61717337677</v>
      </c>
      <c r="AL27" s="73">
        <f t="shared" si="8"/>
        <v>61880.32946192188</v>
      </c>
      <c r="AM27" s="73">
        <f t="shared" si="8"/>
        <v>60181.746685728416</v>
      </c>
      <c r="AN27" s="73">
        <f t="shared" si="8"/>
        <v>58437.61978808952</v>
      </c>
      <c r="AO27" s="73">
        <f t="shared" si="8"/>
        <v>56665.377347223584</v>
      </c>
      <c r="AP27" s="73">
        <f t="shared" si="8"/>
        <v>54891.957174062743</v>
      </c>
      <c r="AQ27" s="73">
        <f t="shared" si="8"/>
        <v>53164.51324797413</v>
      </c>
      <c r="AR27" s="73">
        <f t="shared" si="8"/>
        <v>51469.645357741683</v>
      </c>
      <c r="AS27" s="73">
        <f t="shared" si="8"/>
        <v>49831.139913255436</v>
      </c>
      <c r="AT27" s="73">
        <f t="shared" si="8"/>
        <v>48243.989685684333</v>
      </c>
      <c r="AU27" s="73">
        <f t="shared" si="8"/>
        <v>46743.685344137921</v>
      </c>
      <c r="AV27" s="73">
        <f t="shared" si="8"/>
        <v>45313.036829427612</v>
      </c>
      <c r="AW27" s="73">
        <f t="shared" si="8"/>
        <v>43954.620546164944</v>
      </c>
      <c r="AX27" s="73">
        <f t="shared" si="8"/>
        <v>42663.481893487442</v>
      </c>
      <c r="AY27" s="73">
        <f t="shared" si="8"/>
        <v>41441.954255198754</v>
      </c>
      <c r="AZ27" s="73">
        <f t="shared" si="8"/>
        <v>40271.605032068139</v>
      </c>
    </row>
    <row r="28" spans="1:52" ht="11.65" customHeight="1" x14ac:dyDescent="0.25">
      <c r="A28" s="55" t="s">
        <v>43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63">
        <v>86683.821956646163</v>
      </c>
      <c r="R28" s="63">
        <v>88187.57971044087</v>
      </c>
      <c r="S28" s="63">
        <v>88939.185416265696</v>
      </c>
      <c r="T28" s="63">
        <v>88963.07328064926</v>
      </c>
      <c r="U28" s="63">
        <v>88528.367421503019</v>
      </c>
      <c r="V28" s="63">
        <v>87596.060771591001</v>
      </c>
      <c r="W28" s="63">
        <v>85764.317334230524</v>
      </c>
      <c r="X28" s="63">
        <v>83695.848429861086</v>
      </c>
      <c r="Y28" s="63">
        <v>81252.801058895362</v>
      </c>
      <c r="Z28" s="63">
        <v>78734.814942885729</v>
      </c>
      <c r="AA28" s="63">
        <v>76208.758494275608</v>
      </c>
      <c r="AB28" s="63">
        <v>73854.480367303782</v>
      </c>
      <c r="AC28" s="63">
        <v>71664.241022732065</v>
      </c>
      <c r="AD28" s="63">
        <v>69778.229389155429</v>
      </c>
      <c r="AE28" s="63">
        <v>68069.581139503352</v>
      </c>
      <c r="AF28" s="63">
        <v>66476.09978372608</v>
      </c>
      <c r="AG28" s="63">
        <v>64965.952426502568</v>
      </c>
      <c r="AH28" s="63">
        <v>63499.059382430125</v>
      </c>
      <c r="AI28" s="63">
        <v>62042.984617889379</v>
      </c>
      <c r="AJ28" s="63">
        <v>60566.121531752069</v>
      </c>
      <c r="AK28" s="63">
        <v>59054.761572905147</v>
      </c>
      <c r="AL28" s="63">
        <v>57496.309827389996</v>
      </c>
      <c r="AM28" s="63">
        <v>55892.114187281397</v>
      </c>
      <c r="AN28" s="63">
        <v>54246.695259032917</v>
      </c>
      <c r="AO28" s="63">
        <v>52576.269286652423</v>
      </c>
      <c r="AP28" s="63">
        <v>50906.021191152729</v>
      </c>
      <c r="AQ28" s="63">
        <v>49279.738019205426</v>
      </c>
      <c r="AR28" s="63">
        <v>47684.909339977319</v>
      </c>
      <c r="AS28" s="63">
        <v>46143.627406417414</v>
      </c>
      <c r="AT28" s="63">
        <v>44651.233160330761</v>
      </c>
      <c r="AU28" s="63">
        <v>43240.594422557027</v>
      </c>
      <c r="AV28" s="63">
        <v>41895.614105881061</v>
      </c>
      <c r="AW28" s="63">
        <v>40618.539904573139</v>
      </c>
      <c r="AX28" s="63">
        <v>39404.868918689273</v>
      </c>
      <c r="AY28" s="63">
        <v>38256.710671284694</v>
      </c>
      <c r="AZ28" s="64">
        <v>37156.967325937738</v>
      </c>
    </row>
    <row r="29" spans="1:52" ht="11.65" customHeight="1" x14ac:dyDescent="0.25">
      <c r="A29" s="56" t="s">
        <v>38</v>
      </c>
      <c r="B29" s="27">
        <v>212.05075317479327</v>
      </c>
      <c r="C29" s="27">
        <v>257.17633914874637</v>
      </c>
      <c r="D29" s="27">
        <v>323.08924624894479</v>
      </c>
      <c r="E29" s="27">
        <v>413.62972950123674</v>
      </c>
      <c r="F29" s="27">
        <v>612.74836786309072</v>
      </c>
      <c r="G29" s="27">
        <v>1016.3069786037605</v>
      </c>
      <c r="H29" s="27">
        <v>1741.215957308</v>
      </c>
      <c r="I29" s="27">
        <v>2491.4044267342661</v>
      </c>
      <c r="J29" s="27">
        <v>3119.1447826786271</v>
      </c>
      <c r="K29" s="27">
        <v>3837.5688549965507</v>
      </c>
      <c r="L29" s="27">
        <v>4240.2855204448615</v>
      </c>
      <c r="M29" s="27">
        <v>4491.5118948714489</v>
      </c>
      <c r="N29" s="27">
        <v>4962.994612686146</v>
      </c>
      <c r="O29" s="27">
        <v>4412.71958213172</v>
      </c>
      <c r="P29" s="27">
        <v>4985.9882169712464</v>
      </c>
      <c r="Q29" s="58">
        <v>4983.2486631659131</v>
      </c>
      <c r="R29" s="58">
        <v>5165.2523942663793</v>
      </c>
      <c r="S29" s="58">
        <v>5372.9799630619646</v>
      </c>
      <c r="T29" s="58">
        <v>5496.7447531640428</v>
      </c>
      <c r="U29" s="58">
        <v>5628.4905447858346</v>
      </c>
      <c r="V29" s="58">
        <v>5725.3624328931355</v>
      </c>
      <c r="W29" s="58">
        <v>5721.774639415592</v>
      </c>
      <c r="X29" s="58">
        <v>5699.449231576521</v>
      </c>
      <c r="Y29" s="58">
        <v>5588.5947720644863</v>
      </c>
      <c r="Z29" s="58">
        <v>5468.6050568270157</v>
      </c>
      <c r="AA29" s="58">
        <v>5344.2635358641855</v>
      </c>
      <c r="AB29" s="58">
        <v>5227.9238865904681</v>
      </c>
      <c r="AC29" s="58">
        <v>5120.1214746330379</v>
      </c>
      <c r="AD29" s="58">
        <v>5031.3756950252664</v>
      </c>
      <c r="AE29" s="58">
        <v>4952.7716836832396</v>
      </c>
      <c r="AF29" s="58">
        <v>4881.1687480246819</v>
      </c>
      <c r="AG29" s="58">
        <v>4799.5057546651196</v>
      </c>
      <c r="AH29" s="58">
        <v>4720.0919731145805</v>
      </c>
      <c r="AI29" s="58">
        <v>4640.7752596603723</v>
      </c>
      <c r="AJ29" s="58">
        <v>4559.0651175277862</v>
      </c>
      <c r="AK29" s="58">
        <v>4473.8556004716247</v>
      </c>
      <c r="AL29" s="58">
        <v>4384.0196345318845</v>
      </c>
      <c r="AM29" s="58">
        <v>4289.6324984470202</v>
      </c>
      <c r="AN29" s="58">
        <v>4190.9245290566041</v>
      </c>
      <c r="AO29" s="58">
        <v>4089.1080605711581</v>
      </c>
      <c r="AP29" s="58">
        <v>3985.9359829100144</v>
      </c>
      <c r="AQ29" s="58">
        <v>3884.7752287687053</v>
      </c>
      <c r="AR29" s="58">
        <v>3784.736017764365</v>
      </c>
      <c r="AS29" s="58">
        <v>3687.5125068380257</v>
      </c>
      <c r="AT29" s="58">
        <v>3592.7565253535727</v>
      </c>
      <c r="AU29" s="58">
        <v>3503.0909215808911</v>
      </c>
      <c r="AV29" s="58">
        <v>3417.4227235465528</v>
      </c>
      <c r="AW29" s="58">
        <v>3336.0806415918064</v>
      </c>
      <c r="AX29" s="58">
        <v>3258.6129747981704</v>
      </c>
      <c r="AY29" s="58">
        <v>3185.2435839140635</v>
      </c>
      <c r="AZ29" s="59">
        <v>3114.6377061304047</v>
      </c>
    </row>
    <row r="30" spans="1:52" ht="11.65" customHeight="1" x14ac:dyDescent="0.25">
      <c r="A30" s="16" t="s">
        <v>44</v>
      </c>
      <c r="B30" s="27">
        <v>3506.1885406744741</v>
      </c>
      <c r="C30" s="27">
        <v>3683.2904358386495</v>
      </c>
      <c r="D30" s="27">
        <v>3890.7813378649043</v>
      </c>
      <c r="E30" s="27">
        <v>4027.2907528823816</v>
      </c>
      <c r="F30" s="27">
        <v>4342.7103789334278</v>
      </c>
      <c r="G30" s="27">
        <v>4474.4282060885171</v>
      </c>
      <c r="H30" s="27">
        <v>4616.0616358767738</v>
      </c>
      <c r="I30" s="27">
        <v>4572.7377087843952</v>
      </c>
      <c r="J30" s="27">
        <v>4715.5735441137267</v>
      </c>
      <c r="K30" s="27">
        <v>4951.7865413812524</v>
      </c>
      <c r="L30" s="27">
        <v>4990.9702053393112</v>
      </c>
      <c r="M30" s="27">
        <v>5187.8521779624325</v>
      </c>
      <c r="N30" s="27">
        <v>5162.358709835853</v>
      </c>
      <c r="O30" s="27">
        <v>5477.243309552221</v>
      </c>
      <c r="P30" s="27">
        <v>5524.0880805934867</v>
      </c>
      <c r="Q30" s="63">
        <v>5582.5750553734015</v>
      </c>
      <c r="R30" s="63">
        <v>5760.7651342743429</v>
      </c>
      <c r="S30" s="63">
        <v>5838.5072230519645</v>
      </c>
      <c r="T30" s="63">
        <v>5758.0316241153132</v>
      </c>
      <c r="U30" s="63">
        <v>5656.8376989863154</v>
      </c>
      <c r="V30" s="63">
        <v>5541.4517209443284</v>
      </c>
      <c r="W30" s="63">
        <v>5351.9815190773124</v>
      </c>
      <c r="X30" s="63">
        <v>5182.8465573304666</v>
      </c>
      <c r="Y30" s="63">
        <v>5003.1471853360063</v>
      </c>
      <c r="Z30" s="63">
        <v>4849.7225834425435</v>
      </c>
      <c r="AA30" s="63">
        <v>4726.3930188791619</v>
      </c>
      <c r="AB30" s="63">
        <v>4635.0226076881409</v>
      </c>
      <c r="AC30" s="63">
        <v>4564.4757502449693</v>
      </c>
      <c r="AD30" s="63">
        <v>4534.3744327400336</v>
      </c>
      <c r="AE30" s="63">
        <v>4516.6603331749875</v>
      </c>
      <c r="AF30" s="63">
        <v>4499.1943858292661</v>
      </c>
      <c r="AG30" s="63">
        <v>4478.9936452205011</v>
      </c>
      <c r="AH30" s="63">
        <v>4454.1964131487703</v>
      </c>
      <c r="AI30" s="63">
        <v>4423.5143137486748</v>
      </c>
      <c r="AJ30" s="63">
        <v>4386.660906938755</v>
      </c>
      <c r="AK30" s="63">
        <v>4341.3047070517669</v>
      </c>
      <c r="AL30" s="63">
        <v>4287.6421365226743</v>
      </c>
      <c r="AM30" s="63">
        <v>4224.1099109926918</v>
      </c>
      <c r="AN30" s="63">
        <v>4152.5825053326107</v>
      </c>
      <c r="AO30" s="63">
        <v>4072.6810640217682</v>
      </c>
      <c r="AP30" s="63">
        <v>3987.4901580692058</v>
      </c>
      <c r="AQ30" s="63">
        <v>3899.7606797106537</v>
      </c>
      <c r="AR30" s="63">
        <v>3809.6344444859883</v>
      </c>
      <c r="AS30" s="63">
        <v>3718.1501053336874</v>
      </c>
      <c r="AT30" s="63">
        <v>3626.6534060622866</v>
      </c>
      <c r="AU30" s="63">
        <v>3537.2395577418552</v>
      </c>
      <c r="AV30" s="63">
        <v>3450.1893471386693</v>
      </c>
      <c r="AW30" s="63">
        <v>3365.2662168925176</v>
      </c>
      <c r="AX30" s="63">
        <v>3283.5304781666218</v>
      </c>
      <c r="AY30" s="63">
        <v>3204.2709334230212</v>
      </c>
      <c r="AZ30" s="64">
        <v>3126.8951622220752</v>
      </c>
    </row>
    <row r="31" spans="1:52" ht="11.65" customHeight="1" x14ac:dyDescent="0.35">
      <c r="A31" s="16" t="s">
        <v>45</v>
      </c>
      <c r="B31" s="27">
        <v>299.23503055384805</v>
      </c>
      <c r="C31" s="27">
        <v>343.43232990593089</v>
      </c>
      <c r="D31" s="27">
        <v>342.0203971876756</v>
      </c>
      <c r="E31" s="27">
        <v>334.43855311542688</v>
      </c>
      <c r="F31" s="27">
        <v>347.08291092452572</v>
      </c>
      <c r="G31" s="27">
        <v>420.67141840681597</v>
      </c>
      <c r="H31" s="27">
        <v>477.0840985295909</v>
      </c>
      <c r="I31" s="27">
        <v>532.35946755085251</v>
      </c>
      <c r="J31" s="27">
        <v>580.43447128267087</v>
      </c>
      <c r="K31" s="27">
        <v>662.11523840298821</v>
      </c>
      <c r="L31" s="27">
        <v>754.91062924566904</v>
      </c>
      <c r="M31" s="27">
        <v>784.84505383331998</v>
      </c>
      <c r="N31" s="27">
        <v>847.69175586334359</v>
      </c>
      <c r="O31" s="27">
        <v>917.66373947233035</v>
      </c>
      <c r="P31" s="27">
        <v>994.48404446496568</v>
      </c>
      <c r="Q31" s="27">
        <v>1032.8177560763654</v>
      </c>
      <c r="R31" s="73">
        <f>R32+R33</f>
        <v>1050.8965868236794</v>
      </c>
      <c r="S31" s="73">
        <f t="shared" ref="S31:AZ31" si="9">S32+S33</f>
        <v>1064.8717048394478</v>
      </c>
      <c r="T31" s="73">
        <f t="shared" si="9"/>
        <v>1075.7364777732969</v>
      </c>
      <c r="U31" s="73">
        <f t="shared" si="9"/>
        <v>1086.4894895315247</v>
      </c>
      <c r="V31" s="73">
        <f t="shared" si="9"/>
        <v>1098.8040265660138</v>
      </c>
      <c r="W31" s="73">
        <f t="shared" si="9"/>
        <v>1098.3527761500873</v>
      </c>
      <c r="X31" s="73">
        <f t="shared" si="9"/>
        <v>1109.493083376726</v>
      </c>
      <c r="Y31" s="73">
        <f t="shared" si="9"/>
        <v>1121.8430821070424</v>
      </c>
      <c r="Z31" s="73">
        <f t="shared" si="9"/>
        <v>1142.8238759266617</v>
      </c>
      <c r="AA31" s="73">
        <f t="shared" si="9"/>
        <v>1172.8353291121732</v>
      </c>
      <c r="AB31" s="73">
        <f t="shared" si="9"/>
        <v>1215.0432873772711</v>
      </c>
      <c r="AC31" s="73">
        <f t="shared" si="9"/>
        <v>1267.7820852824921</v>
      </c>
      <c r="AD31" s="73">
        <f t="shared" si="9"/>
        <v>1334.8362325203429</v>
      </c>
      <c r="AE31" s="73">
        <f t="shared" si="9"/>
        <v>1408.4484547138488</v>
      </c>
      <c r="AF31" s="73">
        <f t="shared" si="9"/>
        <v>1486.5367832636969</v>
      </c>
      <c r="AG31" s="73">
        <f t="shared" si="9"/>
        <v>1569.2513644663584</v>
      </c>
      <c r="AH31" s="73">
        <f t="shared" si="9"/>
        <v>1655.0699040960151</v>
      </c>
      <c r="AI31" s="73">
        <f t="shared" si="9"/>
        <v>1743.7229729147082</v>
      </c>
      <c r="AJ31" s="73">
        <f t="shared" si="9"/>
        <v>1833.5274956609314</v>
      </c>
      <c r="AK31" s="73">
        <f t="shared" si="9"/>
        <v>1923.8886178454784</v>
      </c>
      <c r="AL31" s="73">
        <f t="shared" si="9"/>
        <v>2013.2753325431261</v>
      </c>
      <c r="AM31" s="73">
        <f t="shared" si="9"/>
        <v>2101.6611049916187</v>
      </c>
      <c r="AN31" s="73">
        <f t="shared" si="9"/>
        <v>2188.2912290360846</v>
      </c>
      <c r="AO31" s="73">
        <f t="shared" si="9"/>
        <v>2273.5114856607861</v>
      </c>
      <c r="AP31" s="73">
        <f t="shared" si="9"/>
        <v>2358.2989610499744</v>
      </c>
      <c r="AQ31" s="73">
        <f t="shared" si="9"/>
        <v>2443.0024134856822</v>
      </c>
      <c r="AR31" s="73">
        <f t="shared" si="9"/>
        <v>2527.7008314564991</v>
      </c>
      <c r="AS31" s="73">
        <f t="shared" si="9"/>
        <v>2613.608436905321</v>
      </c>
      <c r="AT31" s="73">
        <f t="shared" si="9"/>
        <v>2700.2619188134991</v>
      </c>
      <c r="AU31" s="73">
        <f t="shared" si="9"/>
        <v>2789.1229231542006</v>
      </c>
      <c r="AV31" s="73">
        <f t="shared" si="9"/>
        <v>2879.1560857013501</v>
      </c>
      <c r="AW31" s="73">
        <f t="shared" si="9"/>
        <v>2971.5052466589455</v>
      </c>
      <c r="AX31" s="73">
        <f t="shared" si="9"/>
        <v>3065.6365614391852</v>
      </c>
      <c r="AY31" s="73">
        <f t="shared" si="9"/>
        <v>3162.3279369139264</v>
      </c>
      <c r="AZ31" s="73">
        <f t="shared" si="9"/>
        <v>3259.6056194148987</v>
      </c>
    </row>
    <row r="32" spans="1:52" ht="11.65" customHeight="1" x14ac:dyDescent="0.25">
      <c r="A32" s="57" t="s">
        <v>46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65">
        <v>981.21777540791709</v>
      </c>
      <c r="R32" s="65">
        <v>997.72393425348412</v>
      </c>
      <c r="S32" s="65">
        <v>1010.1918871072272</v>
      </c>
      <c r="T32" s="65">
        <v>1019.474213244069</v>
      </c>
      <c r="U32" s="65">
        <v>1028.5334364583891</v>
      </c>
      <c r="V32" s="65">
        <v>1039.075202507011</v>
      </c>
      <c r="W32" s="65">
        <v>1035.4604784218443</v>
      </c>
      <c r="X32" s="65">
        <v>1043.2885994804874</v>
      </c>
      <c r="Y32" s="65">
        <v>1052.3247318497415</v>
      </c>
      <c r="Z32" s="65">
        <v>1069.9823628489</v>
      </c>
      <c r="AA32" s="65">
        <v>1096.6511864539316</v>
      </c>
      <c r="AB32" s="65">
        <v>1135.4047396701737</v>
      </c>
      <c r="AC32" s="65">
        <v>1184.4936212504101</v>
      </c>
      <c r="AD32" s="65">
        <v>1247.6149005741249</v>
      </c>
      <c r="AE32" s="65">
        <v>1316.9257471118535</v>
      </c>
      <c r="AF32" s="65">
        <v>1390.2558705817464</v>
      </c>
      <c r="AG32" s="65">
        <v>1467.6849628523942</v>
      </c>
      <c r="AH32" s="65">
        <v>1547.7289086779192</v>
      </c>
      <c r="AI32" s="65">
        <v>1630.0922826002147</v>
      </c>
      <c r="AJ32" s="65">
        <v>1713.1465292229702</v>
      </c>
      <c r="AK32" s="65">
        <v>1796.333480965563</v>
      </c>
      <c r="AL32" s="65">
        <v>1878.1903754204027</v>
      </c>
      <c r="AM32" s="65">
        <v>1958.6599426074119</v>
      </c>
      <c r="AN32" s="65">
        <v>2036.9942459716967</v>
      </c>
      <c r="AO32" s="65">
        <v>2113.4627799665286</v>
      </c>
      <c r="AP32" s="65">
        <v>2188.8901879010227</v>
      </c>
      <c r="AQ32" s="65">
        <v>2263.5838685002195</v>
      </c>
      <c r="AR32" s="65">
        <v>2337.5532106827754</v>
      </c>
      <c r="AS32" s="65">
        <v>2411.8784898292461</v>
      </c>
      <c r="AT32" s="65">
        <v>2486.07199770444</v>
      </c>
      <c r="AU32" s="65">
        <v>2561.5004662742435</v>
      </c>
      <c r="AV32" s="65">
        <v>2637.0587790239479</v>
      </c>
      <c r="AW32" s="65">
        <v>2713.7250973078799</v>
      </c>
      <c r="AX32" s="65">
        <v>2791.005775174272</v>
      </c>
      <c r="AY32" s="65">
        <v>2869.4843481429816</v>
      </c>
      <c r="AZ32" s="66">
        <v>2947.2377709789125</v>
      </c>
    </row>
    <row r="33" spans="1:52" ht="11.65" customHeight="1" x14ac:dyDescent="0.25">
      <c r="A33" s="56" t="s">
        <v>47</v>
      </c>
      <c r="B33" s="27">
        <v>0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3.4479304828400927</v>
      </c>
      <c r="K33" s="27">
        <v>4.8762832488608643</v>
      </c>
      <c r="L33" s="27">
        <v>14.385467800584792</v>
      </c>
      <c r="M33" s="27">
        <v>24.51435988976144</v>
      </c>
      <c r="N33" s="27">
        <v>40.946008017110707</v>
      </c>
      <c r="O33" s="27">
        <v>50.586994906092741</v>
      </c>
      <c r="P33" s="27">
        <v>57.26634891860629</v>
      </c>
      <c r="Q33" s="63">
        <v>51.599980668448367</v>
      </c>
      <c r="R33" s="63">
        <v>53.172652570195211</v>
      </c>
      <c r="S33" s="63">
        <v>54.679817732220641</v>
      </c>
      <c r="T33" s="63">
        <v>56.26226452922792</v>
      </c>
      <c r="U33" s="63">
        <v>57.956053073135642</v>
      </c>
      <c r="V33" s="63">
        <v>59.728824059002719</v>
      </c>
      <c r="W33" s="63">
        <v>62.892297728243058</v>
      </c>
      <c r="X33" s="63">
        <v>66.204483896238656</v>
      </c>
      <c r="Y33" s="63">
        <v>69.518350257300952</v>
      </c>
      <c r="Z33" s="63">
        <v>72.841513077761604</v>
      </c>
      <c r="AA33" s="63">
        <v>76.184142658241569</v>
      </c>
      <c r="AB33" s="63">
        <v>79.638547707097288</v>
      </c>
      <c r="AC33" s="63">
        <v>83.288464032082032</v>
      </c>
      <c r="AD33" s="63">
        <v>87.221331946218086</v>
      </c>
      <c r="AE33" s="63">
        <v>91.522707601995265</v>
      </c>
      <c r="AF33" s="63">
        <v>96.280912681950497</v>
      </c>
      <c r="AG33" s="63">
        <v>101.56640161396432</v>
      </c>
      <c r="AH33" s="63">
        <v>107.34099541809577</v>
      </c>
      <c r="AI33" s="63">
        <v>113.63069031449339</v>
      </c>
      <c r="AJ33" s="63">
        <v>120.38096643796112</v>
      </c>
      <c r="AK33" s="63">
        <v>127.55513687991532</v>
      </c>
      <c r="AL33" s="63">
        <v>135.0849571227233</v>
      </c>
      <c r="AM33" s="63">
        <v>143.00116238420657</v>
      </c>
      <c r="AN33" s="63">
        <v>151.29698306438809</v>
      </c>
      <c r="AO33" s="63">
        <v>160.04870569425739</v>
      </c>
      <c r="AP33" s="63">
        <v>169.40877314895184</v>
      </c>
      <c r="AQ33" s="63">
        <v>179.41854498546263</v>
      </c>
      <c r="AR33" s="63">
        <v>190.14762077372359</v>
      </c>
      <c r="AS33" s="63">
        <v>201.72994707607515</v>
      </c>
      <c r="AT33" s="63">
        <v>214.18992110905899</v>
      </c>
      <c r="AU33" s="63">
        <v>227.6224568799569</v>
      </c>
      <c r="AV33" s="63">
        <v>242.09730667740232</v>
      </c>
      <c r="AW33" s="63">
        <v>257.78014935106546</v>
      </c>
      <c r="AX33" s="63">
        <v>274.63078626491341</v>
      </c>
      <c r="AY33" s="63">
        <v>292.84358877094473</v>
      </c>
      <c r="AZ33" s="64">
        <v>312.36784843598599</v>
      </c>
    </row>
    <row r="34" spans="1:52" ht="11.65" customHeight="1" x14ac:dyDescent="0.35">
      <c r="A34" s="16" t="s">
        <v>48</v>
      </c>
      <c r="B34" s="27">
        <v>0</v>
      </c>
      <c r="C34" s="27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5.9276321964806887E-2</v>
      </c>
      <c r="K34" s="27">
        <v>7.5172790844974163E-2</v>
      </c>
      <c r="L34" s="27">
        <v>0.19764750557525032</v>
      </c>
      <c r="M34" s="27">
        <v>0.27745103694537565</v>
      </c>
      <c r="N34" s="27">
        <v>2.8591441920246354</v>
      </c>
      <c r="O34" s="27">
        <v>11.711900577874051</v>
      </c>
      <c r="P34" s="27">
        <v>37.76178311792475</v>
      </c>
      <c r="Q34" s="69">
        <v>74.131558876047691</v>
      </c>
      <c r="R34" s="69">
        <f>R35+R37</f>
        <v>159.13742571992017</v>
      </c>
      <c r="S34" s="69">
        <f t="shared" ref="S34:AZ34" si="10">S35+S37</f>
        <v>227.13145625600055</v>
      </c>
      <c r="T34" s="69">
        <f t="shared" si="10"/>
        <v>305.17468130785386</v>
      </c>
      <c r="U34" s="69">
        <f t="shared" si="10"/>
        <v>412.28194239787672</v>
      </c>
      <c r="V34" s="69">
        <f t="shared" si="10"/>
        <v>547.31772828733858</v>
      </c>
      <c r="W34" s="69">
        <f t="shared" si="10"/>
        <v>944.06662851602744</v>
      </c>
      <c r="X34" s="69">
        <f t="shared" si="10"/>
        <v>1466.8570387899824</v>
      </c>
      <c r="Y34" s="69">
        <f t="shared" si="10"/>
        <v>2117.1311867425065</v>
      </c>
      <c r="Z34" s="69">
        <f t="shared" si="10"/>
        <v>2820.9206554014763</v>
      </c>
      <c r="AA34" s="69">
        <f t="shared" si="10"/>
        <v>3568.9826603249594</v>
      </c>
      <c r="AB34" s="69">
        <f t="shared" si="10"/>
        <v>4312.5851253487681</v>
      </c>
      <c r="AC34" s="69">
        <f t="shared" si="10"/>
        <v>5060.496163619915</v>
      </c>
      <c r="AD34" s="69">
        <f t="shared" si="10"/>
        <v>5781.8066841621503</v>
      </c>
      <c r="AE34" s="69">
        <f t="shared" si="10"/>
        <v>6479.218613124046</v>
      </c>
      <c r="AF34" s="69">
        <f t="shared" si="10"/>
        <v>7197.2545492912186</v>
      </c>
      <c r="AG34" s="69">
        <f t="shared" si="10"/>
        <v>7928.8796686422165</v>
      </c>
      <c r="AH34" s="69">
        <f t="shared" si="10"/>
        <v>8685.6106920308684</v>
      </c>
      <c r="AI34" s="69">
        <f t="shared" si="10"/>
        <v>9457.4805665945059</v>
      </c>
      <c r="AJ34" s="69">
        <f t="shared" si="10"/>
        <v>10247.028146787812</v>
      </c>
      <c r="AK34" s="69">
        <f t="shared" si="10"/>
        <v>11047.678209434522</v>
      </c>
      <c r="AL34" s="69">
        <f t="shared" si="10"/>
        <v>11848.981224614216</v>
      </c>
      <c r="AM34" s="69">
        <f t="shared" si="10"/>
        <v>12637.765023590086</v>
      </c>
      <c r="AN34" s="69">
        <f t="shared" si="10"/>
        <v>13395.425856120657</v>
      </c>
      <c r="AO34" s="69">
        <f t="shared" si="10"/>
        <v>14103.33892662315</v>
      </c>
      <c r="AP34" s="69">
        <f t="shared" si="10"/>
        <v>14747.83348203373</v>
      </c>
      <c r="AQ34" s="69">
        <f t="shared" si="10"/>
        <v>15313.268595891117</v>
      </c>
      <c r="AR34" s="69">
        <f t="shared" si="10"/>
        <v>15771.932285547138</v>
      </c>
      <c r="AS34" s="69">
        <f t="shared" si="10"/>
        <v>16114.309671268231</v>
      </c>
      <c r="AT34" s="69">
        <f t="shared" si="10"/>
        <v>16336.863124423917</v>
      </c>
      <c r="AU34" s="69">
        <f t="shared" si="10"/>
        <v>16445.064464726405</v>
      </c>
      <c r="AV34" s="69">
        <f t="shared" si="10"/>
        <v>16437.020417969579</v>
      </c>
      <c r="AW34" s="69">
        <f t="shared" si="10"/>
        <v>16317.338545247403</v>
      </c>
      <c r="AX34" s="69">
        <f t="shared" si="10"/>
        <v>16092.345183403379</v>
      </c>
      <c r="AY34" s="69">
        <f t="shared" si="10"/>
        <v>15783.341551512074</v>
      </c>
      <c r="AZ34" s="69">
        <f t="shared" si="10"/>
        <v>15403.680917582838</v>
      </c>
    </row>
    <row r="35" spans="1:52" ht="11.65" customHeight="1" x14ac:dyDescent="0.35">
      <c r="A35" s="56" t="s">
        <v>36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69">
        <v>74.131558876047691</v>
      </c>
      <c r="R35" s="69">
        <v>117.18988340411167</v>
      </c>
      <c r="S35" s="69">
        <v>167.09806808285316</v>
      </c>
      <c r="T35" s="69">
        <v>224.41566659688962</v>
      </c>
      <c r="U35" s="69">
        <v>303.22082390450163</v>
      </c>
      <c r="V35" s="69">
        <v>402.74366778196776</v>
      </c>
      <c r="W35" s="69">
        <v>695.98944830610947</v>
      </c>
      <c r="X35" s="69">
        <v>1082.8516033082965</v>
      </c>
      <c r="Y35" s="69">
        <v>1564.1640000634782</v>
      </c>
      <c r="Z35" s="69">
        <v>2084.9722856811409</v>
      </c>
      <c r="AA35" s="69">
        <v>2638.1450229628545</v>
      </c>
      <c r="AB35" s="69">
        <v>3187.3601792686968</v>
      </c>
      <c r="AC35" s="69">
        <v>3738.7476175714228</v>
      </c>
      <c r="AD35" s="69">
        <v>4269.3205613686914</v>
      </c>
      <c r="AE35" s="69">
        <v>4780.5829910315933</v>
      </c>
      <c r="AF35" s="69">
        <v>5304.5508344846785</v>
      </c>
      <c r="AG35" s="69">
        <v>5835.564687591419</v>
      </c>
      <c r="AH35" s="69">
        <v>6381.734216347344</v>
      </c>
      <c r="AI35" s="69">
        <v>6935.5001501070919</v>
      </c>
      <c r="AJ35" s="69">
        <v>7498.7474151484175</v>
      </c>
      <c r="AK35" s="69">
        <v>8066.8759984300714</v>
      </c>
      <c r="AL35" s="69">
        <v>8632.4247923075109</v>
      </c>
      <c r="AM35" s="69">
        <v>9186.1978335129006</v>
      </c>
      <c r="AN35" s="69">
        <v>9714.9624374597242</v>
      </c>
      <c r="AO35" s="69">
        <v>10205.693665173249</v>
      </c>
      <c r="AP35" s="69">
        <v>10648.67596331315</v>
      </c>
      <c r="AQ35" s="69">
        <v>11032.924467861683</v>
      </c>
      <c r="AR35" s="69">
        <v>11338.368395404004</v>
      </c>
      <c r="AS35" s="69">
        <v>11558.383768163421</v>
      </c>
      <c r="AT35" s="69">
        <v>11690.496237719495</v>
      </c>
      <c r="AU35" s="69">
        <v>11738.848199492333</v>
      </c>
      <c r="AV35" s="69">
        <v>11702.166416044542</v>
      </c>
      <c r="AW35" s="69">
        <v>11584.128044555677</v>
      </c>
      <c r="AX35" s="69">
        <v>11389.201243939444</v>
      </c>
      <c r="AY35" s="69">
        <v>11133.179581288861</v>
      </c>
      <c r="AZ35" s="69">
        <v>10825.816093179386</v>
      </c>
    </row>
    <row r="36" spans="1:52" ht="11.65" customHeight="1" x14ac:dyDescent="0.35">
      <c r="A36" s="57" t="s">
        <v>38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2.2021574197410025E-3</v>
      </c>
      <c r="K36" s="27">
        <v>2.6400784444865393E-3</v>
      </c>
      <c r="L36" s="27">
        <v>3.4380865409579394E-3</v>
      </c>
      <c r="M36" s="27">
        <v>6.368622653156574E-3</v>
      </c>
      <c r="N36" s="27">
        <v>5.2019075819253434E-2</v>
      </c>
      <c r="O36" s="27">
        <v>0.15409460557331692</v>
      </c>
      <c r="P36" s="27">
        <v>0.51752789806885446</v>
      </c>
      <c r="Q36" s="27">
        <v>1.2918998911237471</v>
      </c>
    </row>
    <row r="37" spans="1:52" ht="11.65" customHeight="1" x14ac:dyDescent="0.35">
      <c r="A37" s="56" t="s">
        <v>37</v>
      </c>
      <c r="B37" s="27">
        <v>0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1.9651635127603605E-2</v>
      </c>
      <c r="K37" s="27">
        <v>2.4785078489017884E-2</v>
      </c>
      <c r="L37" s="27">
        <v>6.264994835986272E-2</v>
      </c>
      <c r="M37" s="27">
        <v>9.789898535018926E-2</v>
      </c>
      <c r="N37" s="27">
        <v>0.83732658944338967</v>
      </c>
      <c r="O37" s="27">
        <v>3.8561078326555673</v>
      </c>
      <c r="P37" s="27">
        <v>13.081792948144111</v>
      </c>
      <c r="Q37" s="27">
        <v>26.355920049678055</v>
      </c>
      <c r="R37" s="73">
        <f>R39-R38</f>
        <v>41.947542315808505</v>
      </c>
      <c r="S37" s="73">
        <f t="shared" ref="S37:AZ37" si="11">S39-S38</f>
        <v>60.033388173147387</v>
      </c>
      <c r="T37" s="73">
        <f t="shared" si="11"/>
        <v>80.759014710964237</v>
      </c>
      <c r="U37" s="73">
        <f t="shared" si="11"/>
        <v>109.06111849337509</v>
      </c>
      <c r="V37" s="73">
        <f t="shared" si="11"/>
        <v>144.57406050537082</v>
      </c>
      <c r="W37" s="73">
        <f t="shared" si="11"/>
        <v>248.07718020991797</v>
      </c>
      <c r="X37" s="73">
        <f t="shared" si="11"/>
        <v>384.00543548168594</v>
      </c>
      <c r="Y37" s="73">
        <f t="shared" si="11"/>
        <v>552.96718667902815</v>
      </c>
      <c r="Z37" s="73">
        <f t="shared" si="11"/>
        <v>735.94836972033545</v>
      </c>
      <c r="AA37" s="73">
        <f t="shared" si="11"/>
        <v>930.83763736210494</v>
      </c>
      <c r="AB37" s="73">
        <f t="shared" si="11"/>
        <v>1125.2249460800713</v>
      </c>
      <c r="AC37" s="73">
        <f t="shared" si="11"/>
        <v>1321.7485460484922</v>
      </c>
      <c r="AD37" s="73">
        <f t="shared" si="11"/>
        <v>1512.4861227934589</v>
      </c>
      <c r="AE37" s="73">
        <f t="shared" si="11"/>
        <v>1698.6356220924526</v>
      </c>
      <c r="AF37" s="73">
        <f t="shared" si="11"/>
        <v>1892.7037148065401</v>
      </c>
      <c r="AG37" s="73">
        <f t="shared" si="11"/>
        <v>2093.3149810507975</v>
      </c>
      <c r="AH37" s="73">
        <f t="shared" si="11"/>
        <v>2303.8764756835244</v>
      </c>
      <c r="AI37" s="73">
        <f t="shared" si="11"/>
        <v>2521.9804164874131</v>
      </c>
      <c r="AJ37" s="73">
        <f t="shared" si="11"/>
        <v>2748.2807316393937</v>
      </c>
      <c r="AK37" s="73">
        <f t="shared" si="11"/>
        <v>2980.8022110044494</v>
      </c>
      <c r="AL37" s="73">
        <f t="shared" si="11"/>
        <v>3216.5564323067047</v>
      </c>
      <c r="AM37" s="73">
        <f t="shared" si="11"/>
        <v>3451.5671900771849</v>
      </c>
      <c r="AN37" s="73">
        <f t="shared" si="11"/>
        <v>3680.4634186609328</v>
      </c>
      <c r="AO37" s="73">
        <f t="shared" si="11"/>
        <v>3897.6452614499012</v>
      </c>
      <c r="AP37" s="73">
        <f t="shared" si="11"/>
        <v>4099.1575187205799</v>
      </c>
      <c r="AQ37" s="73">
        <f t="shared" si="11"/>
        <v>4280.3441280294337</v>
      </c>
      <c r="AR37" s="73">
        <f t="shared" si="11"/>
        <v>4433.5638901431339</v>
      </c>
      <c r="AS37" s="73">
        <f t="shared" si="11"/>
        <v>4555.9259031048095</v>
      </c>
      <c r="AT37" s="73">
        <f t="shared" si="11"/>
        <v>4646.3668867044216</v>
      </c>
      <c r="AU37" s="73">
        <f t="shared" si="11"/>
        <v>4706.2162652340703</v>
      </c>
      <c r="AV37" s="73">
        <f t="shared" si="11"/>
        <v>4734.8540019250358</v>
      </c>
      <c r="AW37" s="73">
        <f t="shared" si="11"/>
        <v>4733.2105006917263</v>
      </c>
      <c r="AX37" s="73">
        <f t="shared" si="11"/>
        <v>4703.1439394639347</v>
      </c>
      <c r="AY37" s="73">
        <f t="shared" si="11"/>
        <v>4650.1619702232128</v>
      </c>
      <c r="AZ37" s="73">
        <f t="shared" si="11"/>
        <v>4577.8648244034521</v>
      </c>
    </row>
    <row r="38" spans="1:52" ht="11.65" customHeight="1" x14ac:dyDescent="0.35">
      <c r="A38" s="16" t="s">
        <v>49</v>
      </c>
      <c r="B38" s="27">
        <v>0</v>
      </c>
      <c r="C38" s="27">
        <v>0</v>
      </c>
      <c r="D38" s="27">
        <v>0</v>
      </c>
      <c r="E38" s="27">
        <v>2.2020951678335282E-3</v>
      </c>
      <c r="F38" s="27">
        <v>3.2213009200931773E-3</v>
      </c>
      <c r="G38" s="27">
        <v>3.8422857932064562E-3</v>
      </c>
      <c r="H38" s="27">
        <v>1.8724973429266541E-2</v>
      </c>
      <c r="I38" s="27">
        <v>2.8202541325448045E-2</v>
      </c>
      <c r="J38" s="27">
        <v>0.50983001999366273</v>
      </c>
      <c r="K38" s="27">
        <v>1.0276849712487521</v>
      </c>
      <c r="L38" s="27">
        <v>3.2513831804548987</v>
      </c>
      <c r="M38" s="27">
        <v>9.6817168700338527</v>
      </c>
      <c r="N38" s="27">
        <v>15.798643666271476</v>
      </c>
      <c r="O38" s="27">
        <v>26.185337318648195</v>
      </c>
      <c r="P38" s="27">
        <v>41.244676902470239</v>
      </c>
      <c r="Q38" s="69">
        <v>64.149136861496956</v>
      </c>
      <c r="R38" s="69">
        <v>101.7158970453869</v>
      </c>
      <c r="S38" s="69">
        <v>142.69298161303263</v>
      </c>
      <c r="T38" s="69">
        <v>197.73785812303166</v>
      </c>
      <c r="U38" s="69">
        <v>277.14816323434223</v>
      </c>
      <c r="V38" s="69">
        <v>376.09689362987268</v>
      </c>
      <c r="W38" s="69">
        <v>1114.3712710611778</v>
      </c>
      <c r="X38" s="69">
        <v>1995.9872436344201</v>
      </c>
      <c r="Y38" s="69">
        <v>3051.3644011900933</v>
      </c>
      <c r="Z38" s="69">
        <v>4019.5018944030503</v>
      </c>
      <c r="AA38" s="69">
        <v>4925.9411105967629</v>
      </c>
      <c r="AB38" s="69">
        <v>5687.8797861736939</v>
      </c>
      <c r="AC38" s="69">
        <v>6359.1607253998018</v>
      </c>
      <c r="AD38" s="69">
        <v>6880.8724287781633</v>
      </c>
      <c r="AE38" s="69">
        <v>7308.3307207122134</v>
      </c>
      <c r="AF38" s="69">
        <v>7742.2319715030435</v>
      </c>
      <c r="AG38" s="69">
        <v>8191.0082627074071</v>
      </c>
      <c r="AH38" s="69">
        <v>8679.7975995323377</v>
      </c>
      <c r="AI38" s="69">
        <v>9200.7250753841454</v>
      </c>
      <c r="AJ38" s="69">
        <v>9768.6038810562695</v>
      </c>
      <c r="AK38" s="69">
        <v>10398.034746946074</v>
      </c>
      <c r="AL38" s="69">
        <v>11094.393763993217</v>
      </c>
      <c r="AM38" s="69">
        <v>11857.328399606889</v>
      </c>
      <c r="AN38" s="69">
        <v>12677.024018699532</v>
      </c>
      <c r="AO38" s="69">
        <v>13537.577047942659</v>
      </c>
      <c r="AP38" s="69">
        <v>14440.835021135708</v>
      </c>
      <c r="AQ38" s="69">
        <v>15379.485159236816</v>
      </c>
      <c r="AR38" s="69">
        <v>16328.02140048912</v>
      </c>
      <c r="AS38" s="69">
        <v>17271.744732256626</v>
      </c>
      <c r="AT38" s="69">
        <v>18217.417539229886</v>
      </c>
      <c r="AU38" s="69">
        <v>19155.896371862185</v>
      </c>
      <c r="AV38" s="69">
        <v>20080.473449257177</v>
      </c>
      <c r="AW38" s="69">
        <v>20973.927719804749</v>
      </c>
      <c r="AX38" s="69">
        <v>21838.01049222935</v>
      </c>
      <c r="AY38" s="69">
        <v>22676.768584111192</v>
      </c>
      <c r="AZ38" s="69">
        <v>23487.411810876598</v>
      </c>
    </row>
    <row r="39" spans="1:52" ht="11.65" customHeight="1" x14ac:dyDescent="0.25">
      <c r="A39" s="16" t="s">
        <v>50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67">
        <v>90.505056911174989</v>
      </c>
      <c r="R39" s="67">
        <v>143.6634393611954</v>
      </c>
      <c r="S39" s="67">
        <v>202.72636978618002</v>
      </c>
      <c r="T39" s="67">
        <v>278.49687283399589</v>
      </c>
      <c r="U39" s="67">
        <v>386.20928172771733</v>
      </c>
      <c r="V39" s="67">
        <v>520.67095413524351</v>
      </c>
      <c r="W39" s="67">
        <v>1362.4484512710958</v>
      </c>
      <c r="X39" s="67">
        <v>2379.992679116106</v>
      </c>
      <c r="Y39" s="67">
        <v>3604.3315878691214</v>
      </c>
      <c r="Z39" s="67">
        <v>4755.4502641233858</v>
      </c>
      <c r="AA39" s="67">
        <v>5856.7787479588678</v>
      </c>
      <c r="AB39" s="67">
        <v>6813.1047322537652</v>
      </c>
      <c r="AC39" s="67">
        <v>7680.909271448294</v>
      </c>
      <c r="AD39" s="67">
        <v>8393.3585515716222</v>
      </c>
      <c r="AE39" s="67">
        <v>9006.9663428046661</v>
      </c>
      <c r="AF39" s="67">
        <v>9634.9356863095836</v>
      </c>
      <c r="AG39" s="67">
        <v>10284.323243758205</v>
      </c>
      <c r="AH39" s="67">
        <v>10983.674075215862</v>
      </c>
      <c r="AI39" s="67">
        <v>11722.705491871558</v>
      </c>
      <c r="AJ39" s="67">
        <v>12516.884612695663</v>
      </c>
      <c r="AK39" s="67">
        <v>13378.836957950523</v>
      </c>
      <c r="AL39" s="67">
        <v>14310.950196299922</v>
      </c>
      <c r="AM39" s="67">
        <v>15308.895589684074</v>
      </c>
      <c r="AN39" s="67">
        <v>16357.487437360465</v>
      </c>
      <c r="AO39" s="67">
        <v>17435.22230939256</v>
      </c>
      <c r="AP39" s="67">
        <v>18539.992539856288</v>
      </c>
      <c r="AQ39" s="67">
        <v>19659.82928726625</v>
      </c>
      <c r="AR39" s="67">
        <v>20761.585290632254</v>
      </c>
      <c r="AS39" s="67">
        <v>21827.670635361435</v>
      </c>
      <c r="AT39" s="67">
        <v>22863.784425934307</v>
      </c>
      <c r="AU39" s="67">
        <v>23862.112637096256</v>
      </c>
      <c r="AV39" s="67">
        <v>24815.327451182213</v>
      </c>
      <c r="AW39" s="67">
        <v>25707.138220496476</v>
      </c>
      <c r="AX39" s="67">
        <v>26541.154431693285</v>
      </c>
      <c r="AY39" s="67">
        <v>27326.930554334405</v>
      </c>
      <c r="AZ39" s="68">
        <v>28065.27663528005</v>
      </c>
    </row>
    <row r="40" spans="1:52" ht="11.65" customHeight="1" x14ac:dyDescent="0.35">
      <c r="A40" s="70" t="s">
        <v>51</v>
      </c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72">
        <v>0</v>
      </c>
      <c r="R40" s="72">
        <v>0.22267680449739835</v>
      </c>
      <c r="S40" s="72">
        <v>0.46984938883717259</v>
      </c>
      <c r="T40" s="72">
        <v>0.74771990290122403</v>
      </c>
      <c r="U40" s="72">
        <v>1.1418325467790715</v>
      </c>
      <c r="V40" s="72">
        <v>1.8157402029211904</v>
      </c>
      <c r="W40" s="72">
        <v>2.1733811432915173</v>
      </c>
      <c r="X40" s="72">
        <v>2.2495566621740344</v>
      </c>
      <c r="Y40" s="72">
        <v>2.2980421680999625</v>
      </c>
      <c r="Z40" s="72">
        <v>2.3086357234541528</v>
      </c>
      <c r="AA40" s="72">
        <v>2.2781193339086596</v>
      </c>
      <c r="AB40" s="72">
        <v>2.2114487157971405</v>
      </c>
      <c r="AC40" s="72">
        <v>2.1075525835337476</v>
      </c>
      <c r="AD40" s="72">
        <v>1.9871944579677141</v>
      </c>
      <c r="AE40" s="72">
        <v>2.1254290433087286</v>
      </c>
      <c r="AF40" s="72">
        <v>5.9000875615935477</v>
      </c>
      <c r="AG40" s="72">
        <v>15.042092214753517</v>
      </c>
      <c r="AH40" s="72">
        <v>30.059674936981327</v>
      </c>
      <c r="AI40" s="72">
        <v>51.280805581897184</v>
      </c>
      <c r="AJ40" s="72">
        <v>78.815788716080732</v>
      </c>
      <c r="AK40" s="72">
        <v>112.56971996093128</v>
      </c>
      <c r="AL40" s="72">
        <v>152.3289153845538</v>
      </c>
      <c r="AM40" s="72">
        <v>197.74208617299314</v>
      </c>
      <c r="AN40" s="72">
        <v>248.257750081474</v>
      </c>
      <c r="AO40" s="72">
        <v>303.31529087892204</v>
      </c>
      <c r="AP40" s="72">
        <v>362.67068137634158</v>
      </c>
      <c r="AQ40" s="72">
        <v>426.28523246687166</v>
      </c>
      <c r="AR40" s="72">
        <v>493.82159752108731</v>
      </c>
      <c r="AS40" s="72">
        <v>565.01183370465367</v>
      </c>
      <c r="AT40" s="72">
        <v>639.50474900466588</v>
      </c>
      <c r="AU40" s="72">
        <v>717.41762850060945</v>
      </c>
      <c r="AV40" s="72">
        <v>797.66709060817891</v>
      </c>
      <c r="AW40" s="72">
        <v>880.25656781221608</v>
      </c>
      <c r="AX40" s="72">
        <v>964.46813289609872</v>
      </c>
      <c r="AY40" s="72">
        <v>1050.071626265235</v>
      </c>
      <c r="AZ40" s="72">
        <v>1135.9969346653468</v>
      </c>
    </row>
    <row r="41" spans="1:52" ht="11.65" customHeight="1" x14ac:dyDescent="0.35">
      <c r="A41" s="71" t="s">
        <v>52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69">
        <v>0</v>
      </c>
      <c r="R41" s="69">
        <v>1.066413437443953E-2</v>
      </c>
      <c r="S41" s="69">
        <v>2.5169519505736215E-2</v>
      </c>
      <c r="T41" s="69">
        <v>4.4604109030958995E-2</v>
      </c>
      <c r="U41" s="69">
        <v>7.7605018941336895E-2</v>
      </c>
      <c r="V41" s="69">
        <v>0.14490027118078519</v>
      </c>
      <c r="W41" s="69">
        <v>0.2194284210788095</v>
      </c>
      <c r="X41" s="69">
        <v>0.24263770374072699</v>
      </c>
      <c r="Y41" s="69">
        <v>0.26428517072854418</v>
      </c>
      <c r="Z41" s="69">
        <v>0.28169775339652581</v>
      </c>
      <c r="AA41" s="69">
        <v>0.29437128853538341</v>
      </c>
      <c r="AB41" s="69">
        <v>0.30172037561629711</v>
      </c>
      <c r="AC41" s="69">
        <v>0.30594438518203154</v>
      </c>
      <c r="AD41" s="69">
        <v>0.30831897990283991</v>
      </c>
      <c r="AE41" s="69">
        <v>0.40189259876058825</v>
      </c>
      <c r="AF41" s="69">
        <v>1.8865712442140501</v>
      </c>
      <c r="AG41" s="69">
        <v>5.754093437924773</v>
      </c>
      <c r="AH41" s="69">
        <v>12.652143247667951</v>
      </c>
      <c r="AI41" s="69">
        <v>23.170669440632778</v>
      </c>
      <c r="AJ41" s="69">
        <v>37.799266651123887</v>
      </c>
      <c r="AK41" s="69">
        <v>56.935342162955685</v>
      </c>
      <c r="AL41" s="69">
        <v>80.854945816731586</v>
      </c>
      <c r="AM41" s="69">
        <v>109.78074039066354</v>
      </c>
      <c r="AN41" s="69">
        <v>143.64723415291655</v>
      </c>
      <c r="AO41" s="69">
        <v>182.39019649240313</v>
      </c>
      <c r="AP41" s="69">
        <v>226.08139661918904</v>
      </c>
      <c r="AQ41" s="69">
        <v>274.93811900588452</v>
      </c>
      <c r="AR41" s="69">
        <v>328.76245573307546</v>
      </c>
      <c r="AS41" s="69">
        <v>387.442999158894</v>
      </c>
      <c r="AT41" s="69">
        <v>450.74336780283932</v>
      </c>
      <c r="AU41" s="69">
        <v>518.7769881276987</v>
      </c>
      <c r="AV41" s="69">
        <v>590.49282068672483</v>
      </c>
      <c r="AW41" s="69">
        <v>665.86161258855236</v>
      </c>
      <c r="AX41" s="69">
        <v>744.04090383110201</v>
      </c>
      <c r="AY41" s="69">
        <v>824.65493199874686</v>
      </c>
      <c r="AZ41" s="69">
        <v>906.5738350427057</v>
      </c>
    </row>
    <row r="42" spans="1:52" ht="11.65" customHeight="1" x14ac:dyDescent="0.35">
      <c r="A42" s="71" t="s">
        <v>53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69">
        <v>0</v>
      </c>
      <c r="R42" s="69">
        <v>0.21201267012295882</v>
      </c>
      <c r="S42" s="69">
        <v>0.44467986933143638</v>
      </c>
      <c r="T42" s="69">
        <v>0.70311579387026502</v>
      </c>
      <c r="U42" s="69">
        <v>1.0642275278377347</v>
      </c>
      <c r="V42" s="69">
        <v>1.6708399317404052</v>
      </c>
      <c r="W42" s="69">
        <v>1.9539527222127078</v>
      </c>
      <c r="X42" s="69">
        <v>2.0069189584333076</v>
      </c>
      <c r="Y42" s="69">
        <v>2.0337569973714182</v>
      </c>
      <c r="Z42" s="69">
        <v>2.0269379700576269</v>
      </c>
      <c r="AA42" s="69">
        <v>1.9837480453732763</v>
      </c>
      <c r="AB42" s="69">
        <v>1.9097283401808434</v>
      </c>
      <c r="AC42" s="69">
        <v>1.8016081983517163</v>
      </c>
      <c r="AD42" s="69">
        <v>1.6788754780648742</v>
      </c>
      <c r="AE42" s="69">
        <v>1.7235364445481405</v>
      </c>
      <c r="AF42" s="69">
        <v>4.0135163173794979</v>
      </c>
      <c r="AG42" s="69">
        <v>9.2879987768287435</v>
      </c>
      <c r="AH42" s="69">
        <v>17.407531689313377</v>
      </c>
      <c r="AI42" s="69">
        <v>28.110136141264405</v>
      </c>
      <c r="AJ42" s="69">
        <v>41.016522064956845</v>
      </c>
      <c r="AK42" s="69">
        <v>55.634377797975603</v>
      </c>
      <c r="AL42" s="69">
        <v>71.473969567822223</v>
      </c>
      <c r="AM42" s="69">
        <v>87.961345782329587</v>
      </c>
      <c r="AN42" s="69">
        <v>104.61051592855743</v>
      </c>
      <c r="AO42" s="69">
        <v>120.92509438651891</v>
      </c>
      <c r="AP42" s="69">
        <v>136.58928475715251</v>
      </c>
      <c r="AQ42" s="69">
        <v>151.34711346098712</v>
      </c>
      <c r="AR42" s="69">
        <v>165.05914178801186</v>
      </c>
      <c r="AS42" s="69">
        <v>177.56883454575967</v>
      </c>
      <c r="AT42" s="69">
        <v>188.76138120182662</v>
      </c>
      <c r="AU42" s="69">
        <v>198.64064037291081</v>
      </c>
      <c r="AV42" s="69">
        <v>207.17426992145406</v>
      </c>
      <c r="AW42" s="69">
        <v>214.39495522366374</v>
      </c>
      <c r="AX42" s="69">
        <v>220.42722906499665</v>
      </c>
      <c r="AY42" s="69">
        <v>225.41669426648809</v>
      </c>
      <c r="AZ42" s="69">
        <v>229.42309962264105</v>
      </c>
    </row>
    <row r="43" spans="1:52" ht="11.65" customHeight="1" x14ac:dyDescent="0.35">
      <c r="A43" s="25" t="s">
        <v>54</v>
      </c>
      <c r="B43" s="26">
        <f t="shared" ref="B43:Q43" si="12">B44+B47+B50+B51+B57</f>
        <v>14861.773401112836</v>
      </c>
      <c r="C43" s="26">
        <f t="shared" si="12"/>
        <v>14868.772724889966</v>
      </c>
      <c r="D43" s="26">
        <f t="shared" si="12"/>
        <v>14789.236407285331</v>
      </c>
      <c r="E43" s="26">
        <f t="shared" si="12"/>
        <v>14797.869910206327</v>
      </c>
      <c r="F43" s="26">
        <f t="shared" si="12"/>
        <v>14856.705795358292</v>
      </c>
      <c r="G43" s="26">
        <f t="shared" si="12"/>
        <v>14636.222977112533</v>
      </c>
      <c r="H43" s="26">
        <f t="shared" si="12"/>
        <v>14768.246989003308</v>
      </c>
      <c r="I43" s="26">
        <f t="shared" si="12"/>
        <v>14779.918706974742</v>
      </c>
      <c r="J43" s="26">
        <f t="shared" si="12"/>
        <v>14802.253438429558</v>
      </c>
      <c r="K43" s="26">
        <f t="shared" si="12"/>
        <v>14570.770080725762</v>
      </c>
      <c r="L43" s="26">
        <f t="shared" si="12"/>
        <v>14513.369929735758</v>
      </c>
      <c r="M43" s="26">
        <f t="shared" si="12"/>
        <v>14417.351264253453</v>
      </c>
      <c r="N43" s="26">
        <f t="shared" si="12"/>
        <v>14055.257092067917</v>
      </c>
      <c r="O43" s="26">
        <f t="shared" si="12"/>
        <v>14072.115194281321</v>
      </c>
      <c r="P43" s="26">
        <f t="shared" si="12"/>
        <v>14240.188778288672</v>
      </c>
      <c r="Q43" s="26">
        <f t="shared" si="12"/>
        <v>14715.522975597674</v>
      </c>
    </row>
    <row r="44" spans="1:52" ht="11.65" customHeight="1" x14ac:dyDescent="0.35">
      <c r="A44" s="16" t="s">
        <v>40</v>
      </c>
      <c r="B44" s="27">
        <v>63.278537468403755</v>
      </c>
      <c r="C44" s="27">
        <v>59.84746874737575</v>
      </c>
      <c r="D44" s="27">
        <v>56.804699840753699</v>
      </c>
      <c r="E44" s="27">
        <v>47.02991463976484</v>
      </c>
      <c r="F44" s="27">
        <v>41.578624336086584</v>
      </c>
      <c r="G44" s="27">
        <v>36.521971391535871</v>
      </c>
      <c r="H44" s="27">
        <v>33.629850905910452</v>
      </c>
      <c r="I44" s="27">
        <v>29.234139728874862</v>
      </c>
      <c r="J44" s="27">
        <v>26.543652164100507</v>
      </c>
      <c r="K44" s="27">
        <v>23.262670425324014</v>
      </c>
      <c r="L44" s="27">
        <v>20.742244385173006</v>
      </c>
      <c r="M44" s="27">
        <v>18.349516119185797</v>
      </c>
      <c r="N44" s="27">
        <v>16.262473005398643</v>
      </c>
      <c r="O44" s="27">
        <v>16.249363355943739</v>
      </c>
      <c r="P44" s="27">
        <v>13.909073311937176</v>
      </c>
      <c r="Q44" s="27">
        <v>12.695515409056817</v>
      </c>
      <c r="R44" s="73">
        <f>R45+R46</f>
        <v>12.631308144806225</v>
      </c>
      <c r="S44" s="73">
        <f t="shared" ref="S44:AZ44" si="13">S45+S46</f>
        <v>13.044597782987154</v>
      </c>
      <c r="T44" s="73">
        <f t="shared" si="13"/>
        <v>12.905541748167018</v>
      </c>
      <c r="U44" s="73">
        <f t="shared" si="13"/>
        <v>13.454008106086146</v>
      </c>
      <c r="V44" s="73">
        <f t="shared" si="13"/>
        <v>14.49414188970939</v>
      </c>
      <c r="W44" s="73">
        <f t="shared" si="13"/>
        <v>15.811339420841399</v>
      </c>
      <c r="X44" s="73">
        <f t="shared" si="13"/>
        <v>17.323847664233291</v>
      </c>
      <c r="Y44" s="73">
        <f t="shared" si="13"/>
        <v>19.044334743530541</v>
      </c>
      <c r="Z44" s="73">
        <f t="shared" si="13"/>
        <v>20.80557844293017</v>
      </c>
      <c r="AA44" s="73">
        <f t="shared" si="13"/>
        <v>22.466898555532147</v>
      </c>
      <c r="AB44" s="73">
        <f t="shared" si="13"/>
        <v>24.093545942254217</v>
      </c>
      <c r="AC44" s="73">
        <f t="shared" si="13"/>
        <v>25.798989651840142</v>
      </c>
      <c r="AD44" s="73">
        <f t="shared" si="13"/>
        <v>27.584740333821806</v>
      </c>
      <c r="AE44" s="73">
        <f t="shared" si="13"/>
        <v>29.570539206682451</v>
      </c>
      <c r="AF44" s="73">
        <f t="shared" si="13"/>
        <v>31.949709197749691</v>
      </c>
      <c r="AG44" s="73">
        <f t="shared" si="13"/>
        <v>34.737882443318206</v>
      </c>
      <c r="AH44" s="73">
        <f t="shared" si="13"/>
        <v>38.295230230554928</v>
      </c>
      <c r="AI44" s="73">
        <f t="shared" si="13"/>
        <v>42.71922992677591</v>
      </c>
      <c r="AJ44" s="73">
        <f t="shared" si="13"/>
        <v>48.373949164432489</v>
      </c>
      <c r="AK44" s="73">
        <f t="shared" si="13"/>
        <v>55.459398331473444</v>
      </c>
      <c r="AL44" s="73">
        <f t="shared" si="13"/>
        <v>64.190029882957191</v>
      </c>
      <c r="AM44" s="73">
        <f t="shared" si="13"/>
        <v>74.880310725398431</v>
      </c>
      <c r="AN44" s="73">
        <f t="shared" si="13"/>
        <v>87.9339910448507</v>
      </c>
      <c r="AO44" s="73">
        <f t="shared" si="13"/>
        <v>103.4341016851844</v>
      </c>
      <c r="AP44" s="73">
        <f t="shared" si="13"/>
        <v>121.38096398542896</v>
      </c>
      <c r="AQ44" s="73">
        <f t="shared" si="13"/>
        <v>141.2446449331955</v>
      </c>
      <c r="AR44" s="73">
        <f t="shared" si="13"/>
        <v>163.05125695295445</v>
      </c>
      <c r="AS44" s="73">
        <f t="shared" si="13"/>
        <v>186.98191422766979</v>
      </c>
      <c r="AT44" s="73">
        <f t="shared" si="13"/>
        <v>212.5459903553097</v>
      </c>
      <c r="AU44" s="73">
        <f t="shared" si="13"/>
        <v>240.4220262074096</v>
      </c>
      <c r="AV44" s="73">
        <f t="shared" si="13"/>
        <v>269.27948113547774</v>
      </c>
      <c r="AW44" s="73">
        <f t="shared" si="13"/>
        <v>299.71874445492745</v>
      </c>
      <c r="AX44" s="73">
        <f t="shared" si="13"/>
        <v>331.52484469333524</v>
      </c>
      <c r="AY44" s="73">
        <f t="shared" si="13"/>
        <v>365.7305298889637</v>
      </c>
      <c r="AZ44" s="73">
        <f t="shared" si="13"/>
        <v>402.20323852126114</v>
      </c>
    </row>
    <row r="45" spans="1:52" ht="11.65" customHeight="1" x14ac:dyDescent="0.25">
      <c r="A45" s="55" t="s">
        <v>41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79">
        <v>12.263088139979876</v>
      </c>
      <c r="R45" s="58">
        <v>12.194402182046577</v>
      </c>
      <c r="S45" s="58">
        <v>12.590000434233536</v>
      </c>
      <c r="T45" s="58">
        <v>12.45475568373001</v>
      </c>
      <c r="U45" s="58">
        <v>12.982439290884844</v>
      </c>
      <c r="V45" s="58">
        <v>13.982383984381359</v>
      </c>
      <c r="W45" s="58">
        <v>15.247942299350269</v>
      </c>
      <c r="X45" s="58">
        <v>16.698448299465081</v>
      </c>
      <c r="Y45" s="58">
        <v>18.296790398525477</v>
      </c>
      <c r="Z45" s="58">
        <v>19.887862999999861</v>
      </c>
      <c r="AA45" s="58">
        <v>21.380101319776969</v>
      </c>
      <c r="AB45" s="58">
        <v>22.784996280079387</v>
      </c>
      <c r="AC45" s="58">
        <v>24.137386110231716</v>
      </c>
      <c r="AD45" s="58">
        <v>25.433142089175366</v>
      </c>
      <c r="AE45" s="58">
        <v>26.740159526289013</v>
      </c>
      <c r="AF45" s="58">
        <v>28.165332305517683</v>
      </c>
      <c r="AG45" s="58">
        <v>29.664973683588649</v>
      </c>
      <c r="AH45" s="58">
        <v>31.424207593420078</v>
      </c>
      <c r="AI45" s="58">
        <v>33.437272118877495</v>
      </c>
      <c r="AJ45" s="58">
        <v>35.857365988805896</v>
      </c>
      <c r="AK45" s="58">
        <v>38.675094246606889</v>
      </c>
      <c r="AL45" s="58">
        <v>42.204811491979655</v>
      </c>
      <c r="AM45" s="58">
        <v>46.539225829711071</v>
      </c>
      <c r="AN45" s="58">
        <v>51.795201300504573</v>
      </c>
      <c r="AO45" s="58">
        <v>58.105808324797188</v>
      </c>
      <c r="AP45" s="58">
        <v>65.497880921570399</v>
      </c>
      <c r="AQ45" s="58">
        <v>74.002418524901188</v>
      </c>
      <c r="AR45" s="58">
        <v>83.947275507468177</v>
      </c>
      <c r="AS45" s="58">
        <v>95.641015919520342</v>
      </c>
      <c r="AT45" s="58">
        <v>108.99618265054798</v>
      </c>
      <c r="AU45" s="58">
        <v>124.73541977856945</v>
      </c>
      <c r="AV45" s="58">
        <v>142.46181601519325</v>
      </c>
      <c r="AW45" s="58">
        <v>162.90497211711272</v>
      </c>
      <c r="AX45" s="58">
        <v>186.04815448785038</v>
      </c>
      <c r="AY45" s="58">
        <v>213.00893667062147</v>
      </c>
      <c r="AZ45" s="59">
        <v>243.57671157697433</v>
      </c>
    </row>
    <row r="46" spans="1:52" ht="11.65" customHeight="1" x14ac:dyDescent="0.25">
      <c r="A46" s="56" t="s">
        <v>38</v>
      </c>
      <c r="B46" s="27">
        <v>1.5081858342509006E-2</v>
      </c>
      <c r="C46" s="27">
        <v>2.8203233537966381E-2</v>
      </c>
      <c r="D46" s="27">
        <v>7.5571983414587748E-2</v>
      </c>
      <c r="E46" s="27">
        <v>0.10432822647066545</v>
      </c>
      <c r="F46" s="27">
        <v>0.11656467115063275</v>
      </c>
      <c r="G46" s="27">
        <v>0.13311773355711989</v>
      </c>
      <c r="H46" s="27">
        <v>0.21003917037888345</v>
      </c>
      <c r="I46" s="27">
        <v>0.24146806996336106</v>
      </c>
      <c r="J46" s="27">
        <v>0.40571068721844156</v>
      </c>
      <c r="K46" s="27">
        <v>0.5413866466743994</v>
      </c>
      <c r="L46" s="27">
        <v>0.7657426723934041</v>
      </c>
      <c r="M46" s="27">
        <v>0.69865922582057427</v>
      </c>
      <c r="N46" s="27">
        <v>0.59597451162596415</v>
      </c>
      <c r="O46" s="27">
        <v>0.53697291363910316</v>
      </c>
      <c r="P46" s="27">
        <v>0.51162115095606187</v>
      </c>
      <c r="Q46" s="58">
        <v>0.4324272690769379</v>
      </c>
      <c r="R46" s="58">
        <v>0.4369059627596471</v>
      </c>
      <c r="S46" s="58">
        <v>0.45459734875361751</v>
      </c>
      <c r="T46" s="58">
        <v>0.45078606443700719</v>
      </c>
      <c r="U46" s="58">
        <v>0.47156881520130189</v>
      </c>
      <c r="V46" s="58">
        <v>0.51175790532803034</v>
      </c>
      <c r="W46" s="58">
        <v>0.56339712149113053</v>
      </c>
      <c r="X46" s="58">
        <v>0.62539936476820912</v>
      </c>
      <c r="Y46" s="58">
        <v>0.74754434500506439</v>
      </c>
      <c r="Z46" s="58">
        <v>0.91771544293030716</v>
      </c>
      <c r="AA46" s="58">
        <v>1.0867972357551792</v>
      </c>
      <c r="AB46" s="58">
        <v>1.3085496621748294</v>
      </c>
      <c r="AC46" s="58">
        <v>1.6616035416084263</v>
      </c>
      <c r="AD46" s="58">
        <v>2.1515982446464412</v>
      </c>
      <c r="AE46" s="58">
        <v>2.8303796803934369</v>
      </c>
      <c r="AF46" s="58">
        <v>3.7843768922320091</v>
      </c>
      <c r="AG46" s="58">
        <v>5.0729087597295575</v>
      </c>
      <c r="AH46" s="58">
        <v>6.8710226371348497</v>
      </c>
      <c r="AI46" s="58">
        <v>9.2819578078984115</v>
      </c>
      <c r="AJ46" s="58">
        <v>12.516583175626595</v>
      </c>
      <c r="AK46" s="58">
        <v>16.784304084866555</v>
      </c>
      <c r="AL46" s="58">
        <v>21.985218390977543</v>
      </c>
      <c r="AM46" s="58">
        <v>28.341084895687363</v>
      </c>
      <c r="AN46" s="58">
        <v>36.13878974434612</v>
      </c>
      <c r="AO46" s="58">
        <v>45.328293360387221</v>
      </c>
      <c r="AP46" s="58">
        <v>55.883083063858564</v>
      </c>
      <c r="AQ46" s="58">
        <v>67.242226408294329</v>
      </c>
      <c r="AR46" s="58">
        <v>79.103981445486269</v>
      </c>
      <c r="AS46" s="58">
        <v>91.340898308149463</v>
      </c>
      <c r="AT46" s="58">
        <v>103.54980770476172</v>
      </c>
      <c r="AU46" s="58">
        <v>115.68660642884014</v>
      </c>
      <c r="AV46" s="58">
        <v>126.81766512028447</v>
      </c>
      <c r="AW46" s="58">
        <v>136.81377233781473</v>
      </c>
      <c r="AX46" s="58">
        <v>145.47669020548483</v>
      </c>
      <c r="AY46" s="58">
        <v>152.72159321834224</v>
      </c>
      <c r="AZ46" s="59">
        <v>158.62652694428678</v>
      </c>
    </row>
    <row r="47" spans="1:52" ht="11.65" customHeight="1" x14ac:dyDescent="0.35">
      <c r="A47" s="16" t="s">
        <v>42</v>
      </c>
      <c r="B47" s="27">
        <v>14693.367848972777</v>
      </c>
      <c r="C47" s="27">
        <v>14665.693512174445</v>
      </c>
      <c r="D47" s="27">
        <v>14586.329744306322</v>
      </c>
      <c r="E47" s="27">
        <v>14553.349979432689</v>
      </c>
      <c r="F47" s="27">
        <v>14588.257847885749</v>
      </c>
      <c r="G47" s="27">
        <v>14362.839572534765</v>
      </c>
      <c r="H47" s="27">
        <v>14438.249169158307</v>
      </c>
      <c r="I47" s="27">
        <v>14430.004436868738</v>
      </c>
      <c r="J47" s="27">
        <v>14437.09668727419</v>
      </c>
      <c r="K47" s="27">
        <v>14163.229181921219</v>
      </c>
      <c r="L47" s="27">
        <v>14070.716868911466</v>
      </c>
      <c r="M47" s="27">
        <v>13906.323967121583</v>
      </c>
      <c r="N47" s="27">
        <v>13479.865237706535</v>
      </c>
      <c r="O47" s="27">
        <v>13466.950576822686</v>
      </c>
      <c r="P47" s="27">
        <v>13617.563366268405</v>
      </c>
      <c r="Q47" s="27">
        <v>13855.821050123208</v>
      </c>
      <c r="R47" s="73">
        <f>R48+R49</f>
        <v>13871.380395423828</v>
      </c>
      <c r="S47" s="73">
        <f t="shared" ref="S47:AZ47" si="14">S48+S49</f>
        <v>14086.767412384768</v>
      </c>
      <c r="T47" s="73">
        <f t="shared" si="14"/>
        <v>14190.868461439626</v>
      </c>
      <c r="U47" s="73">
        <f t="shared" si="14"/>
        <v>14212.533153286022</v>
      </c>
      <c r="V47" s="73">
        <f t="shared" si="14"/>
        <v>14171.887458919353</v>
      </c>
      <c r="W47" s="73">
        <f t="shared" si="14"/>
        <v>14085.768301207827</v>
      </c>
      <c r="X47" s="73">
        <f t="shared" si="14"/>
        <v>13949.896400795356</v>
      </c>
      <c r="Y47" s="73">
        <f t="shared" si="14"/>
        <v>13802.460194655683</v>
      </c>
      <c r="Z47" s="73">
        <f t="shared" si="14"/>
        <v>13643.397438877053</v>
      </c>
      <c r="AA47" s="73">
        <f t="shared" si="14"/>
        <v>13474.417867733402</v>
      </c>
      <c r="AB47" s="73">
        <f t="shared" si="14"/>
        <v>13303.119983099314</v>
      </c>
      <c r="AC47" s="73">
        <f t="shared" si="14"/>
        <v>13127.529479544437</v>
      </c>
      <c r="AD47" s="73">
        <f t="shared" si="14"/>
        <v>12958.398257266579</v>
      </c>
      <c r="AE47" s="73">
        <f t="shared" si="14"/>
        <v>12783.576998229699</v>
      </c>
      <c r="AF47" s="73">
        <f t="shared" si="14"/>
        <v>12602.070801363527</v>
      </c>
      <c r="AG47" s="73">
        <f t="shared" si="14"/>
        <v>12405.327618133282</v>
      </c>
      <c r="AH47" s="73">
        <f t="shared" si="14"/>
        <v>12195.692432913715</v>
      </c>
      <c r="AI47" s="73">
        <f t="shared" si="14"/>
        <v>11979.901360922209</v>
      </c>
      <c r="AJ47" s="73">
        <f t="shared" si="14"/>
        <v>11770.132114742006</v>
      </c>
      <c r="AK47" s="73">
        <f t="shared" si="14"/>
        <v>11551.037219276119</v>
      </c>
      <c r="AL47" s="73">
        <f t="shared" si="14"/>
        <v>11323.184878199272</v>
      </c>
      <c r="AM47" s="73">
        <f t="shared" si="14"/>
        <v>11089.823381524096</v>
      </c>
      <c r="AN47" s="73">
        <f t="shared" si="14"/>
        <v>10848.380231148294</v>
      </c>
      <c r="AO47" s="73">
        <f t="shared" si="14"/>
        <v>10600.435012105363</v>
      </c>
      <c r="AP47" s="73">
        <f t="shared" si="14"/>
        <v>10355.202854769897</v>
      </c>
      <c r="AQ47" s="73">
        <f t="shared" si="14"/>
        <v>10105.422991312875</v>
      </c>
      <c r="AR47" s="73">
        <f t="shared" si="14"/>
        <v>9850.1523698834062</v>
      </c>
      <c r="AS47" s="73">
        <f t="shared" si="14"/>
        <v>9592.9517981724748</v>
      </c>
      <c r="AT47" s="73">
        <f t="shared" si="14"/>
        <v>9336.9368306029337</v>
      </c>
      <c r="AU47" s="73">
        <f t="shared" si="14"/>
        <v>9082.9339057200978</v>
      </c>
      <c r="AV47" s="73">
        <f t="shared" si="14"/>
        <v>8834.3940450481987</v>
      </c>
      <c r="AW47" s="73">
        <f t="shared" si="14"/>
        <v>8592.4145231698785</v>
      </c>
      <c r="AX47" s="73">
        <f t="shared" si="14"/>
        <v>8361.4222275314405</v>
      </c>
      <c r="AY47" s="73">
        <f t="shared" si="14"/>
        <v>8136.3959302097437</v>
      </c>
      <c r="AZ47" s="73">
        <f t="shared" si="14"/>
        <v>7920.9761559513499</v>
      </c>
    </row>
    <row r="48" spans="1:52" ht="11.65" customHeight="1" x14ac:dyDescent="0.25">
      <c r="A48" s="55" t="s">
        <v>43</v>
      </c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63">
        <v>13053.826755835857</v>
      </c>
      <c r="R48" s="63">
        <v>13048.881842026462</v>
      </c>
      <c r="S48" s="63">
        <v>13229.174787983897</v>
      </c>
      <c r="T48" s="63">
        <v>13310.454363221397</v>
      </c>
      <c r="U48" s="63">
        <v>13308.496996575012</v>
      </c>
      <c r="V48" s="63">
        <v>13248.922004775979</v>
      </c>
      <c r="W48" s="63">
        <v>13151.619519226637</v>
      </c>
      <c r="X48" s="63">
        <v>13008.164974429441</v>
      </c>
      <c r="Y48" s="63">
        <v>12864.249833080748</v>
      </c>
      <c r="Z48" s="63">
        <v>12709.60025035248</v>
      </c>
      <c r="AA48" s="63">
        <v>12545.846233659009</v>
      </c>
      <c r="AB48" s="63">
        <v>12380.003502425901</v>
      </c>
      <c r="AC48" s="63">
        <v>12210.321628971269</v>
      </c>
      <c r="AD48" s="63">
        <v>12046.848901229585</v>
      </c>
      <c r="AE48" s="63">
        <v>11878.100546603391</v>
      </c>
      <c r="AF48" s="63">
        <v>11703.143117801221</v>
      </c>
      <c r="AG48" s="63">
        <v>11516.751410436918</v>
      </c>
      <c r="AH48" s="63">
        <v>11318.429030214345</v>
      </c>
      <c r="AI48" s="63">
        <v>11114.421052618085</v>
      </c>
      <c r="AJ48" s="63">
        <v>10915.945028161241</v>
      </c>
      <c r="AK48" s="63">
        <v>10708.870289687951</v>
      </c>
      <c r="AL48" s="63">
        <v>10493.776603354174</v>
      </c>
      <c r="AM48" s="63">
        <v>10273.703187436937</v>
      </c>
      <c r="AN48" s="63">
        <v>10046.27068131345</v>
      </c>
      <c r="AO48" s="63">
        <v>9812.9068025087763</v>
      </c>
      <c r="AP48" s="63">
        <v>9582.1038162296063</v>
      </c>
      <c r="AQ48" s="63">
        <v>9347.1514493070299</v>
      </c>
      <c r="AR48" s="63">
        <v>9107.1663036010868</v>
      </c>
      <c r="AS48" s="63">
        <v>8865.4638421971831</v>
      </c>
      <c r="AT48" s="63">
        <v>8624.9630824197047</v>
      </c>
      <c r="AU48" s="63">
        <v>8386.404844918854</v>
      </c>
      <c r="AV48" s="63">
        <v>8153.0439799854121</v>
      </c>
      <c r="AW48" s="63">
        <v>7925.8955167813901</v>
      </c>
      <c r="AX48" s="63">
        <v>7709.0635166489892</v>
      </c>
      <c r="AY48" s="63">
        <v>7497.9106872850552</v>
      </c>
      <c r="AZ48" s="64">
        <v>7295.7911629345654</v>
      </c>
    </row>
    <row r="49" spans="1:52" ht="11.65" customHeight="1" x14ac:dyDescent="0.25">
      <c r="A49" s="56" t="s">
        <v>38</v>
      </c>
      <c r="B49" s="27">
        <v>53.214257475533579</v>
      </c>
      <c r="C49" s="27">
        <v>64.57283534518929</v>
      </c>
      <c r="D49" s="27">
        <v>72.119263327544772</v>
      </c>
      <c r="E49" s="27">
        <v>85.302623539503514</v>
      </c>
      <c r="F49" s="27">
        <v>117.29632876785921</v>
      </c>
      <c r="G49" s="27">
        <v>181.05982518763119</v>
      </c>
      <c r="H49" s="27">
        <v>308.49981429998513</v>
      </c>
      <c r="I49" s="27">
        <v>414.21757609226955</v>
      </c>
      <c r="J49" s="27">
        <v>543.0128887686061</v>
      </c>
      <c r="K49" s="27">
        <v>638.45314085279654</v>
      </c>
      <c r="L49" s="27">
        <v>674.6710831218337</v>
      </c>
      <c r="M49" s="27">
        <v>713.26582074381633</v>
      </c>
      <c r="N49" s="27">
        <v>756.21459411773299</v>
      </c>
      <c r="O49" s="27">
        <v>722.89544555134671</v>
      </c>
      <c r="P49" s="27">
        <v>780.71931680885245</v>
      </c>
      <c r="Q49" s="58">
        <v>801.34948681701906</v>
      </c>
      <c r="R49" s="58">
        <v>822.49855339736723</v>
      </c>
      <c r="S49" s="58">
        <v>857.59262440087059</v>
      </c>
      <c r="T49" s="58">
        <v>880.41409821822924</v>
      </c>
      <c r="U49" s="58">
        <v>904.03615671101102</v>
      </c>
      <c r="V49" s="58">
        <v>922.96545414337436</v>
      </c>
      <c r="W49" s="58">
        <v>934.1487819811905</v>
      </c>
      <c r="X49" s="58">
        <v>941.73142636591604</v>
      </c>
      <c r="Y49" s="58">
        <v>938.21036157493552</v>
      </c>
      <c r="Z49" s="58">
        <v>933.79718852457347</v>
      </c>
      <c r="AA49" s="58">
        <v>928.57163407439248</v>
      </c>
      <c r="AB49" s="58">
        <v>923.11648067341218</v>
      </c>
      <c r="AC49" s="58">
        <v>917.20785057316789</v>
      </c>
      <c r="AD49" s="58">
        <v>911.54935603699494</v>
      </c>
      <c r="AE49" s="58">
        <v>905.4764516263084</v>
      </c>
      <c r="AF49" s="58">
        <v>898.92768356230533</v>
      </c>
      <c r="AG49" s="58">
        <v>888.57620769636389</v>
      </c>
      <c r="AH49" s="58">
        <v>877.26340269936975</v>
      </c>
      <c r="AI49" s="58">
        <v>865.48030830412517</v>
      </c>
      <c r="AJ49" s="58">
        <v>854.18708658076571</v>
      </c>
      <c r="AK49" s="58">
        <v>842.16692958816725</v>
      </c>
      <c r="AL49" s="58">
        <v>829.40827484509896</v>
      </c>
      <c r="AM49" s="58">
        <v>816.12019408715935</v>
      </c>
      <c r="AN49" s="58">
        <v>802.10954983484385</v>
      </c>
      <c r="AO49" s="58">
        <v>787.52820959658709</v>
      </c>
      <c r="AP49" s="58">
        <v>773.0990385402913</v>
      </c>
      <c r="AQ49" s="58">
        <v>758.27154200584494</v>
      </c>
      <c r="AR49" s="58">
        <v>742.98606628231869</v>
      </c>
      <c r="AS49" s="58">
        <v>727.48795597529113</v>
      </c>
      <c r="AT49" s="58">
        <v>711.97374818322817</v>
      </c>
      <c r="AU49" s="58">
        <v>696.52906080124376</v>
      </c>
      <c r="AV49" s="58">
        <v>681.35006506278739</v>
      </c>
      <c r="AW49" s="58">
        <v>666.51900638848906</v>
      </c>
      <c r="AX49" s="58">
        <v>652.35871088245062</v>
      </c>
      <c r="AY49" s="58">
        <v>638.48524292468824</v>
      </c>
      <c r="AZ49" s="59">
        <v>625.1849930167848</v>
      </c>
    </row>
    <row r="50" spans="1:52" ht="11.65" customHeight="1" x14ac:dyDescent="0.25">
      <c r="A50" s="16" t="s">
        <v>44</v>
      </c>
      <c r="B50" s="27">
        <v>13.224308383359222</v>
      </c>
      <c r="C50" s="27">
        <v>12.882763821341015</v>
      </c>
      <c r="D50" s="27">
        <v>12.2307804088308</v>
      </c>
      <c r="E50" s="27">
        <v>11.856484224676109</v>
      </c>
      <c r="F50" s="27">
        <v>23.101457364559248</v>
      </c>
      <c r="G50" s="27">
        <v>23.392349708626814</v>
      </c>
      <c r="H50" s="27">
        <v>22.629794107789007</v>
      </c>
      <c r="I50" s="27">
        <v>23.878988576127885</v>
      </c>
      <c r="J50" s="27">
        <v>24.278357734569212</v>
      </c>
      <c r="K50" s="27">
        <v>25.444993984024133</v>
      </c>
      <c r="L50" s="27">
        <v>25.779552342072776</v>
      </c>
      <c r="M50" s="27">
        <v>25.29705791548869</v>
      </c>
      <c r="N50" s="27">
        <v>24.172511062957664</v>
      </c>
      <c r="O50" s="27">
        <v>23.586338517727395</v>
      </c>
      <c r="P50" s="27">
        <v>23.173714570048777</v>
      </c>
      <c r="Q50" s="63">
        <v>21.925543612947141</v>
      </c>
      <c r="R50" s="63">
        <v>21.282330278129084</v>
      </c>
      <c r="S50" s="63">
        <v>20.79734017620882</v>
      </c>
      <c r="T50" s="63">
        <v>19.551465764316298</v>
      </c>
      <c r="U50" s="63">
        <v>18.772337309283273</v>
      </c>
      <c r="V50" s="63">
        <v>18.433615636178921</v>
      </c>
      <c r="W50" s="63">
        <v>18.550595904736422</v>
      </c>
      <c r="X50" s="63">
        <v>18.971930154684664</v>
      </c>
      <c r="Y50" s="63">
        <v>19.579798239802514</v>
      </c>
      <c r="Z50" s="63">
        <v>20.35174031659286</v>
      </c>
      <c r="AA50" s="63">
        <v>21.153188540420953</v>
      </c>
      <c r="AB50" s="63">
        <v>21.865855585202105</v>
      </c>
      <c r="AC50" s="63">
        <v>22.512975514967327</v>
      </c>
      <c r="AD50" s="63">
        <v>22.993916134349362</v>
      </c>
      <c r="AE50" s="63">
        <v>23.376413938043036</v>
      </c>
      <c r="AF50" s="63">
        <v>23.609921888469625</v>
      </c>
      <c r="AG50" s="63">
        <v>23.712915103911794</v>
      </c>
      <c r="AH50" s="63">
        <v>23.748644419014468</v>
      </c>
      <c r="AI50" s="63">
        <v>23.70346541774736</v>
      </c>
      <c r="AJ50" s="63">
        <v>23.604334110221536</v>
      </c>
      <c r="AK50" s="63">
        <v>23.322137591864703</v>
      </c>
      <c r="AL50" s="63">
        <v>23.006471927165961</v>
      </c>
      <c r="AM50" s="63">
        <v>22.680568903338667</v>
      </c>
      <c r="AN50" s="63">
        <v>22.329289728202912</v>
      </c>
      <c r="AO50" s="63">
        <v>21.957687527509712</v>
      </c>
      <c r="AP50" s="63">
        <v>21.622215027655429</v>
      </c>
      <c r="AQ50" s="63">
        <v>21.258815737013169</v>
      </c>
      <c r="AR50" s="63">
        <v>20.923647178605307</v>
      </c>
      <c r="AS50" s="63">
        <v>20.512276634514492</v>
      </c>
      <c r="AT50" s="63">
        <v>20.098869340097643</v>
      </c>
      <c r="AU50" s="63">
        <v>19.733657484992641</v>
      </c>
      <c r="AV50" s="63">
        <v>19.355735975932433</v>
      </c>
      <c r="AW50" s="63">
        <v>19.023422419831192</v>
      </c>
      <c r="AX50" s="63">
        <v>18.568863348938372</v>
      </c>
      <c r="AY50" s="63">
        <v>18.171400124515547</v>
      </c>
      <c r="AZ50" s="64">
        <v>17.819833798538543</v>
      </c>
    </row>
    <row r="51" spans="1:52" ht="11.65" customHeight="1" x14ac:dyDescent="0.35">
      <c r="A51" s="16" t="s">
        <v>45</v>
      </c>
      <c r="B51" s="27">
        <v>68.227383725015841</v>
      </c>
      <c r="C51" s="27">
        <v>106.04481593317105</v>
      </c>
      <c r="D51" s="27">
        <v>109.12037912364156</v>
      </c>
      <c r="E51" s="27">
        <v>161.49917610525009</v>
      </c>
      <c r="F51" s="27">
        <v>179.47791233831668</v>
      </c>
      <c r="G51" s="27">
        <v>184.73380847456286</v>
      </c>
      <c r="H51" s="27">
        <v>245.80839939974302</v>
      </c>
      <c r="I51" s="27">
        <v>269.06834745940449</v>
      </c>
      <c r="J51" s="27">
        <v>285.93287124119195</v>
      </c>
      <c r="K51" s="27">
        <v>329.65665065471273</v>
      </c>
      <c r="L51" s="27">
        <v>362.34670663728411</v>
      </c>
      <c r="M51" s="27">
        <v>432.30206166670473</v>
      </c>
      <c r="N51" s="27">
        <v>499.92443280824074</v>
      </c>
      <c r="O51" s="27">
        <v>518.55059427661945</v>
      </c>
      <c r="P51" s="27">
        <v>540.55901984752984</v>
      </c>
      <c r="Q51" s="27">
        <v>775.11796499400282</v>
      </c>
      <c r="R51" s="73">
        <f>R52+R53</f>
        <v>814.73893340118616</v>
      </c>
      <c r="S51" s="73">
        <f t="shared" ref="S51:AZ51" si="15">S52+S53</f>
        <v>862.40469545757503</v>
      </c>
      <c r="T51" s="73">
        <f t="shared" si="15"/>
        <v>912.83722562645949</v>
      </c>
      <c r="U51" s="73">
        <f t="shared" si="15"/>
        <v>964.44758949390393</v>
      </c>
      <c r="V51" s="73">
        <f t="shared" si="15"/>
        <v>1015.7557542568607</v>
      </c>
      <c r="W51" s="73">
        <f t="shared" si="15"/>
        <v>1066.7480874333601</v>
      </c>
      <c r="X51" s="73">
        <f t="shared" si="15"/>
        <v>1115.5465192624645</v>
      </c>
      <c r="Y51" s="73">
        <f t="shared" si="15"/>
        <v>1165.0284598825876</v>
      </c>
      <c r="Z51" s="73">
        <f t="shared" si="15"/>
        <v>1213.7891106073403</v>
      </c>
      <c r="AA51" s="73">
        <f t="shared" si="15"/>
        <v>1260.9227626283175</v>
      </c>
      <c r="AB51" s="73">
        <f t="shared" si="15"/>
        <v>1306.6744960050085</v>
      </c>
      <c r="AC51" s="73">
        <f t="shared" si="15"/>
        <v>1351.0095349506371</v>
      </c>
      <c r="AD51" s="73">
        <f t="shared" si="15"/>
        <v>1394.222403602146</v>
      </c>
      <c r="AE51" s="73">
        <f t="shared" si="15"/>
        <v>1437.6737422943838</v>
      </c>
      <c r="AF51" s="73">
        <f t="shared" si="15"/>
        <v>1481.2337369945783</v>
      </c>
      <c r="AG51" s="73">
        <f t="shared" si="15"/>
        <v>1524.5499586000708</v>
      </c>
      <c r="AH51" s="73">
        <f t="shared" si="15"/>
        <v>1566.5110460421347</v>
      </c>
      <c r="AI51" s="73">
        <f t="shared" si="15"/>
        <v>1606.9696851968008</v>
      </c>
      <c r="AJ51" s="73">
        <f t="shared" si="15"/>
        <v>1647.4016444104841</v>
      </c>
      <c r="AK51" s="73">
        <f t="shared" si="15"/>
        <v>1683.4268484344343</v>
      </c>
      <c r="AL51" s="73">
        <f t="shared" si="15"/>
        <v>1714.834639218232</v>
      </c>
      <c r="AM51" s="73">
        <f t="shared" si="15"/>
        <v>1741.5404023228391</v>
      </c>
      <c r="AN51" s="73">
        <f t="shared" si="15"/>
        <v>1762.9970568638641</v>
      </c>
      <c r="AO51" s="73">
        <f t="shared" si="15"/>
        <v>1779.1968025833582</v>
      </c>
      <c r="AP51" s="73">
        <f t="shared" si="15"/>
        <v>1793.1440445237149</v>
      </c>
      <c r="AQ51" s="73">
        <f t="shared" si="15"/>
        <v>1801.8253791194859</v>
      </c>
      <c r="AR51" s="73">
        <f t="shared" si="15"/>
        <v>1805.8091890144897</v>
      </c>
      <c r="AS51" s="73">
        <f t="shared" si="15"/>
        <v>1805.2328794680245</v>
      </c>
      <c r="AT51" s="73">
        <f t="shared" si="15"/>
        <v>1801.334576348645</v>
      </c>
      <c r="AU51" s="73">
        <f t="shared" si="15"/>
        <v>1793.5378281674336</v>
      </c>
      <c r="AV51" s="73">
        <f t="shared" si="15"/>
        <v>1782.1033316375019</v>
      </c>
      <c r="AW51" s="73">
        <f t="shared" si="15"/>
        <v>1767.4533900932795</v>
      </c>
      <c r="AX51" s="73">
        <f t="shared" si="15"/>
        <v>1750.2873877600539</v>
      </c>
      <c r="AY51" s="73">
        <f t="shared" si="15"/>
        <v>1730.4088704608412</v>
      </c>
      <c r="AZ51" s="73">
        <f t="shared" si="15"/>
        <v>1708.1229942285972</v>
      </c>
    </row>
    <row r="52" spans="1:52" ht="11.65" customHeight="1" x14ac:dyDescent="0.25">
      <c r="A52" s="57" t="s">
        <v>46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65">
        <v>706.64813286377819</v>
      </c>
      <c r="R52" s="65">
        <v>745.15433064033607</v>
      </c>
      <c r="S52" s="65">
        <v>790.5428971039612</v>
      </c>
      <c r="T52" s="65">
        <v>838.59216833648509</v>
      </c>
      <c r="U52" s="65">
        <v>887.62492527831068</v>
      </c>
      <c r="V52" s="65">
        <v>936.06980932021202</v>
      </c>
      <c r="W52" s="65">
        <v>983.9389803095811</v>
      </c>
      <c r="X52" s="65">
        <v>1029.3845318353171</v>
      </c>
      <c r="Y52" s="65">
        <v>1075.1761474750442</v>
      </c>
      <c r="Z52" s="65">
        <v>1119.9671165001134</v>
      </c>
      <c r="AA52" s="65">
        <v>1162.8790918088414</v>
      </c>
      <c r="AB52" s="65">
        <v>1204.1055166240599</v>
      </c>
      <c r="AC52" s="65">
        <v>1243.8160639686907</v>
      </c>
      <c r="AD52" s="65">
        <v>1282.3261470946738</v>
      </c>
      <c r="AE52" s="65">
        <v>1320.9698762156975</v>
      </c>
      <c r="AF52" s="65">
        <v>1359.775109382811</v>
      </c>
      <c r="AG52" s="65">
        <v>1398.6088573205441</v>
      </c>
      <c r="AH52" s="65">
        <v>1436.3645571960808</v>
      </c>
      <c r="AI52" s="65">
        <v>1472.7252392525634</v>
      </c>
      <c r="AJ52" s="65">
        <v>1509.2191591984972</v>
      </c>
      <c r="AK52" s="65">
        <v>1541.5571649881176</v>
      </c>
      <c r="AL52" s="65">
        <v>1569.5320674343311</v>
      </c>
      <c r="AM52" s="65">
        <v>1593.0689871024258</v>
      </c>
      <c r="AN52" s="65">
        <v>1611.5768880813146</v>
      </c>
      <c r="AO52" s="65">
        <v>1625.0199296276548</v>
      </c>
      <c r="AP52" s="65">
        <v>1636.3370759075422</v>
      </c>
      <c r="AQ52" s="65">
        <v>1642.6190203142828</v>
      </c>
      <c r="AR52" s="65">
        <v>1644.3843648839795</v>
      </c>
      <c r="AS52" s="65">
        <v>1641.7039889964474</v>
      </c>
      <c r="AT52" s="65">
        <v>1635.6694795853502</v>
      </c>
      <c r="AU52" s="65">
        <v>1625.9164081509132</v>
      </c>
      <c r="AV52" s="65">
        <v>1612.4145598091256</v>
      </c>
      <c r="AW52" s="65">
        <v>1595.7056772114258</v>
      </c>
      <c r="AX52" s="65">
        <v>1576.4128160424384</v>
      </c>
      <c r="AY52" s="65">
        <v>1554.3621896374434</v>
      </c>
      <c r="AZ52" s="66">
        <v>1529.850533195998</v>
      </c>
    </row>
    <row r="53" spans="1:52" ht="11.65" customHeight="1" x14ac:dyDescent="0.25">
      <c r="A53" s="56" t="s">
        <v>47</v>
      </c>
      <c r="B53" s="27">
        <v>0</v>
      </c>
      <c r="C53" s="27">
        <v>0</v>
      </c>
      <c r="D53" s="27">
        <v>0</v>
      </c>
      <c r="E53" s="27">
        <v>0</v>
      </c>
      <c r="F53" s="27">
        <v>0</v>
      </c>
      <c r="G53" s="27">
        <v>0</v>
      </c>
      <c r="H53" s="27">
        <v>0</v>
      </c>
      <c r="I53" s="27">
        <v>0</v>
      </c>
      <c r="J53" s="27">
        <v>14.956782468918595</v>
      </c>
      <c r="K53" s="27">
        <v>16.432674713265115</v>
      </c>
      <c r="L53" s="27">
        <v>16.708619768442599</v>
      </c>
      <c r="M53" s="27">
        <v>49.889308765719747</v>
      </c>
      <c r="N53" s="27">
        <v>56.572750513865429</v>
      </c>
      <c r="O53" s="27">
        <v>61.682650900378327</v>
      </c>
      <c r="P53" s="27">
        <v>67.361505203526789</v>
      </c>
      <c r="Q53" s="63">
        <v>68.469832130224617</v>
      </c>
      <c r="R53" s="63">
        <v>69.584602760850132</v>
      </c>
      <c r="S53" s="63">
        <v>71.861798353613864</v>
      </c>
      <c r="T53" s="63">
        <v>74.245057289974397</v>
      </c>
      <c r="U53" s="63">
        <v>76.822664215593235</v>
      </c>
      <c r="V53" s="63">
        <v>79.685944936648639</v>
      </c>
      <c r="W53" s="63">
        <v>82.809107123779071</v>
      </c>
      <c r="X53" s="63">
        <v>86.161987427147224</v>
      </c>
      <c r="Y53" s="63">
        <v>89.852312407543508</v>
      </c>
      <c r="Z53" s="63">
        <v>93.821994107226899</v>
      </c>
      <c r="AA53" s="63">
        <v>98.043670819476048</v>
      </c>
      <c r="AB53" s="63">
        <v>102.56897938094865</v>
      </c>
      <c r="AC53" s="63">
        <v>107.19347098194645</v>
      </c>
      <c r="AD53" s="63">
        <v>111.89625650747202</v>
      </c>
      <c r="AE53" s="63">
        <v>116.7038660786864</v>
      </c>
      <c r="AF53" s="63">
        <v>121.4586276117672</v>
      </c>
      <c r="AG53" s="63">
        <v>125.94110127952681</v>
      </c>
      <c r="AH53" s="63">
        <v>130.14648884605396</v>
      </c>
      <c r="AI53" s="63">
        <v>134.2444459442375</v>
      </c>
      <c r="AJ53" s="63">
        <v>138.18248521198694</v>
      </c>
      <c r="AK53" s="63">
        <v>141.86968344631666</v>
      </c>
      <c r="AL53" s="63">
        <v>145.30257178390099</v>
      </c>
      <c r="AM53" s="63">
        <v>148.47141522041335</v>
      </c>
      <c r="AN53" s="63">
        <v>151.42016878254964</v>
      </c>
      <c r="AO53" s="63">
        <v>154.17687295570337</v>
      </c>
      <c r="AP53" s="63">
        <v>156.80696861617281</v>
      </c>
      <c r="AQ53" s="63">
        <v>159.206358805203</v>
      </c>
      <c r="AR53" s="63">
        <v>161.42482413051016</v>
      </c>
      <c r="AS53" s="63">
        <v>163.52889047157711</v>
      </c>
      <c r="AT53" s="63">
        <v>165.66509676329466</v>
      </c>
      <c r="AU53" s="63">
        <v>167.62142001652049</v>
      </c>
      <c r="AV53" s="63">
        <v>169.68877182837625</v>
      </c>
      <c r="AW53" s="63">
        <v>171.74771288185363</v>
      </c>
      <c r="AX53" s="63">
        <v>173.8745717176154</v>
      </c>
      <c r="AY53" s="63">
        <v>176.04668082339771</v>
      </c>
      <c r="AZ53" s="64">
        <v>178.27246103259927</v>
      </c>
    </row>
    <row r="54" spans="1:52" ht="11.65" customHeight="1" x14ac:dyDescent="0.25">
      <c r="A54" s="16" t="s">
        <v>48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63">
        <f>Q55+Q56</f>
        <v>0</v>
      </c>
      <c r="R54" s="80">
        <f t="shared" ref="R54:AZ54" si="16">R55+R56</f>
        <v>2.8496630417463749</v>
      </c>
      <c r="S54" s="63">
        <f t="shared" si="16"/>
        <v>6.9306365791307005</v>
      </c>
      <c r="T54" s="63">
        <f t="shared" si="16"/>
        <v>11.471843454867416</v>
      </c>
      <c r="U54" s="63">
        <f t="shared" si="16"/>
        <v>16.421030025604161</v>
      </c>
      <c r="V54" s="63">
        <f t="shared" si="16"/>
        <v>21.671197400223377</v>
      </c>
      <c r="W54" s="63">
        <f t="shared" si="16"/>
        <v>27.156783746933392</v>
      </c>
      <c r="X54" s="63">
        <f t="shared" si="16"/>
        <v>32.708005506905067</v>
      </c>
      <c r="Y54" s="63">
        <f t="shared" si="16"/>
        <v>38.387305515914463</v>
      </c>
      <c r="Z54" s="63">
        <f t="shared" si="16"/>
        <v>43.951976512620362</v>
      </c>
      <c r="AA54" s="63">
        <f t="shared" si="16"/>
        <v>49.216439482823532</v>
      </c>
      <c r="AB54" s="63">
        <f t="shared" si="16"/>
        <v>54.151108859441109</v>
      </c>
      <c r="AC54" s="63">
        <f t="shared" si="16"/>
        <v>58.831236199581021</v>
      </c>
      <c r="AD54" s="63">
        <f t="shared" si="16"/>
        <v>63.040242162399238</v>
      </c>
      <c r="AE54" s="63">
        <f t="shared" si="16"/>
        <v>67.138330403492716</v>
      </c>
      <c r="AF54" s="63">
        <f t="shared" si="16"/>
        <v>71.084962044970069</v>
      </c>
      <c r="AG54" s="63">
        <f t="shared" si="16"/>
        <v>74.868651118033469</v>
      </c>
      <c r="AH54" s="63">
        <f t="shared" si="16"/>
        <v>78.796897374674614</v>
      </c>
      <c r="AI54" s="63">
        <f t="shared" si="16"/>
        <v>82.606448579549408</v>
      </c>
      <c r="AJ54" s="63">
        <f t="shared" si="16"/>
        <v>86.401188251461505</v>
      </c>
      <c r="AK54" s="63">
        <f t="shared" si="16"/>
        <v>89.929802843956821</v>
      </c>
      <c r="AL54" s="63">
        <f t="shared" si="16"/>
        <v>93.610880027288658</v>
      </c>
      <c r="AM54" s="63">
        <f t="shared" si="16"/>
        <v>97.3380399115145</v>
      </c>
      <c r="AN54" s="63">
        <f t="shared" si="16"/>
        <v>101.16156665896798</v>
      </c>
      <c r="AO54" s="63">
        <f t="shared" si="16"/>
        <v>105.43849942403071</v>
      </c>
      <c r="AP54" s="63">
        <f t="shared" si="16"/>
        <v>110.14491561346014</v>
      </c>
      <c r="AQ54" s="63">
        <f t="shared" si="16"/>
        <v>115.21451769289652</v>
      </c>
      <c r="AR54" s="63">
        <f t="shared" si="16"/>
        <v>120.92509584331466</v>
      </c>
      <c r="AS54" s="63">
        <f t="shared" si="16"/>
        <v>127.35579653363055</v>
      </c>
      <c r="AT54" s="63">
        <f t="shared" si="16"/>
        <v>134.47119321433541</v>
      </c>
      <c r="AU54" s="63">
        <f t="shared" si="16"/>
        <v>142.68737175995682</v>
      </c>
      <c r="AV54" s="63">
        <f t="shared" si="16"/>
        <v>151.64321924675809</v>
      </c>
      <c r="AW54" s="63">
        <f t="shared" si="16"/>
        <v>161.81374034885224</v>
      </c>
      <c r="AX54" s="63">
        <f t="shared" si="16"/>
        <v>172.53536936523665</v>
      </c>
      <c r="AY54" s="63">
        <f t="shared" si="16"/>
        <v>184.71862909114202</v>
      </c>
      <c r="AZ54" s="63">
        <f t="shared" si="16"/>
        <v>198.0626709678173</v>
      </c>
    </row>
    <row r="55" spans="1:52" ht="11.65" customHeight="1" x14ac:dyDescent="0.35">
      <c r="A55" s="56" t="s">
        <v>55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72">
        <v>0</v>
      </c>
      <c r="R55" s="72">
        <v>2.1165201777072795</v>
      </c>
      <c r="S55" s="72">
        <v>5.1438768788095022</v>
      </c>
      <c r="T55" s="72">
        <v>8.5116081026860311</v>
      </c>
      <c r="U55" s="72">
        <v>12.182303919391579</v>
      </c>
      <c r="V55" s="72">
        <v>16.078049472863711</v>
      </c>
      <c r="W55" s="72">
        <v>20.149173573122958</v>
      </c>
      <c r="X55" s="72">
        <v>24.270372537378538</v>
      </c>
      <c r="Y55" s="72">
        <v>28.486881692925479</v>
      </c>
      <c r="Z55" s="72">
        <v>32.60898504679993</v>
      </c>
      <c r="AA55" s="72">
        <v>36.505888663001301</v>
      </c>
      <c r="AB55" s="72">
        <v>40.150460234538826</v>
      </c>
      <c r="AC55" s="72">
        <v>43.589307973303768</v>
      </c>
      <c r="AD55" s="72">
        <v>46.646709385586234</v>
      </c>
      <c r="AE55" s="72">
        <v>49.598226125849635</v>
      </c>
      <c r="AF55" s="72">
        <v>52.390155058450631</v>
      </c>
      <c r="AG55" s="72">
        <v>55.005085026323556</v>
      </c>
      <c r="AH55" s="72">
        <v>57.661928158145223</v>
      </c>
      <c r="AI55" s="72">
        <v>60.137500871962679</v>
      </c>
      <c r="AJ55" s="72">
        <v>62.482856361574065</v>
      </c>
      <c r="AK55" s="72">
        <v>64.490339889777687</v>
      </c>
      <c r="AL55" s="72">
        <v>66.453265551815548</v>
      </c>
      <c r="AM55" s="72">
        <v>68.239615238314002</v>
      </c>
      <c r="AN55" s="72">
        <v>69.847213711242347</v>
      </c>
      <c r="AO55" s="72">
        <v>71.480688069931688</v>
      </c>
      <c r="AP55" s="72">
        <v>73.119852753482945</v>
      </c>
      <c r="AQ55" s="72">
        <v>74.613718353552855</v>
      </c>
      <c r="AR55" s="72">
        <v>76.111164299696128</v>
      </c>
      <c r="AS55" s="72">
        <v>77.542736130624405</v>
      </c>
      <c r="AT55" s="72">
        <v>78.874271666374554</v>
      </c>
      <c r="AU55" s="72">
        <v>80.285493702075541</v>
      </c>
      <c r="AV55" s="72">
        <v>81.558668605958331</v>
      </c>
      <c r="AW55" s="72">
        <v>82.876360244598146</v>
      </c>
      <c r="AX55" s="72">
        <v>83.80653886601317</v>
      </c>
      <c r="AY55" s="72">
        <v>84.925556273059343</v>
      </c>
      <c r="AZ55" s="72">
        <v>86.06112333503151</v>
      </c>
    </row>
    <row r="56" spans="1:52" ht="11.65" customHeight="1" x14ac:dyDescent="0.25">
      <c r="A56" s="56" t="s">
        <v>37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63">
        <f>Q58-Q57</f>
        <v>0</v>
      </c>
      <c r="R56" s="63">
        <f t="shared" ref="R56:AZ56" si="17">R58-R57</f>
        <v>0.73314286403909534</v>
      </c>
      <c r="S56" s="63">
        <f t="shared" si="17"/>
        <v>1.7867597003211984</v>
      </c>
      <c r="T56" s="63">
        <f t="shared" si="17"/>
        <v>2.9602353521813853</v>
      </c>
      <c r="U56" s="63">
        <f t="shared" si="17"/>
        <v>4.2387261062125816</v>
      </c>
      <c r="V56" s="63">
        <f t="shared" si="17"/>
        <v>5.5931479273596665</v>
      </c>
      <c r="W56" s="63">
        <f t="shared" si="17"/>
        <v>7.0076101738104342</v>
      </c>
      <c r="X56" s="63">
        <f t="shared" si="17"/>
        <v>8.4376329695265326</v>
      </c>
      <c r="Y56" s="63">
        <f t="shared" si="17"/>
        <v>9.9004238229889836</v>
      </c>
      <c r="Z56" s="63">
        <f t="shared" si="17"/>
        <v>11.342991465820432</v>
      </c>
      <c r="AA56" s="63">
        <f t="shared" si="17"/>
        <v>12.710550819822231</v>
      </c>
      <c r="AB56" s="63">
        <f t="shared" si="17"/>
        <v>14.000648624902283</v>
      </c>
      <c r="AC56" s="63">
        <f t="shared" si="17"/>
        <v>15.241928226277253</v>
      </c>
      <c r="AD56" s="63">
        <f t="shared" si="17"/>
        <v>16.393532776813004</v>
      </c>
      <c r="AE56" s="63">
        <f t="shared" si="17"/>
        <v>17.540104277643081</v>
      </c>
      <c r="AF56" s="63">
        <f t="shared" si="17"/>
        <v>18.694806986519438</v>
      </c>
      <c r="AG56" s="63">
        <f t="shared" si="17"/>
        <v>19.863566091709913</v>
      </c>
      <c r="AH56" s="63">
        <f t="shared" si="17"/>
        <v>21.134969216529385</v>
      </c>
      <c r="AI56" s="63">
        <f t="shared" si="17"/>
        <v>22.468947707586722</v>
      </c>
      <c r="AJ56" s="63">
        <f t="shared" si="17"/>
        <v>23.91833188988744</v>
      </c>
      <c r="AK56" s="63">
        <f t="shared" si="17"/>
        <v>25.439462954179135</v>
      </c>
      <c r="AL56" s="63">
        <f t="shared" si="17"/>
        <v>27.15761447547311</v>
      </c>
      <c r="AM56" s="63">
        <f t="shared" si="17"/>
        <v>29.098424673200498</v>
      </c>
      <c r="AN56" s="63">
        <f t="shared" si="17"/>
        <v>31.314352947725638</v>
      </c>
      <c r="AO56" s="63">
        <f t="shared" si="17"/>
        <v>33.957811354099022</v>
      </c>
      <c r="AP56" s="63">
        <f t="shared" si="17"/>
        <v>37.025062859977197</v>
      </c>
      <c r="AQ56" s="63">
        <f t="shared" si="17"/>
        <v>40.600799339343666</v>
      </c>
      <c r="AR56" s="63">
        <f t="shared" si="17"/>
        <v>44.813931543618537</v>
      </c>
      <c r="AS56" s="63">
        <f t="shared" si="17"/>
        <v>49.813060403006148</v>
      </c>
      <c r="AT56" s="63">
        <f t="shared" si="17"/>
        <v>55.596921547960847</v>
      </c>
      <c r="AU56" s="63">
        <f t="shared" si="17"/>
        <v>62.401878057881277</v>
      </c>
      <c r="AV56" s="63">
        <f t="shared" si="17"/>
        <v>70.084550640799762</v>
      </c>
      <c r="AW56" s="63">
        <f t="shared" si="17"/>
        <v>78.937380104254089</v>
      </c>
      <c r="AX56" s="63">
        <f t="shared" si="17"/>
        <v>88.728830499223477</v>
      </c>
      <c r="AY56" s="63">
        <f t="shared" si="17"/>
        <v>99.793072818082692</v>
      </c>
      <c r="AZ56" s="63">
        <f t="shared" si="17"/>
        <v>112.00154763278579</v>
      </c>
    </row>
    <row r="57" spans="1:52" ht="11.65" customHeight="1" x14ac:dyDescent="0.35">
      <c r="A57" s="16" t="s">
        <v>49</v>
      </c>
      <c r="B57" s="27">
        <v>23.675322563277739</v>
      </c>
      <c r="C57" s="27">
        <v>24.304164213633573</v>
      </c>
      <c r="D57" s="27">
        <v>24.750803605783041</v>
      </c>
      <c r="E57" s="27">
        <v>24.134355803947578</v>
      </c>
      <c r="F57" s="27">
        <v>24.289953433581484</v>
      </c>
      <c r="G57" s="27">
        <v>28.735275003042254</v>
      </c>
      <c r="H57" s="27">
        <v>27.929775431558969</v>
      </c>
      <c r="I57" s="27">
        <v>27.732794341599369</v>
      </c>
      <c r="J57" s="27">
        <v>28.401870015505892</v>
      </c>
      <c r="K57" s="27">
        <v>29.176583740483544</v>
      </c>
      <c r="L57" s="27">
        <v>33.784557459762155</v>
      </c>
      <c r="M57" s="27">
        <v>35.078661430490136</v>
      </c>
      <c r="N57" s="27">
        <v>35.032437484784211</v>
      </c>
      <c r="O57" s="27">
        <v>46.778321308344047</v>
      </c>
      <c r="P57" s="27">
        <v>44.983604290751465</v>
      </c>
      <c r="Q57" s="69">
        <v>49.962901458459505</v>
      </c>
      <c r="R57" s="69">
        <v>55.761575566226391</v>
      </c>
      <c r="S57" s="69">
        <v>67.998006149912101</v>
      </c>
      <c r="T57" s="69">
        <v>83.687445274719238</v>
      </c>
      <c r="U57" s="69">
        <v>101.93170430561975</v>
      </c>
      <c r="V57" s="69">
        <v>122.20380508882295</v>
      </c>
      <c r="W57" s="69">
        <v>148.08629399564597</v>
      </c>
      <c r="X57" s="69">
        <v>179.58702564485685</v>
      </c>
      <c r="Y57" s="69">
        <v>216.46403406837723</v>
      </c>
      <c r="Z57" s="69">
        <v>258.86927607630111</v>
      </c>
      <c r="AA57" s="69">
        <v>306.38219215707261</v>
      </c>
      <c r="AB57" s="69">
        <v>358.74340055419322</v>
      </c>
      <c r="AC57" s="69">
        <v>416.15482667509883</v>
      </c>
      <c r="AD57" s="69">
        <v>478.90394434448933</v>
      </c>
      <c r="AE57" s="69">
        <v>547.11732422825128</v>
      </c>
      <c r="AF57" s="69">
        <v>620.25808172492339</v>
      </c>
      <c r="AG57" s="69">
        <v>697.85850799365596</v>
      </c>
      <c r="AH57" s="69">
        <v>779.43847620898271</v>
      </c>
      <c r="AI57" s="69">
        <v>862.85370210677479</v>
      </c>
      <c r="AJ57" s="69">
        <v>947.98697289575398</v>
      </c>
      <c r="AK57" s="69">
        <v>1032.7449780880879</v>
      </c>
      <c r="AL57" s="69">
        <v>1116.0530773126891</v>
      </c>
      <c r="AM57" s="69">
        <v>1199.2929815297002</v>
      </c>
      <c r="AN57" s="69">
        <v>1280.3928301849278</v>
      </c>
      <c r="AO57" s="69">
        <v>1360.1616941257798</v>
      </c>
      <c r="AP57" s="69">
        <v>1439.985416994492</v>
      </c>
      <c r="AQ57" s="69">
        <v>1519.6740799513454</v>
      </c>
      <c r="AR57" s="69">
        <v>1598.1124336666251</v>
      </c>
      <c r="AS57" s="69">
        <v>1674.6827261236679</v>
      </c>
      <c r="AT57" s="69">
        <v>1748.9814782198146</v>
      </c>
      <c r="AU57" s="69">
        <v>1821.5137860069553</v>
      </c>
      <c r="AV57" s="69">
        <v>1891.0471299934197</v>
      </c>
      <c r="AW57" s="69">
        <v>1957.8410898661912</v>
      </c>
      <c r="AX57" s="69">
        <v>2019.1488592985165</v>
      </c>
      <c r="AY57" s="69">
        <v>2077.0146781410549</v>
      </c>
      <c r="AZ57" s="69">
        <v>2129.5681328369506</v>
      </c>
    </row>
    <row r="58" spans="1:52" ht="11.65" customHeight="1" x14ac:dyDescent="0.25">
      <c r="A58" s="16" t="s">
        <v>50</v>
      </c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67">
        <v>49.962901458459513</v>
      </c>
      <c r="R58" s="67">
        <v>56.494718430265486</v>
      </c>
      <c r="S58" s="67">
        <v>69.784765850233299</v>
      </c>
      <c r="T58" s="67">
        <v>86.647680626900623</v>
      </c>
      <c r="U58" s="67">
        <v>106.17043041183233</v>
      </c>
      <c r="V58" s="67">
        <v>127.79695301618261</v>
      </c>
      <c r="W58" s="67">
        <v>155.09390416945641</v>
      </c>
      <c r="X58" s="67">
        <v>188.02465861438338</v>
      </c>
      <c r="Y58" s="67">
        <v>226.36445789136621</v>
      </c>
      <c r="Z58" s="67">
        <v>270.21226754212154</v>
      </c>
      <c r="AA58" s="67">
        <v>319.09274297689484</v>
      </c>
      <c r="AB58" s="67">
        <v>372.7440491790955</v>
      </c>
      <c r="AC58" s="67">
        <v>431.39675490137608</v>
      </c>
      <c r="AD58" s="67">
        <v>495.29747712130234</v>
      </c>
      <c r="AE58" s="67">
        <v>564.65742850589436</v>
      </c>
      <c r="AF58" s="67">
        <v>638.95288871144282</v>
      </c>
      <c r="AG58" s="67">
        <v>717.72207408536588</v>
      </c>
      <c r="AH58" s="67">
        <v>800.57344542551209</v>
      </c>
      <c r="AI58" s="67">
        <v>885.32264981436151</v>
      </c>
      <c r="AJ58" s="67">
        <v>971.90530478564142</v>
      </c>
      <c r="AK58" s="67">
        <v>1058.1844410422671</v>
      </c>
      <c r="AL58" s="67">
        <v>1143.2106917881622</v>
      </c>
      <c r="AM58" s="67">
        <v>1228.3914062029007</v>
      </c>
      <c r="AN58" s="67">
        <v>1311.7071831326534</v>
      </c>
      <c r="AO58" s="67">
        <v>1394.1195054798789</v>
      </c>
      <c r="AP58" s="67">
        <v>1477.0104798544692</v>
      </c>
      <c r="AQ58" s="67">
        <v>1560.2748792906891</v>
      </c>
      <c r="AR58" s="67">
        <v>1642.9263652102436</v>
      </c>
      <c r="AS58" s="67">
        <v>1724.495786526674</v>
      </c>
      <c r="AT58" s="67">
        <v>1804.5783997677754</v>
      </c>
      <c r="AU58" s="67">
        <v>1883.9156640648366</v>
      </c>
      <c r="AV58" s="67">
        <v>1961.1316806342195</v>
      </c>
      <c r="AW58" s="67">
        <v>2036.7784699704453</v>
      </c>
      <c r="AX58" s="67">
        <v>2107.87768979774</v>
      </c>
      <c r="AY58" s="67">
        <v>2176.8077509591376</v>
      </c>
      <c r="AZ58" s="68">
        <v>2241.5696804697363</v>
      </c>
    </row>
    <row r="59" spans="1:52" ht="11.65" customHeight="1" x14ac:dyDescent="0.35">
      <c r="A59" s="70" t="s">
        <v>51</v>
      </c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72">
        <v>0</v>
      </c>
      <c r="R59" s="72">
        <v>1.2913284104186016E-2</v>
      </c>
      <c r="S59" s="72">
        <v>5.7657604741365831E-2</v>
      </c>
      <c r="T59" s="72">
        <v>0.10212746975843631</v>
      </c>
      <c r="U59" s="72">
        <v>0.14638238679588428</v>
      </c>
      <c r="V59" s="72">
        <v>0.22449527098620514</v>
      </c>
      <c r="W59" s="72">
        <v>0.22437800015986223</v>
      </c>
      <c r="X59" s="72">
        <v>0.22419537654025368</v>
      </c>
      <c r="Y59" s="72">
        <v>0.22345837089320242</v>
      </c>
      <c r="Z59" s="72">
        <v>0.22172452117761485</v>
      </c>
      <c r="AA59" s="72">
        <v>0.21822725566045542</v>
      </c>
      <c r="AB59" s="72">
        <v>0.21312637063804846</v>
      </c>
      <c r="AC59" s="72">
        <v>0.20674606710060006</v>
      </c>
      <c r="AD59" s="72">
        <v>0.19939654705327245</v>
      </c>
      <c r="AE59" s="72">
        <v>0.19135349496555623</v>
      </c>
      <c r="AF59" s="72">
        <v>1.1539533933117094</v>
      </c>
      <c r="AG59" s="72">
        <v>4.7307735671372741</v>
      </c>
      <c r="AH59" s="72">
        <v>11.413094083097064</v>
      </c>
      <c r="AI59" s="72">
        <v>21.57659103737636</v>
      </c>
      <c r="AJ59" s="72">
        <v>35.474773293963274</v>
      </c>
      <c r="AK59" s="72">
        <v>53.027341431629736</v>
      </c>
      <c r="AL59" s="72">
        <v>74.152642467006345</v>
      </c>
      <c r="AM59" s="72">
        <v>98.753321013123909</v>
      </c>
      <c r="AN59" s="72">
        <v>126.2957693785057</v>
      </c>
      <c r="AO59" s="72">
        <v>156.51289305879811</v>
      </c>
      <c r="AP59" s="72">
        <v>189.32917948871761</v>
      </c>
      <c r="AQ59" s="72">
        <v>224.76145518825408</v>
      </c>
      <c r="AR59" s="72">
        <v>262.05091542642879</v>
      </c>
      <c r="AS59" s="72">
        <v>301.24162603194554</v>
      </c>
      <c r="AT59" s="72">
        <v>341.62283048138306</v>
      </c>
      <c r="AU59" s="72">
        <v>383.11330206457933</v>
      </c>
      <c r="AV59" s="72">
        <v>425.057147582992</v>
      </c>
      <c r="AW59" s="72">
        <v>468.14929989610238</v>
      </c>
      <c r="AX59" s="72">
        <v>511.0058416686515</v>
      </c>
      <c r="AY59" s="72">
        <v>554.35623768323194</v>
      </c>
      <c r="AZ59" s="72">
        <v>596.82432121954719</v>
      </c>
    </row>
    <row r="60" spans="1:52" ht="11.65" customHeight="1" x14ac:dyDescent="0.35">
      <c r="A60" s="71" t="s">
        <v>52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69">
        <v>0</v>
      </c>
      <c r="R60" s="69">
        <v>0</v>
      </c>
      <c r="S60" s="69">
        <v>0</v>
      </c>
      <c r="T60" s="69">
        <v>0</v>
      </c>
      <c r="U60" s="69">
        <v>0</v>
      </c>
      <c r="V60" s="69">
        <v>0</v>
      </c>
      <c r="W60" s="69">
        <v>0</v>
      </c>
      <c r="X60" s="69">
        <v>0</v>
      </c>
      <c r="Y60" s="69">
        <v>0</v>
      </c>
      <c r="Z60" s="69">
        <v>0</v>
      </c>
      <c r="AA60" s="69">
        <v>0</v>
      </c>
      <c r="AB60" s="69">
        <v>0</v>
      </c>
      <c r="AC60" s="69">
        <v>0</v>
      </c>
      <c r="AD60" s="69">
        <v>0</v>
      </c>
      <c r="AE60" s="69">
        <v>0</v>
      </c>
      <c r="AF60" s="69">
        <v>0.42974810825403142</v>
      </c>
      <c r="AG60" s="69">
        <v>2.1956625934561513</v>
      </c>
      <c r="AH60" s="69">
        <v>5.7975665381302957</v>
      </c>
      <c r="AI60" s="69">
        <v>11.602099468201979</v>
      </c>
      <c r="AJ60" s="69">
        <v>20.025055349896689</v>
      </c>
      <c r="AK60" s="69">
        <v>31.248782604361605</v>
      </c>
      <c r="AL60" s="69">
        <v>45.399356596985662</v>
      </c>
      <c r="AM60" s="69">
        <v>62.575874996699532</v>
      </c>
      <c r="AN60" s="69">
        <v>82.754366312442713</v>
      </c>
      <c r="AO60" s="69">
        <v>106.01333103449547</v>
      </c>
      <c r="AP60" s="69">
        <v>132.28682095989052</v>
      </c>
      <c r="AQ60" s="69">
        <v>161.63619944528719</v>
      </c>
      <c r="AR60" s="69">
        <v>193.37910661785702</v>
      </c>
      <c r="AS60" s="69">
        <v>227.65223760202085</v>
      </c>
      <c r="AT60" s="69">
        <v>263.91553989988103</v>
      </c>
      <c r="AU60" s="69">
        <v>302.13056112797568</v>
      </c>
      <c r="AV60" s="69">
        <v>341.50115212914153</v>
      </c>
      <c r="AW60" s="69">
        <v>382.47199135140789</v>
      </c>
      <c r="AX60" s="69">
        <v>423.94750180227817</v>
      </c>
      <c r="AY60" s="69">
        <v>466.22554387733641</v>
      </c>
      <c r="AZ60" s="69">
        <v>507.92203733771817</v>
      </c>
    </row>
    <row r="61" spans="1:52" ht="11.65" customHeight="1" x14ac:dyDescent="0.35">
      <c r="A61" s="71" t="s">
        <v>53</v>
      </c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69">
        <v>0</v>
      </c>
      <c r="R61" s="69">
        <v>1.2913284104186016E-2</v>
      </c>
      <c r="S61" s="69">
        <v>5.7657604741365831E-2</v>
      </c>
      <c r="T61" s="69">
        <v>0.10212746975843631</v>
      </c>
      <c r="U61" s="69">
        <v>0.14638238679588428</v>
      </c>
      <c r="V61" s="69">
        <v>0.22449527098620514</v>
      </c>
      <c r="W61" s="69">
        <v>0.22437800015986223</v>
      </c>
      <c r="X61" s="69">
        <v>0.22419537654025368</v>
      </c>
      <c r="Y61" s="69">
        <v>0.22345837089320242</v>
      </c>
      <c r="Z61" s="69">
        <v>0.22172452117761485</v>
      </c>
      <c r="AA61" s="69">
        <v>0.21822725566045542</v>
      </c>
      <c r="AB61" s="69">
        <v>0.21312637063804846</v>
      </c>
      <c r="AC61" s="69">
        <v>0.20674606710060006</v>
      </c>
      <c r="AD61" s="69">
        <v>0.19939654705327245</v>
      </c>
      <c r="AE61" s="69">
        <v>0.19135349496555623</v>
      </c>
      <c r="AF61" s="69">
        <v>0.72420528505767812</v>
      </c>
      <c r="AG61" s="69">
        <v>2.5351109736811228</v>
      </c>
      <c r="AH61" s="69">
        <v>5.6155275449667696</v>
      </c>
      <c r="AI61" s="69">
        <v>9.9744915691743827</v>
      </c>
      <c r="AJ61" s="69">
        <v>15.449717944066583</v>
      </c>
      <c r="AK61" s="69">
        <v>21.778558827268132</v>
      </c>
      <c r="AL61" s="69">
        <v>28.753285870020687</v>
      </c>
      <c r="AM61" s="69">
        <v>36.177446016424376</v>
      </c>
      <c r="AN61" s="69">
        <v>43.541403066062983</v>
      </c>
      <c r="AO61" s="69">
        <v>50.499562024302648</v>
      </c>
      <c r="AP61" s="69">
        <v>57.042358528827108</v>
      </c>
      <c r="AQ61" s="69">
        <v>63.125255742966893</v>
      </c>
      <c r="AR61" s="69">
        <v>68.671808808571797</v>
      </c>
      <c r="AS61" s="69">
        <v>73.589388429924668</v>
      </c>
      <c r="AT61" s="69">
        <v>77.707290581502008</v>
      </c>
      <c r="AU61" s="69">
        <v>80.982740936603648</v>
      </c>
      <c r="AV61" s="69">
        <v>83.5559954538505</v>
      </c>
      <c r="AW61" s="69">
        <v>85.677308544694469</v>
      </c>
      <c r="AX61" s="69">
        <v>87.058339866373331</v>
      </c>
      <c r="AY61" s="69">
        <v>88.130693805895532</v>
      </c>
      <c r="AZ61" s="69">
        <v>88.90228388182905</v>
      </c>
    </row>
    <row r="62" spans="1:52" ht="11.65" customHeight="1" x14ac:dyDescent="0.35">
      <c r="A62" s="20" t="s">
        <v>56</v>
      </c>
      <c r="B62" s="21">
        <f t="shared" ref="B62:Q62" si="18">B63+B82</f>
        <v>92895.429184510809</v>
      </c>
      <c r="C62" s="21">
        <f t="shared" si="18"/>
        <v>95360.129725187522</v>
      </c>
      <c r="D62" s="21">
        <f t="shared" si="18"/>
        <v>96736.740469230426</v>
      </c>
      <c r="E62" s="21">
        <f t="shared" si="18"/>
        <v>100092.93007273623</v>
      </c>
      <c r="F62" s="21">
        <f t="shared" si="18"/>
        <v>104307.52452715668</v>
      </c>
      <c r="G62" s="21">
        <f t="shared" si="18"/>
        <v>107308.67953310457</v>
      </c>
      <c r="H62" s="21">
        <f t="shared" si="18"/>
        <v>109484.38990339037</v>
      </c>
      <c r="I62" s="21">
        <f t="shared" si="18"/>
        <v>113650.6887026578</v>
      </c>
      <c r="J62" s="21">
        <f t="shared" si="18"/>
        <v>110880.34926022234</v>
      </c>
      <c r="K62" s="21">
        <f t="shared" si="18"/>
        <v>105041.71673748523</v>
      </c>
      <c r="L62" s="21">
        <f t="shared" si="18"/>
        <v>107661.39640002066</v>
      </c>
      <c r="M62" s="21">
        <f t="shared" si="18"/>
        <v>106567.01722460693</v>
      </c>
      <c r="N62" s="21">
        <f t="shared" si="18"/>
        <v>102655.94964195398</v>
      </c>
      <c r="O62" s="21">
        <f t="shared" si="18"/>
        <v>101125.99827202174</v>
      </c>
      <c r="P62" s="21">
        <f t="shared" si="18"/>
        <v>101159.4062043762</v>
      </c>
      <c r="Q62" s="21">
        <f t="shared" si="18"/>
        <v>102809.92892737211</v>
      </c>
    </row>
    <row r="63" spans="1:52" ht="11.65" customHeight="1" x14ac:dyDescent="0.35">
      <c r="A63" s="28" t="s">
        <v>57</v>
      </c>
      <c r="B63" s="29">
        <f>B64+B67+B70+B71+B77</f>
        <v>30339.303339344915</v>
      </c>
      <c r="C63" s="29">
        <f t="shared" ref="C63:Q63" si="19">C64+C67+C70+C71+C77</f>
        <v>30812.606579006515</v>
      </c>
      <c r="D63" s="29">
        <f t="shared" si="19"/>
        <v>31159.977144392698</v>
      </c>
      <c r="E63" s="29">
        <f t="shared" si="19"/>
        <v>32199.365572884697</v>
      </c>
      <c r="F63" s="29">
        <f t="shared" si="19"/>
        <v>32953.075916294823</v>
      </c>
      <c r="G63" s="29">
        <f t="shared" si="19"/>
        <v>33870.208973873858</v>
      </c>
      <c r="H63" s="29">
        <f t="shared" si="19"/>
        <v>33817.110571437275</v>
      </c>
      <c r="I63" s="29">
        <f t="shared" si="19"/>
        <v>35272.282173408035</v>
      </c>
      <c r="J63" s="29">
        <f t="shared" si="19"/>
        <v>34831.623833333753</v>
      </c>
      <c r="K63" s="29">
        <f t="shared" si="19"/>
        <v>34331.850140583723</v>
      </c>
      <c r="L63" s="29">
        <f t="shared" si="19"/>
        <v>35098.296957306702</v>
      </c>
      <c r="M63" s="29">
        <f t="shared" si="19"/>
        <v>35218.246965749888</v>
      </c>
      <c r="N63" s="29">
        <f t="shared" si="19"/>
        <v>33956.74572364083</v>
      </c>
      <c r="O63" s="29">
        <f t="shared" si="19"/>
        <v>33301.067170036586</v>
      </c>
      <c r="P63" s="29">
        <f t="shared" si="19"/>
        <v>33935.893115416038</v>
      </c>
      <c r="Q63" s="29">
        <f t="shared" si="19"/>
        <v>34105.273865086812</v>
      </c>
    </row>
    <row r="64" spans="1:52" ht="11.65" customHeight="1" x14ac:dyDescent="0.35">
      <c r="A64" s="16" t="s">
        <v>40</v>
      </c>
      <c r="B64" s="27">
        <v>4751.465623941911</v>
      </c>
      <c r="C64" s="27">
        <v>4486.008643751039</v>
      </c>
      <c r="D64" s="27">
        <v>4176.82056577615</v>
      </c>
      <c r="E64" s="27">
        <v>3927.4742479026795</v>
      </c>
      <c r="F64" s="27">
        <v>3591.5722940929377</v>
      </c>
      <c r="G64" s="27">
        <v>3346.5065181355417</v>
      </c>
      <c r="H64" s="27">
        <v>3117.1322765075133</v>
      </c>
      <c r="I64" s="27">
        <v>2919.5536163164616</v>
      </c>
      <c r="J64" s="27">
        <v>2656.3897252844295</v>
      </c>
      <c r="K64" s="27">
        <v>2451.2605264322688</v>
      </c>
      <c r="L64" s="27">
        <v>2263.5418813436727</v>
      </c>
      <c r="M64" s="27">
        <v>2096.0807158545481</v>
      </c>
      <c r="N64" s="27">
        <v>1924.1606337059154</v>
      </c>
      <c r="O64" s="27">
        <v>1828.8966356807184</v>
      </c>
      <c r="P64" s="27">
        <v>1739.7606092973253</v>
      </c>
      <c r="Q64" s="77">
        <v>1701.0175139907658</v>
      </c>
      <c r="R64" s="73">
        <f>R65+R66</f>
        <v>1692.5764911662836</v>
      </c>
      <c r="S64" s="73">
        <f t="shared" ref="S64:AZ64" si="20">S65+S66</f>
        <v>1694.159466522503</v>
      </c>
      <c r="T64" s="73">
        <f t="shared" si="20"/>
        <v>1664.6018909129359</v>
      </c>
      <c r="U64" s="73">
        <f t="shared" si="20"/>
        <v>1638.3250231714169</v>
      </c>
      <c r="V64" s="73">
        <f t="shared" si="20"/>
        <v>1629.0408241219957</v>
      </c>
      <c r="W64" s="73">
        <f t="shared" si="20"/>
        <v>1621.4553616090996</v>
      </c>
      <c r="X64" s="73">
        <f t="shared" si="20"/>
        <v>1614.5143526061361</v>
      </c>
      <c r="Y64" s="73">
        <f t="shared" si="20"/>
        <v>1610.9806474826144</v>
      </c>
      <c r="Z64" s="73">
        <f t="shared" si="20"/>
        <v>1610.9796776473443</v>
      </c>
      <c r="AA64" s="73">
        <f t="shared" si="20"/>
        <v>1615.2989236901128</v>
      </c>
      <c r="AB64" s="73">
        <f t="shared" si="20"/>
        <v>1623.8625346790554</v>
      </c>
      <c r="AC64" s="73">
        <f t="shared" si="20"/>
        <v>1635.2784021449347</v>
      </c>
      <c r="AD64" s="73">
        <f t="shared" si="20"/>
        <v>1648.5676219167162</v>
      </c>
      <c r="AE64" s="73">
        <f t="shared" si="20"/>
        <v>1663.1972332291962</v>
      </c>
      <c r="AF64" s="73">
        <f t="shared" si="20"/>
        <v>1679.6127681262685</v>
      </c>
      <c r="AG64" s="73">
        <f t="shared" si="20"/>
        <v>1697.5721901650331</v>
      </c>
      <c r="AH64" s="73">
        <f t="shared" si="20"/>
        <v>1717.2572216803128</v>
      </c>
      <c r="AI64" s="73">
        <f t="shared" si="20"/>
        <v>1738.7544186489142</v>
      </c>
      <c r="AJ64" s="73">
        <f t="shared" si="20"/>
        <v>1763.317539353777</v>
      </c>
      <c r="AK64" s="73">
        <f t="shared" si="20"/>
        <v>1791.2511905356996</v>
      </c>
      <c r="AL64" s="73">
        <f t="shared" si="20"/>
        <v>1822.5468654203601</v>
      </c>
      <c r="AM64" s="73">
        <f t="shared" si="20"/>
        <v>1856.9412612504186</v>
      </c>
      <c r="AN64" s="73">
        <f t="shared" si="20"/>
        <v>1894.097906214372</v>
      </c>
      <c r="AO64" s="73">
        <f t="shared" si="20"/>
        <v>1933.9382251442053</v>
      </c>
      <c r="AP64" s="73">
        <f t="shared" si="20"/>
        <v>1976.3429568602926</v>
      </c>
      <c r="AQ64" s="73">
        <f t="shared" si="20"/>
        <v>2021.2575908716699</v>
      </c>
      <c r="AR64" s="73">
        <f t="shared" si="20"/>
        <v>2068.9590624745251</v>
      </c>
      <c r="AS64" s="73">
        <f t="shared" si="20"/>
        <v>2118.9954831768641</v>
      </c>
      <c r="AT64" s="73">
        <f t="shared" si="20"/>
        <v>2171.8972880533379</v>
      </c>
      <c r="AU64" s="73">
        <f t="shared" si="20"/>
        <v>2228.0495543987226</v>
      </c>
      <c r="AV64" s="73">
        <f t="shared" si="20"/>
        <v>2288.3457615439133</v>
      </c>
      <c r="AW64" s="73">
        <f t="shared" si="20"/>
        <v>2352.1352335756401</v>
      </c>
      <c r="AX64" s="73">
        <f t="shared" si="20"/>
        <v>2421.0900808613951</v>
      </c>
      <c r="AY64" s="73">
        <f t="shared" si="20"/>
        <v>2496.1330607472219</v>
      </c>
      <c r="AZ64" s="73">
        <f t="shared" si="20"/>
        <v>2578.9915577812708</v>
      </c>
    </row>
    <row r="65" spans="1:52" ht="11.65" customHeight="1" x14ac:dyDescent="0.25">
      <c r="A65" s="55" t="s">
        <v>41</v>
      </c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58">
        <v>1648.4143741384337</v>
      </c>
      <c r="R65" s="58">
        <v>1639.1639369168729</v>
      </c>
      <c r="S65" s="58">
        <v>1639.4098468724846</v>
      </c>
      <c r="T65" s="58">
        <v>1609.5336121434148</v>
      </c>
      <c r="U65" s="58">
        <v>1582.7142190324673</v>
      </c>
      <c r="V65" s="58">
        <v>1571.5659899425766</v>
      </c>
      <c r="W65" s="58">
        <v>1562.1599712865911</v>
      </c>
      <c r="X65" s="58">
        <v>1553.2990626653805</v>
      </c>
      <c r="Y65" s="58">
        <v>1547.7456356294426</v>
      </c>
      <c r="Z65" s="58">
        <v>1545.5145004104022</v>
      </c>
      <c r="AA65" s="58">
        <v>1547.2504792511968</v>
      </c>
      <c r="AB65" s="58">
        <v>1552.833551286416</v>
      </c>
      <c r="AC65" s="58">
        <v>1560.8902441078681</v>
      </c>
      <c r="AD65" s="58">
        <v>1570.4238567634225</v>
      </c>
      <c r="AE65" s="58">
        <v>1580.8666931320608</v>
      </c>
      <c r="AF65" s="58">
        <v>1592.5657336700833</v>
      </c>
      <c r="AG65" s="58">
        <v>1606.2209921821236</v>
      </c>
      <c r="AH65" s="58">
        <v>1621.1593896427294</v>
      </c>
      <c r="AI65" s="58">
        <v>1637.5435818863566</v>
      </c>
      <c r="AJ65" s="58">
        <v>1656.4522633957724</v>
      </c>
      <c r="AK65" s="58">
        <v>1678.1717173385534</v>
      </c>
      <c r="AL65" s="58">
        <v>1702.641677636145</v>
      </c>
      <c r="AM65" s="58">
        <v>1729.6039703290039</v>
      </c>
      <c r="AN65" s="58">
        <v>1758.6737759445332</v>
      </c>
      <c r="AO65" s="58">
        <v>1789.7520287742157</v>
      </c>
      <c r="AP65" s="58">
        <v>1822.6438534877018</v>
      </c>
      <c r="AQ65" s="58">
        <v>1857.2576459055945</v>
      </c>
      <c r="AR65" s="58">
        <v>1893.7613411624598</v>
      </c>
      <c r="AS65" s="58">
        <v>1931.6963040827854</v>
      </c>
      <c r="AT65" s="58">
        <v>1971.4846946638338</v>
      </c>
      <c r="AU65" s="58">
        <v>2013.4554639523014</v>
      </c>
      <c r="AV65" s="58">
        <v>2058.3438765408882</v>
      </c>
      <c r="AW65" s="58">
        <v>2105.61702958866</v>
      </c>
      <c r="AX65" s="58">
        <v>2156.6912539909104</v>
      </c>
      <c r="AY65" s="58">
        <v>2212.4017015766281</v>
      </c>
      <c r="AZ65" s="59">
        <v>2274.2201320678832</v>
      </c>
    </row>
    <row r="66" spans="1:52" ht="11.65" customHeight="1" x14ac:dyDescent="0.25">
      <c r="A66" s="56" t="s">
        <v>38</v>
      </c>
      <c r="B66" s="27">
        <v>4.5339536980352184</v>
      </c>
      <c r="C66" s="27">
        <v>4.1188124153648769</v>
      </c>
      <c r="D66" s="27">
        <v>5.0281109772884651</v>
      </c>
      <c r="E66" s="27">
        <v>10.480227427610819</v>
      </c>
      <c r="F66" s="27">
        <v>8.7052015573198247</v>
      </c>
      <c r="G66" s="27">
        <v>15.431542433631522</v>
      </c>
      <c r="H66" s="27">
        <v>21.355057133742854</v>
      </c>
      <c r="I66" s="27">
        <v>29.242222900387308</v>
      </c>
      <c r="J66" s="27">
        <v>45.444123833884369</v>
      </c>
      <c r="K66" s="27">
        <v>53.55603176378272</v>
      </c>
      <c r="L66" s="27">
        <v>62.393170329362206</v>
      </c>
      <c r="M66" s="27">
        <v>61.532974852405239</v>
      </c>
      <c r="N66" s="27">
        <v>58.905805075830827</v>
      </c>
      <c r="O66" s="27">
        <v>56.972559651023793</v>
      </c>
      <c r="P66" s="27">
        <v>52.26068496594791</v>
      </c>
      <c r="Q66" s="58">
        <v>52.603139852331651</v>
      </c>
      <c r="R66" s="58">
        <v>53.412554249410697</v>
      </c>
      <c r="S66" s="58">
        <v>54.749619650018261</v>
      </c>
      <c r="T66" s="58">
        <v>55.068278769521058</v>
      </c>
      <c r="U66" s="58">
        <v>55.61080413894949</v>
      </c>
      <c r="V66" s="58">
        <v>57.474834179419091</v>
      </c>
      <c r="W66" s="58">
        <v>59.295390322508304</v>
      </c>
      <c r="X66" s="58">
        <v>61.215289940755675</v>
      </c>
      <c r="Y66" s="58">
        <v>63.235011853171734</v>
      </c>
      <c r="Z66" s="58">
        <v>65.465177236942012</v>
      </c>
      <c r="AA66" s="58">
        <v>68.048444438916093</v>
      </c>
      <c r="AB66" s="58">
        <v>71.028983392639589</v>
      </c>
      <c r="AC66" s="58">
        <v>74.388158037066717</v>
      </c>
      <c r="AD66" s="58">
        <v>78.143765153293799</v>
      </c>
      <c r="AE66" s="58">
        <v>82.330540097135341</v>
      </c>
      <c r="AF66" s="58">
        <v>87.047034456185159</v>
      </c>
      <c r="AG66" s="58">
        <v>91.351197982909497</v>
      </c>
      <c r="AH66" s="58">
        <v>96.097832037583345</v>
      </c>
      <c r="AI66" s="58">
        <v>101.21083676255763</v>
      </c>
      <c r="AJ66" s="58">
        <v>106.86527595800443</v>
      </c>
      <c r="AK66" s="58">
        <v>113.07947319714621</v>
      </c>
      <c r="AL66" s="58">
        <v>119.905187784215</v>
      </c>
      <c r="AM66" s="58">
        <v>127.33729092141479</v>
      </c>
      <c r="AN66" s="58">
        <v>135.42413026983871</v>
      </c>
      <c r="AO66" s="58">
        <v>144.18619636998952</v>
      </c>
      <c r="AP66" s="58">
        <v>153.6991033725908</v>
      </c>
      <c r="AQ66" s="58">
        <v>163.9999449660753</v>
      </c>
      <c r="AR66" s="58">
        <v>175.19772131206514</v>
      </c>
      <c r="AS66" s="58">
        <v>187.29917909407857</v>
      </c>
      <c r="AT66" s="58">
        <v>200.41259338950408</v>
      </c>
      <c r="AU66" s="58">
        <v>214.59409044642112</v>
      </c>
      <c r="AV66" s="58">
        <v>230.00188500302525</v>
      </c>
      <c r="AW66" s="58">
        <v>246.51820398698027</v>
      </c>
      <c r="AX66" s="58">
        <v>264.39882687048492</v>
      </c>
      <c r="AY66" s="58">
        <v>283.73135917059369</v>
      </c>
      <c r="AZ66" s="59">
        <v>304.77142571338766</v>
      </c>
    </row>
    <row r="67" spans="1:52" ht="11.65" customHeight="1" x14ac:dyDescent="0.35">
      <c r="A67" s="16" t="s">
        <v>42</v>
      </c>
      <c r="B67" s="27">
        <v>25441.744992318309</v>
      </c>
      <c r="C67" s="27">
        <v>26136.328666896396</v>
      </c>
      <c r="D67" s="27">
        <v>26739.624414652935</v>
      </c>
      <c r="E67" s="27">
        <v>27999.494088509528</v>
      </c>
      <c r="F67" s="27">
        <v>29072.200063705732</v>
      </c>
      <c r="G67" s="27">
        <v>30220.400559017427</v>
      </c>
      <c r="H67" s="27">
        <v>30358.581966237478</v>
      </c>
      <c r="I67" s="27">
        <v>32001.818502523616</v>
      </c>
      <c r="J67" s="27">
        <v>31807.184944857541</v>
      </c>
      <c r="K67" s="27">
        <v>31505.316610779493</v>
      </c>
      <c r="L67" s="27">
        <v>32428.242599013029</v>
      </c>
      <c r="M67" s="27">
        <v>32707.043068184641</v>
      </c>
      <c r="N67" s="27">
        <v>31621.270657548634</v>
      </c>
      <c r="O67" s="27">
        <v>31057.829101213589</v>
      </c>
      <c r="P67" s="27">
        <v>31763.023378072077</v>
      </c>
      <c r="Q67" s="27">
        <v>31965.597505412963</v>
      </c>
      <c r="R67" s="73">
        <f>R68+R69</f>
        <v>32255.330991157334</v>
      </c>
      <c r="S67" s="73">
        <f t="shared" ref="S67:AZ67" si="21">S68+S69</f>
        <v>32618.0340583375</v>
      </c>
      <c r="T67" s="73">
        <f t="shared" si="21"/>
        <v>32696.618188216922</v>
      </c>
      <c r="U67" s="73">
        <f t="shared" si="21"/>
        <v>32607.223246187568</v>
      </c>
      <c r="V67" s="73">
        <f t="shared" si="21"/>
        <v>32270.177484942567</v>
      </c>
      <c r="W67" s="73">
        <f t="shared" si="21"/>
        <v>31877.233007127055</v>
      </c>
      <c r="X67" s="73">
        <f t="shared" si="21"/>
        <v>31458.557997398373</v>
      </c>
      <c r="Y67" s="73">
        <f t="shared" si="21"/>
        <v>31070.602476206368</v>
      </c>
      <c r="Z67" s="73">
        <f t="shared" si="21"/>
        <v>30705.042165551647</v>
      </c>
      <c r="AA67" s="73">
        <f t="shared" si="21"/>
        <v>30352.946677079086</v>
      </c>
      <c r="AB67" s="73">
        <f t="shared" si="21"/>
        <v>30050.904831072043</v>
      </c>
      <c r="AC67" s="73">
        <f t="shared" si="21"/>
        <v>29784.644536201973</v>
      </c>
      <c r="AD67" s="73">
        <f t="shared" si="21"/>
        <v>29551.056381022136</v>
      </c>
      <c r="AE67" s="73">
        <f t="shared" si="21"/>
        <v>29334.820058690246</v>
      </c>
      <c r="AF67" s="73">
        <f t="shared" si="21"/>
        <v>29132.696514988285</v>
      </c>
      <c r="AG67" s="73">
        <f t="shared" si="21"/>
        <v>28916.933624841451</v>
      </c>
      <c r="AH67" s="73">
        <f t="shared" si="21"/>
        <v>28666.14763872046</v>
      </c>
      <c r="AI67" s="73">
        <f t="shared" si="21"/>
        <v>28352.411380916437</v>
      </c>
      <c r="AJ67" s="73">
        <f t="shared" si="21"/>
        <v>28001.52175825075</v>
      </c>
      <c r="AK67" s="73">
        <f t="shared" si="21"/>
        <v>27621.050565209585</v>
      </c>
      <c r="AL67" s="73">
        <f t="shared" si="21"/>
        <v>27215.322465645473</v>
      </c>
      <c r="AM67" s="73">
        <f t="shared" si="21"/>
        <v>26791.080352970439</v>
      </c>
      <c r="AN67" s="73">
        <f t="shared" si="21"/>
        <v>26356.64914862669</v>
      </c>
      <c r="AO67" s="73">
        <f t="shared" si="21"/>
        <v>25926.436046622381</v>
      </c>
      <c r="AP67" s="73">
        <f t="shared" si="21"/>
        <v>25507.780090769818</v>
      </c>
      <c r="AQ67" s="73">
        <f t="shared" si="21"/>
        <v>25115.068206509779</v>
      </c>
      <c r="AR67" s="73">
        <f t="shared" si="21"/>
        <v>24746.786671977497</v>
      </c>
      <c r="AS67" s="73">
        <f t="shared" si="21"/>
        <v>24406.076385701508</v>
      </c>
      <c r="AT67" s="73">
        <f t="shared" si="21"/>
        <v>24090.285163806846</v>
      </c>
      <c r="AU67" s="73">
        <f t="shared" si="21"/>
        <v>23804.71021280166</v>
      </c>
      <c r="AV67" s="73">
        <f t="shared" si="21"/>
        <v>23544.639856647438</v>
      </c>
      <c r="AW67" s="73">
        <f t="shared" si="21"/>
        <v>23301.222908425607</v>
      </c>
      <c r="AX67" s="73">
        <f t="shared" si="21"/>
        <v>23074.600427042129</v>
      </c>
      <c r="AY67" s="73">
        <f t="shared" si="21"/>
        <v>22871.133498611118</v>
      </c>
      <c r="AZ67" s="73">
        <f t="shared" si="21"/>
        <v>22689.673243875506</v>
      </c>
    </row>
    <row r="68" spans="1:52" ht="11.65" customHeight="1" x14ac:dyDescent="0.25">
      <c r="A68" s="55" t="s">
        <v>43</v>
      </c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63">
        <v>30214.113612855821</v>
      </c>
      <c r="R68" s="63">
        <v>30453.590004843387</v>
      </c>
      <c r="S68" s="63">
        <v>30740.228596563808</v>
      </c>
      <c r="T68" s="63">
        <v>30769.618512796133</v>
      </c>
      <c r="U68" s="63">
        <v>30629.402796510647</v>
      </c>
      <c r="V68" s="63">
        <v>30257.448761622552</v>
      </c>
      <c r="W68" s="63">
        <v>29854.589849024629</v>
      </c>
      <c r="X68" s="63">
        <v>29428.424996281563</v>
      </c>
      <c r="Y68" s="63">
        <v>29049.52235584033</v>
      </c>
      <c r="Z68" s="63">
        <v>28691.899396158216</v>
      </c>
      <c r="AA68" s="63">
        <v>28346.904842280932</v>
      </c>
      <c r="AB68" s="63">
        <v>28048.95551418293</v>
      </c>
      <c r="AC68" s="63">
        <v>27784.204944136876</v>
      </c>
      <c r="AD68" s="63">
        <v>27549.866120152663</v>
      </c>
      <c r="AE68" s="63">
        <v>27331.63300346956</v>
      </c>
      <c r="AF68" s="63">
        <v>27126.674518170803</v>
      </c>
      <c r="AG68" s="63">
        <v>26914.705564413471</v>
      </c>
      <c r="AH68" s="63">
        <v>26670.071200135564</v>
      </c>
      <c r="AI68" s="63">
        <v>26367.021698271932</v>
      </c>
      <c r="AJ68" s="63">
        <v>26029.347846701548</v>
      </c>
      <c r="AK68" s="63">
        <v>25664.192234368093</v>
      </c>
      <c r="AL68" s="63">
        <v>25275.605788495879</v>
      </c>
      <c r="AM68" s="63">
        <v>24869.962594103476</v>
      </c>
      <c r="AN68" s="63">
        <v>24455.158187116027</v>
      </c>
      <c r="AO68" s="63">
        <v>24044.392402738409</v>
      </c>
      <c r="AP68" s="63">
        <v>23644.609277420517</v>
      </c>
      <c r="AQ68" s="63">
        <v>23269.065113606492</v>
      </c>
      <c r="AR68" s="63">
        <v>22916.287345345241</v>
      </c>
      <c r="AS68" s="63">
        <v>22589.216772187188</v>
      </c>
      <c r="AT68" s="63">
        <v>22285.441168234356</v>
      </c>
      <c r="AU68" s="63">
        <v>22009.894599273281</v>
      </c>
      <c r="AV68" s="63">
        <v>21758.111141544094</v>
      </c>
      <c r="AW68" s="63">
        <v>21521.81911960186</v>
      </c>
      <c r="AX68" s="63">
        <v>21301.119657869007</v>
      </c>
      <c r="AY68" s="63">
        <v>21102.094213897803</v>
      </c>
      <c r="AZ68" s="64">
        <v>20923.391447946495</v>
      </c>
    </row>
    <row r="69" spans="1:52" ht="11.65" customHeight="1" x14ac:dyDescent="0.25">
      <c r="A69" s="56" t="s">
        <v>38</v>
      </c>
      <c r="B69" s="27">
        <v>85.156348659775446</v>
      </c>
      <c r="C69" s="27">
        <v>100.16547845983986</v>
      </c>
      <c r="D69" s="27">
        <v>114.9151633328204</v>
      </c>
      <c r="E69" s="27">
        <v>134.85086441986016</v>
      </c>
      <c r="F69" s="27">
        <v>212.63862355728452</v>
      </c>
      <c r="G69" s="27">
        <v>317.24173504579107</v>
      </c>
      <c r="H69" s="27">
        <v>495.77027166827708</v>
      </c>
      <c r="I69" s="27">
        <v>803.70558274671248</v>
      </c>
      <c r="J69" s="27">
        <v>1177.4126127209097</v>
      </c>
      <c r="K69" s="27">
        <v>1465.4530638724893</v>
      </c>
      <c r="L69" s="27">
        <v>1616.7916779217358</v>
      </c>
      <c r="M69" s="27">
        <v>1686.4573859692437</v>
      </c>
      <c r="N69" s="27">
        <v>1728.3586619557141</v>
      </c>
      <c r="O69" s="27">
        <v>1626.4040866518026</v>
      </c>
      <c r="P69" s="27">
        <v>1789.1006938769103</v>
      </c>
      <c r="Q69" s="58">
        <v>1749.9825760299425</v>
      </c>
      <c r="R69" s="58">
        <v>1801.7409863139465</v>
      </c>
      <c r="S69" s="58">
        <v>1877.805461773693</v>
      </c>
      <c r="T69" s="58">
        <v>1926.9996754207912</v>
      </c>
      <c r="U69" s="58">
        <v>1977.8204496769195</v>
      </c>
      <c r="V69" s="58">
        <v>2012.7287233200166</v>
      </c>
      <c r="W69" s="58">
        <v>2022.6431581024267</v>
      </c>
      <c r="X69" s="58">
        <v>2030.1330011168086</v>
      </c>
      <c r="Y69" s="58">
        <v>2021.0801203660383</v>
      </c>
      <c r="Z69" s="58">
        <v>2013.1427693934329</v>
      </c>
      <c r="AA69" s="58">
        <v>2006.0418347981533</v>
      </c>
      <c r="AB69" s="58">
        <v>2001.9493168891147</v>
      </c>
      <c r="AC69" s="58">
        <v>2000.4395920650966</v>
      </c>
      <c r="AD69" s="58">
        <v>2001.1902608694716</v>
      </c>
      <c r="AE69" s="58">
        <v>2003.1870552206867</v>
      </c>
      <c r="AF69" s="58">
        <v>2006.0219968174824</v>
      </c>
      <c r="AG69" s="58">
        <v>2002.2280604279817</v>
      </c>
      <c r="AH69" s="58">
        <v>1996.0764385848952</v>
      </c>
      <c r="AI69" s="58">
        <v>1985.3896826445048</v>
      </c>
      <c r="AJ69" s="58">
        <v>1972.1739115492028</v>
      </c>
      <c r="AK69" s="58">
        <v>1956.858330841492</v>
      </c>
      <c r="AL69" s="58">
        <v>1939.7166771495929</v>
      </c>
      <c r="AM69" s="58">
        <v>1921.1177588669641</v>
      </c>
      <c r="AN69" s="58">
        <v>1901.4909615106626</v>
      </c>
      <c r="AO69" s="58">
        <v>1882.0436438839711</v>
      </c>
      <c r="AP69" s="58">
        <v>1863.1708133493009</v>
      </c>
      <c r="AQ69" s="58">
        <v>1846.0030929032876</v>
      </c>
      <c r="AR69" s="58">
        <v>1830.4993266322563</v>
      </c>
      <c r="AS69" s="58">
        <v>1816.8596135143191</v>
      </c>
      <c r="AT69" s="58">
        <v>1804.8439955724893</v>
      </c>
      <c r="AU69" s="58">
        <v>1794.8156135283789</v>
      </c>
      <c r="AV69" s="58">
        <v>1786.5287151033444</v>
      </c>
      <c r="AW69" s="58">
        <v>1779.4037888237472</v>
      </c>
      <c r="AX69" s="58">
        <v>1773.4807691731212</v>
      </c>
      <c r="AY69" s="58">
        <v>1769.039284713316</v>
      </c>
      <c r="AZ69" s="59">
        <v>1766.281795929011</v>
      </c>
    </row>
    <row r="70" spans="1:52" ht="11.65" customHeight="1" x14ac:dyDescent="0.25">
      <c r="A70" s="16" t="s">
        <v>44</v>
      </c>
      <c r="B70" s="27">
        <v>133.11750741269145</v>
      </c>
      <c r="C70" s="27">
        <v>175.38163034000956</v>
      </c>
      <c r="D70" s="27">
        <v>226.30057172626584</v>
      </c>
      <c r="E70" s="27">
        <v>252.44111289294273</v>
      </c>
      <c r="F70" s="27">
        <v>266.30119370201402</v>
      </c>
      <c r="G70" s="27">
        <v>277.25652176238685</v>
      </c>
      <c r="H70" s="27">
        <v>298.27008001543817</v>
      </c>
      <c r="I70" s="27">
        <v>300.52934263947856</v>
      </c>
      <c r="J70" s="27">
        <v>303.06801815170263</v>
      </c>
      <c r="K70" s="27">
        <v>289.69533463472408</v>
      </c>
      <c r="L70" s="27">
        <v>295.03746677601015</v>
      </c>
      <c r="M70" s="27">
        <v>296.63703338818914</v>
      </c>
      <c r="N70" s="27">
        <v>291.54878610530631</v>
      </c>
      <c r="O70" s="27">
        <v>285.96823975729507</v>
      </c>
      <c r="P70" s="27">
        <v>291.43034155054977</v>
      </c>
      <c r="Q70" s="63">
        <v>285.39623739724891</v>
      </c>
      <c r="R70" s="63">
        <v>283.1306929325732</v>
      </c>
      <c r="S70" s="63">
        <v>277.20627309652974</v>
      </c>
      <c r="T70" s="63">
        <v>258.90616219257322</v>
      </c>
      <c r="U70" s="63">
        <v>250.87192086803117</v>
      </c>
      <c r="V70" s="63">
        <v>241.99326912573503</v>
      </c>
      <c r="W70" s="63">
        <v>239.60237734561696</v>
      </c>
      <c r="X70" s="63">
        <v>241.44431072042045</v>
      </c>
      <c r="Y70" s="63">
        <v>247.25037117150609</v>
      </c>
      <c r="Z70" s="63">
        <v>254.88519419450145</v>
      </c>
      <c r="AA70" s="63">
        <v>262.28974576392011</v>
      </c>
      <c r="AB70" s="63">
        <v>269.19849755440492</v>
      </c>
      <c r="AC70" s="63">
        <v>274.91662450662585</v>
      </c>
      <c r="AD70" s="63">
        <v>279.4298465118149</v>
      </c>
      <c r="AE70" s="63">
        <v>282.50961799220084</v>
      </c>
      <c r="AF70" s="63">
        <v>284.48036808613665</v>
      </c>
      <c r="AG70" s="63">
        <v>285.23525854615616</v>
      </c>
      <c r="AH70" s="63">
        <v>284.98956790783978</v>
      </c>
      <c r="AI70" s="63">
        <v>283.6920621257006</v>
      </c>
      <c r="AJ70" s="63">
        <v>281.54225981220526</v>
      </c>
      <c r="AK70" s="63">
        <v>278.55702137108818</v>
      </c>
      <c r="AL70" s="63">
        <v>274.93580025909387</v>
      </c>
      <c r="AM70" s="63">
        <v>270.70653311652222</v>
      </c>
      <c r="AN70" s="63">
        <v>266.20421453817607</v>
      </c>
      <c r="AO70" s="63">
        <v>261.57753557703063</v>
      </c>
      <c r="AP70" s="63">
        <v>257.06776252374834</v>
      </c>
      <c r="AQ70" s="63">
        <v>252.79718652575735</v>
      </c>
      <c r="AR70" s="63">
        <v>248.88813164038231</v>
      </c>
      <c r="AS70" s="63">
        <v>245.28785302873015</v>
      </c>
      <c r="AT70" s="63">
        <v>242.10401340420103</v>
      </c>
      <c r="AU70" s="63">
        <v>239.34109549796582</v>
      </c>
      <c r="AV70" s="63">
        <v>237.05598939069407</v>
      </c>
      <c r="AW70" s="63">
        <v>235.00687287519838</v>
      </c>
      <c r="AX70" s="63">
        <v>233.35360068475134</v>
      </c>
      <c r="AY70" s="63">
        <v>231.99958871661599</v>
      </c>
      <c r="AZ70" s="64">
        <v>230.92458493381989</v>
      </c>
    </row>
    <row r="71" spans="1:52" ht="11.65" customHeight="1" x14ac:dyDescent="0.35">
      <c r="A71" s="16" t="s">
        <v>45</v>
      </c>
      <c r="B71" s="27">
        <v>10.630740473599873</v>
      </c>
      <c r="C71" s="27">
        <v>12.316234160898045</v>
      </c>
      <c r="D71" s="27">
        <v>14.558653688682867</v>
      </c>
      <c r="E71" s="27">
        <v>17.242980779323226</v>
      </c>
      <c r="F71" s="27">
        <v>19.634216737157654</v>
      </c>
      <c r="G71" s="27">
        <v>22.738278122478047</v>
      </c>
      <c r="H71" s="27">
        <v>39.803072070666076</v>
      </c>
      <c r="I71" s="27">
        <v>47.008084989742947</v>
      </c>
      <c r="J71" s="27">
        <v>61.841427476137341</v>
      </c>
      <c r="K71" s="27">
        <v>82.309190942298997</v>
      </c>
      <c r="L71" s="27">
        <v>108.29308808679289</v>
      </c>
      <c r="M71" s="27">
        <v>114.75868008145662</v>
      </c>
      <c r="N71" s="27">
        <v>113.21163065607362</v>
      </c>
      <c r="O71" s="27">
        <v>118.69818118682198</v>
      </c>
      <c r="P71" s="27">
        <v>128.06161398646992</v>
      </c>
      <c r="Q71" s="27">
        <v>135.30737499632761</v>
      </c>
      <c r="R71" s="73">
        <f>R72+R73</f>
        <v>139.648990134586</v>
      </c>
      <c r="S71" s="73">
        <f t="shared" ref="S71:AZ71" si="22">S72+S73</f>
        <v>145.59338916804685</v>
      </c>
      <c r="T71" s="73">
        <f t="shared" si="22"/>
        <v>152.19585387915154</v>
      </c>
      <c r="U71" s="73">
        <f t="shared" si="22"/>
        <v>158.60615546959815</v>
      </c>
      <c r="V71" s="73">
        <f t="shared" si="22"/>
        <v>162.84075508860232</v>
      </c>
      <c r="W71" s="73">
        <f t="shared" si="22"/>
        <v>168.2653948788471</v>
      </c>
      <c r="X71" s="73">
        <f t="shared" si="22"/>
        <v>174.54026739501228</v>
      </c>
      <c r="Y71" s="73">
        <f t="shared" si="22"/>
        <v>182.92622141484716</v>
      </c>
      <c r="Z71" s="73">
        <f t="shared" si="22"/>
        <v>192.84261036493135</v>
      </c>
      <c r="AA71" s="73">
        <f t="shared" si="22"/>
        <v>203.72107669061702</v>
      </c>
      <c r="AB71" s="73">
        <f t="shared" si="22"/>
        <v>215.8469370015701</v>
      </c>
      <c r="AC71" s="73">
        <f t="shared" si="22"/>
        <v>228.78989210397785</v>
      </c>
      <c r="AD71" s="73">
        <f t="shared" si="22"/>
        <v>242.57921705058297</v>
      </c>
      <c r="AE71" s="73">
        <f t="shared" si="22"/>
        <v>257.09580464326206</v>
      </c>
      <c r="AF71" s="73">
        <f t="shared" si="22"/>
        <v>272.35508025240358</v>
      </c>
      <c r="AG71" s="73">
        <f t="shared" si="22"/>
        <v>288.15683810824186</v>
      </c>
      <c r="AH71" s="73">
        <f t="shared" si="22"/>
        <v>304.22416588013277</v>
      </c>
      <c r="AI71" s="73">
        <f t="shared" si="22"/>
        <v>320.35041370221495</v>
      </c>
      <c r="AJ71" s="73">
        <f t="shared" si="22"/>
        <v>336.51459097199427</v>
      </c>
      <c r="AK71" s="73">
        <f t="shared" si="22"/>
        <v>352.60326155269075</v>
      </c>
      <c r="AL71" s="73">
        <f t="shared" si="22"/>
        <v>368.73154940790039</v>
      </c>
      <c r="AM71" s="73">
        <f t="shared" si="22"/>
        <v>384.80213846205334</v>
      </c>
      <c r="AN71" s="73">
        <f t="shared" si="22"/>
        <v>401.10438189538201</v>
      </c>
      <c r="AO71" s="73">
        <f t="shared" si="22"/>
        <v>417.76244780641798</v>
      </c>
      <c r="AP71" s="73">
        <f t="shared" si="22"/>
        <v>435.17093077356964</v>
      </c>
      <c r="AQ71" s="73">
        <f t="shared" si="22"/>
        <v>453.36959443786697</v>
      </c>
      <c r="AR71" s="73">
        <f t="shared" si="22"/>
        <v>473.00261400541314</v>
      </c>
      <c r="AS71" s="73">
        <f t="shared" si="22"/>
        <v>493.68817923770416</v>
      </c>
      <c r="AT71" s="73">
        <f t="shared" si="22"/>
        <v>516.17053346802277</v>
      </c>
      <c r="AU71" s="73">
        <f t="shared" si="22"/>
        <v>540.11096561503598</v>
      </c>
      <c r="AV71" s="73">
        <f t="shared" si="22"/>
        <v>565.76277831678908</v>
      </c>
      <c r="AW71" s="73">
        <f t="shared" si="22"/>
        <v>592.799857530704</v>
      </c>
      <c r="AX71" s="73">
        <f t="shared" si="22"/>
        <v>621.70362149671951</v>
      </c>
      <c r="AY71" s="73">
        <f t="shared" si="22"/>
        <v>651.83392065280691</v>
      </c>
      <c r="AZ71" s="73">
        <f t="shared" si="22"/>
        <v>683.54309205135849</v>
      </c>
    </row>
    <row r="72" spans="1:52" ht="11.65" customHeight="1" x14ac:dyDescent="0.25">
      <c r="A72" s="57" t="s">
        <v>46</v>
      </c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65">
        <v>127.42711278609667</v>
      </c>
      <c r="R72" s="65">
        <v>131.48373064834141</v>
      </c>
      <c r="S72" s="65">
        <v>137.08708661883901</v>
      </c>
      <c r="T72" s="65">
        <v>143.29601034110885</v>
      </c>
      <c r="U72" s="65">
        <v>149.3054306351535</v>
      </c>
      <c r="V72" s="65">
        <v>152.78472017362549</v>
      </c>
      <c r="W72" s="65">
        <v>157.47380183898528</v>
      </c>
      <c r="X72" s="65">
        <v>163.01744901101787</v>
      </c>
      <c r="Y72" s="65">
        <v>170.62098419459676</v>
      </c>
      <c r="Z72" s="65">
        <v>179.66936226126731</v>
      </c>
      <c r="AA72" s="65">
        <v>189.56447606726834</v>
      </c>
      <c r="AB72" s="65">
        <v>200.54321679813009</v>
      </c>
      <c r="AC72" s="65">
        <v>212.2545279924625</v>
      </c>
      <c r="AD72" s="65">
        <v>224.71344542030974</v>
      </c>
      <c r="AE72" s="65">
        <v>237.8348516895521</v>
      </c>
      <c r="AF72" s="65">
        <v>251.62348329108093</v>
      </c>
      <c r="AG72" s="65">
        <v>265.87157214259031</v>
      </c>
      <c r="AH72" s="65">
        <v>280.30949992273781</v>
      </c>
      <c r="AI72" s="65">
        <v>294.72481468829994</v>
      </c>
      <c r="AJ72" s="65">
        <v>309.08847525822165</v>
      </c>
      <c r="AK72" s="65">
        <v>323.29354092107178</v>
      </c>
      <c r="AL72" s="65">
        <v>337.42348776596793</v>
      </c>
      <c r="AM72" s="65">
        <v>351.39397883240315</v>
      </c>
      <c r="AN72" s="65">
        <v>365.49181762262577</v>
      </c>
      <c r="AO72" s="65">
        <v>379.79915882428236</v>
      </c>
      <c r="AP72" s="65">
        <v>394.66738847762838</v>
      </c>
      <c r="AQ72" s="65">
        <v>410.13992993958857</v>
      </c>
      <c r="AR72" s="65">
        <v>426.79199844797353</v>
      </c>
      <c r="AS72" s="65">
        <v>444.23666716045739</v>
      </c>
      <c r="AT72" s="65">
        <v>463.18014710892402</v>
      </c>
      <c r="AU72" s="65">
        <v>483.29656983198925</v>
      </c>
      <c r="AV72" s="65">
        <v>504.73806991351313</v>
      </c>
      <c r="AW72" s="65">
        <v>527.2296597445461</v>
      </c>
      <c r="AX72" s="65">
        <v>551.17867000913122</v>
      </c>
      <c r="AY72" s="65">
        <v>575.95218481737777</v>
      </c>
      <c r="AZ72" s="66">
        <v>601.8451952806497</v>
      </c>
    </row>
    <row r="73" spans="1:52" ht="11.65" customHeight="1" x14ac:dyDescent="0.25">
      <c r="A73" s="56" t="s">
        <v>47</v>
      </c>
      <c r="B73" s="27">
        <v>0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0.59661704824130946</v>
      </c>
      <c r="K73" s="27">
        <v>1.1155220378740216</v>
      </c>
      <c r="L73" s="27">
        <v>4.06403080291682</v>
      </c>
      <c r="M73" s="27">
        <v>4.7737346154974141</v>
      </c>
      <c r="N73" s="27">
        <v>7.5732081591071267</v>
      </c>
      <c r="O73" s="27">
        <v>8.7769970760021696</v>
      </c>
      <c r="P73" s="27">
        <v>9.7953864518574889</v>
      </c>
      <c r="Q73" s="63">
        <v>7.8802622102309483</v>
      </c>
      <c r="R73" s="63">
        <v>8.1652594862445991</v>
      </c>
      <c r="S73" s="63">
        <v>8.5063025492078559</v>
      </c>
      <c r="T73" s="63">
        <v>8.8998435380426795</v>
      </c>
      <c r="U73" s="63">
        <v>9.3007248344446634</v>
      </c>
      <c r="V73" s="63">
        <v>10.056034914976845</v>
      </c>
      <c r="W73" s="63">
        <v>10.791593039861812</v>
      </c>
      <c r="X73" s="63">
        <v>11.522818383994391</v>
      </c>
      <c r="Y73" s="63">
        <v>12.305237220250415</v>
      </c>
      <c r="Z73" s="63">
        <v>13.173248103664031</v>
      </c>
      <c r="AA73" s="63">
        <v>14.15660062334867</v>
      </c>
      <c r="AB73" s="63">
        <v>15.303720203440021</v>
      </c>
      <c r="AC73" s="63">
        <v>16.53536411151536</v>
      </c>
      <c r="AD73" s="63">
        <v>17.865771630273219</v>
      </c>
      <c r="AE73" s="63">
        <v>19.260952953709936</v>
      </c>
      <c r="AF73" s="63">
        <v>20.731596961322662</v>
      </c>
      <c r="AG73" s="63">
        <v>22.285265965651554</v>
      </c>
      <c r="AH73" s="63">
        <v>23.914665957394934</v>
      </c>
      <c r="AI73" s="63">
        <v>25.625599013914986</v>
      </c>
      <c r="AJ73" s="63">
        <v>27.426115713772628</v>
      </c>
      <c r="AK73" s="63">
        <v>29.309720631618983</v>
      </c>
      <c r="AL73" s="63">
        <v>31.308061641932472</v>
      </c>
      <c r="AM73" s="63">
        <v>33.408159629650164</v>
      </c>
      <c r="AN73" s="63">
        <v>35.612564272756224</v>
      </c>
      <c r="AO73" s="63">
        <v>37.963288982135623</v>
      </c>
      <c r="AP73" s="63">
        <v>40.503542295941237</v>
      </c>
      <c r="AQ73" s="63">
        <v>43.22966449827841</v>
      </c>
      <c r="AR73" s="63">
        <v>46.210615557439596</v>
      </c>
      <c r="AS73" s="63">
        <v>49.451512077246782</v>
      </c>
      <c r="AT73" s="63">
        <v>52.990386359098792</v>
      </c>
      <c r="AU73" s="63">
        <v>56.814395783046727</v>
      </c>
      <c r="AV73" s="63">
        <v>61.024708403275923</v>
      </c>
      <c r="AW73" s="63">
        <v>65.570197786157962</v>
      </c>
      <c r="AX73" s="63">
        <v>70.524951487588282</v>
      </c>
      <c r="AY73" s="63">
        <v>75.881735835429168</v>
      </c>
      <c r="AZ73" s="64">
        <v>81.69789677070878</v>
      </c>
    </row>
    <row r="74" spans="1:52" ht="11.65" customHeight="1" x14ac:dyDescent="0.25">
      <c r="A74" s="16" t="s">
        <v>48</v>
      </c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63">
        <f t="shared" ref="Q74:R74" si="23">Q75+Q76</f>
        <v>0</v>
      </c>
      <c r="R74" s="63">
        <f t="shared" si="23"/>
        <v>7.2462152063463785</v>
      </c>
      <c r="S74" s="63">
        <f t="shared" ref="S74" si="24">S75+S76</f>
        <v>18.982544364497524</v>
      </c>
      <c r="T74" s="63">
        <f t="shared" ref="T74" si="25">T75+T76</f>
        <v>34.784993410256803</v>
      </c>
      <c r="U74" s="63">
        <f t="shared" ref="U74" si="26">U75+U76</f>
        <v>54.347753057497805</v>
      </c>
      <c r="V74" s="63">
        <f t="shared" ref="V74" si="27">V75+V76</f>
        <v>110.9117769574047</v>
      </c>
      <c r="W74" s="63">
        <f t="shared" ref="W74" si="28">W75+W76</f>
        <v>185.24856279244827</v>
      </c>
      <c r="X74" s="63">
        <f t="shared" ref="X74" si="29">X75+X76</f>
        <v>270.90912085273789</v>
      </c>
      <c r="Y74" s="63">
        <f t="shared" ref="Y74" si="30">Y75+Y76</f>
        <v>364.22758879539333</v>
      </c>
      <c r="Z74" s="63">
        <f t="shared" ref="Z74" si="31">Z75+Z76</f>
        <v>472.2375043766051</v>
      </c>
      <c r="AA74" s="63">
        <f t="shared" ref="AA74" si="32">AA75+AA76</f>
        <v>603.2689712216818</v>
      </c>
      <c r="AB74" s="63">
        <f t="shared" ref="AB74" si="33">AB75+AB76</f>
        <v>754.50366156490531</v>
      </c>
      <c r="AC74" s="63">
        <f t="shared" ref="AC74" si="34">AC75+AC76</f>
        <v>922.53577027895233</v>
      </c>
      <c r="AD74" s="63">
        <f t="shared" ref="AD74" si="35">AD75+AD76</f>
        <v>1105.8939237559534</v>
      </c>
      <c r="AE74" s="63">
        <f t="shared" ref="AE74" si="36">AE75+AE76</f>
        <v>1302.3713520308838</v>
      </c>
      <c r="AF74" s="63">
        <f t="shared" ref="AF74" si="37">AF75+AF76</f>
        <v>1512.3018297876033</v>
      </c>
      <c r="AG74" s="63">
        <f t="shared" ref="AG74" si="38">AG75+AG76</f>
        <v>1734.9879904771237</v>
      </c>
      <c r="AH74" s="63">
        <f t="shared" ref="AH74" si="39">AH75+AH76</f>
        <v>1972.6098290575326</v>
      </c>
      <c r="AI74" s="63">
        <f t="shared" ref="AI74" si="40">AI75+AI76</f>
        <v>2219.2994553553781</v>
      </c>
      <c r="AJ74" s="63">
        <f t="shared" ref="AJ74" si="41">AJ75+AJ76</f>
        <v>2477.6480034208244</v>
      </c>
      <c r="AK74" s="63">
        <f t="shared" ref="AK74" si="42">AK75+AK76</f>
        <v>2744.1304516629143</v>
      </c>
      <c r="AL74" s="63">
        <f t="shared" ref="AL74" si="43">AL75+AL76</f>
        <v>3016.3681363716378</v>
      </c>
      <c r="AM74" s="63">
        <f t="shared" ref="AM74" si="44">AM75+AM76</f>
        <v>3288.3438724442744</v>
      </c>
      <c r="AN74" s="63">
        <f t="shared" ref="AN74" si="45">AN75+AN76</f>
        <v>3555.6075713609339</v>
      </c>
      <c r="AO74" s="63">
        <f t="shared" ref="AO74" si="46">AO75+AO76</f>
        <v>3810.6538391271911</v>
      </c>
      <c r="AP74" s="63">
        <f t="shared" ref="AP74" si="47">AP75+AP76</f>
        <v>4049.0787227851579</v>
      </c>
      <c r="AQ74" s="63">
        <f t="shared" ref="AQ74" si="48">AQ75+AQ76</f>
        <v>4263.186050963971</v>
      </c>
      <c r="AR74" s="63">
        <f t="shared" ref="AR74" si="49">AR75+AR76</f>
        <v>4448.7922613910141</v>
      </c>
      <c r="AS74" s="63">
        <f t="shared" ref="AS74" si="50">AS75+AS76</f>
        <v>4601.0853679918973</v>
      </c>
      <c r="AT74" s="63">
        <f t="shared" ref="AT74" si="51">AT75+AT76</f>
        <v>4721.4593924985011</v>
      </c>
      <c r="AU74" s="63">
        <f t="shared" ref="AU74" si="52">AU75+AU76</f>
        <v>4808.7144183405107</v>
      </c>
      <c r="AV74" s="63">
        <f t="shared" ref="AV74" si="53">AV75+AV76</f>
        <v>4866.1833073685375</v>
      </c>
      <c r="AW74" s="63">
        <f t="shared" ref="AW74" si="54">AW75+AW76</f>
        <v>4892.3065292237252</v>
      </c>
      <c r="AX74" s="63">
        <f t="shared" ref="AX74" si="55">AX75+AX76</f>
        <v>4892.8025712031476</v>
      </c>
      <c r="AY74" s="63">
        <f t="shared" ref="AY74" si="56">AY75+AY76</f>
        <v>4872.3226205434066</v>
      </c>
      <c r="AZ74" s="63">
        <f t="shared" ref="AZ74" si="57">AZ75+AZ76</f>
        <v>4839.1577551929449</v>
      </c>
    </row>
    <row r="75" spans="1:52" ht="11.65" customHeight="1" x14ac:dyDescent="0.35">
      <c r="A75" s="56" t="s">
        <v>55</v>
      </c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72">
        <v>0</v>
      </c>
      <c r="R75" s="72">
        <v>5.4487686487129325</v>
      </c>
      <c r="S75" s="72">
        <v>14.272879925084322</v>
      </c>
      <c r="T75" s="72">
        <v>26.154741590360004</v>
      </c>
      <c r="U75" s="72">
        <v>40.866185704592503</v>
      </c>
      <c r="V75" s="72">
        <v>83.437320639522497</v>
      </c>
      <c r="W75" s="72">
        <v>139.40389418427415</v>
      </c>
      <c r="X75" s="72">
        <v>203.93103125370567</v>
      </c>
      <c r="Y75" s="72">
        <v>274.28817598731695</v>
      </c>
      <c r="Z75" s="72">
        <v>355.85852153569363</v>
      </c>
      <c r="AA75" s="72">
        <v>455.1089775848917</v>
      </c>
      <c r="AB75" s="72">
        <v>570.16729519375838</v>
      </c>
      <c r="AC75" s="72">
        <v>698.79120043620117</v>
      </c>
      <c r="AD75" s="72">
        <v>840.28062214588499</v>
      </c>
      <c r="AE75" s="72">
        <v>993.40607709420851</v>
      </c>
      <c r="AF75" s="72">
        <v>1158.9275456308719</v>
      </c>
      <c r="AG75" s="72">
        <v>1336.754464932746</v>
      </c>
      <c r="AH75" s="72">
        <v>1528.9017256579411</v>
      </c>
      <c r="AI75" s="72">
        <v>1730.8870456069603</v>
      </c>
      <c r="AJ75" s="72">
        <v>1944.7837768090028</v>
      </c>
      <c r="AK75" s="72">
        <v>2167.7246365830692</v>
      </c>
      <c r="AL75" s="72">
        <v>2397.6713826236178</v>
      </c>
      <c r="AM75" s="72">
        <v>2629.6301662667133</v>
      </c>
      <c r="AN75" s="72">
        <v>2859.7899831788777</v>
      </c>
      <c r="AO75" s="72">
        <v>3081.9193300252318</v>
      </c>
      <c r="AP75" s="72">
        <v>3292.2461285659106</v>
      </c>
      <c r="AQ75" s="72">
        <v>3484.5131378764777</v>
      </c>
      <c r="AR75" s="72">
        <v>3655.3442868249358</v>
      </c>
      <c r="AS75" s="72">
        <v>3800.7562991723216</v>
      </c>
      <c r="AT75" s="72">
        <v>3921.8396628091095</v>
      </c>
      <c r="AU75" s="72">
        <v>4017.5782176459265</v>
      </c>
      <c r="AV75" s="72">
        <v>4090.5946024943341</v>
      </c>
      <c r="AW75" s="72">
        <v>4139.4476116667402</v>
      </c>
      <c r="AX75" s="72">
        <v>4168.7817008448746</v>
      </c>
      <c r="AY75" s="72">
        <v>4182.3501843913982</v>
      </c>
      <c r="AZ75" s="72">
        <v>4186.7114709099524</v>
      </c>
    </row>
    <row r="76" spans="1:52" ht="11.65" customHeight="1" x14ac:dyDescent="0.35">
      <c r="A76" s="56" t="s">
        <v>37</v>
      </c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>
        <f>Q78-Q77</f>
        <v>0</v>
      </c>
      <c r="R76" s="27">
        <f t="shared" ref="R76:AZ76" si="58">R78-R77</f>
        <v>1.797446557633446</v>
      </c>
      <c r="S76" s="27">
        <f t="shared" si="58"/>
        <v>4.7096644394132028</v>
      </c>
      <c r="T76" s="27">
        <f t="shared" si="58"/>
        <v>8.6302518198967988</v>
      </c>
      <c r="U76" s="27">
        <f t="shared" si="58"/>
        <v>13.481567352905302</v>
      </c>
      <c r="V76" s="27">
        <f t="shared" si="58"/>
        <v>27.474456317882201</v>
      </c>
      <c r="W76" s="27">
        <f t="shared" si="58"/>
        <v>45.844668608174118</v>
      </c>
      <c r="X76" s="27">
        <f t="shared" si="58"/>
        <v>66.978089599032216</v>
      </c>
      <c r="Y76" s="27">
        <f t="shared" si="58"/>
        <v>89.939412808076412</v>
      </c>
      <c r="Z76" s="27">
        <f t="shared" si="58"/>
        <v>116.37898284091148</v>
      </c>
      <c r="AA76" s="27">
        <f t="shared" si="58"/>
        <v>148.15999363679015</v>
      </c>
      <c r="AB76" s="27">
        <f t="shared" si="58"/>
        <v>184.33636637114699</v>
      </c>
      <c r="AC76" s="27">
        <f t="shared" si="58"/>
        <v>223.74456984275116</v>
      </c>
      <c r="AD76" s="27">
        <f t="shared" si="58"/>
        <v>265.61330161006845</v>
      </c>
      <c r="AE76" s="27">
        <f t="shared" si="58"/>
        <v>308.96527493667543</v>
      </c>
      <c r="AF76" s="27">
        <f t="shared" si="58"/>
        <v>353.37428415673151</v>
      </c>
      <c r="AG76" s="27">
        <f t="shared" si="58"/>
        <v>398.23352554437781</v>
      </c>
      <c r="AH76" s="27">
        <f t="shared" si="58"/>
        <v>443.70810339959144</v>
      </c>
      <c r="AI76" s="27">
        <f t="shared" si="58"/>
        <v>488.41240974841799</v>
      </c>
      <c r="AJ76" s="27">
        <f t="shared" si="58"/>
        <v>532.86422661182155</v>
      </c>
      <c r="AK76" s="27">
        <f t="shared" si="58"/>
        <v>576.4058150798453</v>
      </c>
      <c r="AL76" s="27">
        <f t="shared" si="58"/>
        <v>618.69675374802</v>
      </c>
      <c r="AM76" s="27">
        <f t="shared" si="58"/>
        <v>658.71370617756111</v>
      </c>
      <c r="AN76" s="27">
        <f t="shared" si="58"/>
        <v>695.81758818205617</v>
      </c>
      <c r="AO76" s="27">
        <f t="shared" si="58"/>
        <v>728.73450910195925</v>
      </c>
      <c r="AP76" s="27">
        <f t="shared" si="58"/>
        <v>756.83259421924731</v>
      </c>
      <c r="AQ76" s="27">
        <f t="shared" si="58"/>
        <v>778.67291308749327</v>
      </c>
      <c r="AR76" s="27">
        <f t="shared" si="58"/>
        <v>793.44797456607785</v>
      </c>
      <c r="AS76" s="27">
        <f t="shared" si="58"/>
        <v>800.3290688195757</v>
      </c>
      <c r="AT76" s="27">
        <f t="shared" si="58"/>
        <v>799.61972968939153</v>
      </c>
      <c r="AU76" s="27">
        <f t="shared" si="58"/>
        <v>791.13620069458375</v>
      </c>
      <c r="AV76" s="27">
        <f t="shared" si="58"/>
        <v>775.58870487420336</v>
      </c>
      <c r="AW76" s="27">
        <f t="shared" si="58"/>
        <v>752.85891755698503</v>
      </c>
      <c r="AX76" s="27">
        <f t="shared" si="58"/>
        <v>724.02087035827299</v>
      </c>
      <c r="AY76" s="27">
        <f t="shared" si="58"/>
        <v>689.97243615200841</v>
      </c>
      <c r="AZ76" s="27">
        <f t="shared" si="58"/>
        <v>652.44628428299256</v>
      </c>
    </row>
    <row r="77" spans="1:52" ht="11.65" customHeight="1" x14ac:dyDescent="0.35">
      <c r="A77" s="16" t="s">
        <v>49</v>
      </c>
      <c r="B77" s="27">
        <v>2.3444751984031296</v>
      </c>
      <c r="C77" s="27">
        <v>2.5714038581714074</v>
      </c>
      <c r="D77" s="27">
        <v>2.6729385486643102</v>
      </c>
      <c r="E77" s="27">
        <v>2.7131428002250835</v>
      </c>
      <c r="F77" s="27">
        <v>3.3681480569831184</v>
      </c>
      <c r="G77" s="27">
        <v>3.3070968360276316</v>
      </c>
      <c r="H77" s="27">
        <v>3.3231766061707972</v>
      </c>
      <c r="I77" s="27">
        <v>3.3726269387329446</v>
      </c>
      <c r="J77" s="27">
        <v>3.139717563944262</v>
      </c>
      <c r="K77" s="27">
        <v>3.2684777949418544</v>
      </c>
      <c r="L77" s="27">
        <v>3.1819220872000611</v>
      </c>
      <c r="M77" s="27">
        <v>3.7274682410569451</v>
      </c>
      <c r="N77" s="27">
        <v>6.5540156249029193</v>
      </c>
      <c r="O77" s="27">
        <v>9.6750121981524941</v>
      </c>
      <c r="P77" s="27">
        <v>13.617172509610821</v>
      </c>
      <c r="Q77" s="72">
        <v>17.955233289512304</v>
      </c>
      <c r="R77" s="72">
        <v>21.850602856546036</v>
      </c>
      <c r="S77" s="72">
        <v>27.144306232530798</v>
      </c>
      <c r="T77" s="72">
        <v>33.470889505599892</v>
      </c>
      <c r="U77" s="72">
        <v>40.625813042111275</v>
      </c>
      <c r="V77" s="72">
        <v>106.95100385430619</v>
      </c>
      <c r="W77" s="72">
        <v>164.80147373754721</v>
      </c>
      <c r="X77" s="72">
        <v>211.38600513679245</v>
      </c>
      <c r="Y77" s="72">
        <v>248.3337009033423</v>
      </c>
      <c r="Z77" s="72">
        <v>285.67774768496167</v>
      </c>
      <c r="AA77" s="72">
        <v>331.80193030662974</v>
      </c>
      <c r="AB77" s="72">
        <v>386.35969614983998</v>
      </c>
      <c r="AC77" s="72">
        <v>448.90262741989864</v>
      </c>
      <c r="AD77" s="72">
        <v>520.42656243770614</v>
      </c>
      <c r="AE77" s="72">
        <v>601.97320400512183</v>
      </c>
      <c r="AF77" s="72">
        <v>696.35400014836307</v>
      </c>
      <c r="AG77" s="72">
        <v>805.33690969524957</v>
      </c>
      <c r="AH77" s="72">
        <v>931.54439537131907</v>
      </c>
      <c r="AI77" s="72">
        <v>1072.69883705602</v>
      </c>
      <c r="AJ77" s="72">
        <v>1230.432548391896</v>
      </c>
      <c r="AK77" s="72">
        <v>1404.3250200692237</v>
      </c>
      <c r="AL77" s="72">
        <v>1593.1347236320044</v>
      </c>
      <c r="AM77" s="72">
        <v>1795.2848399713594</v>
      </c>
      <c r="AN77" s="72">
        <v>2006.8279326427505</v>
      </c>
      <c r="AO77" s="72">
        <v>2224.7091551504109</v>
      </c>
      <c r="AP77" s="72">
        <v>2446.3339741425202</v>
      </c>
      <c r="AQ77" s="72">
        <v>2669.9217135271092</v>
      </c>
      <c r="AR77" s="72">
        <v>2894.2144962029815</v>
      </c>
      <c r="AS77" s="72">
        <v>3116.0090232429966</v>
      </c>
      <c r="AT77" s="72">
        <v>3337.101238609127</v>
      </c>
      <c r="AU77" s="72">
        <v>3558.0699301278391</v>
      </c>
      <c r="AV77" s="72">
        <v>3778.4100485382824</v>
      </c>
      <c r="AW77" s="72">
        <v>3996.4227344288565</v>
      </c>
      <c r="AX77" s="72">
        <v>4214.1555891120197</v>
      </c>
      <c r="AY77" s="72">
        <v>4434.5376928586738</v>
      </c>
      <c r="AZ77" s="72">
        <v>4657.3199727906276</v>
      </c>
    </row>
    <row r="78" spans="1:52" ht="11.65" customHeight="1" x14ac:dyDescent="0.25">
      <c r="A78" s="16" t="s">
        <v>50</v>
      </c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67">
        <v>17.955233289512304</v>
      </c>
      <c r="R78" s="67">
        <v>23.648049414179482</v>
      </c>
      <c r="S78" s="67">
        <v>31.853970671944001</v>
      </c>
      <c r="T78" s="67">
        <v>42.101141325496691</v>
      </c>
      <c r="U78" s="67">
        <v>54.107380395016577</v>
      </c>
      <c r="V78" s="67">
        <v>134.42546017218839</v>
      </c>
      <c r="W78" s="67">
        <v>210.64614234572133</v>
      </c>
      <c r="X78" s="67">
        <v>278.36409473582466</v>
      </c>
      <c r="Y78" s="67">
        <v>338.27311371141872</v>
      </c>
      <c r="Z78" s="67">
        <v>402.05673052587315</v>
      </c>
      <c r="AA78" s="67">
        <v>479.96192394341989</v>
      </c>
      <c r="AB78" s="67">
        <v>570.69606252098697</v>
      </c>
      <c r="AC78" s="67">
        <v>672.6471972626498</v>
      </c>
      <c r="AD78" s="67">
        <v>786.03986404777459</v>
      </c>
      <c r="AE78" s="67">
        <v>910.93847894179726</v>
      </c>
      <c r="AF78" s="67">
        <v>1049.7282843050946</v>
      </c>
      <c r="AG78" s="67">
        <v>1203.5704352396274</v>
      </c>
      <c r="AH78" s="67">
        <v>1375.2524987709105</v>
      </c>
      <c r="AI78" s="67">
        <v>1561.111246804438</v>
      </c>
      <c r="AJ78" s="67">
        <v>1763.2967750037176</v>
      </c>
      <c r="AK78" s="67">
        <v>1980.730835149069</v>
      </c>
      <c r="AL78" s="67">
        <v>2211.8314773800244</v>
      </c>
      <c r="AM78" s="67">
        <v>2453.9985461489205</v>
      </c>
      <c r="AN78" s="67">
        <v>2702.6455208248067</v>
      </c>
      <c r="AO78" s="67">
        <v>2953.4436642523701</v>
      </c>
      <c r="AP78" s="67">
        <v>3203.1665683617675</v>
      </c>
      <c r="AQ78" s="67">
        <v>3448.5946266146025</v>
      </c>
      <c r="AR78" s="67">
        <v>3687.6624707690594</v>
      </c>
      <c r="AS78" s="67">
        <v>3916.3380920625723</v>
      </c>
      <c r="AT78" s="67">
        <v>4136.7209682985185</v>
      </c>
      <c r="AU78" s="67">
        <v>4349.2061308224229</v>
      </c>
      <c r="AV78" s="67">
        <v>4553.9987534124857</v>
      </c>
      <c r="AW78" s="67">
        <v>4749.2816519858416</v>
      </c>
      <c r="AX78" s="67">
        <v>4938.1764594702927</v>
      </c>
      <c r="AY78" s="67">
        <v>5124.5101290106822</v>
      </c>
      <c r="AZ78" s="68">
        <v>5309.7662570736202</v>
      </c>
    </row>
    <row r="79" spans="1:52" ht="11.65" customHeight="1" x14ac:dyDescent="0.35">
      <c r="A79" s="70" t="s">
        <v>51</v>
      </c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72">
        <v>0</v>
      </c>
      <c r="R79" s="72">
        <v>4.9056195581146031E-2</v>
      </c>
      <c r="S79" s="72">
        <v>0.12510870739825597</v>
      </c>
      <c r="T79" s="72">
        <v>0.2271057791018988</v>
      </c>
      <c r="U79" s="72">
        <v>0.34971769695653537</v>
      </c>
      <c r="V79" s="72">
        <v>0.74595310244868118</v>
      </c>
      <c r="W79" s="72">
        <v>0.80997402505166238</v>
      </c>
      <c r="X79" s="72">
        <v>0.81161597295639321</v>
      </c>
      <c r="Y79" s="72">
        <v>0.80052685326024464</v>
      </c>
      <c r="Z79" s="72">
        <v>0.78061169426224331</v>
      </c>
      <c r="AA79" s="72">
        <v>0.74714418387518933</v>
      </c>
      <c r="AB79" s="72">
        <v>0.7041506838631455</v>
      </c>
      <c r="AC79" s="72">
        <v>0.65087689070605825</v>
      </c>
      <c r="AD79" s="72">
        <v>0.59143405308211339</v>
      </c>
      <c r="AE79" s="72">
        <v>0.59441863967925801</v>
      </c>
      <c r="AF79" s="72">
        <v>1.5645971325562231</v>
      </c>
      <c r="AG79" s="72">
        <v>4.0247648797331239</v>
      </c>
      <c r="AH79" s="72">
        <v>8.1801217354534685</v>
      </c>
      <c r="AI79" s="72">
        <v>14.10174839791117</v>
      </c>
      <c r="AJ79" s="72">
        <v>21.893679848415282</v>
      </c>
      <c r="AK79" s="72">
        <v>31.577531281777496</v>
      </c>
      <c r="AL79" s="72">
        <v>43.121006214354693</v>
      </c>
      <c r="AM79" s="72">
        <v>56.479356915986564</v>
      </c>
      <c r="AN79" s="72">
        <v>71.53917748835886</v>
      </c>
      <c r="AO79" s="72">
        <v>88.183296261388421</v>
      </c>
      <c r="AP79" s="72">
        <v>106.39116523129648</v>
      </c>
      <c r="AQ79" s="72">
        <v>126.18997062361363</v>
      </c>
      <c r="AR79" s="72">
        <v>147.62461322347292</v>
      </c>
      <c r="AS79" s="72">
        <v>170.64698012925211</v>
      </c>
      <c r="AT79" s="72">
        <v>195.27168708454161</v>
      </c>
      <c r="AU79" s="72">
        <v>221.51552868870795</v>
      </c>
      <c r="AV79" s="72">
        <v>249.21971887878453</v>
      </c>
      <c r="AW79" s="72">
        <v>278.27227062323146</v>
      </c>
      <c r="AX79" s="72">
        <v>308.66565076051387</v>
      </c>
      <c r="AY79" s="72">
        <v>340.51072453779398</v>
      </c>
      <c r="AZ79" s="72">
        <v>373.61097059190115</v>
      </c>
    </row>
    <row r="80" spans="1:52" ht="11.65" customHeight="1" x14ac:dyDescent="0.35">
      <c r="A80" s="71" t="s">
        <v>52</v>
      </c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69">
        <v>0</v>
      </c>
      <c r="R80" s="69">
        <v>2.6054485813151755E-3</v>
      </c>
      <c r="S80" s="69">
        <v>7.359919858189368E-3</v>
      </c>
      <c r="T80" s="69">
        <v>1.6420652833266686E-2</v>
      </c>
      <c r="U80" s="69">
        <v>2.9623212122323331E-2</v>
      </c>
      <c r="V80" s="69">
        <v>0.1169352488596552</v>
      </c>
      <c r="W80" s="69">
        <v>0.13164168039226717</v>
      </c>
      <c r="X80" s="69">
        <v>0.13475117886692106</v>
      </c>
      <c r="Y80" s="69">
        <v>0.1353378820963469</v>
      </c>
      <c r="Z80" s="69">
        <v>0.13443979463053221</v>
      </c>
      <c r="AA80" s="69">
        <v>0.13220616139817282</v>
      </c>
      <c r="AB80" s="69">
        <v>0.12905792279494793</v>
      </c>
      <c r="AC80" s="69">
        <v>0.12407105747116415</v>
      </c>
      <c r="AD80" s="69">
        <v>0.11945104491601502</v>
      </c>
      <c r="AE80" s="69">
        <v>0.14136524011854537</v>
      </c>
      <c r="AF80" s="69">
        <v>0.61287960840901989</v>
      </c>
      <c r="AG80" s="69">
        <v>1.8736132376824213</v>
      </c>
      <c r="AH80" s="69">
        <v>4.1519857140183074</v>
      </c>
      <c r="AI80" s="69">
        <v>7.6040125005088797</v>
      </c>
      <c r="AJ80" s="69">
        <v>12.407197893551865</v>
      </c>
      <c r="AK80" s="69">
        <v>18.701878419800057</v>
      </c>
      <c r="AL80" s="69">
        <v>26.579199072123679</v>
      </c>
      <c r="AM80" s="69">
        <v>36.132648276320808</v>
      </c>
      <c r="AN80" s="69">
        <v>47.370428512507168</v>
      </c>
      <c r="AO80" s="69">
        <v>60.286141703737016</v>
      </c>
      <c r="AP80" s="69">
        <v>74.930898654118138</v>
      </c>
      <c r="AQ80" s="69">
        <v>91.398370080637278</v>
      </c>
      <c r="AR80" s="69">
        <v>109.73196045304221</v>
      </c>
      <c r="AS80" s="69">
        <v>129.92313182180288</v>
      </c>
      <c r="AT80" s="69">
        <v>151.98648061521757</v>
      </c>
      <c r="AU80" s="69">
        <v>175.9264019644954</v>
      </c>
      <c r="AV80" s="69">
        <v>201.55795315794526</v>
      </c>
      <c r="AW80" s="69">
        <v>228.77494137133544</v>
      </c>
      <c r="AX80" s="69">
        <v>257.51388726596178</v>
      </c>
      <c r="AY80" s="69">
        <v>287.82420120795382</v>
      </c>
      <c r="AZ80" s="69">
        <v>319.49706135680992</v>
      </c>
    </row>
    <row r="81" spans="1:52" ht="11.65" customHeight="1" x14ac:dyDescent="0.35">
      <c r="A81" s="71" t="s">
        <v>53</v>
      </c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69">
        <v>0</v>
      </c>
      <c r="R81" s="69">
        <v>4.6450746999830858E-2</v>
      </c>
      <c r="S81" s="69">
        <v>0.1177487875400666</v>
      </c>
      <c r="T81" s="69">
        <v>0.21068512626863212</v>
      </c>
      <c r="U81" s="69">
        <v>0.32009448483421205</v>
      </c>
      <c r="V81" s="69">
        <v>0.62901785358902595</v>
      </c>
      <c r="W81" s="69">
        <v>0.67833234465939518</v>
      </c>
      <c r="X81" s="69">
        <v>0.6768647940894722</v>
      </c>
      <c r="Y81" s="69">
        <v>0.66518897116389775</v>
      </c>
      <c r="Z81" s="69">
        <v>0.64617189963171107</v>
      </c>
      <c r="AA81" s="69">
        <v>0.61493802247701645</v>
      </c>
      <c r="AB81" s="69">
        <v>0.57509276106819762</v>
      </c>
      <c r="AC81" s="69">
        <v>0.52680583323489405</v>
      </c>
      <c r="AD81" s="69">
        <v>0.47198300816609839</v>
      </c>
      <c r="AE81" s="69">
        <v>0.45305339956071261</v>
      </c>
      <c r="AF81" s="69">
        <v>0.95171752414720323</v>
      </c>
      <c r="AG81" s="69">
        <v>2.1511516420507024</v>
      </c>
      <c r="AH81" s="69">
        <v>4.0281360214351603</v>
      </c>
      <c r="AI81" s="69">
        <v>6.4977358974022907</v>
      </c>
      <c r="AJ81" s="69">
        <v>9.4864819548634163</v>
      </c>
      <c r="AK81" s="69">
        <v>12.875652861977439</v>
      </c>
      <c r="AL81" s="69">
        <v>16.541807142231015</v>
      </c>
      <c r="AM81" s="69">
        <v>20.346708639665756</v>
      </c>
      <c r="AN81" s="69">
        <v>24.168748975851688</v>
      </c>
      <c r="AO81" s="69">
        <v>27.897154557651398</v>
      </c>
      <c r="AP81" s="69">
        <v>31.460266577178349</v>
      </c>
      <c r="AQ81" s="69">
        <v>34.791600542976354</v>
      </c>
      <c r="AR81" s="69">
        <v>37.892652770430715</v>
      </c>
      <c r="AS81" s="69">
        <v>40.723848307449231</v>
      </c>
      <c r="AT81" s="69">
        <v>43.285206469324031</v>
      </c>
      <c r="AU81" s="69">
        <v>45.589126724212562</v>
      </c>
      <c r="AV81" s="69">
        <v>47.661765720839256</v>
      </c>
      <c r="AW81" s="69">
        <v>49.497329251896005</v>
      </c>
      <c r="AX81" s="69">
        <v>51.151763494552107</v>
      </c>
      <c r="AY81" s="69">
        <v>52.686523329840135</v>
      </c>
      <c r="AZ81" s="69">
        <v>54.113909235091214</v>
      </c>
    </row>
    <row r="82" spans="1:52" ht="11.65" customHeight="1" x14ac:dyDescent="0.35">
      <c r="A82" s="25" t="s">
        <v>58</v>
      </c>
      <c r="B82" s="26">
        <f>B83+B89</f>
        <v>62556.125845165901</v>
      </c>
      <c r="C82" s="26">
        <f>C83+C89</f>
        <v>64547.523146181004</v>
      </c>
      <c r="D82" s="26">
        <f>D83+D89</f>
        <v>65576.763324837724</v>
      </c>
      <c r="E82" s="26">
        <f t="shared" ref="E82:Q82" si="59">E83+E89</f>
        <v>67893.564499851534</v>
      </c>
      <c r="F82" s="26">
        <f t="shared" si="59"/>
        <v>71354.448610861858</v>
      </c>
      <c r="G82" s="26">
        <f t="shared" si="59"/>
        <v>73438.470559230715</v>
      </c>
      <c r="H82" s="26">
        <f t="shared" si="59"/>
        <v>75667.27933195309</v>
      </c>
      <c r="I82" s="26">
        <f t="shared" si="59"/>
        <v>78378.406529249769</v>
      </c>
      <c r="J82" s="26">
        <f t="shared" si="59"/>
        <v>76048.725426888588</v>
      </c>
      <c r="K82" s="26">
        <f t="shared" si="59"/>
        <v>70709.866596901498</v>
      </c>
      <c r="L82" s="26">
        <f t="shared" si="59"/>
        <v>72563.099442713952</v>
      </c>
      <c r="M82" s="26">
        <f t="shared" si="59"/>
        <v>71348.770258857039</v>
      </c>
      <c r="N82" s="26">
        <f t="shared" si="59"/>
        <v>68699.203918313156</v>
      </c>
      <c r="O82" s="26">
        <f t="shared" si="59"/>
        <v>67824.931101985159</v>
      </c>
      <c r="P82" s="26">
        <f t="shared" si="59"/>
        <v>67223.513088960157</v>
      </c>
      <c r="Q82" s="26">
        <f t="shared" si="59"/>
        <v>68704.655062285296</v>
      </c>
    </row>
    <row r="83" spans="1:52" ht="11.65" customHeight="1" x14ac:dyDescent="0.35">
      <c r="A83" s="16" t="s">
        <v>59</v>
      </c>
      <c r="B83" s="27">
        <v>46965.8201600229</v>
      </c>
      <c r="C83" s="27">
        <v>48554.077985447919</v>
      </c>
      <c r="D83" s="27">
        <v>48964.595499970259</v>
      </c>
      <c r="E83" s="27">
        <v>50412.831437546512</v>
      </c>
      <c r="F83" s="27">
        <v>53085.601177529097</v>
      </c>
      <c r="G83" s="27">
        <v>54625.327047683677</v>
      </c>
      <c r="H83" s="27">
        <v>55524.211519507124</v>
      </c>
      <c r="I83" s="27">
        <v>58114.020739659427</v>
      </c>
      <c r="J83" s="27">
        <v>56398.445317504738</v>
      </c>
      <c r="K83" s="27">
        <v>52733.810982045616</v>
      </c>
      <c r="L83" s="27">
        <v>52609.867130546379</v>
      </c>
      <c r="M83" s="27">
        <v>51692.688652976271</v>
      </c>
      <c r="N83" s="27">
        <v>48460.279141709405</v>
      </c>
      <c r="O83" s="27">
        <v>46986.538693734969</v>
      </c>
      <c r="P83" s="27">
        <v>47562.975114432862</v>
      </c>
      <c r="Q83" s="27">
        <v>48245.434062880871</v>
      </c>
      <c r="R83" s="73">
        <f>R84+R85</f>
        <v>51033.808645369936</v>
      </c>
      <c r="S83" s="73">
        <f t="shared" ref="S83:AZ83" si="60">S84+S85</f>
        <v>53683.497615404478</v>
      </c>
      <c r="T83" s="73">
        <f t="shared" si="60"/>
        <v>54859.067387057294</v>
      </c>
      <c r="U83" s="73">
        <f t="shared" si="60"/>
        <v>55580.356287343777</v>
      </c>
      <c r="V83" s="73">
        <f t="shared" si="60"/>
        <v>56036.360496241898</v>
      </c>
      <c r="W83" s="73">
        <f t="shared" si="60"/>
        <v>56355.7625110386</v>
      </c>
      <c r="X83" s="73">
        <f t="shared" si="60"/>
        <v>56571.306065927951</v>
      </c>
      <c r="Y83" s="73">
        <f t="shared" si="60"/>
        <v>56747.084342185415</v>
      </c>
      <c r="Z83" s="73">
        <f t="shared" si="60"/>
        <v>56901.474322372465</v>
      </c>
      <c r="AA83" s="73">
        <f t="shared" si="60"/>
        <v>57036.115684075747</v>
      </c>
      <c r="AB83" s="73">
        <f t="shared" si="60"/>
        <v>57189.854367339598</v>
      </c>
      <c r="AC83" s="73">
        <f t="shared" si="60"/>
        <v>57352.297983316879</v>
      </c>
      <c r="AD83" s="73">
        <f t="shared" si="60"/>
        <v>57517.970034034195</v>
      </c>
      <c r="AE83" s="73">
        <f t="shared" si="60"/>
        <v>57670.968558571549</v>
      </c>
      <c r="AF83" s="73">
        <f t="shared" si="60"/>
        <v>57817.197470850864</v>
      </c>
      <c r="AG83" s="73">
        <f t="shared" si="60"/>
        <v>57930.2824785638</v>
      </c>
      <c r="AH83" s="73">
        <f t="shared" si="60"/>
        <v>58043.956945334088</v>
      </c>
      <c r="AI83" s="73">
        <f t="shared" si="60"/>
        <v>58068.741884796895</v>
      </c>
      <c r="AJ83" s="73">
        <f t="shared" si="60"/>
        <v>58045.047028236062</v>
      </c>
      <c r="AK83" s="73">
        <f t="shared" si="60"/>
        <v>57967.951429454428</v>
      </c>
      <c r="AL83" s="73">
        <f t="shared" si="60"/>
        <v>57834.933591050329</v>
      </c>
      <c r="AM83" s="73">
        <f t="shared" si="60"/>
        <v>57640.471540385312</v>
      </c>
      <c r="AN83" s="73">
        <f t="shared" si="60"/>
        <v>57381.885923557056</v>
      </c>
      <c r="AO83" s="73">
        <f t="shared" si="60"/>
        <v>57055.315608305806</v>
      </c>
      <c r="AP83" s="73">
        <f t="shared" si="60"/>
        <v>56652.738080036674</v>
      </c>
      <c r="AQ83" s="73">
        <f t="shared" si="60"/>
        <v>56205.560090093328</v>
      </c>
      <c r="AR83" s="73">
        <f t="shared" si="60"/>
        <v>55698.948559561541</v>
      </c>
      <c r="AS83" s="73">
        <f t="shared" si="60"/>
        <v>55134.947745974176</v>
      </c>
      <c r="AT83" s="73">
        <f t="shared" si="60"/>
        <v>54514.519338995022</v>
      </c>
      <c r="AU83" s="73">
        <f t="shared" si="60"/>
        <v>53847.271275593288</v>
      </c>
      <c r="AV83" s="73">
        <f t="shared" si="60"/>
        <v>53109.164789199975</v>
      </c>
      <c r="AW83" s="73">
        <f t="shared" si="60"/>
        <v>52304.803151055523</v>
      </c>
      <c r="AX83" s="73">
        <f t="shared" si="60"/>
        <v>51429.687675525216</v>
      </c>
      <c r="AY83" s="73">
        <f t="shared" si="60"/>
        <v>50486.290466613653</v>
      </c>
      <c r="AZ83" s="73">
        <f t="shared" si="60"/>
        <v>49469.98702229857</v>
      </c>
    </row>
    <row r="84" spans="1:52" ht="11.65" customHeight="1" x14ac:dyDescent="0.25">
      <c r="A84" s="55" t="s">
        <v>43</v>
      </c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63">
        <v>45651.740744159724</v>
      </c>
      <c r="R84" s="63">
        <v>48246.267595116675</v>
      </c>
      <c r="S84" s="63">
        <v>50665.565542908676</v>
      </c>
      <c r="T84" s="63">
        <v>51704.530393037581</v>
      </c>
      <c r="U84" s="63">
        <v>52303.8127090212</v>
      </c>
      <c r="V84" s="63">
        <v>52651.259847844143</v>
      </c>
      <c r="W84" s="63">
        <v>52899.55585621416</v>
      </c>
      <c r="X84" s="63">
        <v>53050.010759594945</v>
      </c>
      <c r="Y84" s="63">
        <v>53177.695808750977</v>
      </c>
      <c r="Z84" s="63">
        <v>53284.684696381883</v>
      </c>
      <c r="AA84" s="63">
        <v>53372.648649945324</v>
      </c>
      <c r="AB84" s="63">
        <v>53477.961132210949</v>
      </c>
      <c r="AC84" s="63">
        <v>53590.836164186832</v>
      </c>
      <c r="AD84" s="63">
        <v>53705.897473800127</v>
      </c>
      <c r="AE84" s="63">
        <v>53808.237043699308</v>
      </c>
      <c r="AF84" s="63">
        <v>53903.464920627186</v>
      </c>
      <c r="AG84" s="63">
        <v>53976.947558045118</v>
      </c>
      <c r="AH84" s="63">
        <v>54051.39765534825</v>
      </c>
      <c r="AI84" s="63">
        <v>54043.226501512669</v>
      </c>
      <c r="AJ84" s="63">
        <v>53989.573161240078</v>
      </c>
      <c r="AK84" s="63">
        <v>53885.93259011663</v>
      </c>
      <c r="AL84" s="63">
        <v>53730.112380386854</v>
      </c>
      <c r="AM84" s="63">
        <v>53517.080435904812</v>
      </c>
      <c r="AN84" s="63">
        <v>53244.400015112762</v>
      </c>
      <c r="AO84" s="63">
        <v>52908.899344097445</v>
      </c>
      <c r="AP84" s="63">
        <v>52503.163369582151</v>
      </c>
      <c r="AQ84" s="63">
        <v>52056.301058590892</v>
      </c>
      <c r="AR84" s="63">
        <v>51554.693050930895</v>
      </c>
      <c r="AS84" s="63">
        <v>51000.711861231161</v>
      </c>
      <c r="AT84" s="63">
        <v>50395.044370477524</v>
      </c>
      <c r="AU84" s="63">
        <v>49746.918780015352</v>
      </c>
      <c r="AV84" s="63">
        <v>49033.821188529997</v>
      </c>
      <c r="AW84" s="63">
        <v>48260.196316121415</v>
      </c>
      <c r="AX84" s="63">
        <v>47422.08039308052</v>
      </c>
      <c r="AY84" s="63">
        <v>46521.945768586964</v>
      </c>
      <c r="AZ84" s="64">
        <v>45555.668804661349</v>
      </c>
    </row>
    <row r="85" spans="1:52" ht="11.65" customHeight="1" x14ac:dyDescent="0.25">
      <c r="A85" s="56" t="s">
        <v>38</v>
      </c>
      <c r="B85" s="27">
        <v>208.43764581680824</v>
      </c>
      <c r="C85" s="27">
        <v>249.55094694659277</v>
      </c>
      <c r="D85" s="27">
        <v>318.28836206219501</v>
      </c>
      <c r="E85" s="27">
        <v>404.32152366442489</v>
      </c>
      <c r="F85" s="27">
        <v>521.43731738210499</v>
      </c>
      <c r="G85" s="27">
        <v>860.67400340792005</v>
      </c>
      <c r="H85" s="27">
        <v>1458.2731374669297</v>
      </c>
      <c r="I85" s="27">
        <v>2058.6967873727335</v>
      </c>
      <c r="J85" s="27">
        <v>2352.8306158224359</v>
      </c>
      <c r="K85" s="27">
        <v>2512.390242458689</v>
      </c>
      <c r="L85" s="27">
        <v>2733.4263091212342</v>
      </c>
      <c r="M85" s="27">
        <v>2797.727808811745</v>
      </c>
      <c r="N85" s="27">
        <v>2835.1956939517345</v>
      </c>
      <c r="O85" s="27">
        <v>2406.6660559870179</v>
      </c>
      <c r="P85" s="27">
        <v>2658.296211560878</v>
      </c>
      <c r="Q85" s="58">
        <v>2591.2699766070914</v>
      </c>
      <c r="R85" s="58">
        <v>2787.5410502532636</v>
      </c>
      <c r="S85" s="58">
        <v>3017.9320724957993</v>
      </c>
      <c r="T85" s="58">
        <v>3154.5369940197093</v>
      </c>
      <c r="U85" s="58">
        <v>3276.5435783225798</v>
      </c>
      <c r="V85" s="58">
        <v>3385.1006483977517</v>
      </c>
      <c r="W85" s="58">
        <v>3456.2066548244393</v>
      </c>
      <c r="X85" s="58">
        <v>3521.2953063330051</v>
      </c>
      <c r="Y85" s="58">
        <v>3569.3885334344354</v>
      </c>
      <c r="Z85" s="58">
        <v>3616.7896259905801</v>
      </c>
      <c r="AA85" s="58">
        <v>3663.4670341304195</v>
      </c>
      <c r="AB85" s="58">
        <v>3711.893235128648</v>
      </c>
      <c r="AC85" s="58">
        <v>3761.4618191300447</v>
      </c>
      <c r="AD85" s="58">
        <v>3812.0725602340663</v>
      </c>
      <c r="AE85" s="58">
        <v>3862.7315148722437</v>
      </c>
      <c r="AF85" s="58">
        <v>3913.7325502236813</v>
      </c>
      <c r="AG85" s="58">
        <v>3953.3349205186792</v>
      </c>
      <c r="AH85" s="58">
        <v>3992.5592899858379</v>
      </c>
      <c r="AI85" s="58">
        <v>4025.5153832842293</v>
      </c>
      <c r="AJ85" s="58">
        <v>4055.4738669959843</v>
      </c>
      <c r="AK85" s="58">
        <v>4082.0188393377948</v>
      </c>
      <c r="AL85" s="58">
        <v>4104.8212106634728</v>
      </c>
      <c r="AM85" s="58">
        <v>4123.3911044804981</v>
      </c>
      <c r="AN85" s="58">
        <v>4137.4859084442933</v>
      </c>
      <c r="AO85" s="58">
        <v>4146.4162642083602</v>
      </c>
      <c r="AP85" s="58">
        <v>4149.5747104545235</v>
      </c>
      <c r="AQ85" s="58">
        <v>4149.2590315024381</v>
      </c>
      <c r="AR85" s="58">
        <v>4144.2555086306475</v>
      </c>
      <c r="AS85" s="58">
        <v>4134.2358847430123</v>
      </c>
      <c r="AT85" s="58">
        <v>4119.4749685174947</v>
      </c>
      <c r="AU85" s="58">
        <v>4100.3524955779385</v>
      </c>
      <c r="AV85" s="58">
        <v>4075.3436006699803</v>
      </c>
      <c r="AW85" s="58">
        <v>4044.606834934109</v>
      </c>
      <c r="AX85" s="58">
        <v>4007.6072824446978</v>
      </c>
      <c r="AY85" s="58">
        <v>3964.3446980266904</v>
      </c>
      <c r="AZ85" s="59">
        <v>3914.3182176372229</v>
      </c>
    </row>
    <row r="86" spans="1:52" ht="11.65" customHeight="1" x14ac:dyDescent="0.25">
      <c r="A86" s="16" t="s">
        <v>40</v>
      </c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58"/>
      <c r="R86" s="81">
        <f>R87+R88</f>
        <v>5.4528813723851738E-2</v>
      </c>
      <c r="S86" s="73">
        <f t="shared" ref="S86:AZ86" si="61">S87+S88</f>
        <v>0.12116510529499246</v>
      </c>
      <c r="T86" s="73">
        <f t="shared" si="61"/>
        <v>0.18635157464610122</v>
      </c>
      <c r="U86" s="73">
        <f t="shared" si="61"/>
        <v>0.30513686952271235</v>
      </c>
      <c r="V86" s="73">
        <f t="shared" si="61"/>
        <v>0.45225248957514386</v>
      </c>
      <c r="W86" s="73">
        <f t="shared" si="61"/>
        <v>0.68047249849661273</v>
      </c>
      <c r="X86" s="73">
        <f t="shared" si="61"/>
        <v>1.0074186686446722</v>
      </c>
      <c r="Y86" s="73">
        <f t="shared" si="61"/>
        <v>1.4357197208662478</v>
      </c>
      <c r="Z86" s="73">
        <f t="shared" si="61"/>
        <v>1.9797039972508381</v>
      </c>
      <c r="AA86" s="73">
        <f t="shared" si="61"/>
        <v>2.7358273010084182</v>
      </c>
      <c r="AB86" s="73">
        <f t="shared" si="61"/>
        <v>3.7151227644239886</v>
      </c>
      <c r="AC86" s="73">
        <f t="shared" si="61"/>
        <v>4.9961751273745172</v>
      </c>
      <c r="AD86" s="73">
        <f t="shared" si="61"/>
        <v>6.6547478556465105</v>
      </c>
      <c r="AE86" s="73">
        <f t="shared" si="61"/>
        <v>8.8188022521720519</v>
      </c>
      <c r="AF86" s="73">
        <f t="shared" si="61"/>
        <v>11.421713129128349</v>
      </c>
      <c r="AG86" s="73">
        <f t="shared" si="61"/>
        <v>14.683282255587732</v>
      </c>
      <c r="AH86" s="73">
        <f t="shared" si="61"/>
        <v>18.960367027023455</v>
      </c>
      <c r="AI86" s="73">
        <f t="shared" si="61"/>
        <v>24.548502408461324</v>
      </c>
      <c r="AJ86" s="73">
        <f t="shared" si="61"/>
        <v>31.73893050136132</v>
      </c>
      <c r="AK86" s="73">
        <f t="shared" si="61"/>
        <v>40.875267406857581</v>
      </c>
      <c r="AL86" s="73">
        <f t="shared" si="61"/>
        <v>52.255694371373984</v>
      </c>
      <c r="AM86" s="73">
        <f t="shared" si="61"/>
        <v>66.675811057495167</v>
      </c>
      <c r="AN86" s="73">
        <f t="shared" si="61"/>
        <v>85.028232251173606</v>
      </c>
      <c r="AO86" s="73">
        <f t="shared" si="61"/>
        <v>108.17808056728416</v>
      </c>
      <c r="AP86" s="73">
        <f t="shared" si="61"/>
        <v>137.43094213523602</v>
      </c>
      <c r="AQ86" s="73">
        <f t="shared" si="61"/>
        <v>173.97690305210938</v>
      </c>
      <c r="AR86" s="73">
        <f t="shared" si="61"/>
        <v>219.6386024701321</v>
      </c>
      <c r="AS86" s="73">
        <f t="shared" si="61"/>
        <v>275.74975213737224</v>
      </c>
      <c r="AT86" s="73">
        <f t="shared" si="61"/>
        <v>344.74331542980588</v>
      </c>
      <c r="AU86" s="73">
        <f t="shared" si="61"/>
        <v>428.2239511348979</v>
      </c>
      <c r="AV86" s="73">
        <f t="shared" si="61"/>
        <v>528.56141552590168</v>
      </c>
      <c r="AW86" s="73">
        <f t="shared" si="61"/>
        <v>646.81875907647714</v>
      </c>
      <c r="AX86" s="73">
        <f t="shared" si="61"/>
        <v>785.29758385181549</v>
      </c>
      <c r="AY86" s="73">
        <f t="shared" si="61"/>
        <v>943.93749581315069</v>
      </c>
      <c r="AZ86" s="73">
        <f t="shared" si="61"/>
        <v>1124.2895012841173</v>
      </c>
    </row>
    <row r="87" spans="1:52" ht="11.65" customHeight="1" x14ac:dyDescent="0.25">
      <c r="A87" s="55" t="s">
        <v>41</v>
      </c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63">
        <v>0</v>
      </c>
      <c r="R87" s="63">
        <v>5.2212262076112952E-2</v>
      </c>
      <c r="S87" s="63">
        <v>0.11613962341674944</v>
      </c>
      <c r="T87" s="63">
        <v>0.17861483350660085</v>
      </c>
      <c r="U87" s="63">
        <v>0.29243744545472866</v>
      </c>
      <c r="V87" s="63">
        <v>0.43378390164710606</v>
      </c>
      <c r="W87" s="63">
        <v>0.65267004811018148</v>
      </c>
      <c r="X87" s="63">
        <v>0.96624610767125885</v>
      </c>
      <c r="Y87" s="63">
        <v>1.3767292873520607</v>
      </c>
      <c r="Z87" s="63">
        <v>1.8976491030089633</v>
      </c>
      <c r="AA87" s="63">
        <v>2.6213690390917002</v>
      </c>
      <c r="AB87" s="63">
        <v>3.5577556822393257</v>
      </c>
      <c r="AC87" s="63">
        <v>4.7818233990573145</v>
      </c>
      <c r="AD87" s="63">
        <v>6.365452690459799</v>
      </c>
      <c r="AE87" s="63">
        <v>8.4302367390279915</v>
      </c>
      <c r="AF87" s="63">
        <v>10.911845965725453</v>
      </c>
      <c r="AG87" s="63">
        <v>14.023301812543501</v>
      </c>
      <c r="AH87" s="63">
        <v>18.101568312826252</v>
      </c>
      <c r="AI87" s="63">
        <v>23.427914108198266</v>
      </c>
      <c r="AJ87" s="63">
        <v>30.279714029718296</v>
      </c>
      <c r="AK87" s="63">
        <v>38.979162430355046</v>
      </c>
      <c r="AL87" s="63">
        <v>49.809735153044741</v>
      </c>
      <c r="AM87" s="63">
        <v>63.52554032097671</v>
      </c>
      <c r="AN87" s="63">
        <v>80.970632822263241</v>
      </c>
      <c r="AO87" s="63">
        <v>102.966319955421</v>
      </c>
      <c r="AP87" s="63">
        <v>130.74509178534271</v>
      </c>
      <c r="AQ87" s="63">
        <v>165.4335770913045</v>
      </c>
      <c r="AR87" s="63">
        <v>208.75364313831292</v>
      </c>
      <c r="AS87" s="63">
        <v>261.9593413190006</v>
      </c>
      <c r="AT87" s="63">
        <v>327.34917612038174</v>
      </c>
      <c r="AU87" s="63">
        <v>406.42292773284646</v>
      </c>
      <c r="AV87" s="63">
        <v>501.40565302412102</v>
      </c>
      <c r="AW87" s="63">
        <v>613.28005910993738</v>
      </c>
      <c r="AX87" s="63">
        <v>744.19952285598197</v>
      </c>
      <c r="AY87" s="63">
        <v>894.07340062377273</v>
      </c>
      <c r="AZ87" s="64">
        <v>1064.3381064404803</v>
      </c>
    </row>
    <row r="88" spans="1:52" ht="11.65" customHeight="1" x14ac:dyDescent="0.25">
      <c r="A88" s="56" t="s">
        <v>38</v>
      </c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58">
        <v>0</v>
      </c>
      <c r="R88" s="58">
        <v>2.3165516477387871E-3</v>
      </c>
      <c r="S88" s="58">
        <v>5.0254818782430131E-3</v>
      </c>
      <c r="T88" s="58">
        <v>7.7367411395003662E-3</v>
      </c>
      <c r="U88" s="58">
        <v>1.2699424067983691E-2</v>
      </c>
      <c r="V88" s="58">
        <v>1.8468587928037794E-2</v>
      </c>
      <c r="W88" s="58">
        <v>2.7802450386431268E-2</v>
      </c>
      <c r="X88" s="58">
        <v>4.1172560973413271E-2</v>
      </c>
      <c r="Y88" s="58">
        <v>5.8990433514187181E-2</v>
      </c>
      <c r="Z88" s="58">
        <v>8.205489424187494E-2</v>
      </c>
      <c r="AA88" s="58">
        <v>0.11445826191671793</v>
      </c>
      <c r="AB88" s="58">
        <v>0.15736708218466294</v>
      </c>
      <c r="AC88" s="58">
        <v>0.21435172831720273</v>
      </c>
      <c r="AD88" s="58">
        <v>0.2892951651867115</v>
      </c>
      <c r="AE88" s="58">
        <v>0.38856551314406107</v>
      </c>
      <c r="AF88" s="58">
        <v>0.50986716340289606</v>
      </c>
      <c r="AG88" s="58">
        <v>0.65998044304423131</v>
      </c>
      <c r="AH88" s="58">
        <v>0.85879871419720311</v>
      </c>
      <c r="AI88" s="58">
        <v>1.1205883002630603</v>
      </c>
      <c r="AJ88" s="58">
        <v>1.4592164716430245</v>
      </c>
      <c r="AK88" s="58">
        <v>1.896104976502536</v>
      </c>
      <c r="AL88" s="58">
        <v>2.445959218329242</v>
      </c>
      <c r="AM88" s="58">
        <v>3.1502707365184626</v>
      </c>
      <c r="AN88" s="58">
        <v>4.0575994289103683</v>
      </c>
      <c r="AO88" s="58">
        <v>5.2117606118631512</v>
      </c>
      <c r="AP88" s="58">
        <v>6.6858503498933031</v>
      </c>
      <c r="AQ88" s="58">
        <v>8.5433259608048786</v>
      </c>
      <c r="AR88" s="58">
        <v>10.884959331819177</v>
      </c>
      <c r="AS88" s="58">
        <v>13.790410818371614</v>
      </c>
      <c r="AT88" s="58">
        <v>17.394139309424105</v>
      </c>
      <c r="AU88" s="58">
        <v>21.801023402051413</v>
      </c>
      <c r="AV88" s="58">
        <v>27.155762501780647</v>
      </c>
      <c r="AW88" s="58">
        <v>33.538699966539745</v>
      </c>
      <c r="AX88" s="58">
        <v>41.098060995833499</v>
      </c>
      <c r="AY88" s="58">
        <v>49.864095189377913</v>
      </c>
      <c r="AZ88" s="59">
        <v>59.951394843637054</v>
      </c>
    </row>
    <row r="89" spans="1:52" ht="11.65" customHeight="1" x14ac:dyDescent="0.35">
      <c r="A89" s="16" t="s">
        <v>60</v>
      </c>
      <c r="B89" s="27">
        <v>15590.305685142999</v>
      </c>
      <c r="C89" s="27">
        <v>15993.445160733083</v>
      </c>
      <c r="D89" s="27">
        <v>16612.167824867473</v>
      </c>
      <c r="E89" s="27">
        <v>17480.733062305022</v>
      </c>
      <c r="F89" s="27">
        <v>18268.847433332758</v>
      </c>
      <c r="G89" s="27">
        <v>18813.143511547045</v>
      </c>
      <c r="H89" s="27">
        <v>20143.067812445959</v>
      </c>
      <c r="I89" s="27">
        <v>20264.385789590346</v>
      </c>
      <c r="J89" s="27">
        <v>19650.280109383857</v>
      </c>
      <c r="K89" s="27">
        <v>17976.055614855883</v>
      </c>
      <c r="L89" s="27">
        <v>19953.232312167576</v>
      </c>
      <c r="M89" s="27">
        <v>19656.081605880772</v>
      </c>
      <c r="N89" s="27">
        <v>20238.924776603748</v>
      </c>
      <c r="O89" s="27">
        <v>20838.392408250198</v>
      </c>
      <c r="P89" s="27">
        <v>19660.537974527291</v>
      </c>
      <c r="Q89" s="27">
        <v>20459.220999404424</v>
      </c>
    </row>
    <row r="90" spans="1:52" ht="11.65" customHeight="1" x14ac:dyDescent="0.35">
      <c r="A90" s="30" t="s">
        <v>38</v>
      </c>
      <c r="B90" s="31">
        <v>91.900100200287923</v>
      </c>
      <c r="C90" s="31">
        <v>99.016170099631751</v>
      </c>
      <c r="D90" s="31">
        <v>122.88777502849508</v>
      </c>
      <c r="E90" s="31">
        <v>141.31656887497476</v>
      </c>
      <c r="F90" s="31">
        <v>154.15320242966069</v>
      </c>
      <c r="G90" s="31">
        <v>238.72252119168826</v>
      </c>
      <c r="H90" s="31">
        <v>469.73353925680743</v>
      </c>
      <c r="I90" s="31">
        <v>639.91745705401866</v>
      </c>
      <c r="J90" s="31">
        <v>736.68563000942038</v>
      </c>
      <c r="K90" s="31">
        <v>834.62800781947431</v>
      </c>
      <c r="L90" s="31">
        <v>1008.3008940666764</v>
      </c>
      <c r="M90" s="31">
        <v>1026.70948479198</v>
      </c>
      <c r="N90" s="31">
        <v>1169.8947530364155</v>
      </c>
      <c r="O90" s="31">
        <v>1135.2514939138118</v>
      </c>
      <c r="P90" s="31">
        <v>1158.3862682598292</v>
      </c>
      <c r="Q90" s="31">
        <v>1184.1803881672447</v>
      </c>
    </row>
    <row r="92" spans="1:52" ht="11.65" customHeight="1" x14ac:dyDescent="0.35">
      <c r="A92" s="32" t="s">
        <v>61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4"/>
      <c r="N92" s="34"/>
      <c r="O92" s="34"/>
      <c r="P92" s="34"/>
      <c r="Q92" s="34"/>
    </row>
    <row r="94" spans="1:52" ht="11.65" customHeight="1" x14ac:dyDescent="0.35">
      <c r="A94" s="10" t="s">
        <v>62</v>
      </c>
      <c r="B94" s="19">
        <v>9.4006960702064113</v>
      </c>
      <c r="C94" s="19">
        <v>9.2537161457268855</v>
      </c>
      <c r="D94" s="19">
        <v>9.2065777574983372</v>
      </c>
      <c r="E94" s="19">
        <v>9.193274282152279</v>
      </c>
      <c r="F94" s="19">
        <v>9.1234023505667725</v>
      </c>
      <c r="G94" s="19">
        <v>9.1435553821792581</v>
      </c>
      <c r="H94" s="19">
        <v>9.1517546088847865</v>
      </c>
      <c r="I94" s="19">
        <v>9.1071333769116372</v>
      </c>
      <c r="J94" s="19">
        <v>8.9110936129952822</v>
      </c>
      <c r="K94" s="19">
        <v>8.6259110487207167</v>
      </c>
      <c r="L94" s="19">
        <v>8.617460516909988</v>
      </c>
      <c r="M94" s="19">
        <v>8.5158545013712903</v>
      </c>
      <c r="N94" s="19">
        <v>8.3873783292504029</v>
      </c>
      <c r="O94" s="19">
        <v>8.2747046516324438</v>
      </c>
      <c r="P94" s="19">
        <v>8.1420718266916214</v>
      </c>
      <c r="Q94" s="19">
        <v>8.0837977578146347</v>
      </c>
    </row>
    <row r="95" spans="1:52" ht="11.65" customHeight="1" x14ac:dyDescent="0.35">
      <c r="A95" s="20" t="s">
        <v>34</v>
      </c>
      <c r="B95" s="21">
        <v>7.5103033745857752</v>
      </c>
      <c r="C95" s="21">
        <v>7.3575750676139622</v>
      </c>
      <c r="D95" s="21">
        <v>7.3195878066894444</v>
      </c>
      <c r="E95" s="21">
        <v>7.2538064282979491</v>
      </c>
      <c r="F95" s="21">
        <v>7.1545911508098747</v>
      </c>
      <c r="G95" s="21">
        <v>7.1190292090280938</v>
      </c>
      <c r="H95" s="21">
        <v>7.1129895291898739</v>
      </c>
      <c r="I95" s="21">
        <v>7.0333653463009602</v>
      </c>
      <c r="J95" s="21">
        <v>6.8957357471931795</v>
      </c>
      <c r="K95" s="21">
        <v>6.7396576805581949</v>
      </c>
      <c r="L95" s="21">
        <v>6.6642080900308072</v>
      </c>
      <c r="M95" s="21">
        <v>6.5959756058546652</v>
      </c>
      <c r="N95" s="21">
        <v>6.4988838054387408</v>
      </c>
      <c r="O95" s="21">
        <v>6.4228410439380008</v>
      </c>
      <c r="P95" s="21">
        <v>6.3691446356124644</v>
      </c>
      <c r="Q95" s="21">
        <v>6.3087022886119897</v>
      </c>
    </row>
    <row r="96" spans="1:52" ht="11.65" customHeight="1" x14ac:dyDescent="0.35">
      <c r="A96" s="28" t="s">
        <v>63</v>
      </c>
      <c r="B96" s="29">
        <v>4.1963017639357743</v>
      </c>
      <c r="C96" s="29">
        <v>4.1624390196989935</v>
      </c>
      <c r="D96" s="29">
        <v>4.1269877328623155</v>
      </c>
      <c r="E96" s="29">
        <v>4.0944411915909855</v>
      </c>
      <c r="F96" s="29">
        <v>4.0496346990647156</v>
      </c>
      <c r="G96" s="29">
        <v>4.0171079026506611</v>
      </c>
      <c r="H96" s="29">
        <v>3.971467829931405</v>
      </c>
      <c r="I96" s="29">
        <v>3.9238430913590396</v>
      </c>
      <c r="J96" s="29">
        <v>3.8793395321790247</v>
      </c>
      <c r="K96" s="29">
        <v>3.8590382093787299</v>
      </c>
      <c r="L96" s="29">
        <v>3.8364643852615634</v>
      </c>
      <c r="M96" s="29">
        <v>3.8069738841584266</v>
      </c>
      <c r="N96" s="29">
        <v>3.7655701323447075</v>
      </c>
      <c r="O96" s="29">
        <v>3.7200483700988025</v>
      </c>
      <c r="P96" s="29">
        <v>3.6827174923680359</v>
      </c>
      <c r="Q96" s="29">
        <v>3.6585806827258023</v>
      </c>
    </row>
    <row r="97" spans="1:17" ht="11.65" customHeight="1" x14ac:dyDescent="0.35">
      <c r="A97" s="25" t="s">
        <v>39</v>
      </c>
      <c r="B97" s="26">
        <v>7.0951084160648863</v>
      </c>
      <c r="C97" s="26">
        <v>6.9534251322786398</v>
      </c>
      <c r="D97" s="26">
        <v>6.9274034152668529</v>
      </c>
      <c r="E97" s="26">
        <v>6.864969718965348</v>
      </c>
      <c r="F97" s="26">
        <v>6.7737291629120167</v>
      </c>
      <c r="G97" s="26">
        <v>6.7468355284101014</v>
      </c>
      <c r="H97" s="26">
        <v>6.7450530063809033</v>
      </c>
      <c r="I97" s="26">
        <v>6.6671552024001723</v>
      </c>
      <c r="J97" s="26">
        <v>6.53134340107</v>
      </c>
      <c r="K97" s="26">
        <v>6.3826779314199511</v>
      </c>
      <c r="L97" s="26">
        <v>6.3055223083181469</v>
      </c>
      <c r="M97" s="26">
        <v>6.2398647575168349</v>
      </c>
      <c r="N97" s="26">
        <v>6.1463776902218488</v>
      </c>
      <c r="O97" s="26">
        <v>6.0699810810418038</v>
      </c>
      <c r="P97" s="26">
        <v>6.0262278847479394</v>
      </c>
      <c r="Q97" s="26">
        <v>5.9582658979213239</v>
      </c>
    </row>
    <row r="98" spans="1:17" ht="11.65" customHeight="1" x14ac:dyDescent="0.35">
      <c r="A98" s="16" t="s">
        <v>40</v>
      </c>
      <c r="B98" s="27">
        <v>7.3647596517058167</v>
      </c>
      <c r="C98" s="27">
        <v>7.2670268690150381</v>
      </c>
      <c r="D98" s="27">
        <v>7.2852354055069553</v>
      </c>
      <c r="E98" s="27">
        <v>7.2646416225357324</v>
      </c>
      <c r="F98" s="27">
        <v>7.2467399724019543</v>
      </c>
      <c r="G98" s="27">
        <v>7.2417879193719799</v>
      </c>
      <c r="H98" s="27">
        <v>7.2863055930277598</v>
      </c>
      <c r="I98" s="27">
        <v>7.242656889453901</v>
      </c>
      <c r="J98" s="27">
        <v>7.0915079549018936</v>
      </c>
      <c r="K98" s="27">
        <v>6.9238817224677769</v>
      </c>
      <c r="L98" s="27">
        <v>6.8148129745298158</v>
      </c>
      <c r="M98" s="27">
        <v>6.735149928524466</v>
      </c>
      <c r="N98" s="27">
        <v>6.6571395444937007</v>
      </c>
      <c r="O98" s="27">
        <v>6.5666021845308205</v>
      </c>
      <c r="P98" s="27">
        <v>6.5122560324314671</v>
      </c>
      <c r="Q98" s="27">
        <v>6.3865151791048582</v>
      </c>
    </row>
    <row r="99" spans="1:17" ht="11.65" customHeight="1" x14ac:dyDescent="0.35">
      <c r="A99" s="16" t="s">
        <v>42</v>
      </c>
      <c r="B99" s="27">
        <v>6.3943330432199321</v>
      </c>
      <c r="C99" s="27">
        <v>6.217973305590796</v>
      </c>
      <c r="D99" s="27">
        <v>6.1681414705898669</v>
      </c>
      <c r="E99" s="27">
        <v>6.1157201950273414</v>
      </c>
      <c r="F99" s="27">
        <v>5.9999896223520857</v>
      </c>
      <c r="G99" s="27">
        <v>5.9950653679128525</v>
      </c>
      <c r="H99" s="27">
        <v>6.0281859813739374</v>
      </c>
      <c r="I99" s="27">
        <v>5.9814382055022843</v>
      </c>
      <c r="J99" s="27">
        <v>5.9022347652721177</v>
      </c>
      <c r="K99" s="27">
        <v>5.803603836869323</v>
      </c>
      <c r="L99" s="27">
        <v>5.7943724946438069</v>
      </c>
      <c r="M99" s="27">
        <v>5.7456956584002139</v>
      </c>
      <c r="N99" s="27">
        <v>5.6727665984557518</v>
      </c>
      <c r="O99" s="27">
        <v>5.6165152085438246</v>
      </c>
      <c r="P99" s="27">
        <v>5.6089304702798604</v>
      </c>
      <c r="Q99" s="27">
        <v>5.6028890655067141</v>
      </c>
    </row>
    <row r="100" spans="1:17" ht="11.65" customHeight="1" x14ac:dyDescent="0.35">
      <c r="A100" s="16" t="s">
        <v>44</v>
      </c>
      <c r="B100" s="27">
        <v>7.3290972575199937</v>
      </c>
      <c r="C100" s="27">
        <v>7.3085265768467425</v>
      </c>
      <c r="D100" s="27">
        <v>7.358782782629965</v>
      </c>
      <c r="E100" s="27">
        <v>7.2445377039464169</v>
      </c>
      <c r="F100" s="27">
        <v>7.2249368783058374</v>
      </c>
      <c r="G100" s="27">
        <v>7.4142759390460871</v>
      </c>
      <c r="H100" s="27">
        <v>7.4206869475010953</v>
      </c>
      <c r="I100" s="27">
        <v>7.0913929100278512</v>
      </c>
      <c r="J100" s="27">
        <v>7.1347939246718433</v>
      </c>
      <c r="K100" s="27">
        <v>7.0531031198481493</v>
      </c>
      <c r="L100" s="27">
        <v>6.8014663872441874</v>
      </c>
      <c r="M100" s="27">
        <v>7.2127458965931011</v>
      </c>
      <c r="N100" s="27">
        <v>7.1920578069636925</v>
      </c>
      <c r="O100" s="27">
        <v>7.3062617741459253</v>
      </c>
      <c r="P100" s="27">
        <v>7.1884237496353167</v>
      </c>
      <c r="Q100" s="27">
        <v>7.0137068919672734</v>
      </c>
    </row>
    <row r="101" spans="1:17" ht="11.65" customHeight="1" x14ac:dyDescent="0.35">
      <c r="A101" s="16" t="s">
        <v>45</v>
      </c>
      <c r="B101" s="27">
        <v>7.7764096115910268</v>
      </c>
      <c r="C101" s="27">
        <v>7.6848892376365718</v>
      </c>
      <c r="D101" s="27">
        <v>7.6662032149887747</v>
      </c>
      <c r="E101" s="27">
        <v>7.6671196235221801</v>
      </c>
      <c r="F101" s="27">
        <v>7.7224584264917473</v>
      </c>
      <c r="G101" s="27">
        <v>7.7604425105337729</v>
      </c>
      <c r="H101" s="27">
        <v>7.6382876959372989</v>
      </c>
      <c r="I101" s="27">
        <v>7.6861012963261075</v>
      </c>
      <c r="J101" s="27">
        <v>7.4450467424805833</v>
      </c>
      <c r="K101" s="27">
        <v>7.2132105295827174</v>
      </c>
      <c r="L101" s="27">
        <v>7.0655224683110678</v>
      </c>
      <c r="M101" s="27">
        <v>7.0381672493477501</v>
      </c>
      <c r="N101" s="27">
        <v>7.0006549944156964</v>
      </c>
      <c r="O101" s="27">
        <v>6.8876136639625161</v>
      </c>
      <c r="P101" s="27">
        <v>6.7480437110879352</v>
      </c>
      <c r="Q101" s="27">
        <v>6.6538761604813743</v>
      </c>
    </row>
    <row r="102" spans="1:17" ht="11.65" customHeight="1" x14ac:dyDescent="0.35">
      <c r="A102" s="16" t="s">
        <v>64</v>
      </c>
      <c r="B102" s="27" t="s">
        <v>65</v>
      </c>
      <c r="C102" s="27" t="s">
        <v>65</v>
      </c>
      <c r="D102" s="27" t="s">
        <v>65</v>
      </c>
      <c r="E102" s="27" t="s">
        <v>65</v>
      </c>
      <c r="F102" s="27" t="s">
        <v>65</v>
      </c>
      <c r="G102" s="27" t="s">
        <v>65</v>
      </c>
      <c r="H102" s="27" t="s">
        <v>65</v>
      </c>
      <c r="I102" s="27" t="s">
        <v>65</v>
      </c>
      <c r="J102" s="27">
        <v>3.6045237902128435</v>
      </c>
      <c r="K102" s="27">
        <v>3.6798822667779576</v>
      </c>
      <c r="L102" s="27">
        <v>3.8159903515238667</v>
      </c>
      <c r="M102" s="27">
        <v>3.6495511841934549</v>
      </c>
      <c r="N102" s="27">
        <v>3.7921019999867434</v>
      </c>
      <c r="O102" s="27">
        <v>4.0862252117283715</v>
      </c>
      <c r="P102" s="27">
        <v>4.1475751708882296</v>
      </c>
      <c r="Q102" s="27">
        <v>3.891375160952121</v>
      </c>
    </row>
    <row r="103" spans="1:17" ht="11.65" customHeight="1" x14ac:dyDescent="0.35">
      <c r="A103" s="16" t="s">
        <v>49</v>
      </c>
      <c r="B103" s="27" t="s">
        <v>65</v>
      </c>
      <c r="C103" s="27" t="s">
        <v>65</v>
      </c>
      <c r="D103" s="27" t="s">
        <v>65</v>
      </c>
      <c r="E103" s="27">
        <v>2.6197125799083567</v>
      </c>
      <c r="F103" s="27">
        <v>2.6219065079379207</v>
      </c>
      <c r="G103" s="27">
        <v>2.625660982391345</v>
      </c>
      <c r="H103" s="27">
        <v>2.8029660367195381</v>
      </c>
      <c r="I103" s="27">
        <v>2.800653100069789</v>
      </c>
      <c r="J103" s="27">
        <v>2.953954501227205</v>
      </c>
      <c r="K103" s="27">
        <v>2.9637620063136669</v>
      </c>
      <c r="L103" s="27">
        <v>2.7540211428774817</v>
      </c>
      <c r="M103" s="27">
        <v>2.7670078352784526</v>
      </c>
      <c r="N103" s="27">
        <v>2.8016167990795822</v>
      </c>
      <c r="O103" s="27">
        <v>2.8327686054786767</v>
      </c>
      <c r="P103" s="27">
        <v>2.8644390392344814</v>
      </c>
      <c r="Q103" s="27">
        <v>2.891850244521359</v>
      </c>
    </row>
    <row r="104" spans="1:17" ht="11.65" customHeight="1" x14ac:dyDescent="0.35">
      <c r="A104" s="25" t="s">
        <v>54</v>
      </c>
      <c r="B104" s="26">
        <v>57.712778349070327</v>
      </c>
      <c r="C104" s="26">
        <v>57.138157843533797</v>
      </c>
      <c r="D104" s="26">
        <v>56.734824280022409</v>
      </c>
      <c r="E104" s="26">
        <v>56.581313361409023</v>
      </c>
      <c r="F104" s="26">
        <v>56.214302037541039</v>
      </c>
      <c r="G104" s="26">
        <v>55.574736212616656</v>
      </c>
      <c r="H104" s="26">
        <v>55.253267783213168</v>
      </c>
      <c r="I104" s="26">
        <v>54.647011578133451</v>
      </c>
      <c r="J104" s="26">
        <v>54.288841852888872</v>
      </c>
      <c r="K104" s="26">
        <v>53.897794598418614</v>
      </c>
      <c r="L104" s="26">
        <v>53.629669421162284</v>
      </c>
      <c r="M104" s="26">
        <v>53.10234630246152</v>
      </c>
      <c r="N104" s="26">
        <v>52.813798284804683</v>
      </c>
      <c r="O104" s="26">
        <v>52.387469667075571</v>
      </c>
      <c r="P104" s="26">
        <v>52.180587068593574</v>
      </c>
      <c r="Q104" s="26">
        <v>52.22306744785282</v>
      </c>
    </row>
    <row r="105" spans="1:17" ht="11.65" customHeight="1" x14ac:dyDescent="0.35">
      <c r="A105" s="16" t="s">
        <v>40</v>
      </c>
      <c r="B105" s="27">
        <v>19.50492658986327</v>
      </c>
      <c r="C105" s="27">
        <v>19.422804873501835</v>
      </c>
      <c r="D105" s="27">
        <v>19.354587740554532</v>
      </c>
      <c r="E105" s="27">
        <v>19.429188184922712</v>
      </c>
      <c r="F105" s="27">
        <v>19.43999959750445</v>
      </c>
      <c r="G105" s="27">
        <v>19.431425793306651</v>
      </c>
      <c r="H105" s="27">
        <v>19.452975551710523</v>
      </c>
      <c r="I105" s="27">
        <v>19.229237042431755</v>
      </c>
      <c r="J105" s="27">
        <v>19.026506914249744</v>
      </c>
      <c r="K105" s="27">
        <v>18.917967140037646</v>
      </c>
      <c r="L105" s="27">
        <v>18.729004582660373</v>
      </c>
      <c r="M105" s="27">
        <v>18.501466009066693</v>
      </c>
      <c r="N105" s="27">
        <v>18.390094259295527</v>
      </c>
      <c r="O105" s="27">
        <v>17.768227973657559</v>
      </c>
      <c r="P105" s="27">
        <v>17.658724079495791</v>
      </c>
      <c r="Q105" s="27">
        <v>17.567883826391661</v>
      </c>
    </row>
    <row r="106" spans="1:17" ht="11.65" customHeight="1" x14ac:dyDescent="0.35">
      <c r="A106" s="16" t="s">
        <v>42</v>
      </c>
      <c r="B106" s="27">
        <v>58.353105016335341</v>
      </c>
      <c r="C106" s="27">
        <v>57.783114511741942</v>
      </c>
      <c r="D106" s="27">
        <v>57.37726876986725</v>
      </c>
      <c r="E106" s="27">
        <v>57.151490693451926</v>
      </c>
      <c r="F106" s="27">
        <v>56.734178427471619</v>
      </c>
      <c r="G106" s="27">
        <v>56.120638531548892</v>
      </c>
      <c r="H106" s="27">
        <v>55.801956070384421</v>
      </c>
      <c r="I106" s="27">
        <v>55.16839623068018</v>
      </c>
      <c r="J106" s="27">
        <v>54.829273277620381</v>
      </c>
      <c r="K106" s="27">
        <v>54.463632106916315</v>
      </c>
      <c r="L106" s="27">
        <v>54.200978442913147</v>
      </c>
      <c r="M106" s="27">
        <v>53.71494768517617</v>
      </c>
      <c r="N106" s="27">
        <v>53.357644292688263</v>
      </c>
      <c r="O106" s="27">
        <v>52.952643171114403</v>
      </c>
      <c r="P106" s="27">
        <v>52.768064744292396</v>
      </c>
      <c r="Q106" s="27">
        <v>52.760263622875833</v>
      </c>
    </row>
    <row r="107" spans="1:17" ht="11.65" customHeight="1" x14ac:dyDescent="0.35">
      <c r="A107" s="16" t="s">
        <v>44</v>
      </c>
      <c r="B107" s="27">
        <v>45.442095390413634</v>
      </c>
      <c r="C107" s="27">
        <v>45.405412488552251</v>
      </c>
      <c r="D107" s="27">
        <v>45.486631444444839</v>
      </c>
      <c r="E107" s="27">
        <v>45.510739300294979</v>
      </c>
      <c r="F107" s="27">
        <v>44.329374877190176</v>
      </c>
      <c r="G107" s="27">
        <v>44.261426878680219</v>
      </c>
      <c r="H107" s="27">
        <v>44.21570029683425</v>
      </c>
      <c r="I107" s="27">
        <v>44.174387958951435</v>
      </c>
      <c r="J107" s="27">
        <v>44.158322221895943</v>
      </c>
      <c r="K107" s="27">
        <v>44.077923554689349</v>
      </c>
      <c r="L107" s="27">
        <v>44.098230805539409</v>
      </c>
      <c r="M107" s="27">
        <v>44.100929004108643</v>
      </c>
      <c r="N107" s="27">
        <v>44.146765968046182</v>
      </c>
      <c r="O107" s="27">
        <v>44.188378193378135</v>
      </c>
      <c r="P107" s="27">
        <v>44.222177565074851</v>
      </c>
      <c r="Q107" s="27">
        <v>44.258560431281815</v>
      </c>
    </row>
    <row r="108" spans="1:17" ht="11.65" customHeight="1" x14ac:dyDescent="0.35">
      <c r="A108" s="16" t="s">
        <v>45</v>
      </c>
      <c r="B108" s="27">
        <v>46.689531908045545</v>
      </c>
      <c r="C108" s="27">
        <v>45.797225932600398</v>
      </c>
      <c r="D108" s="27">
        <v>43.693696949235381</v>
      </c>
      <c r="E108" s="27">
        <v>46.532633369020147</v>
      </c>
      <c r="F108" s="27">
        <v>47.844558917625932</v>
      </c>
      <c r="G108" s="27">
        <v>44.8128292256145</v>
      </c>
      <c r="H108" s="27">
        <v>45.361891328520656</v>
      </c>
      <c r="I108" s="27">
        <v>45.122121686983348</v>
      </c>
      <c r="J108" s="27">
        <v>43.923820227188266</v>
      </c>
      <c r="K108" s="27">
        <v>43.549873559823936</v>
      </c>
      <c r="L108" s="27">
        <v>43.878851843900911</v>
      </c>
      <c r="M108" s="27">
        <v>43.549982812559364</v>
      </c>
      <c r="N108" s="27">
        <v>45.667041393962556</v>
      </c>
      <c r="O108" s="27">
        <v>45.958930105035506</v>
      </c>
      <c r="P108" s="27">
        <v>45.08794908046039</v>
      </c>
      <c r="Q108" s="27">
        <v>47.742687156919985</v>
      </c>
    </row>
    <row r="109" spans="1:17" ht="11.65" customHeight="1" x14ac:dyDescent="0.35">
      <c r="A109" s="16" t="s">
        <v>49</v>
      </c>
      <c r="B109" s="27">
        <v>33.103393903940024</v>
      </c>
      <c r="C109" s="27">
        <v>32.910189755478775</v>
      </c>
      <c r="D109" s="27">
        <v>32.83269094146543</v>
      </c>
      <c r="E109" s="27">
        <v>32.795986766394435</v>
      </c>
      <c r="F109" s="27">
        <v>32.726183914110038</v>
      </c>
      <c r="G109" s="27">
        <v>31.830209343694932</v>
      </c>
      <c r="H109" s="27">
        <v>31.650160921587172</v>
      </c>
      <c r="I109" s="27">
        <v>31.703300593371324</v>
      </c>
      <c r="J109" s="27">
        <v>31.814557375924679</v>
      </c>
      <c r="K109" s="27">
        <v>31.891041019381035</v>
      </c>
      <c r="L109" s="27">
        <v>31.591585302910651</v>
      </c>
      <c r="M109" s="27">
        <v>31.373619273122706</v>
      </c>
      <c r="N109" s="27">
        <v>31.358137984000972</v>
      </c>
      <c r="O109" s="27">
        <v>29.905532371277271</v>
      </c>
      <c r="P109" s="27">
        <v>29.269461840984732</v>
      </c>
      <c r="Q109" s="27">
        <v>29.215008993649604</v>
      </c>
    </row>
    <row r="110" spans="1:17" ht="11.65" customHeight="1" x14ac:dyDescent="0.35">
      <c r="A110" s="20" t="s">
        <v>56</v>
      </c>
      <c r="B110" s="21">
        <v>19.463392457399323</v>
      </c>
      <c r="C110" s="21">
        <v>19.298849831018394</v>
      </c>
      <c r="D110" s="21">
        <v>19.165057835939312</v>
      </c>
      <c r="E110" s="21">
        <v>19.111235765043773</v>
      </c>
      <c r="F110" s="21">
        <v>18.941377207132199</v>
      </c>
      <c r="G110" s="21">
        <v>18.856781876535408</v>
      </c>
      <c r="H110" s="21">
        <v>19.026125410205584</v>
      </c>
      <c r="I110" s="21">
        <v>18.817712851895475</v>
      </c>
      <c r="J110" s="21">
        <v>18.50796412851</v>
      </c>
      <c r="K110" s="21">
        <v>18.009795854427836</v>
      </c>
      <c r="L110" s="21">
        <v>18.036242829343042</v>
      </c>
      <c r="M110" s="21">
        <v>17.697259915835616</v>
      </c>
      <c r="N110" s="21">
        <v>17.606330164787579</v>
      </c>
      <c r="O110" s="21">
        <v>17.380016487297315</v>
      </c>
      <c r="P110" s="21">
        <v>16.953823928795757</v>
      </c>
      <c r="Q110" s="21">
        <v>16.953905482557762</v>
      </c>
    </row>
    <row r="111" spans="1:17" ht="11.65" customHeight="1" x14ac:dyDescent="0.35">
      <c r="A111" s="28" t="s">
        <v>57</v>
      </c>
      <c r="B111" s="29">
        <v>8.8292099572441209</v>
      </c>
      <c r="C111" s="29">
        <v>8.6564085536109374</v>
      </c>
      <c r="D111" s="29">
        <v>8.5798100231442582</v>
      </c>
      <c r="E111" s="29">
        <v>8.4822082932857334</v>
      </c>
      <c r="F111" s="29">
        <v>8.375093064380815</v>
      </c>
      <c r="G111" s="29">
        <v>8.3037017133321847</v>
      </c>
      <c r="H111" s="29">
        <v>8.2251562009700478</v>
      </c>
      <c r="I111" s="29">
        <v>8.1354908272553512</v>
      </c>
      <c r="J111" s="29">
        <v>8.0661007187866538</v>
      </c>
      <c r="K111" s="29">
        <v>7.9884053613369934</v>
      </c>
      <c r="L111" s="29">
        <v>7.9301895962115996</v>
      </c>
      <c r="M111" s="29">
        <v>7.8655085926380695</v>
      </c>
      <c r="N111" s="29">
        <v>7.815685404159713</v>
      </c>
      <c r="O111" s="29">
        <v>7.7210658850818277</v>
      </c>
      <c r="P111" s="29">
        <v>7.6364309237973051</v>
      </c>
      <c r="Q111" s="29">
        <v>7.5788705779275904</v>
      </c>
    </row>
    <row r="112" spans="1:17" ht="11.65" customHeight="1" x14ac:dyDescent="0.35">
      <c r="A112" s="16" t="s">
        <v>40</v>
      </c>
      <c r="B112" s="27">
        <v>9.1764945935409603</v>
      </c>
      <c r="C112" s="27">
        <v>9.0813180773799864</v>
      </c>
      <c r="D112" s="27">
        <v>9.0326151681649574</v>
      </c>
      <c r="E112" s="27">
        <v>8.9617193867578084</v>
      </c>
      <c r="F112" s="27">
        <v>8.8778444634866833</v>
      </c>
      <c r="G112" s="27">
        <v>8.8306489436566835</v>
      </c>
      <c r="H112" s="27">
        <v>8.7430704659668521</v>
      </c>
      <c r="I112" s="27">
        <v>8.6853071134744209</v>
      </c>
      <c r="J112" s="27">
        <v>8.4992726748827554</v>
      </c>
      <c r="K112" s="27">
        <v>8.3802200918373302</v>
      </c>
      <c r="L112" s="27">
        <v>8.2063082663950535</v>
      </c>
      <c r="M112" s="27">
        <v>8.1170126211126856</v>
      </c>
      <c r="N112" s="27">
        <v>8.0380806245190346</v>
      </c>
      <c r="O112" s="27">
        <v>7.9279763789762256</v>
      </c>
      <c r="P112" s="27">
        <v>7.8306560279117132</v>
      </c>
      <c r="Q112" s="27">
        <v>7.736378461058524</v>
      </c>
    </row>
    <row r="113" spans="1:17" ht="11.65" customHeight="1" x14ac:dyDescent="0.35">
      <c r="A113" s="16" t="s">
        <v>42</v>
      </c>
      <c r="B113" s="27">
        <v>8.7570958878720191</v>
      </c>
      <c r="C113" s="27">
        <v>8.5752872289115167</v>
      </c>
      <c r="D113" s="27">
        <v>8.4996734871037347</v>
      </c>
      <c r="E113" s="27">
        <v>8.4053082039871008</v>
      </c>
      <c r="F113" s="27">
        <v>8.3027575184566693</v>
      </c>
      <c r="G113" s="27">
        <v>8.2354743603976051</v>
      </c>
      <c r="H113" s="27">
        <v>8.1610355661580041</v>
      </c>
      <c r="I113" s="27">
        <v>8.0748278340257329</v>
      </c>
      <c r="J113" s="27">
        <v>8.0173718534577461</v>
      </c>
      <c r="K113" s="27">
        <v>7.9453251488318095</v>
      </c>
      <c r="L113" s="27">
        <v>7.8973931838701885</v>
      </c>
      <c r="M113" s="27">
        <v>7.8355826359515506</v>
      </c>
      <c r="N113" s="27">
        <v>7.7884999856622574</v>
      </c>
      <c r="O113" s="27">
        <v>7.6947951617562733</v>
      </c>
      <c r="P113" s="27">
        <v>7.6124596191908953</v>
      </c>
      <c r="Q113" s="27">
        <v>7.5575374760162823</v>
      </c>
    </row>
    <row r="114" spans="1:17" ht="11.65" customHeight="1" x14ac:dyDescent="0.35">
      <c r="A114" s="16" t="s">
        <v>44</v>
      </c>
      <c r="B114" s="27">
        <v>11.411131351510978</v>
      </c>
      <c r="C114" s="27">
        <v>11.036506952724261</v>
      </c>
      <c r="D114" s="27">
        <v>10.597429177637384</v>
      </c>
      <c r="E114" s="27">
        <v>10.377497917957708</v>
      </c>
      <c r="F114" s="27">
        <v>10.31983294932758</v>
      </c>
      <c r="G114" s="27">
        <v>10.153300354743935</v>
      </c>
      <c r="H114" s="27">
        <v>9.9448563517380926</v>
      </c>
      <c r="I114" s="27">
        <v>9.8391564530557805</v>
      </c>
      <c r="J114" s="27">
        <v>9.7537364496036094</v>
      </c>
      <c r="K114" s="27">
        <v>9.6181287383479841</v>
      </c>
      <c r="L114" s="27">
        <v>9.5411853389184813</v>
      </c>
      <c r="M114" s="27">
        <v>9.494449836249176</v>
      </c>
      <c r="N114" s="27">
        <v>9.4796253083320003</v>
      </c>
      <c r="O114" s="27">
        <v>9.4791130010026023</v>
      </c>
      <c r="P114" s="27">
        <v>9.3446252302862653</v>
      </c>
      <c r="Q114" s="27">
        <v>9.3206204449103875</v>
      </c>
    </row>
    <row r="115" spans="1:17" ht="11.65" customHeight="1" x14ac:dyDescent="0.35">
      <c r="A115" s="16" t="s">
        <v>45</v>
      </c>
      <c r="B115" s="27">
        <v>10.392735974571583</v>
      </c>
      <c r="C115" s="27">
        <v>10.14483159482649</v>
      </c>
      <c r="D115" s="27">
        <v>9.9323816535242333</v>
      </c>
      <c r="E115" s="27">
        <v>9.7560534486817847</v>
      </c>
      <c r="F115" s="27">
        <v>9.6500866485728043</v>
      </c>
      <c r="G115" s="27">
        <v>9.5479381691399183</v>
      </c>
      <c r="H115" s="27">
        <v>9.4319706229553937</v>
      </c>
      <c r="I115" s="27">
        <v>9.4085776231907392</v>
      </c>
      <c r="J115" s="27">
        <v>9.286607442894093</v>
      </c>
      <c r="K115" s="27">
        <v>9.0740020253924207</v>
      </c>
      <c r="L115" s="27">
        <v>8.8630982554332789</v>
      </c>
      <c r="M115" s="27">
        <v>8.8013337282501105</v>
      </c>
      <c r="N115" s="27">
        <v>8.695766661482919</v>
      </c>
      <c r="O115" s="27">
        <v>8.6856815875487481</v>
      </c>
      <c r="P115" s="27">
        <v>8.5983294554093774</v>
      </c>
      <c r="Q115" s="27">
        <v>8.5941252371741808</v>
      </c>
    </row>
    <row r="116" spans="1:17" ht="11.65" customHeight="1" x14ac:dyDescent="0.35">
      <c r="A116" s="16" t="s">
        <v>49</v>
      </c>
      <c r="B116" s="27">
        <v>4.7348992183731164</v>
      </c>
      <c r="C116" s="27">
        <v>4.5881724783144087</v>
      </c>
      <c r="D116" s="27">
        <v>4.5700668769618469</v>
      </c>
      <c r="E116" s="27">
        <v>4.5592139620845096</v>
      </c>
      <c r="F116" s="27">
        <v>4.5115559940682202</v>
      </c>
      <c r="G116" s="27">
        <v>4.4953173151850061</v>
      </c>
      <c r="H116" s="27">
        <v>4.4672032010101441</v>
      </c>
      <c r="I116" s="27">
        <v>4.4445331490082403</v>
      </c>
      <c r="J116" s="27">
        <v>4.3896948562088118</v>
      </c>
      <c r="K116" s="27">
        <v>4.3617369161937072</v>
      </c>
      <c r="L116" s="27">
        <v>4.2842116047348631</v>
      </c>
      <c r="M116" s="27">
        <v>4.2778840268191018</v>
      </c>
      <c r="N116" s="27">
        <v>4.2504837209090516</v>
      </c>
      <c r="O116" s="27">
        <v>4.2462418865373071</v>
      </c>
      <c r="P116" s="27">
        <v>4.2708400020224628</v>
      </c>
      <c r="Q116" s="27">
        <v>4.2965181423673284</v>
      </c>
    </row>
    <row r="117" spans="1:17" ht="11.65" customHeight="1" x14ac:dyDescent="0.35">
      <c r="A117" s="25" t="s">
        <v>66</v>
      </c>
      <c r="B117" s="26">
        <v>46.802915215089797</v>
      </c>
      <c r="C117" s="26">
        <v>46.715344871542605</v>
      </c>
      <c r="D117" s="26">
        <v>46.31851603008311</v>
      </c>
      <c r="E117" s="26">
        <v>47.106431293527415</v>
      </c>
      <c r="F117" s="26">
        <v>45.384844527504356</v>
      </c>
      <c r="G117" s="26">
        <v>45.563248060323971</v>
      </c>
      <c r="H117" s="26">
        <v>46.054363639265787</v>
      </c>
      <c r="I117" s="26">
        <v>45.997981524417277</v>
      </c>
      <c r="J117" s="26">
        <v>45.465184194342541</v>
      </c>
      <c r="K117" s="26">
        <v>46.072060627980314</v>
      </c>
      <c r="L117" s="26">
        <v>47.019334097839412</v>
      </c>
      <c r="M117" s="26">
        <v>46.206971320285952</v>
      </c>
      <c r="N117" s="26">
        <v>46.232970105498254</v>
      </c>
      <c r="O117" s="26">
        <v>45.051217419574421</v>
      </c>
      <c r="P117" s="26">
        <v>44.144281748397972</v>
      </c>
      <c r="Q117" s="26">
        <v>43.927732217900747</v>
      </c>
    </row>
    <row r="118" spans="1:17" ht="11.65" customHeight="1" x14ac:dyDescent="0.35">
      <c r="A118" s="16" t="s">
        <v>59</v>
      </c>
      <c r="B118" s="27">
        <v>44.473844102432842</v>
      </c>
      <c r="C118" s="27">
        <v>44.817982258407504</v>
      </c>
      <c r="D118" s="27">
        <v>44.390194364718646</v>
      </c>
      <c r="E118" s="27">
        <v>44.911336528828592</v>
      </c>
      <c r="F118" s="27">
        <v>44.213768220931406</v>
      </c>
      <c r="G118" s="27">
        <v>44.464592574454478</v>
      </c>
      <c r="H118" s="27">
        <v>44.694046120713388</v>
      </c>
      <c r="I118" s="27">
        <v>45.054406991548227</v>
      </c>
      <c r="J118" s="27">
        <v>44.749545761234749</v>
      </c>
      <c r="K118" s="27">
        <v>45.214298985949789</v>
      </c>
      <c r="L118" s="27">
        <v>45.293851582638737</v>
      </c>
      <c r="M118" s="27">
        <v>44.4495827540335</v>
      </c>
      <c r="N118" s="27">
        <v>43.925672917366541</v>
      </c>
      <c r="O118" s="27">
        <v>42.665391048106457</v>
      </c>
      <c r="P118" s="27">
        <v>42.627086068280178</v>
      </c>
      <c r="Q118" s="27">
        <v>42.043793903589012</v>
      </c>
    </row>
    <row r="119" spans="1:17" ht="11.65" customHeight="1" x14ac:dyDescent="0.35">
      <c r="A119" s="35" t="s">
        <v>60</v>
      </c>
      <c r="B119" s="31">
        <v>55.569773499409777</v>
      </c>
      <c r="C119" s="31">
        <v>53.604809619362548</v>
      </c>
      <c r="D119" s="31">
        <v>53.120048185783752</v>
      </c>
      <c r="E119" s="31">
        <v>54.835777271565824</v>
      </c>
      <c r="F119" s="31">
        <v>49.169147828274859</v>
      </c>
      <c r="G119" s="31">
        <v>49.084737285888266</v>
      </c>
      <c r="H119" s="31">
        <v>50.27204700545083</v>
      </c>
      <c r="I119" s="31">
        <v>48.937154352257778</v>
      </c>
      <c r="J119" s="31">
        <v>47.652381814269518</v>
      </c>
      <c r="K119" s="31">
        <v>48.787195636415717</v>
      </c>
      <c r="L119" s="31">
        <v>52.269507724249799</v>
      </c>
      <c r="M119" s="31">
        <v>51.568887838937229</v>
      </c>
      <c r="N119" s="31">
        <v>52.88433258866911</v>
      </c>
      <c r="O119" s="31">
        <v>51.551181711561952</v>
      </c>
      <c r="P119" s="31">
        <v>48.303462868648523</v>
      </c>
      <c r="Q119" s="31">
        <v>49.117770351516853</v>
      </c>
    </row>
    <row r="121" spans="1:17" ht="11.65" customHeight="1" x14ac:dyDescent="0.35">
      <c r="A121" s="10" t="s">
        <v>67</v>
      </c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</row>
    <row r="122" spans="1:17" ht="11.65" customHeight="1" x14ac:dyDescent="0.35">
      <c r="A122" s="20" t="s">
        <v>68</v>
      </c>
      <c r="B122" s="37">
        <v>38.498488463636079</v>
      </c>
      <c r="C122" s="37">
        <v>38.167289811199154</v>
      </c>
      <c r="D122" s="37">
        <v>38.116593454944883</v>
      </c>
      <c r="E122" s="37">
        <v>37.668949649277216</v>
      </c>
      <c r="F122" s="37">
        <v>37.647846222583091</v>
      </c>
      <c r="G122" s="37">
        <v>37.544613199500297</v>
      </c>
      <c r="H122" s="37">
        <v>38.012818250515906</v>
      </c>
      <c r="I122" s="37">
        <v>37.73605627830041</v>
      </c>
      <c r="J122" s="37">
        <v>37.170086138405061</v>
      </c>
      <c r="K122" s="37">
        <v>36.619099668654307</v>
      </c>
      <c r="L122" s="37">
        <v>36.283044476850669</v>
      </c>
      <c r="M122" s="37">
        <v>36.131007416745625</v>
      </c>
      <c r="N122" s="37">
        <v>35.857294316398125</v>
      </c>
      <c r="O122" s="37">
        <v>35.284470475756358</v>
      </c>
      <c r="P122" s="37">
        <v>35.8244739271667</v>
      </c>
      <c r="Q122" s="37">
        <v>35.480863345848455</v>
      </c>
    </row>
    <row r="123" spans="1:17" ht="11.65" customHeight="1" x14ac:dyDescent="0.35">
      <c r="A123" s="28" t="s">
        <v>63</v>
      </c>
      <c r="B123" s="38">
        <v>34.555954910303008</v>
      </c>
      <c r="C123" s="38">
        <v>34.11607077483351</v>
      </c>
      <c r="D123" s="38">
        <v>33.968210819244234</v>
      </c>
      <c r="E123" s="38">
        <v>33.819230454065426</v>
      </c>
      <c r="F123" s="38">
        <v>33.097103410590549</v>
      </c>
      <c r="G123" s="38">
        <v>33.051010676851526</v>
      </c>
      <c r="H123" s="38">
        <v>32.458200886591733</v>
      </c>
      <c r="I123" s="38">
        <v>32.482754404758197</v>
      </c>
      <c r="J123" s="38">
        <v>31.86438360289036</v>
      </c>
      <c r="K123" s="38">
        <v>32.286937553454123</v>
      </c>
      <c r="L123" s="38">
        <v>32.279289731593522</v>
      </c>
      <c r="M123" s="38">
        <v>31.592358876786367</v>
      </c>
      <c r="N123" s="38">
        <v>30.820373195260991</v>
      </c>
      <c r="O123" s="38">
        <v>30.430079010405755</v>
      </c>
      <c r="P123" s="38">
        <v>30.59536337076349</v>
      </c>
      <c r="Q123" s="38">
        <v>30.875559050899167</v>
      </c>
    </row>
    <row r="124" spans="1:17" ht="11.65" customHeight="1" x14ac:dyDescent="0.35">
      <c r="A124" s="25" t="s">
        <v>39</v>
      </c>
      <c r="B124" s="39">
        <v>40.072664352092495</v>
      </c>
      <c r="C124" s="39">
        <v>39.666575315559271</v>
      </c>
      <c r="D124" s="39">
        <v>39.532531493181231</v>
      </c>
      <c r="E124" s="39">
        <v>39.070727719925003</v>
      </c>
      <c r="F124" s="39">
        <v>39.047412168848282</v>
      </c>
      <c r="G124" s="39">
        <v>38.986178292480304</v>
      </c>
      <c r="H124" s="39">
        <v>39.47743369888353</v>
      </c>
      <c r="I124" s="39">
        <v>39.239421551669885</v>
      </c>
      <c r="J124" s="39">
        <v>38.689670829313954</v>
      </c>
      <c r="K124" s="39">
        <v>37.896260957666144</v>
      </c>
      <c r="L124" s="39">
        <v>37.503064672588451</v>
      </c>
      <c r="M124" s="39">
        <v>37.395226393363636</v>
      </c>
      <c r="N124" s="39">
        <v>37.174297961057107</v>
      </c>
      <c r="O124" s="39">
        <v>36.487154524133558</v>
      </c>
      <c r="P124" s="39">
        <v>37.012365935464004</v>
      </c>
      <c r="Q124" s="39">
        <v>36.570227370196989</v>
      </c>
    </row>
    <row r="125" spans="1:17" ht="11.65" customHeight="1" x14ac:dyDescent="0.35">
      <c r="A125" s="16" t="s">
        <v>40</v>
      </c>
      <c r="B125" s="40">
        <v>41.897790055639717</v>
      </c>
      <c r="C125" s="40">
        <v>41.732434687621407</v>
      </c>
      <c r="D125" s="40">
        <v>41.845260388576094</v>
      </c>
      <c r="E125" s="40">
        <v>41.584414967601283</v>
      </c>
      <c r="F125" s="40">
        <v>42.038071006886078</v>
      </c>
      <c r="G125" s="40">
        <v>42.078019879224641</v>
      </c>
      <c r="H125" s="40">
        <v>42.910777245967147</v>
      </c>
      <c r="I125" s="40">
        <v>42.759539634940587</v>
      </c>
      <c r="J125" s="40">
        <v>42.104119561162655</v>
      </c>
      <c r="K125" s="40">
        <v>41.150551082687521</v>
      </c>
      <c r="L125" s="40">
        <v>40.657342684409201</v>
      </c>
      <c r="M125" s="40">
        <v>40.502706032334551</v>
      </c>
      <c r="N125" s="40">
        <v>40.256767306343214</v>
      </c>
      <c r="O125" s="40">
        <v>39.635597983589818</v>
      </c>
      <c r="P125" s="40">
        <v>40.120306726457088</v>
      </c>
      <c r="Q125" s="40">
        <v>39.35074858228289</v>
      </c>
    </row>
    <row r="126" spans="1:17" ht="11.65" customHeight="1" x14ac:dyDescent="0.35">
      <c r="A126" s="16" t="s">
        <v>42</v>
      </c>
      <c r="B126" s="40">
        <v>35.62674808658452</v>
      </c>
      <c r="C126" s="40">
        <v>35.068005019787108</v>
      </c>
      <c r="D126" s="40">
        <v>34.865703971096806</v>
      </c>
      <c r="E126" s="40">
        <v>34.551991047046045</v>
      </c>
      <c r="F126" s="40">
        <v>34.317778363211119</v>
      </c>
      <c r="G126" s="40">
        <v>34.456256430075193</v>
      </c>
      <c r="H126" s="40">
        <v>35.047018684746199</v>
      </c>
      <c r="I126" s="40">
        <v>35.084080536167683</v>
      </c>
      <c r="J126" s="40">
        <v>34.871434976357776</v>
      </c>
      <c r="K126" s="40">
        <v>34.429640272496457</v>
      </c>
      <c r="L126" s="40">
        <v>34.363637096838296</v>
      </c>
      <c r="M126" s="40">
        <v>34.320245339409247</v>
      </c>
      <c r="N126" s="40">
        <v>34.256243994271877</v>
      </c>
      <c r="O126" s="40">
        <v>33.684117554981626</v>
      </c>
      <c r="P126" s="40">
        <v>34.385772339673537</v>
      </c>
      <c r="Q126" s="40">
        <v>34.317497296091176</v>
      </c>
    </row>
    <row r="127" spans="1:17" ht="11.65" customHeight="1" x14ac:dyDescent="0.35">
      <c r="A127" s="16" t="s">
        <v>44</v>
      </c>
      <c r="B127" s="40">
        <v>39.25975452053531</v>
      </c>
      <c r="C127" s="40">
        <v>39.917314569194538</v>
      </c>
      <c r="D127" s="40">
        <v>40.042145500496154</v>
      </c>
      <c r="E127" s="40">
        <v>39.558051425345006</v>
      </c>
      <c r="F127" s="40">
        <v>40.544944549807347</v>
      </c>
      <c r="G127" s="40">
        <v>41.270280924970805</v>
      </c>
      <c r="H127" s="40">
        <v>42.85589066792889</v>
      </c>
      <c r="I127" s="40">
        <v>41.924164511449483</v>
      </c>
      <c r="J127" s="40">
        <v>42.830886377020626</v>
      </c>
      <c r="K127" s="40">
        <v>42.185779581985713</v>
      </c>
      <c r="L127" s="40">
        <v>40.967452353966472</v>
      </c>
      <c r="M127" s="40">
        <v>43.882084460991109</v>
      </c>
      <c r="N127" s="40">
        <v>45.016082633850353</v>
      </c>
      <c r="O127" s="40">
        <v>43.327794278994254</v>
      </c>
      <c r="P127" s="40">
        <v>43.798577645809345</v>
      </c>
      <c r="Q127" s="40">
        <v>42.648014237397902</v>
      </c>
    </row>
    <row r="128" spans="1:17" ht="11.65" customHeight="1" x14ac:dyDescent="0.35">
      <c r="A128" s="16" t="s">
        <v>45</v>
      </c>
      <c r="B128" s="40">
        <v>39.46896665180212</v>
      </c>
      <c r="C128" s="40">
        <v>40.50599815691146</v>
      </c>
      <c r="D128" s="40">
        <v>40.521247529908749</v>
      </c>
      <c r="E128" s="40">
        <v>40.551818928666783</v>
      </c>
      <c r="F128" s="40">
        <v>41.213639690931025</v>
      </c>
      <c r="G128" s="40">
        <v>42.514880358613212</v>
      </c>
      <c r="H128" s="40">
        <v>42.350084023059786</v>
      </c>
      <c r="I128" s="40">
        <v>42.36150392340069</v>
      </c>
      <c r="J128" s="40">
        <v>40.920353101006079</v>
      </c>
      <c r="K128" s="40">
        <v>39.636651280023138</v>
      </c>
      <c r="L128" s="40">
        <v>38.630348921725918</v>
      </c>
      <c r="M128" s="40">
        <v>39.546864907545</v>
      </c>
      <c r="N128" s="40">
        <v>42.271734630361088</v>
      </c>
      <c r="O128" s="40">
        <v>40.086042395622052</v>
      </c>
      <c r="P128" s="40">
        <v>40.848735320357491</v>
      </c>
      <c r="Q128" s="40">
        <v>39.103430769215059</v>
      </c>
    </row>
    <row r="129" spans="1:17" ht="11.65" customHeight="1" x14ac:dyDescent="0.35">
      <c r="A129" s="16" t="s">
        <v>64</v>
      </c>
      <c r="B129" s="40" t="s">
        <v>65</v>
      </c>
      <c r="C129" s="40" t="s">
        <v>65</v>
      </c>
      <c r="D129" s="40" t="s">
        <v>65</v>
      </c>
      <c r="E129" s="40" t="s">
        <v>65</v>
      </c>
      <c r="F129" s="40" t="s">
        <v>65</v>
      </c>
      <c r="G129" s="40" t="s">
        <v>65</v>
      </c>
      <c r="H129" s="40" t="s">
        <v>65</v>
      </c>
      <c r="I129" s="40" t="s">
        <v>65</v>
      </c>
      <c r="J129" s="40">
        <v>19.691495150278367</v>
      </c>
      <c r="K129" s="40">
        <v>20.146418435119099</v>
      </c>
      <c r="L129" s="40">
        <v>26.894402074614487</v>
      </c>
      <c r="M129" s="40">
        <v>24.142486646596197</v>
      </c>
      <c r="N129" s="40">
        <v>26.747446214990021</v>
      </c>
      <c r="O129" s="40">
        <v>25.852911444048615</v>
      </c>
      <c r="P129" s="40">
        <v>26.718989885420644</v>
      </c>
      <c r="Q129" s="40">
        <v>25.585142861312981</v>
      </c>
    </row>
    <row r="130" spans="1:17" ht="11.65" customHeight="1" x14ac:dyDescent="0.35">
      <c r="A130" s="16" t="s">
        <v>49</v>
      </c>
      <c r="B130" s="40" t="s">
        <v>65</v>
      </c>
      <c r="C130" s="40" t="s">
        <v>65</v>
      </c>
      <c r="D130" s="40" t="s">
        <v>65</v>
      </c>
      <c r="E130" s="40">
        <v>22.21463226628034</v>
      </c>
      <c r="F130" s="40">
        <v>21.162325940800198</v>
      </c>
      <c r="G130" s="40">
        <v>22.913208960906655</v>
      </c>
      <c r="H130" s="40">
        <v>19.261364491376931</v>
      </c>
      <c r="I130" s="40">
        <v>19.053808796534721</v>
      </c>
      <c r="J130" s="40">
        <v>18.912901738033334</v>
      </c>
      <c r="K130" s="40">
        <v>18.902833029909068</v>
      </c>
      <c r="L130" s="40">
        <v>17.218048872786582</v>
      </c>
      <c r="M130" s="40">
        <v>18.027478098476212</v>
      </c>
      <c r="N130" s="40">
        <v>18.863416042989293</v>
      </c>
      <c r="O130" s="40">
        <v>18.89025518267335</v>
      </c>
      <c r="P130" s="40">
        <v>19.661003105022235</v>
      </c>
      <c r="Q130" s="40">
        <v>19.821768023768563</v>
      </c>
    </row>
    <row r="131" spans="1:17" ht="11.65" customHeight="1" x14ac:dyDescent="0.35">
      <c r="A131" s="25" t="s">
        <v>54</v>
      </c>
      <c r="B131" s="39">
        <v>26.961188122325243</v>
      </c>
      <c r="C131" s="39">
        <v>27.014168332937725</v>
      </c>
      <c r="D131" s="39">
        <v>27.294873571519737</v>
      </c>
      <c r="E131" s="39">
        <v>26.974740122480263</v>
      </c>
      <c r="F131" s="39">
        <v>27.027649988235325</v>
      </c>
      <c r="G131" s="39">
        <v>26.680988400287049</v>
      </c>
      <c r="H131" s="39">
        <v>27.032614745290235</v>
      </c>
      <c r="I131" s="39">
        <v>26.452130283300974</v>
      </c>
      <c r="J131" s="39">
        <v>26.005733079595736</v>
      </c>
      <c r="K131" s="39">
        <v>26.636087667330596</v>
      </c>
      <c r="L131" s="39">
        <v>26.760989167047541</v>
      </c>
      <c r="M131" s="39">
        <v>26.487976777613305</v>
      </c>
      <c r="N131" s="39">
        <v>26.031953092316499</v>
      </c>
      <c r="O131" s="39">
        <v>26.202106086295679</v>
      </c>
      <c r="P131" s="39">
        <v>26.749537414024665</v>
      </c>
      <c r="Q131" s="39">
        <v>27.076056770497335</v>
      </c>
    </row>
    <row r="132" spans="1:17" ht="11.65" customHeight="1" x14ac:dyDescent="0.35">
      <c r="A132" s="16" t="s">
        <v>40</v>
      </c>
      <c r="B132" s="40">
        <v>25.146922668385635</v>
      </c>
      <c r="C132" s="40">
        <v>25.164812747420385</v>
      </c>
      <c r="D132" s="40">
        <v>25.008101266713005</v>
      </c>
      <c r="E132" s="40">
        <v>24.324386241357054</v>
      </c>
      <c r="F132" s="40">
        <v>23.953761596211294</v>
      </c>
      <c r="G132" s="40">
        <v>23.560835083431272</v>
      </c>
      <c r="H132" s="40">
        <v>24.130276089720869</v>
      </c>
      <c r="I132" s="40">
        <v>23.009506647382636</v>
      </c>
      <c r="J132" s="40">
        <v>22.513056718991031</v>
      </c>
      <c r="K132" s="40">
        <v>22.568555657041561</v>
      </c>
      <c r="L132" s="40">
        <v>22.221226894209131</v>
      </c>
      <c r="M132" s="40">
        <v>21.528762792858572</v>
      </c>
      <c r="N132" s="40">
        <v>21.033590549372917</v>
      </c>
      <c r="O132" s="40">
        <v>20.068808021311021</v>
      </c>
      <c r="P132" s="40">
        <v>20.754078059013942</v>
      </c>
      <c r="Q132" s="40">
        <v>20.616227489797652</v>
      </c>
    </row>
    <row r="133" spans="1:17" ht="11.65" customHeight="1" x14ac:dyDescent="0.35">
      <c r="A133" s="16" t="s">
        <v>42</v>
      </c>
      <c r="B133" s="40">
        <v>27.053158677090646</v>
      </c>
      <c r="C133" s="40">
        <v>27.120810730415467</v>
      </c>
      <c r="D133" s="40">
        <v>27.409075729476275</v>
      </c>
      <c r="E133" s="40">
        <v>27.099265253382399</v>
      </c>
      <c r="F133" s="40">
        <v>27.173355067476315</v>
      </c>
      <c r="G133" s="40">
        <v>26.866874637651431</v>
      </c>
      <c r="H133" s="40">
        <v>27.230047779549512</v>
      </c>
      <c r="I133" s="40">
        <v>26.660736523466966</v>
      </c>
      <c r="J133" s="40">
        <v>26.207782800075517</v>
      </c>
      <c r="K133" s="40">
        <v>26.884613854938209</v>
      </c>
      <c r="L133" s="40">
        <v>27.02849278371065</v>
      </c>
      <c r="M133" s="40">
        <v>26.729533429119954</v>
      </c>
      <c r="N133" s="40">
        <v>26.253435213611034</v>
      </c>
      <c r="O133" s="40">
        <v>26.44655148131244</v>
      </c>
      <c r="P133" s="40">
        <v>27.017643189669347</v>
      </c>
      <c r="Q133" s="40">
        <v>27.4358233182448</v>
      </c>
    </row>
    <row r="134" spans="1:17" ht="11.65" customHeight="1" x14ac:dyDescent="0.35">
      <c r="A134" s="16" t="s">
        <v>44</v>
      </c>
      <c r="B134" s="40">
        <v>15.988653113081924</v>
      </c>
      <c r="C134" s="40">
        <v>16.854933816286255</v>
      </c>
      <c r="D134" s="40">
        <v>17.749000726069188</v>
      </c>
      <c r="E134" s="40">
        <v>17.688248049577879</v>
      </c>
      <c r="F134" s="40">
        <v>16.067226603815271</v>
      </c>
      <c r="G134" s="40">
        <v>17.024456994769462</v>
      </c>
      <c r="H134" s="40">
        <v>16.611767429614812</v>
      </c>
      <c r="I134" s="40">
        <v>17.598821353219979</v>
      </c>
      <c r="J134" s="40">
        <v>17.558088976170037</v>
      </c>
      <c r="K134" s="40">
        <v>18.837289868721516</v>
      </c>
      <c r="L134" s="40">
        <v>19.631245849955267</v>
      </c>
      <c r="M134" s="40">
        <v>20.401717376621097</v>
      </c>
      <c r="N134" s="40">
        <v>20.273757614439241</v>
      </c>
      <c r="O134" s="40">
        <v>20.84782332448334</v>
      </c>
      <c r="P134" s="40">
        <v>20.501377095929698</v>
      </c>
      <c r="Q134" s="40">
        <v>22.303308933309822</v>
      </c>
    </row>
    <row r="135" spans="1:17" ht="11.65" customHeight="1" x14ac:dyDescent="0.35">
      <c r="A135" s="16" t="s">
        <v>45</v>
      </c>
      <c r="B135" s="40">
        <v>22.585415250135672</v>
      </c>
      <c r="C135" s="40">
        <v>22.267082979396946</v>
      </c>
      <c r="D135" s="40">
        <v>22.011750590883207</v>
      </c>
      <c r="E135" s="40">
        <v>22.404460475203521</v>
      </c>
      <c r="F135" s="40">
        <v>22.593237120333651</v>
      </c>
      <c r="G135" s="40">
        <v>20.892415046189392</v>
      </c>
      <c r="H135" s="40">
        <v>22.052917381399553</v>
      </c>
      <c r="I135" s="40">
        <v>21.130168119309577</v>
      </c>
      <c r="J135" s="40">
        <v>21.057642736610056</v>
      </c>
      <c r="K135" s="40">
        <v>20.927774532839813</v>
      </c>
      <c r="L135" s="40">
        <v>21.090702407029106</v>
      </c>
      <c r="M135" s="40">
        <v>22.092379803177014</v>
      </c>
      <c r="N135" s="40">
        <v>22.592675160547916</v>
      </c>
      <c r="O135" s="40">
        <v>23.130916945678706</v>
      </c>
      <c r="P135" s="40">
        <v>23.412962625400468</v>
      </c>
      <c r="Q135" s="40">
        <v>23.359066342917014</v>
      </c>
    </row>
    <row r="136" spans="1:17" ht="11.65" customHeight="1" x14ac:dyDescent="0.35">
      <c r="A136" s="16" t="s">
        <v>49</v>
      </c>
      <c r="B136" s="40">
        <v>13.648578037312967</v>
      </c>
      <c r="C136" s="40">
        <v>13.909877652475576</v>
      </c>
      <c r="D136" s="40">
        <v>14.203621966255669</v>
      </c>
      <c r="E136" s="40">
        <v>13.935683887871194</v>
      </c>
      <c r="F136" s="40">
        <v>14.212401127508953</v>
      </c>
      <c r="G136" s="40">
        <v>13.034386372893477</v>
      </c>
      <c r="H136" s="40">
        <v>12.825348316784163</v>
      </c>
      <c r="I136" s="40">
        <v>12.987513291931876</v>
      </c>
      <c r="J136" s="40">
        <v>13.022485797194799</v>
      </c>
      <c r="K136" s="40">
        <v>14.013068622619775</v>
      </c>
      <c r="L136" s="40">
        <v>14.576348317174778</v>
      </c>
      <c r="M136" s="40">
        <v>14.756848163146547</v>
      </c>
      <c r="N136" s="40">
        <v>14.728252148457864</v>
      </c>
      <c r="O136" s="40">
        <v>13.413185051106854</v>
      </c>
      <c r="P136" s="40">
        <v>13.079247128277284</v>
      </c>
      <c r="Q136" s="40">
        <v>13.576213059158777</v>
      </c>
    </row>
    <row r="137" spans="1:17" ht="11.65" customHeight="1" x14ac:dyDescent="0.35">
      <c r="A137" s="20" t="s">
        <v>69</v>
      </c>
      <c r="B137" s="37">
        <v>59.394141532214491</v>
      </c>
      <c r="C137" s="37">
        <v>59.229629799094475</v>
      </c>
      <c r="D137" s="37">
        <v>58.263475343533621</v>
      </c>
      <c r="E137" s="37">
        <v>59.957768718778432</v>
      </c>
      <c r="F137" s="37">
        <v>57.51626812957403</v>
      </c>
      <c r="G137" s="37">
        <v>57.720030146861156</v>
      </c>
      <c r="H137" s="37">
        <v>57.143601425090928</v>
      </c>
      <c r="I137" s="37">
        <v>57.179372317438016</v>
      </c>
      <c r="J137" s="37">
        <v>56.704137895560521</v>
      </c>
      <c r="K137" s="37">
        <v>59.323287016399071</v>
      </c>
      <c r="L137" s="37">
        <v>59.077126186363671</v>
      </c>
      <c r="M137" s="37">
        <v>58.777203185789716</v>
      </c>
      <c r="N137" s="37">
        <v>58.439597939990179</v>
      </c>
      <c r="O137" s="37">
        <v>56.732649849008887</v>
      </c>
      <c r="P137" s="37">
        <v>56.474000165041595</v>
      </c>
      <c r="Q137" s="37">
        <v>55.875874939705476</v>
      </c>
    </row>
    <row r="138" spans="1:17" ht="11.65" customHeight="1" x14ac:dyDescent="0.35">
      <c r="A138" s="28" t="s">
        <v>57</v>
      </c>
      <c r="B138" s="38">
        <v>350.32111319652961</v>
      </c>
      <c r="C138" s="38">
        <v>340.35509654567898</v>
      </c>
      <c r="D138" s="38">
        <v>337.96486538896761</v>
      </c>
      <c r="E138" s="38">
        <v>334.7945488155961</v>
      </c>
      <c r="F138" s="38">
        <v>330.09005140540717</v>
      </c>
      <c r="G138" s="38">
        <v>328.22165876459394</v>
      </c>
      <c r="H138" s="38">
        <v>321.41563725319304</v>
      </c>
      <c r="I138" s="38">
        <v>316.85881181253114</v>
      </c>
      <c r="J138" s="38">
        <v>314.48216978065432</v>
      </c>
      <c r="K138" s="38">
        <v>312.64304548400537</v>
      </c>
      <c r="L138" s="38">
        <v>312.91650731574828</v>
      </c>
      <c r="M138" s="38">
        <v>310.32479414918026</v>
      </c>
      <c r="N138" s="38">
        <v>305.45420360683886</v>
      </c>
      <c r="O138" s="38">
        <v>298.84583422894474</v>
      </c>
      <c r="P138" s="38">
        <v>295.75945904294827</v>
      </c>
      <c r="Q138" s="38">
        <v>290.71253688172595</v>
      </c>
    </row>
    <row r="139" spans="1:17" ht="11.65" customHeight="1" x14ac:dyDescent="0.35">
      <c r="A139" s="16" t="s">
        <v>40</v>
      </c>
      <c r="B139" s="40">
        <v>473.00602391627888</v>
      </c>
      <c r="C139" s="40">
        <v>467.74108326028409</v>
      </c>
      <c r="D139" s="40">
        <v>465.30921539475753</v>
      </c>
      <c r="E139" s="40">
        <v>462.91811824609346</v>
      </c>
      <c r="F139" s="40">
        <v>458.29102493454792</v>
      </c>
      <c r="G139" s="40">
        <v>455.59066673736754</v>
      </c>
      <c r="H139" s="40">
        <v>452.55975035462927</v>
      </c>
      <c r="I139" s="40">
        <v>448.44726344766087</v>
      </c>
      <c r="J139" s="40">
        <v>438.86722127376339</v>
      </c>
      <c r="K139" s="40">
        <v>433.60029337764269</v>
      </c>
      <c r="L139" s="40">
        <v>422.65422334570741</v>
      </c>
      <c r="M139" s="40">
        <v>415.05906136095444</v>
      </c>
      <c r="N139" s="40">
        <v>407.59769370147188</v>
      </c>
      <c r="O139" s="40">
        <v>400.34637945684722</v>
      </c>
      <c r="P139" s="40">
        <v>393.79072735943879</v>
      </c>
      <c r="Q139" s="40">
        <v>385.76317672014272</v>
      </c>
    </row>
    <row r="140" spans="1:17" ht="11.65" customHeight="1" x14ac:dyDescent="0.35">
      <c r="A140" s="16" t="s">
        <v>42</v>
      </c>
      <c r="B140" s="40">
        <v>333.26419959906298</v>
      </c>
      <c r="C140" s="40">
        <v>324.18784155774483</v>
      </c>
      <c r="D140" s="40">
        <v>323.03251205687809</v>
      </c>
      <c r="E140" s="40">
        <v>321.19279642992529</v>
      </c>
      <c r="F140" s="40">
        <v>317.9624588206579</v>
      </c>
      <c r="G140" s="40">
        <v>317.28580080799213</v>
      </c>
      <c r="H140" s="40">
        <v>311.01285022544528</v>
      </c>
      <c r="I140" s="40">
        <v>307.53725940144921</v>
      </c>
      <c r="J140" s="40">
        <v>306.12065327643757</v>
      </c>
      <c r="K140" s="40">
        <v>304.90176132516655</v>
      </c>
      <c r="L140" s="40">
        <v>306.19893895729211</v>
      </c>
      <c r="M140" s="40">
        <v>304.21566659479447</v>
      </c>
      <c r="N140" s="40">
        <v>299.68245014720623</v>
      </c>
      <c r="O140" s="40">
        <v>293.23879160538013</v>
      </c>
      <c r="P140" s="40">
        <v>290.55531312418293</v>
      </c>
      <c r="Q140" s="40">
        <v>285.70228100905439</v>
      </c>
    </row>
    <row r="141" spans="1:17" ht="11.65" customHeight="1" x14ac:dyDescent="0.35">
      <c r="A141" s="16" t="s">
        <v>44</v>
      </c>
      <c r="B141" s="40">
        <v>702.11027622110703</v>
      </c>
      <c r="C141" s="40">
        <v>612.5719262318903</v>
      </c>
      <c r="D141" s="40">
        <v>554.30912692882998</v>
      </c>
      <c r="E141" s="40">
        <v>529.85427587104903</v>
      </c>
      <c r="F141" s="40">
        <v>521.73980732798645</v>
      </c>
      <c r="G141" s="40">
        <v>508.59370452187147</v>
      </c>
      <c r="H141" s="40">
        <v>496.69654431483161</v>
      </c>
      <c r="I141" s="40">
        <v>490.12218561542585</v>
      </c>
      <c r="J141" s="40">
        <v>482.20190899052886</v>
      </c>
      <c r="K141" s="40">
        <v>481.12267713782074</v>
      </c>
      <c r="L141" s="40">
        <v>477.84059500914964</v>
      </c>
      <c r="M141" s="40">
        <v>477.93285344272533</v>
      </c>
      <c r="N141" s="40">
        <v>476.04779642059049</v>
      </c>
      <c r="O141" s="40">
        <v>472.45167160161151</v>
      </c>
      <c r="P141" s="40">
        <v>472.23295658649533</v>
      </c>
      <c r="Q141" s="40">
        <v>475.94900025411368</v>
      </c>
    </row>
    <row r="142" spans="1:17" ht="11.65" customHeight="1" x14ac:dyDescent="0.35">
      <c r="A142" s="16" t="s">
        <v>45</v>
      </c>
      <c r="B142" s="40">
        <v>627.05191238473992</v>
      </c>
      <c r="C142" s="40">
        <v>612.64877955269139</v>
      </c>
      <c r="D142" s="40">
        <v>599.9960689770445</v>
      </c>
      <c r="E142" s="40">
        <v>588.32149991747724</v>
      </c>
      <c r="F142" s="40">
        <v>582.41410012874314</v>
      </c>
      <c r="G142" s="40">
        <v>576.11165822753856</v>
      </c>
      <c r="H142" s="40">
        <v>413.42946161889074</v>
      </c>
      <c r="I142" s="40">
        <v>391.27359585352843</v>
      </c>
      <c r="J142" s="40">
        <v>392.73517659240918</v>
      </c>
      <c r="K142" s="40">
        <v>391.26597473736001</v>
      </c>
      <c r="L142" s="40">
        <v>401.79118727378642</v>
      </c>
      <c r="M142" s="40">
        <v>402.99344498433248</v>
      </c>
      <c r="N142" s="40">
        <v>398.26585836111707</v>
      </c>
      <c r="O142" s="40">
        <v>402.18920640217493</v>
      </c>
      <c r="P142" s="40">
        <v>404.16095171390918</v>
      </c>
      <c r="Q142" s="40">
        <v>411.52462532205749</v>
      </c>
    </row>
    <row r="143" spans="1:17" ht="11.65" customHeight="1" x14ac:dyDescent="0.35">
      <c r="A143" s="16" t="s">
        <v>49</v>
      </c>
      <c r="B143" s="40">
        <v>205.73931458087955</v>
      </c>
      <c r="C143" s="40">
        <v>203.74033653069151</v>
      </c>
      <c r="D143" s="40">
        <v>205.28973862165205</v>
      </c>
      <c r="E143" s="40">
        <v>207.07564816481261</v>
      </c>
      <c r="F143" s="40">
        <v>201.03474289682293</v>
      </c>
      <c r="G143" s="40">
        <v>201.18246764103276</v>
      </c>
      <c r="H143" s="40">
        <v>201.73978939700012</v>
      </c>
      <c r="I143" s="40">
        <v>203.31084450520819</v>
      </c>
      <c r="J143" s="40">
        <v>199.02236402360563</v>
      </c>
      <c r="K143" s="40">
        <v>198.20288481108179</v>
      </c>
      <c r="L143" s="40">
        <v>189.94589374956684</v>
      </c>
      <c r="M143" s="40">
        <v>184.99920080793981</v>
      </c>
      <c r="N143" s="40">
        <v>188.9547447973668</v>
      </c>
      <c r="O143" s="40">
        <v>191.73168187116246</v>
      </c>
      <c r="P143" s="40">
        <v>191.19439730734868</v>
      </c>
      <c r="Q143" s="40">
        <v>191.14763881153533</v>
      </c>
    </row>
    <row r="144" spans="1:17" ht="11.65" customHeight="1" x14ac:dyDescent="0.35">
      <c r="A144" s="25" t="s">
        <v>66</v>
      </c>
      <c r="B144" s="39">
        <v>42.34071593453158</v>
      </c>
      <c r="C144" s="39">
        <v>42.480108331759062</v>
      </c>
      <c r="D144" s="39">
        <v>41.81835192182627</v>
      </c>
      <c r="E144" s="39">
        <v>43.155962116253605</v>
      </c>
      <c r="F144" s="39">
        <v>41.637648487956518</v>
      </c>
      <c r="G144" s="39">
        <v>41.82310383920705</v>
      </c>
      <c r="H144" s="39">
        <v>41.788068721368205</v>
      </c>
      <c r="I144" s="39">
        <v>41.772891590540588</v>
      </c>
      <c r="J144" s="39">
        <v>41.226410806957588</v>
      </c>
      <c r="K144" s="39">
        <v>42.574398167803956</v>
      </c>
      <c r="L144" s="39">
        <v>42.429050036939287</v>
      </c>
      <c r="M144" s="39">
        <v>41.980265533037887</v>
      </c>
      <c r="N144" s="39">
        <v>41.751057231775377</v>
      </c>
      <c r="O144" s="39">
        <v>40.587759449394568</v>
      </c>
      <c r="P144" s="39">
        <v>40.097180184086682</v>
      </c>
      <c r="Q144" s="39">
        <v>39.883031736686775</v>
      </c>
    </row>
    <row r="145" spans="1:17" ht="11.65" customHeight="1" x14ac:dyDescent="0.35">
      <c r="A145" s="16" t="s">
        <v>59</v>
      </c>
      <c r="B145" s="40">
        <v>43.203157623291155</v>
      </c>
      <c r="C145" s="40">
        <v>43.972609166867151</v>
      </c>
      <c r="D145" s="40">
        <v>43.348845700326891</v>
      </c>
      <c r="E145" s="40">
        <v>44.699280229157495</v>
      </c>
      <c r="F145" s="40">
        <v>44.223169898876428</v>
      </c>
      <c r="G145" s="40">
        <v>44.551935106011371</v>
      </c>
      <c r="H145" s="40">
        <v>44.340886030050214</v>
      </c>
      <c r="I145" s="40">
        <v>44.76881062320345</v>
      </c>
      <c r="J145" s="40">
        <v>44.195165897534814</v>
      </c>
      <c r="K145" s="40">
        <v>45.498456642448602</v>
      </c>
      <c r="L145" s="40">
        <v>44.835663256673023</v>
      </c>
      <c r="M145" s="40">
        <v>44.355102428856391</v>
      </c>
      <c r="N145" s="40">
        <v>43.622981930400726</v>
      </c>
      <c r="O145" s="40">
        <v>42.49992441853562</v>
      </c>
      <c r="P145" s="40">
        <v>43.005171379968083</v>
      </c>
      <c r="Q145" s="40">
        <v>42.197233819154341</v>
      </c>
    </row>
    <row r="146" spans="1:17" ht="11.65" customHeight="1" x14ac:dyDescent="0.35">
      <c r="A146" s="35" t="s">
        <v>60</v>
      </c>
      <c r="B146" s="41">
        <v>39.938910905941626</v>
      </c>
      <c r="C146" s="41">
        <v>38.511763205369505</v>
      </c>
      <c r="D146" s="41">
        <v>37.876669121464083</v>
      </c>
      <c r="E146" s="41">
        <v>39.247970879502226</v>
      </c>
      <c r="F146" s="41">
        <v>35.591127002106631</v>
      </c>
      <c r="G146" s="41">
        <v>35.508141882825591</v>
      </c>
      <c r="H146" s="41">
        <v>36.064668698131634</v>
      </c>
      <c r="I146" s="41">
        <v>35.046961277531949</v>
      </c>
      <c r="J146" s="41">
        <v>34.562834931060927</v>
      </c>
      <c r="K146" s="41">
        <v>35.82100662947753</v>
      </c>
      <c r="L146" s="41">
        <v>37.168706655876804</v>
      </c>
      <c r="M146" s="41">
        <v>36.798764243189396</v>
      </c>
      <c r="N146" s="41">
        <v>37.86093834770417</v>
      </c>
      <c r="O146" s="41">
        <v>36.849432782852546</v>
      </c>
      <c r="P146" s="41">
        <v>34.460006959068693</v>
      </c>
      <c r="Q146" s="41">
        <v>35.315796060352284</v>
      </c>
    </row>
    <row r="148" spans="1:17" ht="11.65" customHeight="1" x14ac:dyDescent="0.35">
      <c r="A148" s="10" t="s">
        <v>70</v>
      </c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</row>
    <row r="149" spans="1:17" ht="11.65" customHeight="1" x14ac:dyDescent="0.35">
      <c r="A149" s="20" t="s">
        <v>34</v>
      </c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</row>
    <row r="150" spans="1:17" ht="11.65" customHeight="1" x14ac:dyDescent="0.35">
      <c r="A150" s="28" t="s">
        <v>63</v>
      </c>
      <c r="B150" s="38">
        <v>134.89832189628996</v>
      </c>
      <c r="C150" s="38">
        <v>133.95623825350103</v>
      </c>
      <c r="D150" s="38">
        <v>130.47926345452291</v>
      </c>
      <c r="E150" s="38">
        <v>129.9781007505768</v>
      </c>
      <c r="F150" s="38">
        <v>128.38640619350383</v>
      </c>
      <c r="G150" s="38">
        <v>126.92947791395996</v>
      </c>
      <c r="H150" s="38">
        <v>120.1619958908673</v>
      </c>
      <c r="I150" s="38">
        <v>111.81916333910692</v>
      </c>
      <c r="J150" s="38">
        <v>110.528622288547</v>
      </c>
      <c r="K150" s="38">
        <v>107.68096255611735</v>
      </c>
      <c r="L150" s="38">
        <v>107.4966416383008</v>
      </c>
      <c r="M150" s="38">
        <v>106.37374992179578</v>
      </c>
      <c r="N150" s="38">
        <v>104.79532164527417</v>
      </c>
      <c r="O150" s="38">
        <v>102.64655749954785</v>
      </c>
      <c r="P150" s="38">
        <v>104.27098255167269</v>
      </c>
      <c r="Q150" s="38">
        <v>103.84956163557239</v>
      </c>
    </row>
    <row r="151" spans="1:17" ht="11.65" customHeight="1" x14ac:dyDescent="0.35">
      <c r="A151" s="25" t="s">
        <v>39</v>
      </c>
      <c r="B151" s="39">
        <v>859.15907098033824</v>
      </c>
      <c r="C151" s="39">
        <v>844.42222524567035</v>
      </c>
      <c r="D151" s="39">
        <v>840.38535827365524</v>
      </c>
      <c r="E151" s="39">
        <v>822.9349090698762</v>
      </c>
      <c r="F151" s="39">
        <v>820.18231490373216</v>
      </c>
      <c r="G151" s="39">
        <v>794.85980568358116</v>
      </c>
      <c r="H151" s="39">
        <v>794.65404902818318</v>
      </c>
      <c r="I151" s="39">
        <v>780.85264154315166</v>
      </c>
      <c r="J151" s="39">
        <v>759.63573167451455</v>
      </c>
      <c r="K151" s="39">
        <v>750.4112603019887</v>
      </c>
      <c r="L151" s="39">
        <v>722.80825669962451</v>
      </c>
      <c r="M151" s="39">
        <v>706.94970120383141</v>
      </c>
      <c r="N151" s="39">
        <v>682.61924376446461</v>
      </c>
      <c r="O151" s="39">
        <v>666.16517059486603</v>
      </c>
      <c r="P151" s="39">
        <v>677.7421766815313</v>
      </c>
      <c r="Q151" s="39">
        <v>676.87077623241237</v>
      </c>
    </row>
    <row r="152" spans="1:17" ht="11.65" customHeight="1" x14ac:dyDescent="0.35">
      <c r="A152" s="16" t="s">
        <v>40</v>
      </c>
      <c r="B152" s="40">
        <v>789.32913319972306</v>
      </c>
      <c r="C152" s="40">
        <v>769.88603038400856</v>
      </c>
      <c r="D152" s="40">
        <v>763.67507172914566</v>
      </c>
      <c r="E152" s="40">
        <v>741.46722771002237</v>
      </c>
      <c r="F152" s="40">
        <v>729.50164313246307</v>
      </c>
      <c r="G152" s="40">
        <v>701.01775757539212</v>
      </c>
      <c r="H152" s="40">
        <v>685.89877376427432</v>
      </c>
      <c r="I152" s="40">
        <v>666.46886574998086</v>
      </c>
      <c r="J152" s="40">
        <v>643.16510002081191</v>
      </c>
      <c r="K152" s="40">
        <v>632.01360265295125</v>
      </c>
      <c r="L152" s="40">
        <v>603.31952199540603</v>
      </c>
      <c r="M152" s="40">
        <v>586.13197739913994</v>
      </c>
      <c r="N152" s="40">
        <v>555.53677314945185</v>
      </c>
      <c r="O152" s="40">
        <v>539.42327040358521</v>
      </c>
      <c r="P152" s="40">
        <v>541.28102904123796</v>
      </c>
      <c r="Q152" s="40">
        <v>533.43789965655435</v>
      </c>
    </row>
    <row r="153" spans="1:17" ht="11.65" customHeight="1" x14ac:dyDescent="0.35">
      <c r="A153" s="16" t="s">
        <v>42</v>
      </c>
      <c r="B153" s="40">
        <v>1143.8733202822998</v>
      </c>
      <c r="C153" s="40">
        <v>1129.0335367100308</v>
      </c>
      <c r="D153" s="40">
        <v>1108.8720425544491</v>
      </c>
      <c r="E153" s="40">
        <v>1084.773445796854</v>
      </c>
      <c r="F153" s="40">
        <v>1077.9519733115817</v>
      </c>
      <c r="G153" s="40">
        <v>1036.9324901023645</v>
      </c>
      <c r="H153" s="40">
        <v>1047.7218123369371</v>
      </c>
      <c r="I153" s="40">
        <v>1029.7033541806577</v>
      </c>
      <c r="J153" s="40">
        <v>989.7285808315039</v>
      </c>
      <c r="K153" s="40">
        <v>965.44338526381182</v>
      </c>
      <c r="L153" s="40">
        <v>925.60910452909945</v>
      </c>
      <c r="M153" s="40">
        <v>894.49265090220536</v>
      </c>
      <c r="N153" s="40">
        <v>868.44430540624739</v>
      </c>
      <c r="O153" s="40">
        <v>838.79263171192736</v>
      </c>
      <c r="P153" s="40">
        <v>858.24094839649729</v>
      </c>
      <c r="Q153" s="40">
        <v>859.88145280844117</v>
      </c>
    </row>
    <row r="154" spans="1:17" ht="11.65" customHeight="1" x14ac:dyDescent="0.35">
      <c r="A154" s="16" t="s">
        <v>44</v>
      </c>
      <c r="B154" s="40">
        <v>939.99314766146358</v>
      </c>
      <c r="C154" s="40">
        <v>865.03742661410217</v>
      </c>
      <c r="D154" s="40">
        <v>818.53509492677563</v>
      </c>
      <c r="E154" s="40">
        <v>753.94599666774718</v>
      </c>
      <c r="F154" s="40">
        <v>771.50235524366622</v>
      </c>
      <c r="G154" s="40">
        <v>760.71912974316149</v>
      </c>
      <c r="H154" s="40">
        <v>758.46107999353512</v>
      </c>
      <c r="I154" s="40">
        <v>721.8225175741261</v>
      </c>
      <c r="J154" s="40">
        <v>723.20222049198867</v>
      </c>
      <c r="K154" s="40">
        <v>732.96515858326359</v>
      </c>
      <c r="L154" s="40">
        <v>711.18486376109058</v>
      </c>
      <c r="M154" s="40">
        <v>747.485510998628</v>
      </c>
      <c r="N154" s="40">
        <v>725.10028215928526</v>
      </c>
      <c r="O154" s="40">
        <v>739.98591826960171</v>
      </c>
      <c r="P154" s="40">
        <v>725.4697657801587</v>
      </c>
      <c r="Q154" s="40">
        <v>726.41720436953131</v>
      </c>
    </row>
    <row r="155" spans="1:17" ht="11.65" customHeight="1" x14ac:dyDescent="0.35">
      <c r="A155" s="16" t="s">
        <v>45</v>
      </c>
      <c r="B155" s="40">
        <v>1034.699275774025</v>
      </c>
      <c r="C155" s="40">
        <v>1015.378040173523</v>
      </c>
      <c r="D155" s="40">
        <v>1007.2666039990092</v>
      </c>
      <c r="E155" s="40">
        <v>990.99951734472052</v>
      </c>
      <c r="F155" s="40">
        <v>999.60805982542934</v>
      </c>
      <c r="G155" s="40">
        <v>942.23553324213299</v>
      </c>
      <c r="H155" s="40">
        <v>907.28169369253874</v>
      </c>
      <c r="I155" s="40">
        <v>894.51132095112496</v>
      </c>
      <c r="J155" s="40">
        <v>855.91751486437352</v>
      </c>
      <c r="K155" s="40">
        <v>879.7774608925771</v>
      </c>
      <c r="L155" s="40">
        <v>814.53631670080108</v>
      </c>
      <c r="M155" s="40">
        <v>812.67679606827005</v>
      </c>
      <c r="N155" s="40">
        <v>778.35439008572689</v>
      </c>
      <c r="O155" s="40">
        <v>780.6130648948681</v>
      </c>
      <c r="P155" s="40">
        <v>802.69202320778936</v>
      </c>
      <c r="Q155" s="40">
        <v>786.59053447813915</v>
      </c>
    </row>
    <row r="156" spans="1:17" ht="11.65" customHeight="1" x14ac:dyDescent="0.35">
      <c r="A156" s="16" t="s">
        <v>64</v>
      </c>
      <c r="B156" s="40" t="s">
        <v>65</v>
      </c>
      <c r="C156" s="40" t="s">
        <v>65</v>
      </c>
      <c r="D156" s="40" t="s">
        <v>65</v>
      </c>
      <c r="E156" s="40" t="s">
        <v>65</v>
      </c>
      <c r="F156" s="40" t="s">
        <v>65</v>
      </c>
      <c r="G156" s="40" t="s">
        <v>65</v>
      </c>
      <c r="H156" s="40" t="s">
        <v>65</v>
      </c>
      <c r="I156" s="40" t="s">
        <v>65</v>
      </c>
      <c r="J156" s="40">
        <v>449.06304518793092</v>
      </c>
      <c r="K156" s="40">
        <v>455.59267178772222</v>
      </c>
      <c r="L156" s="40">
        <v>508.09127397236585</v>
      </c>
      <c r="M156" s="40">
        <v>456.33394234436787</v>
      </c>
      <c r="N156" s="40">
        <v>420.15344482360553</v>
      </c>
      <c r="O156" s="40">
        <v>379.66482682423663</v>
      </c>
      <c r="P156" s="40">
        <v>406.23287488623379</v>
      </c>
      <c r="Q156" s="40">
        <v>408.30336459598857</v>
      </c>
    </row>
    <row r="157" spans="1:17" ht="11.65" customHeight="1" x14ac:dyDescent="0.35">
      <c r="A157" s="16" t="s">
        <v>49</v>
      </c>
      <c r="B157" s="40" t="s">
        <v>65</v>
      </c>
      <c r="C157" s="40" t="s">
        <v>65</v>
      </c>
      <c r="D157" s="40" t="s">
        <v>65</v>
      </c>
      <c r="E157" s="40">
        <v>244.67724087039201</v>
      </c>
      <c r="F157" s="40">
        <v>247.79237846870595</v>
      </c>
      <c r="G157" s="40">
        <v>256.15238621376375</v>
      </c>
      <c r="H157" s="40">
        <v>374.49946858533082</v>
      </c>
      <c r="I157" s="40">
        <v>371.08607007168479</v>
      </c>
      <c r="J157" s="40">
        <v>479.16355262562286</v>
      </c>
      <c r="K157" s="40">
        <v>483.38897989122864</v>
      </c>
      <c r="L157" s="40">
        <v>398.11230322699873</v>
      </c>
      <c r="M157" s="40">
        <v>395.07536399387305</v>
      </c>
      <c r="N157" s="40">
        <v>400.25952385983322</v>
      </c>
      <c r="O157" s="40">
        <v>404.11965736539588</v>
      </c>
      <c r="P157" s="40">
        <v>406.6880660100008</v>
      </c>
      <c r="Q157" s="40">
        <v>408.49955972832316</v>
      </c>
    </row>
    <row r="158" spans="1:17" ht="11.65" customHeight="1" x14ac:dyDescent="0.35">
      <c r="A158" s="25" t="s">
        <v>54</v>
      </c>
      <c r="B158" s="39">
        <v>22383.97552984325</v>
      </c>
      <c r="C158" s="39">
        <v>22127.763370974917</v>
      </c>
      <c r="D158" s="39">
        <v>22192.99812615597</v>
      </c>
      <c r="E158" s="39">
        <v>22046.918887254491</v>
      </c>
      <c r="F158" s="39">
        <v>22002.144122833975</v>
      </c>
      <c r="G158" s="39">
        <v>21939.645872756988</v>
      </c>
      <c r="H158" s="39">
        <v>22063.663524305492</v>
      </c>
      <c r="I158" s="39">
        <v>22029.13392382281</v>
      </c>
      <c r="J158" s="39">
        <v>21769.044188005257</v>
      </c>
      <c r="K158" s="39">
        <v>21465.578193076522</v>
      </c>
      <c r="L158" s="39">
        <v>21470.434974534015</v>
      </c>
      <c r="M158" s="39">
        <v>21289.115991260489</v>
      </c>
      <c r="N158" s="39">
        <v>20902.901207256789</v>
      </c>
      <c r="O158" s="39">
        <v>20775.03472213518</v>
      </c>
      <c r="P158" s="39">
        <v>20711.375074959451</v>
      </c>
      <c r="Q158" s="39">
        <v>20721.214834817267</v>
      </c>
    </row>
    <row r="159" spans="1:17" ht="11.65" customHeight="1" x14ac:dyDescent="0.35">
      <c r="A159" s="16" t="s">
        <v>40</v>
      </c>
      <c r="B159" s="40">
        <v>4332.662613379237</v>
      </c>
      <c r="C159" s="40">
        <v>4329.8704056848319</v>
      </c>
      <c r="D159" s="40">
        <v>4338.2236017071709</v>
      </c>
      <c r="E159" s="40">
        <v>4183.4117274297132</v>
      </c>
      <c r="F159" s="40">
        <v>4093.1900311170098</v>
      </c>
      <c r="G159" s="40">
        <v>4025.3467862378343</v>
      </c>
      <c r="H159" s="40">
        <v>3977.9809446309978</v>
      </c>
      <c r="I159" s="40">
        <v>3885.9683276452029</v>
      </c>
      <c r="J159" s="40">
        <v>3832.464938507148</v>
      </c>
      <c r="K159" s="40">
        <v>3761.14315688343</v>
      </c>
      <c r="L159" s="40">
        <v>3662.1194182861941</v>
      </c>
      <c r="M159" s="40">
        <v>3496.4779190521717</v>
      </c>
      <c r="N159" s="40">
        <v>3331.7912324111135</v>
      </c>
      <c r="O159" s="40">
        <v>3054.3916082601013</v>
      </c>
      <c r="P159" s="40">
        <v>3079.2723736854496</v>
      </c>
      <c r="Q159" s="40">
        <v>2980.8676705932889</v>
      </c>
    </row>
    <row r="160" spans="1:17" ht="11.65" customHeight="1" x14ac:dyDescent="0.35">
      <c r="A160" s="16" t="s">
        <v>42</v>
      </c>
      <c r="B160" s="40">
        <v>22852.586927976845</v>
      </c>
      <c r="C160" s="40">
        <v>22573.336420197364</v>
      </c>
      <c r="D160" s="40">
        <v>22620.356533649574</v>
      </c>
      <c r="E160" s="40">
        <v>22415.978651088488</v>
      </c>
      <c r="F160" s="40">
        <v>22355.359104400421</v>
      </c>
      <c r="G160" s="40">
        <v>22299.221812485663</v>
      </c>
      <c r="H160" s="40">
        <v>22390.853327024117</v>
      </c>
      <c r="I160" s="40">
        <v>22351.827314557708</v>
      </c>
      <c r="J160" s="40">
        <v>22092.366940592929</v>
      </c>
      <c r="K160" s="40">
        <v>21732.97730974741</v>
      </c>
      <c r="L160" s="40">
        <v>21708.34065225298</v>
      </c>
      <c r="M160" s="40">
        <v>21477.943328836216</v>
      </c>
      <c r="N160" s="40">
        <v>21005.541650301817</v>
      </c>
      <c r="O160" s="40">
        <v>20934.070845033657</v>
      </c>
      <c r="P160" s="40">
        <v>20898.590498906393</v>
      </c>
      <c r="Q160" s="40">
        <v>20839.612997437438</v>
      </c>
    </row>
    <row r="161" spans="1:17" ht="11.65" customHeight="1" x14ac:dyDescent="0.35">
      <c r="A161" s="16" t="s">
        <v>44</v>
      </c>
      <c r="B161" s="40">
        <v>10795.353782334059</v>
      </c>
      <c r="C161" s="40">
        <v>10708.864356891949</v>
      </c>
      <c r="D161" s="40">
        <v>10747.610201081547</v>
      </c>
      <c r="E161" s="40">
        <v>10749.305734067188</v>
      </c>
      <c r="F161" s="40">
        <v>10276.449005586854</v>
      </c>
      <c r="G161" s="40">
        <v>10410.480511182383</v>
      </c>
      <c r="H161" s="40">
        <v>10442.913755324877</v>
      </c>
      <c r="I161" s="40">
        <v>10551.917179022485</v>
      </c>
      <c r="J161" s="40">
        <v>10639.069997620163</v>
      </c>
      <c r="K161" s="40">
        <v>10619.780460778018</v>
      </c>
      <c r="L161" s="40">
        <v>10854.548354556959</v>
      </c>
      <c r="M161" s="40">
        <v>10932.177145846452</v>
      </c>
      <c r="N161" s="40">
        <v>10927.898310559522</v>
      </c>
      <c r="O161" s="40">
        <v>10955.103816872919</v>
      </c>
      <c r="P161" s="40">
        <v>10951.660949928533</v>
      </c>
      <c r="Q161" s="40">
        <v>10940.890026420728</v>
      </c>
    </row>
    <row r="162" spans="1:17" ht="11.65" customHeight="1" x14ac:dyDescent="0.35">
      <c r="A162" s="16" t="s">
        <v>45</v>
      </c>
      <c r="B162" s="40">
        <v>19891.365517497328</v>
      </c>
      <c r="C162" s="40">
        <v>19447.059587964617</v>
      </c>
      <c r="D162" s="40">
        <v>19789.695162067746</v>
      </c>
      <c r="E162" s="40">
        <v>20578.386353879981</v>
      </c>
      <c r="F162" s="40">
        <v>21120.017926372875</v>
      </c>
      <c r="G162" s="40">
        <v>19392.589594222427</v>
      </c>
      <c r="H162" s="40">
        <v>20884.316006775109</v>
      </c>
      <c r="I162" s="40">
        <v>20011.032832024724</v>
      </c>
      <c r="J162" s="40">
        <v>18912.154986519738</v>
      </c>
      <c r="K162" s="40">
        <v>20202.025410878337</v>
      </c>
      <c r="L162" s="40">
        <v>21055.651498476618</v>
      </c>
      <c r="M162" s="40">
        <v>22143.218852978778</v>
      </c>
      <c r="N162" s="40">
        <v>23885.543851325405</v>
      </c>
      <c r="O162" s="40">
        <v>22740.454952270291</v>
      </c>
      <c r="P162" s="40">
        <v>21117.236496895457</v>
      </c>
      <c r="Q162" s="40">
        <v>22205.23003964829</v>
      </c>
    </row>
    <row r="163" spans="1:17" ht="11.65" customHeight="1" x14ac:dyDescent="0.35">
      <c r="A163" s="16" t="s">
        <v>49</v>
      </c>
      <c r="B163" s="40">
        <v>13732.785709557855</v>
      </c>
      <c r="C163" s="40">
        <v>13638.700456584498</v>
      </c>
      <c r="D163" s="40">
        <v>13644.323928215568</v>
      </c>
      <c r="E163" s="40">
        <v>13666.113139268165</v>
      </c>
      <c r="F163" s="40">
        <v>13699.917334225314</v>
      </c>
      <c r="G163" s="40">
        <v>13235.962691405921</v>
      </c>
      <c r="H163" s="40">
        <v>13124.894469717561</v>
      </c>
      <c r="I163" s="40">
        <v>13149.736529919093</v>
      </c>
      <c r="J163" s="40">
        <v>13191.764986300925</v>
      </c>
      <c r="K163" s="40">
        <v>13232.010766659205</v>
      </c>
      <c r="L163" s="40">
        <v>13243.652473446553</v>
      </c>
      <c r="M163" s="40">
        <v>13177.558764271276</v>
      </c>
      <c r="N163" s="40">
        <v>13194.89170801665</v>
      </c>
      <c r="O163" s="40">
        <v>12381.768477592388</v>
      </c>
      <c r="P163" s="40">
        <v>12089.116982196039</v>
      </c>
      <c r="Q163" s="40">
        <v>12132.807542122269</v>
      </c>
    </row>
    <row r="164" spans="1:17" ht="11.65" customHeight="1" x14ac:dyDescent="0.35">
      <c r="A164" s="20" t="s">
        <v>56</v>
      </c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</row>
    <row r="165" spans="1:17" ht="11.65" customHeight="1" x14ac:dyDescent="0.35">
      <c r="A165" s="28" t="s">
        <v>57</v>
      </c>
      <c r="B165" s="38">
        <v>1325.1961048886189</v>
      </c>
      <c r="C165" s="38">
        <v>1302.7877332428682</v>
      </c>
      <c r="D165" s="38">
        <v>1295.9650308947184</v>
      </c>
      <c r="E165" s="38">
        <v>1310.2981728868613</v>
      </c>
      <c r="F165" s="38">
        <v>1304.7687287134111</v>
      </c>
      <c r="G165" s="38">
        <v>1306.8991103986029</v>
      </c>
      <c r="H165" s="38">
        <v>1273.4420465049889</v>
      </c>
      <c r="I165" s="38">
        <v>1267.8970921458565</v>
      </c>
      <c r="J165" s="38">
        <v>1241.0034590898663</v>
      </c>
      <c r="K165" s="38">
        <v>1237.9257859524855</v>
      </c>
      <c r="L165" s="38">
        <v>1258.4164973897241</v>
      </c>
      <c r="M165" s="38">
        <v>1257.9786935862462</v>
      </c>
      <c r="N165" s="38">
        <v>1224.3647755163299</v>
      </c>
      <c r="O165" s="38">
        <v>1194.1050668355256</v>
      </c>
      <c r="P165" s="38">
        <v>1194.8881581167086</v>
      </c>
      <c r="Q165" s="38">
        <v>1170.0976113659226</v>
      </c>
    </row>
    <row r="166" spans="1:17" ht="11.65" customHeight="1" x14ac:dyDescent="0.35">
      <c r="A166" s="16" t="s">
        <v>40</v>
      </c>
      <c r="B166" s="40">
        <v>1116.351269156414</v>
      </c>
      <c r="C166" s="40">
        <v>1086.4481819589012</v>
      </c>
      <c r="D166" s="40">
        <v>1077.5757775161005</v>
      </c>
      <c r="E166" s="40">
        <v>1061.9269708243769</v>
      </c>
      <c r="F166" s="40">
        <v>1034.1676749254264</v>
      </c>
      <c r="G166" s="40">
        <v>1012.986886782565</v>
      </c>
      <c r="H166" s="40">
        <v>989.28942914598895</v>
      </c>
      <c r="I166" s="40">
        <v>967.2164906195344</v>
      </c>
      <c r="J166" s="40">
        <v>901.85934527841994</v>
      </c>
      <c r="K166" s="40">
        <v>883.48548852970214</v>
      </c>
      <c r="L166" s="40">
        <v>849.77325959019902</v>
      </c>
      <c r="M166" s="40">
        <v>826.75030453868749</v>
      </c>
      <c r="N166" s="40">
        <v>796.94825516696017</v>
      </c>
      <c r="O166" s="40">
        <v>781.56740072089394</v>
      </c>
      <c r="P166" s="40">
        <v>776.96847230879609</v>
      </c>
      <c r="Q166" s="40">
        <v>763.81602056883094</v>
      </c>
    </row>
    <row r="167" spans="1:17" ht="11.65" customHeight="1" x14ac:dyDescent="0.35">
      <c r="A167" s="16" t="s">
        <v>42</v>
      </c>
      <c r="B167" s="40">
        <v>1377.2164473792059</v>
      </c>
      <c r="C167" s="40">
        <v>1352.439002042159</v>
      </c>
      <c r="D167" s="40">
        <v>1342.0892122745638</v>
      </c>
      <c r="E167" s="40">
        <v>1358.8161628526691</v>
      </c>
      <c r="F167" s="40">
        <v>1352.2591281144948</v>
      </c>
      <c r="G167" s="40">
        <v>1354.435925431063</v>
      </c>
      <c r="H167" s="40">
        <v>1316.1820200980965</v>
      </c>
      <c r="I167" s="40">
        <v>1308.7177447021461</v>
      </c>
      <c r="J167" s="40">
        <v>1285.1012451174674</v>
      </c>
      <c r="K167" s="40">
        <v>1282.2118292276034</v>
      </c>
      <c r="L167" s="40">
        <v>1307.0353062956376</v>
      </c>
      <c r="M167" s="40">
        <v>1306.7122567700244</v>
      </c>
      <c r="N167" s="40">
        <v>1270.716810901775</v>
      </c>
      <c r="O167" s="40">
        <v>1237.0844534143644</v>
      </c>
      <c r="P167" s="40">
        <v>1236.4065977528533</v>
      </c>
      <c r="Q167" s="40">
        <v>1209.4337895679389</v>
      </c>
    </row>
    <row r="168" spans="1:17" ht="11.65" customHeight="1" x14ac:dyDescent="0.35">
      <c r="A168" s="16" t="s">
        <v>44</v>
      </c>
      <c r="B168" s="40">
        <v>876.12467775022515</v>
      </c>
      <c r="C168" s="40">
        <v>963.05326637751671</v>
      </c>
      <c r="D168" s="40">
        <v>997.20436127642654</v>
      </c>
      <c r="E168" s="40">
        <v>1007.5599104876239</v>
      </c>
      <c r="F168" s="40">
        <v>1018.1343858800496</v>
      </c>
      <c r="G168" s="40">
        <v>1005.1899637900367</v>
      </c>
      <c r="H168" s="40">
        <v>991.73442928965051</v>
      </c>
      <c r="I168" s="40">
        <v>985.45842341875948</v>
      </c>
      <c r="J168" s="40">
        <v>959.45857573495334</v>
      </c>
      <c r="K168" s="40">
        <v>923.37000301119758</v>
      </c>
      <c r="L168" s="40">
        <v>921.59176725113207</v>
      </c>
      <c r="M168" s="40">
        <v>910.39312468370133</v>
      </c>
      <c r="N168" s="40">
        <v>909.55224481519156</v>
      </c>
      <c r="O168" s="40">
        <v>915.22430208731146</v>
      </c>
      <c r="P168" s="40">
        <v>899.19050903740401</v>
      </c>
      <c r="Q168" s="40">
        <v>889.73899002771168</v>
      </c>
    </row>
    <row r="169" spans="1:17" ht="11.65" customHeight="1" x14ac:dyDescent="0.35">
      <c r="A169" s="16" t="s">
        <v>45</v>
      </c>
      <c r="B169" s="40">
        <v>1415.7331833266578</v>
      </c>
      <c r="C169" s="40">
        <v>1386.182798075188</v>
      </c>
      <c r="D169" s="40">
        <v>1357.5768079711738</v>
      </c>
      <c r="E169" s="40">
        <v>1327.4042170379696</v>
      </c>
      <c r="F169" s="40">
        <v>1314.4685503888099</v>
      </c>
      <c r="G169" s="40">
        <v>1298.8848464799523</v>
      </c>
      <c r="H169" s="40">
        <v>1287.5419573871409</v>
      </c>
      <c r="I169" s="40">
        <v>1321.5283514588555</v>
      </c>
      <c r="J169" s="40">
        <v>1286.3531456294818</v>
      </c>
      <c r="K169" s="40">
        <v>1237.7694207690306</v>
      </c>
      <c r="L169" s="40">
        <v>1214.9061342292525</v>
      </c>
      <c r="M169" s="40">
        <v>1192.0007487115588</v>
      </c>
      <c r="N169" s="40">
        <v>1136.765678184511</v>
      </c>
      <c r="O169" s="40">
        <v>1107.0009903177615</v>
      </c>
      <c r="P169" s="40">
        <v>1096.3052938608184</v>
      </c>
      <c r="Q169" s="40">
        <v>1049.7814044140212</v>
      </c>
    </row>
    <row r="170" spans="1:17" ht="11.65" customHeight="1" x14ac:dyDescent="0.35">
      <c r="A170" s="16" t="s">
        <v>49</v>
      </c>
      <c r="B170" s="40">
        <v>451.20769792208034</v>
      </c>
      <c r="C170" s="40">
        <v>435.53588383662054</v>
      </c>
      <c r="D170" s="40">
        <v>432.86454229381536</v>
      </c>
      <c r="E170" s="40">
        <v>430.86276008021014</v>
      </c>
      <c r="F170" s="40">
        <v>450.10664933624463</v>
      </c>
      <c r="G170" s="40">
        <v>448.90685978385119</v>
      </c>
      <c r="H170" s="40">
        <v>444.15618900972964</v>
      </c>
      <c r="I170" s="40">
        <v>440.00351451179966</v>
      </c>
      <c r="J170" s="40">
        <v>437.59129811069852</v>
      </c>
      <c r="K170" s="40">
        <v>434.17611516230795</v>
      </c>
      <c r="L170" s="40">
        <v>433.91818999046245</v>
      </c>
      <c r="M170" s="40">
        <v>441.59083533431408</v>
      </c>
      <c r="N170" s="40">
        <v>435.83027163870986</v>
      </c>
      <c r="O170" s="40">
        <v>429.96232326693155</v>
      </c>
      <c r="P170" s="40">
        <v>438.88137781966742</v>
      </c>
      <c r="Q170" s="40">
        <v>443.29531131523561</v>
      </c>
    </row>
    <row r="171" spans="1:17" ht="11.65" customHeight="1" x14ac:dyDescent="0.35">
      <c r="A171" s="25" t="s">
        <v>66</v>
      </c>
      <c r="B171" s="39">
        <v>11786.920819947671</v>
      </c>
      <c r="C171" s="39">
        <v>11955.302045657532</v>
      </c>
      <c r="D171" s="39">
        <v>11931.290856992764</v>
      </c>
      <c r="E171" s="39">
        <v>12264.548740017621</v>
      </c>
      <c r="F171" s="39">
        <v>12809.677380668616</v>
      </c>
      <c r="G171" s="39">
        <v>13098.679336102412</v>
      </c>
      <c r="H171" s="39">
        <v>13205.768311488509</v>
      </c>
      <c r="I171" s="39">
        <v>13646.796523262754</v>
      </c>
      <c r="J171" s="39">
        <v>13064.638780415644</v>
      </c>
      <c r="K171" s="39">
        <v>12265.323492093108</v>
      </c>
      <c r="L171" s="39">
        <v>12649.557697813923</v>
      </c>
      <c r="M171" s="39">
        <v>12357.015453079111</v>
      </c>
      <c r="N171" s="39">
        <v>12044.696014046405</v>
      </c>
      <c r="O171" s="39">
        <v>11856.839069835965</v>
      </c>
      <c r="P171" s="39">
        <v>11590.525498108105</v>
      </c>
      <c r="Q171" s="39">
        <v>11572.419346126189</v>
      </c>
    </row>
    <row r="172" spans="1:17" ht="11.65" customHeight="1" x14ac:dyDescent="0.35">
      <c r="A172" s="16" t="s">
        <v>59</v>
      </c>
      <c r="B172" s="40">
        <v>9436.2196148632793</v>
      </c>
      <c r="C172" s="40">
        <v>9618.3619780838471</v>
      </c>
      <c r="D172" s="40">
        <v>9547.9492750343506</v>
      </c>
      <c r="E172" s="40">
        <v>9768.5693032532508</v>
      </c>
      <c r="F172" s="40">
        <v>10341.54696521436</v>
      </c>
      <c r="G172" s="40">
        <v>10595.258327373906</v>
      </c>
      <c r="H172" s="40">
        <v>10558.993046560852</v>
      </c>
      <c r="I172" s="40">
        <v>11056.299274447871</v>
      </c>
      <c r="J172" s="40">
        <v>10569.778356040193</v>
      </c>
      <c r="K172" s="40">
        <v>9890.9116690904084</v>
      </c>
      <c r="L172" s="40">
        <v>9950.2123348799378</v>
      </c>
      <c r="M172" s="40">
        <v>9706.5938224238762</v>
      </c>
      <c r="N172" s="40">
        <v>9224.4640555789611</v>
      </c>
      <c r="O172" s="40">
        <v>8958.7585883310148</v>
      </c>
      <c r="P172" s="40">
        <v>8938.6967260280144</v>
      </c>
      <c r="Q172" s="40">
        <v>8857.4260184169052</v>
      </c>
    </row>
    <row r="173" spans="1:17" ht="11.65" customHeight="1" x14ac:dyDescent="0.35">
      <c r="A173" s="35" t="s">
        <v>60</v>
      </c>
      <c r="B173" s="41">
        <v>47234.307474498317</v>
      </c>
      <c r="C173" s="41">
        <v>45564.088176458165</v>
      </c>
      <c r="D173" s="41">
        <v>45152.040957916171</v>
      </c>
      <c r="E173" s="41">
        <v>46610.410680830944</v>
      </c>
      <c r="F173" s="41">
        <v>41793.775654033627</v>
      </c>
      <c r="G173" s="41">
        <v>41722.026693005035</v>
      </c>
      <c r="H173" s="41">
        <v>42731.239954633224</v>
      </c>
      <c r="I173" s="41">
        <v>41596.58119941911</v>
      </c>
      <c r="J173" s="41">
        <v>40504.524542129089</v>
      </c>
      <c r="K173" s="41">
        <v>41469.116290953367</v>
      </c>
      <c r="L173" s="41">
        <v>44429.081565612323</v>
      </c>
      <c r="M173" s="41">
        <v>43833.554663096649</v>
      </c>
      <c r="N173" s="41">
        <v>44951.68270036875</v>
      </c>
      <c r="O173" s="41">
        <v>43818.504454827656</v>
      </c>
      <c r="P173" s="41">
        <v>41057.943438351242</v>
      </c>
      <c r="Q173" s="41">
        <v>41750.104798789325</v>
      </c>
    </row>
    <row r="175" spans="1:17" ht="11.65" customHeight="1" x14ac:dyDescent="0.35">
      <c r="A175" s="10" t="s">
        <v>71</v>
      </c>
      <c r="B175" s="42">
        <f t="shared" ref="B175:C177" si="62">IF(B17=0,0,B17/B$17)</f>
        <v>1</v>
      </c>
      <c r="C175" s="42">
        <f t="shared" si="62"/>
        <v>1</v>
      </c>
      <c r="D175" s="42">
        <f>IF(D17=0,0,D17/D$17)</f>
        <v>1</v>
      </c>
      <c r="E175" s="42">
        <f t="shared" ref="E175:Q175" si="63">IF(E17=0,0,E17/E$17)</f>
        <v>1</v>
      </c>
      <c r="F175" s="42">
        <f t="shared" si="63"/>
        <v>1</v>
      </c>
      <c r="G175" s="42">
        <f t="shared" si="63"/>
        <v>1</v>
      </c>
      <c r="H175" s="42">
        <f t="shared" si="63"/>
        <v>1</v>
      </c>
      <c r="I175" s="42">
        <f t="shared" si="63"/>
        <v>1</v>
      </c>
      <c r="J175" s="42">
        <f t="shared" si="63"/>
        <v>1</v>
      </c>
      <c r="K175" s="42">
        <f t="shared" si="63"/>
        <v>1</v>
      </c>
      <c r="L175" s="42">
        <f t="shared" si="63"/>
        <v>1</v>
      </c>
      <c r="M175" s="42">
        <f t="shared" si="63"/>
        <v>1</v>
      </c>
      <c r="N175" s="42">
        <f t="shared" si="63"/>
        <v>1</v>
      </c>
      <c r="O175" s="42">
        <f t="shared" si="63"/>
        <v>1</v>
      </c>
      <c r="P175" s="42">
        <f t="shared" si="63"/>
        <v>1</v>
      </c>
      <c r="Q175" s="42">
        <f t="shared" si="63"/>
        <v>1</v>
      </c>
    </row>
    <row r="176" spans="1:17" ht="11.65" customHeight="1" x14ac:dyDescent="0.35">
      <c r="A176" s="20" t="s">
        <v>34</v>
      </c>
      <c r="B176" s="43">
        <f t="shared" si="62"/>
        <v>0.67256100232382932</v>
      </c>
      <c r="C176" s="43">
        <f t="shared" si="62"/>
        <v>0.66884203223960326</v>
      </c>
      <c r="D176" s="43">
        <f>IF(D18=0,0,D18/D$17)</f>
        <v>0.66838879421143127</v>
      </c>
      <c r="E176" s="43">
        <f t="shared" ref="E176:Q176" si="64">IF(E18=0,0,E18/E$17)</f>
        <v>0.6599752005384113</v>
      </c>
      <c r="F176" s="43">
        <f t="shared" si="64"/>
        <v>0.65321253154195236</v>
      </c>
      <c r="G176" s="43">
        <f t="shared" si="64"/>
        <v>0.64429422233893807</v>
      </c>
      <c r="H176" s="43">
        <f t="shared" si="64"/>
        <v>0.64421545448017692</v>
      </c>
      <c r="I176" s="43">
        <f t="shared" si="64"/>
        <v>0.63638668809099552</v>
      </c>
      <c r="J176" s="43">
        <f t="shared" si="64"/>
        <v>0.63953404830574856</v>
      </c>
      <c r="K176" s="43">
        <f t="shared" si="64"/>
        <v>0.65055840231287942</v>
      </c>
      <c r="L176" s="43">
        <f t="shared" si="64"/>
        <v>0.64050987389220904</v>
      </c>
      <c r="M176" s="43">
        <f t="shared" si="64"/>
        <v>0.64059972425919387</v>
      </c>
      <c r="N176" s="43">
        <f t="shared" si="64"/>
        <v>0.64310200036596155</v>
      </c>
      <c r="O176" s="43">
        <f t="shared" si="64"/>
        <v>0.64501658405029061</v>
      </c>
      <c r="P176" s="43">
        <f t="shared" si="64"/>
        <v>0.65122452709150735</v>
      </c>
      <c r="Q176" s="43">
        <f t="shared" si="64"/>
        <v>0.65027870503893048</v>
      </c>
    </row>
    <row r="177" spans="1:17" ht="11.65" customHeight="1" x14ac:dyDescent="0.35">
      <c r="A177" s="44" t="s">
        <v>63</v>
      </c>
      <c r="B177" s="45">
        <f t="shared" si="62"/>
        <v>1.2685874781740476E-2</v>
      </c>
      <c r="C177" s="45">
        <f t="shared" si="62"/>
        <v>1.2843624367618019E-2</v>
      </c>
      <c r="D177" s="45">
        <f>IF(D19=0,0,D19/D$17)</f>
        <v>1.281327735353977E-2</v>
      </c>
      <c r="E177" s="45">
        <f t="shared" ref="E177:Q177" si="65">IF(E19=0,0,E19/E$17)</f>
        <v>1.2994606665525996E-2</v>
      </c>
      <c r="F177" s="45">
        <f t="shared" si="65"/>
        <v>1.2887473551458778E-2</v>
      </c>
      <c r="G177" s="45">
        <f t="shared" si="65"/>
        <v>1.3158342147015419E-2</v>
      </c>
      <c r="H177" s="45">
        <f t="shared" si="65"/>
        <v>1.2613921509126078E-2</v>
      </c>
      <c r="I177" s="45">
        <f t="shared" si="65"/>
        <v>1.1989751098681625E-2</v>
      </c>
      <c r="J177" s="45">
        <f t="shared" si="65"/>
        <v>1.2487860256804055E-2</v>
      </c>
      <c r="K177" s="45">
        <f t="shared" si="65"/>
        <v>1.2652429905666198E-2</v>
      </c>
      <c r="L177" s="45">
        <f t="shared" si="65"/>
        <v>1.2880343183847082E-2</v>
      </c>
      <c r="M177" s="45">
        <f t="shared" si="65"/>
        <v>1.3025366492918002E-2</v>
      </c>
      <c r="N177" s="45">
        <f t="shared" si="65"/>
        <v>1.3120858324520443E-2</v>
      </c>
      <c r="O177" s="45">
        <f t="shared" si="65"/>
        <v>1.3040819338745511E-2</v>
      </c>
      <c r="P177" s="45">
        <f t="shared" si="65"/>
        <v>1.3144895919764933E-2</v>
      </c>
      <c r="Q177" s="45">
        <f t="shared" si="65"/>
        <v>1.308345820707927E-2</v>
      </c>
    </row>
    <row r="178" spans="1:17" ht="11.65" customHeight="1" x14ac:dyDescent="0.35">
      <c r="A178" s="46" t="s">
        <v>39</v>
      </c>
      <c r="B178" s="47">
        <f t="shared" ref="B178:D179" si="66">IF(B23=0,0,B23/B$17)</f>
        <v>0.60749015845512577</v>
      </c>
      <c r="C178" s="47">
        <f t="shared" si="66"/>
        <v>0.60436348903477621</v>
      </c>
      <c r="D178" s="47">
        <f t="shared" si="66"/>
        <v>0.60487837227845409</v>
      </c>
      <c r="E178" s="47">
        <f t="shared" ref="E178:Q178" si="67">IF(E23=0,0,E23/E$17)</f>
        <v>0.59671088206586609</v>
      </c>
      <c r="F178" s="47">
        <f t="shared" si="67"/>
        <v>0.59093150353932888</v>
      </c>
      <c r="G178" s="47">
        <f t="shared" si="67"/>
        <v>0.58261986919685282</v>
      </c>
      <c r="H178" s="47">
        <f t="shared" si="67"/>
        <v>0.58361008827520455</v>
      </c>
      <c r="I178" s="47">
        <f t="shared" si="67"/>
        <v>0.57711015631253026</v>
      </c>
      <c r="J178" s="47">
        <f t="shared" si="67"/>
        <v>0.57892487161639272</v>
      </c>
      <c r="K178" s="47">
        <f t="shared" si="67"/>
        <v>0.58943348609717661</v>
      </c>
      <c r="L178" s="47">
        <f t="shared" si="67"/>
        <v>0.57916821253165729</v>
      </c>
      <c r="M178" s="47">
        <f t="shared" si="67"/>
        <v>0.5789514333871153</v>
      </c>
      <c r="N178" s="47">
        <f t="shared" si="67"/>
        <v>0.58111604305792264</v>
      </c>
      <c r="O178" s="47">
        <f t="shared" si="67"/>
        <v>0.58257830405195676</v>
      </c>
      <c r="P178" s="47">
        <f t="shared" si="67"/>
        <v>0.58898257967838374</v>
      </c>
      <c r="Q178" s="47">
        <f t="shared" si="67"/>
        <v>0.58713848864956608</v>
      </c>
    </row>
    <row r="179" spans="1:17" ht="11.65" customHeight="1" x14ac:dyDescent="0.35">
      <c r="A179" s="48" t="s">
        <v>40</v>
      </c>
      <c r="B179" s="49">
        <f t="shared" si="66"/>
        <v>0.44197498686159847</v>
      </c>
      <c r="C179" s="49">
        <f t="shared" si="66"/>
        <v>0.42800674970198593</v>
      </c>
      <c r="D179" s="49">
        <f t="shared" si="66"/>
        <v>0.41678991955780631</v>
      </c>
      <c r="E179" s="49">
        <f t="shared" ref="E179:Q179" si="68">IF(E24=0,0,E24/E$17)</f>
        <v>0.39685738515772062</v>
      </c>
      <c r="F179" s="49">
        <f t="shared" si="68"/>
        <v>0.37661992646854281</v>
      </c>
      <c r="G179" s="49">
        <f t="shared" si="68"/>
        <v>0.35875755134865939</v>
      </c>
      <c r="H179" s="49">
        <f t="shared" si="68"/>
        <v>0.34102645551188321</v>
      </c>
      <c r="I179" s="49">
        <f t="shared" si="68"/>
        <v>0.3255370564419594</v>
      </c>
      <c r="J179" s="49">
        <f t="shared" si="68"/>
        <v>0.31439544215322918</v>
      </c>
      <c r="K179" s="49">
        <f t="shared" si="68"/>
        <v>0.30983821776341786</v>
      </c>
      <c r="L179" s="49">
        <f t="shared" si="68"/>
        <v>0.29411790232533397</v>
      </c>
      <c r="M179" s="49">
        <f t="shared" si="68"/>
        <v>0.28481086116870996</v>
      </c>
      <c r="N179" s="49">
        <f t="shared" si="68"/>
        <v>0.27381938580800969</v>
      </c>
      <c r="O179" s="49">
        <f t="shared" si="68"/>
        <v>0.26669616300672994</v>
      </c>
      <c r="P179" s="49">
        <f t="shared" si="68"/>
        <v>0.26099926377105148</v>
      </c>
      <c r="Q179" s="49">
        <f t="shared" si="68"/>
        <v>0.25232416556154735</v>
      </c>
    </row>
    <row r="180" spans="1:17" ht="11.65" customHeight="1" x14ac:dyDescent="0.35">
      <c r="A180" s="48" t="s">
        <v>42</v>
      </c>
      <c r="B180" s="49">
        <f>IF(B27=0,0,B27/B$17)</f>
        <v>0.15210176588740421</v>
      </c>
      <c r="C180" s="49">
        <f>IF(C27=0,0,C27/C$17)</f>
        <v>0.16237310349167547</v>
      </c>
      <c r="D180" s="49">
        <f>IF(D27=0,0,D27/D$17)</f>
        <v>0.17357851078528563</v>
      </c>
      <c r="E180" s="49">
        <f t="shared" ref="E180:Q180" si="69">IF(E27=0,0,E27/E$17)</f>
        <v>0.1850362977286743</v>
      </c>
      <c r="F180" s="49">
        <f t="shared" si="69"/>
        <v>0.19871957958967676</v>
      </c>
      <c r="G180" s="49">
        <f t="shared" si="69"/>
        <v>0.20763607601054618</v>
      </c>
      <c r="H180" s="49">
        <f t="shared" si="69"/>
        <v>0.2260326961043406</v>
      </c>
      <c r="I180" s="49">
        <f t="shared" si="69"/>
        <v>0.23523979324556135</v>
      </c>
      <c r="J180" s="49">
        <f t="shared" si="69"/>
        <v>0.24731054689607615</v>
      </c>
      <c r="K180" s="49">
        <f t="shared" si="69"/>
        <v>0.26091586882938472</v>
      </c>
      <c r="L180" s="49">
        <f t="shared" si="69"/>
        <v>0.26585283193266079</v>
      </c>
      <c r="M180" s="49">
        <f t="shared" si="69"/>
        <v>0.27396389452099146</v>
      </c>
      <c r="N180" s="49">
        <f t="shared" si="69"/>
        <v>0.2863369961335685</v>
      </c>
      <c r="O180" s="49">
        <f t="shared" si="69"/>
        <v>0.29330101572704081</v>
      </c>
      <c r="P180" s="49">
        <f t="shared" si="69"/>
        <v>0.30523631019228409</v>
      </c>
      <c r="Q180" s="49">
        <f t="shared" si="69"/>
        <v>0.31184082753832004</v>
      </c>
    </row>
    <row r="181" spans="1:17" ht="11.65" customHeight="1" x14ac:dyDescent="0.35">
      <c r="A181" s="48" t="s">
        <v>44</v>
      </c>
      <c r="B181" s="49">
        <f t="shared" ref="B181:D182" si="70">IF(B30=0,0,B30/B$17)</f>
        <v>1.2358658240781891E-2</v>
      </c>
      <c r="C181" s="49">
        <f t="shared" si="70"/>
        <v>1.2790995344896843E-2</v>
      </c>
      <c r="D181" s="49">
        <f t="shared" si="70"/>
        <v>1.333750428896693E-2</v>
      </c>
      <c r="E181" s="49">
        <f t="shared" ref="E181:Q181" si="71">IF(E30=0,0,E30/E$17)</f>
        <v>1.3681073474692291E-2</v>
      </c>
      <c r="F181" s="49">
        <f t="shared" si="71"/>
        <v>1.4438052723269479E-2</v>
      </c>
      <c r="G181" s="49">
        <f t="shared" si="71"/>
        <v>1.4831791534107042E-2</v>
      </c>
      <c r="H181" s="49">
        <f t="shared" si="71"/>
        <v>1.5000525578679339E-2</v>
      </c>
      <c r="I181" s="49">
        <f t="shared" si="71"/>
        <v>1.4629988799561081E-2</v>
      </c>
      <c r="J181" s="49">
        <f t="shared" si="71"/>
        <v>1.5330071709766727E-2</v>
      </c>
      <c r="K181" s="49">
        <f t="shared" si="71"/>
        <v>1.6473076166017654E-2</v>
      </c>
      <c r="L181" s="49">
        <f t="shared" si="71"/>
        <v>1.6665253921203202E-2</v>
      </c>
      <c r="M181" s="49">
        <f t="shared" si="71"/>
        <v>1.7496178009115872E-2</v>
      </c>
      <c r="N181" s="49">
        <f t="shared" si="71"/>
        <v>1.7947673791532441E-2</v>
      </c>
      <c r="O181" s="49">
        <f t="shared" si="71"/>
        <v>1.922681183114186E-2</v>
      </c>
      <c r="P181" s="49">
        <f t="shared" si="71"/>
        <v>1.9045845611278537E-2</v>
      </c>
      <c r="Q181" s="49">
        <f t="shared" si="71"/>
        <v>1.8989852419426762E-2</v>
      </c>
    </row>
    <row r="182" spans="1:17" ht="11.65" customHeight="1" x14ac:dyDescent="0.35">
      <c r="A182" s="48" t="s">
        <v>45</v>
      </c>
      <c r="B182" s="49">
        <f t="shared" si="70"/>
        <v>1.0547474653412492E-3</v>
      </c>
      <c r="C182" s="49">
        <f t="shared" si="70"/>
        <v>1.1926404962180593E-3</v>
      </c>
      <c r="D182" s="49">
        <f t="shared" si="70"/>
        <v>1.1724376463952259E-3</v>
      </c>
      <c r="E182" s="49">
        <f t="shared" ref="E182:Q182" si="72">IF(E31=0,0,E31/E$17)</f>
        <v>1.1361182240609792E-3</v>
      </c>
      <c r="F182" s="49">
        <f t="shared" si="72"/>
        <v>1.1539340480966867E-3</v>
      </c>
      <c r="G182" s="49">
        <f t="shared" si="72"/>
        <v>1.3944375671682378E-3</v>
      </c>
      <c r="H182" s="49">
        <f t="shared" si="72"/>
        <v>1.5503502309312204E-3</v>
      </c>
      <c r="I182" s="49">
        <f t="shared" si="72"/>
        <v>1.7032275944118657E-3</v>
      </c>
      <c r="J182" s="49">
        <f t="shared" si="72"/>
        <v>1.8869607237259711E-3</v>
      </c>
      <c r="K182" s="49">
        <f t="shared" si="72"/>
        <v>2.2026544685932567E-3</v>
      </c>
      <c r="L182" s="49">
        <f t="shared" si="72"/>
        <v>2.520707759532509E-3</v>
      </c>
      <c r="M182" s="49">
        <f t="shared" si="72"/>
        <v>2.6469121132196866E-3</v>
      </c>
      <c r="N182" s="49">
        <f t="shared" si="72"/>
        <v>2.947120873452517E-3</v>
      </c>
      <c r="O182" s="49">
        <f t="shared" si="72"/>
        <v>3.2212825039789777E-3</v>
      </c>
      <c r="P182" s="49">
        <f t="shared" si="72"/>
        <v>3.4287631365437369E-3</v>
      </c>
      <c r="Q182" s="49">
        <f t="shared" si="72"/>
        <v>3.5132634258406453E-3</v>
      </c>
    </row>
    <row r="183" spans="1:17" ht="11.65" customHeight="1" x14ac:dyDescent="0.35">
      <c r="A183" s="48" t="s">
        <v>64</v>
      </c>
      <c r="B183" s="49">
        <f>IF(B34=0,0,B34/B$17)</f>
        <v>0</v>
      </c>
      <c r="C183" s="49">
        <f>IF(C34=0,0,C34/C$17)</f>
        <v>0</v>
      </c>
      <c r="D183" s="49">
        <f>IF(D34=0,0,D34/D$17)</f>
        <v>0</v>
      </c>
      <c r="E183" s="49">
        <f t="shared" ref="E183:Q183" si="73">IF(E34=0,0,E34/E$17)</f>
        <v>0</v>
      </c>
      <c r="F183" s="49">
        <f t="shared" si="73"/>
        <v>0</v>
      </c>
      <c r="G183" s="49">
        <f t="shared" si="73"/>
        <v>0</v>
      </c>
      <c r="H183" s="49">
        <f t="shared" si="73"/>
        <v>0</v>
      </c>
      <c r="I183" s="49">
        <f t="shared" si="73"/>
        <v>0</v>
      </c>
      <c r="J183" s="49">
        <f t="shared" si="73"/>
        <v>1.9270408104354962E-7</v>
      </c>
      <c r="K183" s="49">
        <f t="shared" si="73"/>
        <v>2.5007683567392925E-7</v>
      </c>
      <c r="L183" s="49">
        <f t="shared" si="73"/>
        <v>6.5996103598860088E-7</v>
      </c>
      <c r="M183" s="49">
        <f t="shared" si="73"/>
        <v>9.3571145913348906E-7</v>
      </c>
      <c r="N183" s="49">
        <f t="shared" si="73"/>
        <v>9.9402211596885339E-6</v>
      </c>
      <c r="O183" s="49">
        <f t="shared" si="73"/>
        <v>4.1112380054965142E-5</v>
      </c>
      <c r="P183" s="49">
        <f t="shared" si="73"/>
        <v>1.3019435620463719E-4</v>
      </c>
      <c r="Q183" s="49">
        <f t="shared" si="73"/>
        <v>2.5216810319875433E-4</v>
      </c>
    </row>
    <row r="184" spans="1:17" ht="11.65" customHeight="1" x14ac:dyDescent="0.35">
      <c r="A184" s="48" t="s">
        <v>49</v>
      </c>
      <c r="B184" s="49">
        <f>IF(B38=0,0,B38/B$17)</f>
        <v>0</v>
      </c>
      <c r="C184" s="49">
        <f>IF(C38=0,0,C38/C$17)</f>
        <v>0</v>
      </c>
      <c r="D184" s="49">
        <f>IF(D38=0,0,D38/D$17)</f>
        <v>0</v>
      </c>
      <c r="E184" s="49">
        <f t="shared" ref="E184:Q184" si="74">IF(E38=0,0,E38/E$17)</f>
        <v>7.4807178418476647E-9</v>
      </c>
      <c r="F184" s="49">
        <f t="shared" si="74"/>
        <v>1.070974310132201E-8</v>
      </c>
      <c r="G184" s="49">
        <f t="shared" si="74"/>
        <v>1.2736371950667051E-8</v>
      </c>
      <c r="H184" s="49">
        <f t="shared" si="74"/>
        <v>6.0849370099984083E-8</v>
      </c>
      <c r="I184" s="49">
        <f t="shared" si="74"/>
        <v>9.0231036632133589E-8</v>
      </c>
      <c r="J184" s="49">
        <f t="shared" si="74"/>
        <v>1.657429513754639E-6</v>
      </c>
      <c r="K184" s="49">
        <f t="shared" si="74"/>
        <v>3.4187929274774717E-6</v>
      </c>
      <c r="L184" s="49">
        <f t="shared" si="74"/>
        <v>1.0856631890818183E-5</v>
      </c>
      <c r="M184" s="49">
        <f t="shared" si="74"/>
        <v>3.2651863619310528E-5</v>
      </c>
      <c r="N184" s="49">
        <f t="shared" si="74"/>
        <v>5.4926230199899557E-5</v>
      </c>
      <c r="O184" s="49">
        <f t="shared" si="74"/>
        <v>9.1918603010130798E-5</v>
      </c>
      <c r="P184" s="49">
        <f t="shared" si="74"/>
        <v>1.4220261102120563E-4</v>
      </c>
      <c r="Q184" s="49">
        <f t="shared" si="74"/>
        <v>2.1821160123246312E-4</v>
      </c>
    </row>
    <row r="185" spans="1:17" ht="11.65" customHeight="1" x14ac:dyDescent="0.35">
      <c r="A185" s="46" t="s">
        <v>54</v>
      </c>
      <c r="B185" s="47">
        <f t="shared" ref="B185:D186" si="75">IF(B43=0,0,B43/B$17)</f>
        <v>5.238496908696301E-2</v>
      </c>
      <c r="C185" s="47">
        <f t="shared" si="75"/>
        <v>5.1634918837208964E-2</v>
      </c>
      <c r="D185" s="47">
        <f t="shared" si="75"/>
        <v>5.0697144579437414E-2</v>
      </c>
      <c r="E185" s="47">
        <f t="shared" ref="E185:Q185" si="76">IF(E43=0,0,E43/E$17)</f>
        <v>5.0269711807019266E-2</v>
      </c>
      <c r="F185" s="47">
        <f t="shared" si="76"/>
        <v>4.9393554451164667E-2</v>
      </c>
      <c r="G185" s="47">
        <f t="shared" si="76"/>
        <v>4.8516010995069733E-2</v>
      </c>
      <c r="H185" s="47">
        <f t="shared" si="76"/>
        <v>4.7991444695846361E-2</v>
      </c>
      <c r="I185" s="47">
        <f t="shared" si="76"/>
        <v>4.7286780679783577E-2</v>
      </c>
      <c r="J185" s="47">
        <f t="shared" si="76"/>
        <v>4.8121316432551756E-2</v>
      </c>
      <c r="K185" s="47">
        <f t="shared" si="76"/>
        <v>4.8472486310036693E-2</v>
      </c>
      <c r="L185" s="47">
        <f t="shared" si="76"/>
        <v>4.8461318176704682E-2</v>
      </c>
      <c r="M185" s="47">
        <f t="shared" si="76"/>
        <v>4.8622924379160451E-2</v>
      </c>
      <c r="N185" s="47">
        <f t="shared" si="76"/>
        <v>4.8865098983518498E-2</v>
      </c>
      <c r="O185" s="47">
        <f t="shared" si="76"/>
        <v>4.9397460659588333E-2</v>
      </c>
      <c r="P185" s="47">
        <f t="shared" si="76"/>
        <v>4.9097051493358648E-2</v>
      </c>
      <c r="Q185" s="47">
        <f t="shared" si="76"/>
        <v>5.0056758182285166E-2</v>
      </c>
    </row>
    <row r="186" spans="1:17" ht="11.65" customHeight="1" x14ac:dyDescent="0.35">
      <c r="A186" s="48" t="s">
        <v>40</v>
      </c>
      <c r="B186" s="49">
        <f t="shared" si="75"/>
        <v>2.2304499871477981E-4</v>
      </c>
      <c r="C186" s="49">
        <f t="shared" si="75"/>
        <v>2.0783283520167033E-4</v>
      </c>
      <c r="D186" s="49">
        <f t="shared" si="75"/>
        <v>1.9472513666761042E-4</v>
      </c>
      <c r="E186" s="49">
        <f t="shared" ref="E186:Q186" si="77">IF(E44=0,0,E44/E$17)</f>
        <v>1.5976490329997305E-4</v>
      </c>
      <c r="F186" s="49">
        <f t="shared" si="77"/>
        <v>1.382349541976297E-4</v>
      </c>
      <c r="G186" s="49">
        <f t="shared" si="77"/>
        <v>1.2106267910540818E-4</v>
      </c>
      <c r="H186" s="49">
        <f t="shared" si="77"/>
        <v>1.0928481431021105E-4</v>
      </c>
      <c r="I186" s="49">
        <f t="shared" si="77"/>
        <v>9.3531526196358238E-5</v>
      </c>
      <c r="J186" s="49">
        <f t="shared" si="77"/>
        <v>8.6291961583910321E-5</v>
      </c>
      <c r="K186" s="49">
        <f t="shared" si="77"/>
        <v>7.7387774803886587E-5</v>
      </c>
      <c r="L186" s="49">
        <f t="shared" si="77"/>
        <v>6.9260034693206272E-5</v>
      </c>
      <c r="M186" s="49">
        <f t="shared" si="77"/>
        <v>6.1884261422519773E-5</v>
      </c>
      <c r="N186" s="49">
        <f t="shared" si="77"/>
        <v>5.6538798822404518E-5</v>
      </c>
      <c r="O186" s="49">
        <f t="shared" si="77"/>
        <v>5.7040272626874326E-5</v>
      </c>
      <c r="P186" s="49">
        <f t="shared" si="77"/>
        <v>4.7955437898566086E-5</v>
      </c>
      <c r="Q186" s="49">
        <f t="shared" si="77"/>
        <v>4.3185440699896119E-5</v>
      </c>
    </row>
    <row r="187" spans="1:17" ht="11.65" customHeight="1" x14ac:dyDescent="0.35">
      <c r="A187" s="48" t="s">
        <v>42</v>
      </c>
      <c r="B187" s="49">
        <f>IF(B47=0,0,B47/B$17)</f>
        <v>5.1791371041505704E-2</v>
      </c>
      <c r="C187" s="49">
        <f>IF(C47=0,0,C47/C$17)</f>
        <v>5.0929683855135632E-2</v>
      </c>
      <c r="D187" s="49">
        <f>IF(D47=0,0,D47/D$17)</f>
        <v>5.0001585448060583E-2</v>
      </c>
      <c r="E187" s="49">
        <f t="shared" ref="E187:Q187" si="78">IF(E47=0,0,E47/E$17)</f>
        <v>4.9439055332428615E-2</v>
      </c>
      <c r="F187" s="49">
        <f t="shared" si="78"/>
        <v>4.8501055232735561E-2</v>
      </c>
      <c r="G187" s="49">
        <f t="shared" si="78"/>
        <v>4.7609802317933193E-2</v>
      </c>
      <c r="H187" s="49">
        <f t="shared" si="78"/>
        <v>4.6919071506758059E-2</v>
      </c>
      <c r="I187" s="49">
        <f t="shared" si="78"/>
        <v>4.6167267123905842E-2</v>
      </c>
      <c r="J187" s="49">
        <f t="shared" si="78"/>
        <v>4.6934211803994992E-2</v>
      </c>
      <c r="K187" s="49">
        <f t="shared" si="78"/>
        <v>4.7116722645615505E-2</v>
      </c>
      <c r="L187" s="49">
        <f t="shared" si="78"/>
        <v>4.6983263739564816E-2</v>
      </c>
      <c r="M187" s="49">
        <f t="shared" si="78"/>
        <v>4.689947038482397E-2</v>
      </c>
      <c r="N187" s="49">
        <f t="shared" si="78"/>
        <v>4.6864667420189306E-2</v>
      </c>
      <c r="O187" s="49">
        <f t="shared" si="78"/>
        <v>4.7273146370600989E-2</v>
      </c>
      <c r="P187" s="49">
        <f t="shared" si="78"/>
        <v>4.6950375463217821E-2</v>
      </c>
      <c r="Q187" s="49">
        <f t="shared" si="78"/>
        <v>4.7132370685919446E-2</v>
      </c>
    </row>
    <row r="188" spans="1:17" ht="11.65" customHeight="1" x14ac:dyDescent="0.35">
      <c r="A188" s="48" t="s">
        <v>44</v>
      </c>
      <c r="B188" s="49">
        <f t="shared" ref="B188:D189" si="79">IF(B50=0,0,B50/B$17)</f>
        <v>4.6613211435915565E-5</v>
      </c>
      <c r="C188" s="49">
        <f t="shared" si="79"/>
        <v>4.4738088114047625E-5</v>
      </c>
      <c r="D188" s="49">
        <f t="shared" si="79"/>
        <v>4.1926819318433165E-5</v>
      </c>
      <c r="E188" s="49">
        <f t="shared" ref="E188:Q188" si="80">IF(E50=0,0,E50/E$17)</f>
        <v>4.0277556745369974E-5</v>
      </c>
      <c r="F188" s="49">
        <f t="shared" si="80"/>
        <v>7.6804582924036954E-5</v>
      </c>
      <c r="G188" s="49">
        <f t="shared" si="80"/>
        <v>7.7540735573581096E-5</v>
      </c>
      <c r="H188" s="49">
        <f t="shared" si="80"/>
        <v>7.3538620610220522E-5</v>
      </c>
      <c r="I188" s="49">
        <f t="shared" si="80"/>
        <v>7.6398288653750068E-5</v>
      </c>
      <c r="J188" s="49">
        <f t="shared" si="80"/>
        <v>7.8927613276417915E-5</v>
      </c>
      <c r="K188" s="49">
        <f t="shared" si="80"/>
        <v>8.4647696430341433E-5</v>
      </c>
      <c r="L188" s="49">
        <f t="shared" si="80"/>
        <v>8.6080014121499572E-5</v>
      </c>
      <c r="M188" s="49">
        <f t="shared" si="80"/>
        <v>8.5315042374653583E-5</v>
      </c>
      <c r="N188" s="49">
        <f t="shared" si="80"/>
        <v>8.4039170399681113E-5</v>
      </c>
      <c r="O188" s="49">
        <f t="shared" si="80"/>
        <v>8.2795316336427643E-5</v>
      </c>
      <c r="P188" s="49">
        <f t="shared" si="80"/>
        <v>7.9897891471268249E-5</v>
      </c>
      <c r="Q188" s="49">
        <f t="shared" si="80"/>
        <v>7.4582577626933845E-5</v>
      </c>
    </row>
    <row r="189" spans="1:17" ht="11.65" customHeight="1" x14ac:dyDescent="0.35">
      <c r="A189" s="48" t="s">
        <v>45</v>
      </c>
      <c r="B189" s="49">
        <f t="shared" si="79"/>
        <v>2.4048875533600137E-4</v>
      </c>
      <c r="C189" s="49">
        <f t="shared" si="79"/>
        <v>3.6826277226297254E-4</v>
      </c>
      <c r="D189" s="49">
        <f t="shared" si="79"/>
        <v>3.7406201947445469E-4</v>
      </c>
      <c r="E189" s="49">
        <f t="shared" ref="E189:Q189" si="81">IF(E51=0,0,E51/E$17)</f>
        <v>5.4862740983298568E-4</v>
      </c>
      <c r="F189" s="49">
        <f t="shared" si="81"/>
        <v>5.9670374832580515E-4</v>
      </c>
      <c r="G189" s="49">
        <f t="shared" si="81"/>
        <v>6.1235384956407311E-4</v>
      </c>
      <c r="H189" s="49">
        <f t="shared" si="81"/>
        <v>7.987881171239422E-4</v>
      </c>
      <c r="I189" s="49">
        <f t="shared" si="81"/>
        <v>8.6085560999604261E-4</v>
      </c>
      <c r="J189" s="49">
        <f t="shared" si="81"/>
        <v>9.2955212749858747E-4</v>
      </c>
      <c r="K189" s="49">
        <f t="shared" si="81"/>
        <v>1.0966666413198382E-3</v>
      </c>
      <c r="L189" s="49">
        <f t="shared" si="81"/>
        <v>1.2099050134905646E-3</v>
      </c>
      <c r="M189" s="49">
        <f t="shared" si="81"/>
        <v>1.457950914013731E-3</v>
      </c>
      <c r="N189" s="49">
        <f t="shared" si="81"/>
        <v>1.738058345958001E-3</v>
      </c>
      <c r="O189" s="49">
        <f t="shared" si="81"/>
        <v>1.8202723774742133E-3</v>
      </c>
      <c r="P189" s="49">
        <f t="shared" si="81"/>
        <v>1.8637290871535135E-3</v>
      </c>
      <c r="Q189" s="49">
        <f t="shared" si="81"/>
        <v>2.6366641947276029E-3</v>
      </c>
    </row>
    <row r="190" spans="1:17" ht="11.65" customHeight="1" x14ac:dyDescent="0.35">
      <c r="A190" s="48" t="s">
        <v>49</v>
      </c>
      <c r="B190" s="49">
        <f>IF(B57=0,0,B57/B$17)</f>
        <v>8.3451079970598582E-5</v>
      </c>
      <c r="C190" s="49">
        <f>IF(C57=0,0,C57/C$17)</f>
        <v>8.4401286494642755E-5</v>
      </c>
      <c r="D190" s="49">
        <f>IF(D57=0,0,D57/D$17)</f>
        <v>8.4845155916333763E-5</v>
      </c>
      <c r="E190" s="49">
        <f t="shared" ref="E190:Q190" si="82">IF(E57=0,0,E57/E$17)</f>
        <v>8.1986604712325892E-5</v>
      </c>
      <c r="F190" s="49">
        <f t="shared" si="82"/>
        <v>8.0755932981637607E-5</v>
      </c>
      <c r="G190" s="49">
        <f t="shared" si="82"/>
        <v>9.5251412893477641E-5</v>
      </c>
      <c r="H190" s="49">
        <f t="shared" si="82"/>
        <v>9.0761637043932736E-5</v>
      </c>
      <c r="I190" s="49">
        <f t="shared" si="82"/>
        <v>8.8728131031593326E-5</v>
      </c>
      <c r="J190" s="49">
        <f t="shared" si="82"/>
        <v>9.2332926197848312E-5</v>
      </c>
      <c r="K190" s="49">
        <f t="shared" si="82"/>
        <v>9.7061551867118895E-5</v>
      </c>
      <c r="L190" s="49">
        <f t="shared" si="82"/>
        <v>1.1280937483459463E-4</v>
      </c>
      <c r="M190" s="49">
        <f t="shared" si="82"/>
        <v>1.1830377652557066E-4</v>
      </c>
      <c r="N190" s="49">
        <f t="shared" si="82"/>
        <v>1.2179524814910674E-4</v>
      </c>
      <c r="O190" s="49">
        <f t="shared" si="82"/>
        <v>1.6420632254982896E-4</v>
      </c>
      <c r="P190" s="49">
        <f t="shared" si="82"/>
        <v>1.5509361361748113E-4</v>
      </c>
      <c r="Q190" s="49">
        <f t="shared" si="82"/>
        <v>1.6995528331128663E-4</v>
      </c>
    </row>
    <row r="191" spans="1:17" ht="11.65" customHeight="1" x14ac:dyDescent="0.35">
      <c r="A191" s="20" t="s">
        <v>56</v>
      </c>
      <c r="B191" s="43">
        <f t="shared" ref="B191:C193" si="83">IF(B62=0,0,B62/B$17)</f>
        <v>0.32743899767617057</v>
      </c>
      <c r="C191" s="43">
        <f t="shared" si="83"/>
        <v>0.33115796776039658</v>
      </c>
      <c r="D191" s="43">
        <f>IF(D62=0,0,D62/D$17)</f>
        <v>0.33161120578856873</v>
      </c>
      <c r="E191" s="43">
        <f t="shared" ref="E191:Q191" si="84">IF(E62=0,0,E62/E$17)</f>
        <v>0.34002479946158859</v>
      </c>
      <c r="F191" s="43">
        <f t="shared" si="84"/>
        <v>0.3467874684580477</v>
      </c>
      <c r="G191" s="43">
        <f t="shared" si="84"/>
        <v>0.35570577766106187</v>
      </c>
      <c r="H191" s="43">
        <f t="shared" si="84"/>
        <v>0.35578454551982314</v>
      </c>
      <c r="I191" s="43">
        <f t="shared" si="84"/>
        <v>0.36361331190900442</v>
      </c>
      <c r="J191" s="43">
        <f t="shared" si="84"/>
        <v>0.36046595169425139</v>
      </c>
      <c r="K191" s="43">
        <f t="shared" si="84"/>
        <v>0.34944159768712052</v>
      </c>
      <c r="L191" s="43">
        <f t="shared" si="84"/>
        <v>0.35949012610779102</v>
      </c>
      <c r="M191" s="43">
        <f t="shared" si="84"/>
        <v>0.35940027574080619</v>
      </c>
      <c r="N191" s="43">
        <f t="shared" si="84"/>
        <v>0.35689799963403845</v>
      </c>
      <c r="O191" s="43">
        <f t="shared" si="84"/>
        <v>0.35498341594970939</v>
      </c>
      <c r="P191" s="43">
        <f t="shared" si="84"/>
        <v>0.3487754729084927</v>
      </c>
      <c r="Q191" s="43">
        <f t="shared" si="84"/>
        <v>0.34972129496106957</v>
      </c>
    </row>
    <row r="192" spans="1:17" ht="11.65" customHeight="1" x14ac:dyDescent="0.35">
      <c r="A192" s="44" t="s">
        <v>57</v>
      </c>
      <c r="B192" s="45">
        <f t="shared" si="83"/>
        <v>0.10694036469648836</v>
      </c>
      <c r="C192" s="45">
        <f t="shared" si="83"/>
        <v>0.10700321198712964</v>
      </c>
      <c r="D192" s="45">
        <f>IF(D63=0,0,D63/D$17)</f>
        <v>0.10681564773709713</v>
      </c>
      <c r="E192" s="45">
        <f t="shared" ref="E192:Q192" si="85">IF(E63=0,0,E63/E$17)</f>
        <v>0.10938417742146529</v>
      </c>
      <c r="F192" s="45">
        <f t="shared" si="85"/>
        <v>0.10955790415620988</v>
      </c>
      <c r="G192" s="45">
        <f t="shared" si="85"/>
        <v>0.11227264257666818</v>
      </c>
      <c r="H192" s="45">
        <f t="shared" si="85"/>
        <v>0.10989334028411879</v>
      </c>
      <c r="I192" s="45">
        <f t="shared" si="85"/>
        <v>0.11284992186203884</v>
      </c>
      <c r="J192" s="45">
        <f t="shared" si="85"/>
        <v>0.11323570423350994</v>
      </c>
      <c r="K192" s="45">
        <f t="shared" si="85"/>
        <v>0.11421154315920586</v>
      </c>
      <c r="L192" s="45">
        <f t="shared" si="85"/>
        <v>0.11719605746585376</v>
      </c>
      <c r="M192" s="45">
        <f t="shared" si="85"/>
        <v>0.11877453268604429</v>
      </c>
      <c r="N192" s="45">
        <f t="shared" si="85"/>
        <v>0.11805545285118287</v>
      </c>
      <c r="O192" s="45">
        <f t="shared" si="85"/>
        <v>0.11689700750337001</v>
      </c>
      <c r="P192" s="45">
        <f t="shared" si="85"/>
        <v>0.11700352556428173</v>
      </c>
      <c r="Q192" s="45">
        <f t="shared" si="85"/>
        <v>0.11601350828212223</v>
      </c>
    </row>
    <row r="193" spans="1:17" ht="11.65" customHeight="1" x14ac:dyDescent="0.35">
      <c r="A193" s="48" t="s">
        <v>40</v>
      </c>
      <c r="B193" s="49">
        <f t="shared" si="83"/>
        <v>1.6748026841085235E-2</v>
      </c>
      <c r="C193" s="49">
        <f t="shared" si="83"/>
        <v>1.5578601980737246E-2</v>
      </c>
      <c r="D193" s="49">
        <f>IF(D64=0,0,D64/D$17)</f>
        <v>1.4318039841543773E-2</v>
      </c>
      <c r="E193" s="49">
        <f t="shared" ref="E193:Q193" si="86">IF(E64=0,0,E64/E$17)</f>
        <v>1.3341987716447267E-2</v>
      </c>
      <c r="F193" s="49">
        <f t="shared" si="86"/>
        <v>1.1940770997094088E-2</v>
      </c>
      <c r="G193" s="49">
        <f t="shared" si="86"/>
        <v>1.1092967583428211E-2</v>
      </c>
      <c r="H193" s="49">
        <f t="shared" si="86"/>
        <v>1.0129548982288792E-2</v>
      </c>
      <c r="I193" s="49">
        <f t="shared" si="86"/>
        <v>9.3408018186511305E-3</v>
      </c>
      <c r="J193" s="49">
        <f t="shared" si="86"/>
        <v>8.635777726026644E-3</v>
      </c>
      <c r="K193" s="49">
        <f t="shared" si="86"/>
        <v>8.1545924924719682E-3</v>
      </c>
      <c r="L193" s="49">
        <f t="shared" si="86"/>
        <v>7.5581497508270031E-3</v>
      </c>
      <c r="M193" s="49">
        <f t="shared" si="86"/>
        <v>7.0690914212729076E-3</v>
      </c>
      <c r="N193" s="49">
        <f t="shared" si="86"/>
        <v>6.6896179280343327E-3</v>
      </c>
      <c r="O193" s="49">
        <f t="shared" si="86"/>
        <v>6.4199907664347156E-3</v>
      </c>
      <c r="P193" s="49">
        <f t="shared" si="86"/>
        <v>5.9983134739771959E-3</v>
      </c>
      <c r="Q193" s="49">
        <f t="shared" si="86"/>
        <v>5.7862314851375067E-3</v>
      </c>
    </row>
    <row r="194" spans="1:17" ht="11.65" customHeight="1" x14ac:dyDescent="0.35">
      <c r="A194" s="48" t="s">
        <v>42</v>
      </c>
      <c r="B194" s="49">
        <f>IF(B67=0,0,B67/B$17)</f>
        <v>8.9677388355362375E-2</v>
      </c>
      <c r="C194" s="49">
        <f>IF(C67=0,0,C67/C$17)</f>
        <v>9.0763860231631896E-2</v>
      </c>
      <c r="D194" s="49">
        <f>IF(D67=0,0,D67/D$17)</f>
        <v>9.1662785529733004E-2</v>
      </c>
      <c r="E194" s="49">
        <f t="shared" ref="E194:Q194" si="87">IF(E67=0,0,E67/E$17)</f>
        <v>9.5116831484031369E-2</v>
      </c>
      <c r="F194" s="49">
        <f t="shared" si="87"/>
        <v>9.6655296042171587E-2</v>
      </c>
      <c r="G194" s="49">
        <f t="shared" si="87"/>
        <v>0.10017429278642699</v>
      </c>
      <c r="H194" s="49">
        <f t="shared" si="87"/>
        <v>9.8654377094442983E-2</v>
      </c>
      <c r="I194" s="49">
        <f t="shared" si="87"/>
        <v>0.10238642058084903</v>
      </c>
      <c r="J194" s="49">
        <f t="shared" si="87"/>
        <v>0.10340341880557445</v>
      </c>
      <c r="K194" s="49">
        <f t="shared" si="87"/>
        <v>0.10480853240073323</v>
      </c>
      <c r="L194" s="49">
        <f t="shared" si="87"/>
        <v>0.10828052961582242</v>
      </c>
      <c r="M194" s="49">
        <f t="shared" si="87"/>
        <v>0.11030542660865342</v>
      </c>
      <c r="N194" s="49">
        <f t="shared" si="87"/>
        <v>0.10993584183798127</v>
      </c>
      <c r="O194" s="49">
        <f t="shared" si="87"/>
        <v>0.10902255062713535</v>
      </c>
      <c r="P194" s="49">
        <f t="shared" si="87"/>
        <v>0.1095119466924209</v>
      </c>
      <c r="Q194" s="49">
        <f t="shared" si="87"/>
        <v>0.10873512189367</v>
      </c>
    </row>
    <row r="195" spans="1:17" ht="11.65" customHeight="1" x14ac:dyDescent="0.35">
      <c r="A195" s="48" t="s">
        <v>44</v>
      </c>
      <c r="B195" s="49">
        <f t="shared" ref="B195:D196" si="88">IF(B70=0,0,B70/B$17)</f>
        <v>4.6921429378174022E-4</v>
      </c>
      <c r="C195" s="49">
        <f t="shared" si="88"/>
        <v>6.0904934224897803E-4</v>
      </c>
      <c r="D195" s="49">
        <f t="shared" si="88"/>
        <v>7.7575288454813189E-4</v>
      </c>
      <c r="E195" s="49">
        <f t="shared" ref="E195:Q195" si="89">IF(E70=0,0,E70/E$17)</f>
        <v>8.5756545167482874E-4</v>
      </c>
      <c r="F195" s="49">
        <f t="shared" si="89"/>
        <v>8.8536198351859207E-4</v>
      </c>
      <c r="G195" s="49">
        <f t="shared" si="89"/>
        <v>9.1904724868659181E-4</v>
      </c>
      <c r="H195" s="49">
        <f t="shared" si="89"/>
        <v>9.6926954567765067E-4</v>
      </c>
      <c r="I195" s="49">
        <f t="shared" si="89"/>
        <v>9.6151172377736125E-4</v>
      </c>
      <c r="J195" s="49">
        <f t="shared" si="89"/>
        <v>9.8525755302914962E-4</v>
      </c>
      <c r="K195" s="49">
        <f t="shared" si="89"/>
        <v>9.6372759053677437E-4</v>
      </c>
      <c r="L195" s="49">
        <f t="shared" si="89"/>
        <v>9.8515400769788575E-4</v>
      </c>
      <c r="M195" s="49">
        <f t="shared" si="89"/>
        <v>1.0004167740751285E-3</v>
      </c>
      <c r="N195" s="49">
        <f t="shared" si="89"/>
        <v>1.0136107933308811E-3</v>
      </c>
      <c r="O195" s="49">
        <f t="shared" si="89"/>
        <v>1.0038366427701875E-3</v>
      </c>
      <c r="P195" s="49">
        <f t="shared" si="89"/>
        <v>1.0047879777864829E-3</v>
      </c>
      <c r="Q195" s="49">
        <f t="shared" si="89"/>
        <v>9.7081228205196765E-4</v>
      </c>
    </row>
    <row r="196" spans="1:17" ht="11.65" customHeight="1" x14ac:dyDescent="0.35">
      <c r="A196" s="48" t="s">
        <v>45</v>
      </c>
      <c r="B196" s="49">
        <f t="shared" si="88"/>
        <v>3.7471370074809265E-5</v>
      </c>
      <c r="C196" s="49">
        <f t="shared" si="88"/>
        <v>4.2770695540558626E-5</v>
      </c>
      <c r="D196" s="49">
        <f t="shared" si="88"/>
        <v>4.9906712599003974E-5</v>
      </c>
      <c r="E196" s="49">
        <f t="shared" ref="E196:Q196" si="90">IF(E71=0,0,E71/E$17)</f>
        <v>5.8575976118880827E-5</v>
      </c>
      <c r="F196" s="49">
        <f t="shared" si="90"/>
        <v>6.5277172939357989E-5</v>
      </c>
      <c r="G196" s="49">
        <f t="shared" si="90"/>
        <v>7.5372625377748552E-5</v>
      </c>
      <c r="H196" s="49">
        <f t="shared" si="90"/>
        <v>1.2934554340989361E-4</v>
      </c>
      <c r="I196" s="49">
        <f t="shared" si="90"/>
        <v>1.5039737695158082E-4</v>
      </c>
      <c r="J196" s="49">
        <f t="shared" si="90"/>
        <v>2.0104309878210221E-4</v>
      </c>
      <c r="K196" s="49">
        <f t="shared" si="90"/>
        <v>2.7381745158537688E-4</v>
      </c>
      <c r="L196" s="49">
        <f t="shared" si="90"/>
        <v>3.6159939583428835E-4</v>
      </c>
      <c r="M196" s="49">
        <f t="shared" si="90"/>
        <v>3.8702689011176463E-4</v>
      </c>
      <c r="N196" s="49">
        <f t="shared" si="90"/>
        <v>3.9359632498053799E-4</v>
      </c>
      <c r="O196" s="49">
        <f t="shared" si="90"/>
        <v>4.1666719285552128E-4</v>
      </c>
      <c r="P196" s="49">
        <f t="shared" si="90"/>
        <v>4.4152839222205394E-4</v>
      </c>
      <c r="Q196" s="49">
        <f t="shared" si="90"/>
        <v>4.6026556865851791E-4</v>
      </c>
    </row>
    <row r="197" spans="1:17" ht="11.65" customHeight="1" x14ac:dyDescent="0.35">
      <c r="A197" s="48" t="s">
        <v>49</v>
      </c>
      <c r="B197" s="49">
        <f>IF(B77=0,0,B77/B$17)</f>
        <v>8.2638361842001373E-6</v>
      </c>
      <c r="C197" s="49">
        <f>IF(C77=0,0,C77/C$17)</f>
        <v>8.9297369709677354E-6</v>
      </c>
      <c r="D197" s="49">
        <f>IF(D77=0,0,D77/D$17)</f>
        <v>9.1627686732245585E-6</v>
      </c>
      <c r="E197" s="49">
        <f t="shared" ref="E197:Q197" si="91">IF(E77=0,0,E77/E$17)</f>
        <v>9.2167931929537094E-6</v>
      </c>
      <c r="F197" s="49">
        <f t="shared" si="91"/>
        <v>1.1197960486244387E-5</v>
      </c>
      <c r="G197" s="49">
        <f t="shared" si="91"/>
        <v>1.0962332748645394E-5</v>
      </c>
      <c r="H197" s="49">
        <f t="shared" si="91"/>
        <v>1.0799118299438707E-5</v>
      </c>
      <c r="I197" s="49">
        <f t="shared" si="91"/>
        <v>1.0790361809725966E-5</v>
      </c>
      <c r="J197" s="49">
        <f t="shared" si="91"/>
        <v>1.0207050097598652E-5</v>
      </c>
      <c r="K197" s="49">
        <f t="shared" si="91"/>
        <v>1.0873223878506671E-5</v>
      </c>
      <c r="L197" s="49">
        <f t="shared" si="91"/>
        <v>1.0624695672185208E-5</v>
      </c>
      <c r="M197" s="49">
        <f t="shared" si="91"/>
        <v>1.2570991931090949E-5</v>
      </c>
      <c r="N197" s="49">
        <f t="shared" si="91"/>
        <v>2.2785966855856959E-5</v>
      </c>
      <c r="O197" s="49">
        <f t="shared" si="91"/>
        <v>3.3962274174211876E-5</v>
      </c>
      <c r="P197" s="49">
        <f t="shared" si="91"/>
        <v>4.694902787508239E-5</v>
      </c>
      <c r="Q197" s="49">
        <f t="shared" si="91"/>
        <v>6.1077052604250367E-5</v>
      </c>
    </row>
    <row r="198" spans="1:17" ht="11.65" customHeight="1" x14ac:dyDescent="0.35">
      <c r="A198" s="46" t="s">
        <v>66</v>
      </c>
      <c r="B198" s="47">
        <f t="shared" ref="B198:D199" si="92">IF(B82=0,0,B82/B$17)</f>
        <v>0.22049863297968225</v>
      </c>
      <c r="C198" s="47">
        <f t="shared" si="92"/>
        <v>0.22415475577326693</v>
      </c>
      <c r="D198" s="47">
        <f t="shared" si="92"/>
        <v>0.22479555805147161</v>
      </c>
      <c r="E198" s="47">
        <f t="shared" ref="E198:Q198" si="93">IF(E82=0,0,E82/E$17)</f>
        <v>0.23064062204012331</v>
      </c>
      <c r="F198" s="47">
        <f t="shared" si="93"/>
        <v>0.23722956430183784</v>
      </c>
      <c r="G198" s="47">
        <f t="shared" si="93"/>
        <v>0.24343313508439371</v>
      </c>
      <c r="H198" s="47">
        <f t="shared" si="93"/>
        <v>0.24589120523570435</v>
      </c>
      <c r="I198" s="47">
        <f t="shared" si="93"/>
        <v>0.25076339004696563</v>
      </c>
      <c r="J198" s="47">
        <f t="shared" si="93"/>
        <v>0.24723024746074146</v>
      </c>
      <c r="K198" s="47">
        <f t="shared" si="93"/>
        <v>0.23523005452791465</v>
      </c>
      <c r="L198" s="47">
        <f t="shared" si="93"/>
        <v>0.2422940686419372</v>
      </c>
      <c r="M198" s="47">
        <f t="shared" si="93"/>
        <v>0.24062574305476189</v>
      </c>
      <c r="N198" s="47">
        <f t="shared" si="93"/>
        <v>0.2388425467828556</v>
      </c>
      <c r="O198" s="47">
        <f t="shared" si="93"/>
        <v>0.23808640844633938</v>
      </c>
      <c r="P198" s="47">
        <f t="shared" si="93"/>
        <v>0.23177194734421097</v>
      </c>
      <c r="Q198" s="47">
        <f t="shared" si="93"/>
        <v>0.23370778667894732</v>
      </c>
    </row>
    <row r="199" spans="1:17" ht="11.65" customHeight="1" x14ac:dyDescent="0.35">
      <c r="A199" s="50" t="s">
        <v>59</v>
      </c>
      <c r="B199" s="51">
        <f t="shared" si="92"/>
        <v>0.16554572397412803</v>
      </c>
      <c r="C199" s="51">
        <f t="shared" si="92"/>
        <v>0.16861417699910877</v>
      </c>
      <c r="D199" s="51">
        <f t="shared" si="92"/>
        <v>0.16784944867828497</v>
      </c>
      <c r="E199" s="51">
        <f t="shared" ref="E199:Q199" si="94">IF(E83=0,0,E83/E$17)</f>
        <v>0.17125697976256699</v>
      </c>
      <c r="F199" s="51">
        <f t="shared" si="94"/>
        <v>0.17649178549085345</v>
      </c>
      <c r="G199" s="51">
        <f t="shared" si="94"/>
        <v>0.18107150812056974</v>
      </c>
      <c r="H199" s="51">
        <f t="shared" si="94"/>
        <v>0.18043354288447869</v>
      </c>
      <c r="I199" s="51">
        <f t="shared" si="94"/>
        <v>0.18592963923677458</v>
      </c>
      <c r="J199" s="51">
        <f t="shared" si="94"/>
        <v>0.18334826144657271</v>
      </c>
      <c r="K199" s="51">
        <f t="shared" si="94"/>
        <v>0.17542922692085666</v>
      </c>
      <c r="L199" s="51">
        <f t="shared" si="94"/>
        <v>0.17566860919213023</v>
      </c>
      <c r="M199" s="51">
        <f t="shared" si="94"/>
        <v>0.17433505262239304</v>
      </c>
      <c r="N199" s="51">
        <f t="shared" si="94"/>
        <v>0.1684790481964899</v>
      </c>
      <c r="O199" s="51">
        <f t="shared" si="94"/>
        <v>0.16493722973481778</v>
      </c>
      <c r="P199" s="51">
        <f t="shared" si="94"/>
        <v>0.16398671918809221</v>
      </c>
      <c r="Q199" s="51">
        <f t="shared" si="94"/>
        <v>0.1641130954224157</v>
      </c>
    </row>
    <row r="200" spans="1:17" ht="11.65" customHeight="1" x14ac:dyDescent="0.35">
      <c r="A200" s="52" t="s">
        <v>60</v>
      </c>
      <c r="B200" s="53">
        <f t="shared" ref="B200:Q200" si="95">IF(B89=0,0,B89/B$17)</f>
        <v>5.4952909005554211E-2</v>
      </c>
      <c r="C200" s="53">
        <f t="shared" si="95"/>
        <v>5.5540578774158141E-2</v>
      </c>
      <c r="D200" s="53">
        <f>IF(D89=0,0,D89/D$17)</f>
        <v>5.6946109373186657E-2</v>
      </c>
      <c r="E200" s="53">
        <f t="shared" si="95"/>
        <v>5.9383642277556312E-2</v>
      </c>
      <c r="F200" s="53">
        <f t="shared" si="95"/>
        <v>6.0737778810984369E-2</v>
      </c>
      <c r="G200" s="53">
        <f t="shared" si="95"/>
        <v>6.2361626963823996E-2</v>
      </c>
      <c r="H200" s="53">
        <f t="shared" si="95"/>
        <v>6.5457662351225632E-2</v>
      </c>
      <c r="I200" s="53">
        <f t="shared" si="95"/>
        <v>6.4833750810191049E-2</v>
      </c>
      <c r="J200" s="53">
        <f t="shared" si="95"/>
        <v>6.3881986014168751E-2</v>
      </c>
      <c r="K200" s="53">
        <f t="shared" si="95"/>
        <v>5.9800827607058002E-2</v>
      </c>
      <c r="L200" s="53">
        <f t="shared" si="95"/>
        <v>6.6625459449806981E-2</v>
      </c>
      <c r="M200" s="53">
        <f t="shared" si="95"/>
        <v>6.6290690432368862E-2</v>
      </c>
      <c r="N200" s="53">
        <f t="shared" si="95"/>
        <v>7.0363498586365689E-2</v>
      </c>
      <c r="O200" s="53">
        <f t="shared" si="95"/>
        <v>7.3149178711521629E-2</v>
      </c>
      <c r="P200" s="53">
        <f t="shared" si="95"/>
        <v>6.7785228156118746E-2</v>
      </c>
      <c r="Q200" s="53">
        <f t="shared" si="95"/>
        <v>6.9594691256531643E-2</v>
      </c>
    </row>
  </sheetData>
  <pageMargins left="0.39370078740157483" right="0.39370078740157483" top="0.39370078740157483" bottom="0.39370078740157483" header="0.31496062992125984" footer="0.31496062992125984"/>
  <pageSetup paperSize="9" scale="42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F11"/>
  <sheetViews>
    <sheetView workbookViewId="0">
      <selection activeCell="C35" sqref="C35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G11"/>
  <sheetViews>
    <sheetView workbookViewId="0">
      <selection activeCell="B6" sqref="B6:AD6"/>
    </sheetView>
  </sheetViews>
  <sheetFormatPr defaultColWidth="9.26953125" defaultRowHeight="14.5" x14ac:dyDescent="0.35"/>
  <cols>
    <col min="1" max="1" width="22.54296875" customWidth="1"/>
  </cols>
  <sheetData>
    <row r="1" spans="1:33" ht="29" x14ac:dyDescent="0.3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3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35">
      <c r="A4" t="s">
        <v>75</v>
      </c>
      <c r="B4" s="1">
        <v>0.96390000898217831</v>
      </c>
      <c r="C4" s="1">
        <v>0.96069995632680538</v>
      </c>
      <c r="D4" s="1">
        <v>0.95589988699765782</v>
      </c>
      <c r="E4" s="1">
        <v>0.95160003073799682</v>
      </c>
      <c r="F4" s="1">
        <v>0.94569990333526599</v>
      </c>
      <c r="G4" s="1">
        <v>0.93560008619425516</v>
      </c>
      <c r="H4" s="1">
        <v>0.92199986180503213</v>
      </c>
      <c r="I4" s="1">
        <v>0.904299896760835</v>
      </c>
      <c r="J4" s="1">
        <v>0.88160009823602425</v>
      </c>
      <c r="K4" s="1">
        <v>0.8539999791158106</v>
      </c>
      <c r="L4" s="1">
        <v>0.82059959224268131</v>
      </c>
      <c r="M4" s="1">
        <v>0.78269983838886126</v>
      </c>
      <c r="N4" s="1">
        <v>0.74130024807901085</v>
      </c>
      <c r="O4" s="1">
        <v>0.69740005467347377</v>
      </c>
      <c r="P4" s="1">
        <v>0.65750028011367523</v>
      </c>
      <c r="Q4" s="1">
        <v>0.62150044140862259</v>
      </c>
      <c r="R4" s="1">
        <v>0.58899940221970948</v>
      </c>
      <c r="S4" s="1">
        <v>0.56180036710529713</v>
      </c>
      <c r="T4" s="1">
        <v>0.53959995375187886</v>
      </c>
      <c r="U4" s="1">
        <v>0.5239001722665354</v>
      </c>
      <c r="V4" s="1">
        <v>0.51489951996445049</v>
      </c>
      <c r="W4" s="1">
        <v>0.51150047199134296</v>
      </c>
      <c r="X4" s="1">
        <v>0.51279984450389882</v>
      </c>
      <c r="Y4" s="1">
        <v>0.5187997315424957</v>
      </c>
      <c r="Z4" s="1">
        <v>0.52899996340883315</v>
      </c>
      <c r="AA4" s="1">
        <v>0.54349984723495259</v>
      </c>
      <c r="AB4" s="1">
        <v>0.56120024422719017</v>
      </c>
      <c r="AC4" s="1">
        <v>0.5824000671112789</v>
      </c>
      <c r="AD4" s="1">
        <v>0.60560041267174058</v>
      </c>
      <c r="AE4" s="1">
        <f>POTEnCIA!AY45/POTEnCIA!AY44</f>
        <v>0.58242044145259431</v>
      </c>
      <c r="AF4" s="1">
        <f>POTEnCIA!AZ45/POTEnCIA!AZ44</f>
        <v>0.60560604253836325</v>
      </c>
      <c r="AG4" s="1"/>
    </row>
    <row r="5" spans="1:33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3" x14ac:dyDescent="0.35">
      <c r="A6" t="s">
        <v>77</v>
      </c>
      <c r="B6" s="1">
        <v>3.60999910178217E-2</v>
      </c>
      <c r="C6" s="1">
        <v>3.9300043673194632E-2</v>
      </c>
      <c r="D6" s="1">
        <v>4.410011300234213E-2</v>
      </c>
      <c r="E6" s="1">
        <v>4.8399969262003142E-2</v>
      </c>
      <c r="F6" s="1">
        <v>5.4300096664734052E-2</v>
      </c>
      <c r="G6" s="1">
        <v>6.4399913805744863E-2</v>
      </c>
      <c r="H6" s="1">
        <v>7.80001381949679E-2</v>
      </c>
      <c r="I6" s="1">
        <v>9.5700103239164946E-2</v>
      </c>
      <c r="J6" s="1">
        <v>0.11839990176397575</v>
      </c>
      <c r="K6" s="1">
        <v>0.14600002088418942</v>
      </c>
      <c r="L6" s="1">
        <v>0.17940040775731872</v>
      </c>
      <c r="M6" s="1">
        <v>0.21730016161113874</v>
      </c>
      <c r="N6" s="1">
        <v>0.25869975192098915</v>
      </c>
      <c r="O6" s="1">
        <v>0.30259994532652623</v>
      </c>
      <c r="P6" s="1">
        <v>0.34249971988632477</v>
      </c>
      <c r="Q6" s="1">
        <v>0.37849955859137741</v>
      </c>
      <c r="R6" s="1">
        <v>0.41100059778029052</v>
      </c>
      <c r="S6" s="1">
        <v>0.43819963289470282</v>
      </c>
      <c r="T6" s="1">
        <v>0.4604000462481212</v>
      </c>
      <c r="U6" s="1">
        <v>0.4760998277334646</v>
      </c>
      <c r="V6" s="1">
        <v>0.48510048003554951</v>
      </c>
      <c r="W6" s="1">
        <v>0.48849952800865704</v>
      </c>
      <c r="X6" s="1">
        <v>0.48720015549610118</v>
      </c>
      <c r="Y6" s="1">
        <v>0.48120026845750424</v>
      </c>
      <c r="Z6" s="1">
        <v>0.4710000365911669</v>
      </c>
      <c r="AA6" s="1">
        <v>0.45650015276504735</v>
      </c>
      <c r="AB6" s="1">
        <v>0.43879975577280989</v>
      </c>
      <c r="AC6" s="1">
        <v>0.4175999328887211</v>
      </c>
      <c r="AD6" s="1">
        <v>0.39439958732825936</v>
      </c>
      <c r="AE6" s="1">
        <f>POTEnCIA!AY46/POTEnCIA!AY44</f>
        <v>0.41757955854740569</v>
      </c>
      <c r="AF6" s="1">
        <f>POTEnCIA!AZ46/POTEnCIA!AZ44</f>
        <v>0.39439395746163669</v>
      </c>
      <c r="AG6" s="1"/>
    </row>
    <row r="7" spans="1:33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3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3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G11"/>
  <sheetViews>
    <sheetView workbookViewId="0">
      <selection activeCell="F25" sqref="F25"/>
    </sheetView>
  </sheetViews>
  <sheetFormatPr defaultColWidth="9.26953125" defaultRowHeight="14.5" x14ac:dyDescent="0.35"/>
  <cols>
    <col min="1" max="1" width="22.54296875" customWidth="1"/>
  </cols>
  <sheetData>
    <row r="1" spans="1:33" ht="29" x14ac:dyDescent="0.3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3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1"/>
    </row>
    <row r="5" spans="1:33" x14ac:dyDescent="0.35">
      <c r="A5" t="s">
        <v>76</v>
      </c>
      <c r="B5" s="1">
        <v>0.93250002093866646</v>
      </c>
      <c r="C5" s="1">
        <v>0.93199997759841136</v>
      </c>
      <c r="D5" s="1">
        <v>0.93160003601866093</v>
      </c>
      <c r="E5" s="1">
        <v>0.93109997675743095</v>
      </c>
      <c r="F5" s="1">
        <v>0.93059998445426206</v>
      </c>
      <c r="G5" s="1">
        <v>0.9300999684297514</v>
      </c>
      <c r="H5" s="1">
        <v>0.92969996279710809</v>
      </c>
      <c r="I5" s="1">
        <v>0.92919999216590654</v>
      </c>
      <c r="J5" s="1">
        <v>0.92870001072528385</v>
      </c>
      <c r="K5" s="1">
        <v>0.9284000746756278</v>
      </c>
      <c r="L5" s="1">
        <v>0.92810006464278494</v>
      </c>
      <c r="M5" s="1">
        <v>0.9278000357445404</v>
      </c>
      <c r="N5" s="1">
        <v>0.92740004788125452</v>
      </c>
      <c r="O5" s="1">
        <v>0.92710001568288902</v>
      </c>
      <c r="P5" s="1">
        <v>0.9267999870230923</v>
      </c>
      <c r="Q5" s="1">
        <v>0.92640004465176273</v>
      </c>
      <c r="R5" s="1">
        <v>0.92609999552392464</v>
      </c>
      <c r="S5" s="1">
        <v>0.92569989229741234</v>
      </c>
      <c r="T5" s="1">
        <v>0.92529994658831727</v>
      </c>
      <c r="U5" s="1">
        <v>0.92500012200840098</v>
      </c>
      <c r="V5" s="1">
        <v>0.92460003131413715</v>
      </c>
      <c r="W5" s="1">
        <v>0.92420014083570867</v>
      </c>
      <c r="X5" s="1">
        <v>0.92369989905702599</v>
      </c>
      <c r="Y5" s="1">
        <v>0.92330010708447963</v>
      </c>
      <c r="Z5" s="1">
        <v>0.92290006709079209</v>
      </c>
      <c r="AA5" s="1">
        <v>0.92239994187618435</v>
      </c>
      <c r="AB5" s="1">
        <v>0.92200016524961759</v>
      </c>
      <c r="AC5" s="1">
        <v>0.92150000224194861</v>
      </c>
      <c r="AD5" s="1">
        <v>0.92110002401216617</v>
      </c>
      <c r="AE5" s="1">
        <f>POTEnCIA!AY48/POTEnCIA!AY47</f>
        <v>0.92152726484781211</v>
      </c>
      <c r="AF5" s="1">
        <f>POTEnCIA!AZ48/POTEnCIA!AZ47</f>
        <v>0.92107222888847384</v>
      </c>
    </row>
    <row r="6" spans="1:33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"/>
    </row>
    <row r="7" spans="1:33" x14ac:dyDescent="0.35">
      <c r="A7" t="s">
        <v>78</v>
      </c>
      <c r="B7" s="1">
        <v>6.7499979061333537E-2</v>
      </c>
      <c r="C7" s="1">
        <v>6.8000022401588672E-2</v>
      </c>
      <c r="D7" s="1">
        <v>6.8399963981339115E-2</v>
      </c>
      <c r="E7" s="1">
        <v>6.8900023242569025E-2</v>
      </c>
      <c r="F7" s="1">
        <v>6.9400015545737936E-2</v>
      </c>
      <c r="G7" s="1">
        <v>6.9900031570248627E-2</v>
      </c>
      <c r="H7" s="1">
        <v>7.030003720289188E-2</v>
      </c>
      <c r="I7" s="1">
        <v>7.0800007834093487E-2</v>
      </c>
      <c r="J7" s="1">
        <v>7.1299989274716188E-2</v>
      </c>
      <c r="K7" s="1">
        <v>7.159992532437226E-2</v>
      </c>
      <c r="L7" s="1">
        <v>7.189993535721502E-2</v>
      </c>
      <c r="M7" s="1">
        <v>7.2199964255459659E-2</v>
      </c>
      <c r="N7" s="1">
        <v>7.2599952118745509E-2</v>
      </c>
      <c r="O7" s="1">
        <v>7.2899984317110991E-2</v>
      </c>
      <c r="P7" s="1">
        <v>7.3200012976907661E-2</v>
      </c>
      <c r="Q7" s="1">
        <v>7.3599955348237239E-2</v>
      </c>
      <c r="R7" s="1">
        <v>7.3900004476075379E-2</v>
      </c>
      <c r="S7" s="1">
        <v>7.4300107702587631E-2</v>
      </c>
      <c r="T7" s="1">
        <v>7.4700053411682732E-2</v>
      </c>
      <c r="U7" s="1">
        <v>7.4999877991599059E-2</v>
      </c>
      <c r="V7" s="1">
        <v>7.5399968685862906E-2</v>
      </c>
      <c r="W7" s="1">
        <v>7.5799859164291314E-2</v>
      </c>
      <c r="X7" s="1">
        <v>7.6300100942974E-2</v>
      </c>
      <c r="Y7" s="1">
        <v>7.6699892915520373E-2</v>
      </c>
      <c r="Z7" s="1">
        <v>7.7099932909207941E-2</v>
      </c>
      <c r="AA7" s="1">
        <v>7.7600058123815638E-2</v>
      </c>
      <c r="AB7" s="1">
        <v>7.7999834750382385E-2</v>
      </c>
      <c r="AC7" s="1">
        <v>7.8499997758051346E-2</v>
      </c>
      <c r="AD7" s="1">
        <v>7.889997598783384E-2</v>
      </c>
      <c r="AE7" s="1">
        <f>POTEnCIA!AY49/POTEnCIA!AY47</f>
        <v>7.8472735152187834E-2</v>
      </c>
      <c r="AF7" s="1">
        <f>POTEnCIA!AZ49/POTEnCIA!AZ47</f>
        <v>7.8927771111526199E-2</v>
      </c>
    </row>
    <row r="8" spans="1:33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3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G11"/>
  <sheetViews>
    <sheetView workbookViewId="0">
      <selection activeCell="B2" sqref="B2"/>
    </sheetView>
  </sheetViews>
  <sheetFormatPr defaultColWidth="9.26953125" defaultRowHeight="14.5" x14ac:dyDescent="0.35"/>
  <cols>
    <col min="1" max="1" width="22.54296875" customWidth="1"/>
  </cols>
  <sheetData>
    <row r="1" spans="1:33" ht="29" x14ac:dyDescent="0.3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35">
      <c r="A2" t="s">
        <v>73</v>
      </c>
      <c r="B2">
        <f>POTEnCIA!V56/POTEnCIA!V54</f>
        <v>0.25809131927809464</v>
      </c>
      <c r="C2">
        <f>POTEnCIA!W56/POTEnCIA!W54</f>
        <v>0.2580427137142759</v>
      </c>
      <c r="D2">
        <f>POTEnCIA!X56/POTEnCIA!X54</f>
        <v>0.25796843429493871</v>
      </c>
      <c r="E2">
        <f>POTEnCIA!Y56/POTEnCIA!Y54</f>
        <v>0.25790879797188432</v>
      </c>
      <c r="F2">
        <f>POTEnCIA!Z56/POTEnCIA!Z54</f>
        <v>0.25807693682588789</v>
      </c>
      <c r="G2">
        <f>POTEnCIA!AA56/POTEnCIA!AA54</f>
        <v>0.25825823552835825</v>
      </c>
      <c r="H2">
        <f>POTEnCIA!AB56/POTEnCIA!AB54</f>
        <v>0.25854777343975488</v>
      </c>
      <c r="I2">
        <f>POTEnCIA!AC56/POTEnCIA!AC54</f>
        <v>0.25907883653115898</v>
      </c>
      <c r="J2">
        <f>POTEnCIA!AD56/POTEnCIA!AD54</f>
        <v>0.26004869611035586</v>
      </c>
      <c r="K2">
        <f>POTEnCIA!AE56/POTEnCIA!AE54</f>
        <v>0.26125320919107331</v>
      </c>
      <c r="L2">
        <f>POTEnCIA!AF56/POTEnCIA!AF54</f>
        <v>0.26299243115150922</v>
      </c>
      <c r="M2">
        <f>POTEnCIA!AG56/POTEnCIA!AG54</f>
        <v>0.26531219402355993</v>
      </c>
      <c r="N2">
        <f>POTEnCIA!AH56/POTEnCIA!AH54</f>
        <v>0.26822083001610897</v>
      </c>
      <c r="O2">
        <f>POTEnCIA!AI56/POTEnCIA!AI54</f>
        <v>0.27199992366152009</v>
      </c>
      <c r="P2">
        <f>POTEnCIA!AJ56/POTEnCIA!AJ54</f>
        <v>0.27682873782100853</v>
      </c>
      <c r="Q2">
        <f>POTEnCIA!AK56/POTEnCIA!AK54</f>
        <v>0.28288133799560128</v>
      </c>
      <c r="R2">
        <f>POTEnCIA!AL56/POTEnCIA!AL54</f>
        <v>0.29011173132392676</v>
      </c>
      <c r="S2">
        <f>POTEnCIA!AM56/POTEnCIA!AM54</f>
        <v>0.29894196246043714</v>
      </c>
      <c r="T2">
        <f>POTEnCIA!AN56/POTEnCIA!AN54</f>
        <v>0.30954792399856151</v>
      </c>
      <c r="U2">
        <f>POTEnCIA!AO56/POTEnCIA!AO54</f>
        <v>0.32206273362763377</v>
      </c>
      <c r="V2">
        <f>POTEnCIA!AP56/POTEnCIA!AP54</f>
        <v>0.33614863340503198</v>
      </c>
      <c r="W2">
        <f>POTEnCIA!AQ56/POTEnCIA!AQ54</f>
        <v>0.35239308511072198</v>
      </c>
      <c r="X2">
        <f>POTEnCIA!AR56/POTEnCIA!AR54</f>
        <v>0.37059248314911358</v>
      </c>
      <c r="Y2">
        <f>POTEnCIA!AS56/POTEnCIA!AS54</f>
        <v>0.39113304426510437</v>
      </c>
      <c r="Z2">
        <f>POTEnCIA!AT56/POTEnCIA!AT54</f>
        <v>0.41344856261775098</v>
      </c>
      <c r="AA2">
        <f>POTEnCIA!AU56/POTEnCIA!AU54</f>
        <v>0.43733287177550689</v>
      </c>
      <c r="AB2">
        <f>POTEnCIA!AV56/POTEnCIA!AV54</f>
        <v>0.46216738861733225</v>
      </c>
      <c r="AC2">
        <f>POTEnCIA!AW56/POTEnCIA!AW54</f>
        <v>0.48782865987816593</v>
      </c>
      <c r="AD2">
        <f>POTEnCIA!AX56/POTEnCIA!AX54</f>
        <v>0.51426458717224066</v>
      </c>
      <c r="AE2">
        <f>POTEnCIA!AY56/POTEnCIA!AY54</f>
        <v>0.54024368472788842</v>
      </c>
      <c r="AF2">
        <f>POTEnCIA!AZ56/POTEnCIA!AZ54</f>
        <v>0.56548539452436564</v>
      </c>
    </row>
    <row r="3" spans="1:33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1"/>
    </row>
    <row r="5" spans="1:33" x14ac:dyDescent="0.35">
      <c r="A5" t="s">
        <v>76</v>
      </c>
      <c r="B5" s="1">
        <f>POTEnCIA!V55/POTEnCIA!V54</f>
        <v>0.7419086807219053</v>
      </c>
      <c r="C5" s="1">
        <f>POTEnCIA!W55/POTEnCIA!W54</f>
        <v>0.7419572862857241</v>
      </c>
      <c r="D5" s="1">
        <f>POTEnCIA!X55/POTEnCIA!X54</f>
        <v>0.74203156570506146</v>
      </c>
      <c r="E5" s="1">
        <f>POTEnCIA!Y55/POTEnCIA!Y54</f>
        <v>0.74209120202811574</v>
      </c>
      <c r="F5" s="1">
        <f>POTEnCIA!Z55/POTEnCIA!Z54</f>
        <v>0.74192306317411216</v>
      </c>
      <c r="G5" s="1">
        <f>POTEnCIA!AA55/POTEnCIA!AA54</f>
        <v>0.74174176447164175</v>
      </c>
      <c r="H5" s="1">
        <f>POTEnCIA!AB55/POTEnCIA!AB54</f>
        <v>0.74145222656024512</v>
      </c>
      <c r="I5" s="1">
        <f>POTEnCIA!AC55/POTEnCIA!AC54</f>
        <v>0.74092116346884107</v>
      </c>
      <c r="J5" s="1">
        <f>POTEnCIA!AD55/POTEnCIA!AD54</f>
        <v>0.73995130388964414</v>
      </c>
      <c r="K5" s="1">
        <f>POTEnCIA!AE55/POTEnCIA!AE54</f>
        <v>0.73874679080892669</v>
      </c>
      <c r="L5" s="1">
        <f>POTEnCIA!AF55/POTEnCIA!AF54</f>
        <v>0.73700756884849072</v>
      </c>
      <c r="M5" s="1">
        <f>POTEnCIA!AG55/POTEnCIA!AG54</f>
        <v>0.73468780597644001</v>
      </c>
      <c r="N5" s="1">
        <f>POTEnCIA!AH55/POTEnCIA!AH54</f>
        <v>0.73177916998389092</v>
      </c>
      <c r="O5" s="1">
        <f>POTEnCIA!AI55/POTEnCIA!AI54</f>
        <v>0.72800007633847985</v>
      </c>
      <c r="P5" s="1">
        <f>POTEnCIA!AJ55/POTEnCIA!AJ54</f>
        <v>0.72317126217899141</v>
      </c>
      <c r="Q5" s="1">
        <f>POTEnCIA!AK55/POTEnCIA!AK54</f>
        <v>0.71711866200439878</v>
      </c>
      <c r="R5" s="1">
        <f>POTEnCIA!AL55/POTEnCIA!AL54</f>
        <v>0.70988826867607324</v>
      </c>
      <c r="S5" s="1">
        <f>POTEnCIA!AM55/POTEnCIA!AM54</f>
        <v>0.70105803753956286</v>
      </c>
      <c r="T5" s="1">
        <f>POTEnCIA!AN55/POTEnCIA!AN54</f>
        <v>0.69045207600143843</v>
      </c>
      <c r="U5" s="1">
        <f>POTEnCIA!AO55/POTEnCIA!AO54</f>
        <v>0.67793726637236618</v>
      </c>
      <c r="V5" s="1">
        <f>POTEnCIA!AP55/POTEnCIA!AP54</f>
        <v>0.66385136659496802</v>
      </c>
      <c r="W5" s="1">
        <f>POTEnCIA!AQ55/POTEnCIA!AQ54</f>
        <v>0.64760691488927802</v>
      </c>
      <c r="X5" s="1">
        <f>POTEnCIA!AR55/POTEnCIA!AR54</f>
        <v>0.62940751685088636</v>
      </c>
      <c r="Y5" s="1">
        <f>POTEnCIA!AS55/POTEnCIA!AS54</f>
        <v>0.60886695573489558</v>
      </c>
      <c r="Z5" s="1">
        <f>POTEnCIA!AT55/POTEnCIA!AT54</f>
        <v>0.58655143738224891</v>
      </c>
      <c r="AA5" s="1">
        <f>POTEnCIA!AU55/POTEnCIA!AU54</f>
        <v>0.56266712822449316</v>
      </c>
      <c r="AB5" s="1">
        <f>POTEnCIA!AV55/POTEnCIA!AV54</f>
        <v>0.5378326113826678</v>
      </c>
      <c r="AC5" s="1">
        <f>POTEnCIA!AW55/POTEnCIA!AW54</f>
        <v>0.51217134012183407</v>
      </c>
      <c r="AD5" s="1">
        <f>POTEnCIA!AX55/POTEnCIA!AX54</f>
        <v>0.48573541282775939</v>
      </c>
      <c r="AE5" s="1">
        <f>POTEnCIA!AY55/POTEnCIA!AY54</f>
        <v>0.45975631527211164</v>
      </c>
      <c r="AF5" s="1">
        <f>POTEnCIA!AZ55/POTEnCIA!AZ54</f>
        <v>0.43451460547563436</v>
      </c>
    </row>
    <row r="6" spans="1:33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"/>
    </row>
    <row r="7" spans="1:33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3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3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G11"/>
  <sheetViews>
    <sheetView workbookViewId="0">
      <selection activeCell="D35" sqref="D35"/>
    </sheetView>
  </sheetViews>
  <sheetFormatPr defaultColWidth="9.26953125" defaultRowHeight="14.5" x14ac:dyDescent="0.35"/>
  <cols>
    <col min="1" max="1" width="22.54296875" customWidth="1"/>
  </cols>
  <sheetData>
    <row r="1" spans="1:33" ht="29" x14ac:dyDescent="0.3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3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1"/>
    </row>
    <row r="5" spans="1:33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3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"/>
    </row>
    <row r="7" spans="1:33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3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35">
      <c r="A10" t="s">
        <v>81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3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G11"/>
  <sheetViews>
    <sheetView workbookViewId="0">
      <selection activeCell="C39" sqref="C39"/>
    </sheetView>
  </sheetViews>
  <sheetFormatPr defaultColWidth="9.26953125" defaultRowHeight="14.5" x14ac:dyDescent="0.35"/>
  <cols>
    <col min="1" max="1" width="22.54296875" customWidth="1"/>
  </cols>
  <sheetData>
    <row r="1" spans="1:33" ht="29" x14ac:dyDescent="0.3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3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1"/>
    </row>
    <row r="5" spans="1:33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3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"/>
    </row>
    <row r="7" spans="1:33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3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3" x14ac:dyDescent="0.35">
      <c r="A11" t="s">
        <v>82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"/>
  <sheetViews>
    <sheetView workbookViewId="0"/>
  </sheetViews>
  <sheetFormatPr defaultColWidth="9.26953125" defaultRowHeight="14.5" x14ac:dyDescent="0.3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F11"/>
  <sheetViews>
    <sheetView workbookViewId="0">
      <selection activeCell="G35" sqref="G35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F11"/>
  <sheetViews>
    <sheetView workbookViewId="0">
      <selection activeCell="C27" sqref="C27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G11"/>
  <sheetViews>
    <sheetView workbookViewId="0">
      <selection activeCell="O11" sqref="O11"/>
    </sheetView>
  </sheetViews>
  <sheetFormatPr defaultColWidth="9.26953125" defaultRowHeight="14.5" x14ac:dyDescent="0.35"/>
  <cols>
    <col min="1" max="1" width="22.54296875" customWidth="1"/>
  </cols>
  <sheetData>
    <row r="1" spans="1:33" ht="29" x14ac:dyDescent="0.3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3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35">
      <c r="A4" t="s">
        <v>75</v>
      </c>
      <c r="B4" s="1">
        <v>0.95910003907036623</v>
      </c>
      <c r="C4" s="1">
        <v>0.95890008392014403</v>
      </c>
      <c r="D4" s="1">
        <v>0.95860009903196919</v>
      </c>
      <c r="E4" s="1">
        <v>0.95819992107375573</v>
      </c>
      <c r="F4" s="1">
        <v>0.95759984294034706</v>
      </c>
      <c r="G4" s="1">
        <v>0.9571000358023406</v>
      </c>
      <c r="H4" s="1">
        <v>0.95650008126145025</v>
      </c>
      <c r="I4" s="1">
        <v>0.95590000721767476</v>
      </c>
      <c r="J4" s="1">
        <v>0.95540011463533892</v>
      </c>
      <c r="K4" s="1">
        <v>0.95509984150169924</v>
      </c>
      <c r="L4" s="1">
        <v>0.95469990383046854</v>
      </c>
      <c r="M4" s="1">
        <v>0.95439995502653951</v>
      </c>
      <c r="N4" s="1">
        <v>0.9539998728878587</v>
      </c>
      <c r="O4" s="1">
        <v>0.95359993302323209</v>
      </c>
      <c r="P4" s="1">
        <v>0.95320001619459005</v>
      </c>
      <c r="Q4" s="1">
        <v>0.95280003780330524</v>
      </c>
      <c r="R4" s="1">
        <v>0.95229998488434819</v>
      </c>
      <c r="S4" s="1">
        <v>0.95179989223125694</v>
      </c>
      <c r="T4" s="1">
        <v>0.95139971512076316</v>
      </c>
      <c r="U4" s="1">
        <f>$T4+($AE4-$T4)*(U$1-$T$1)/($AE$1-$T$1)</f>
        <v>0.95101559261627755</v>
      </c>
      <c r="V4" s="1">
        <f t="shared" ref="V4:AD4" si="0">$T4+($AE4-$T4)*(V$1-$T$1)/($AE$1-$T$1)</f>
        <v>0.95063147011179205</v>
      </c>
      <c r="W4" s="1">
        <f t="shared" si="0"/>
        <v>0.95024734760730645</v>
      </c>
      <c r="X4" s="1">
        <f t="shared" si="0"/>
        <v>0.94986322510282084</v>
      </c>
      <c r="Y4" s="1">
        <f t="shared" si="0"/>
        <v>0.94947910259833534</v>
      </c>
      <c r="Z4" s="1">
        <f t="shared" si="0"/>
        <v>0.94909498009384974</v>
      </c>
      <c r="AA4" s="1">
        <f t="shared" si="0"/>
        <v>0.94871085758936424</v>
      </c>
      <c r="AB4" s="1">
        <f t="shared" si="0"/>
        <v>0.94832673508487864</v>
      </c>
      <c r="AC4" s="1">
        <f t="shared" si="0"/>
        <v>0.94794261258039303</v>
      </c>
      <c r="AD4" s="1">
        <f t="shared" si="0"/>
        <v>0.94755849007590753</v>
      </c>
      <c r="AE4" s="1">
        <f>POTEnCIA!AY87/POTEnCIA!AY86</f>
        <v>0.94717436757142193</v>
      </c>
      <c r="AF4" s="1">
        <f>POTEnCIA!AZ87/POTEnCIA!AZ86</f>
        <v>0.94667619436527428</v>
      </c>
      <c r="AG4" s="1"/>
    </row>
    <row r="5" spans="1:33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3" x14ac:dyDescent="0.35">
      <c r="A6" t="s">
        <v>77</v>
      </c>
      <c r="B6" s="1">
        <v>4.0899960929633751E-2</v>
      </c>
      <c r="C6" s="1">
        <v>4.1099916079855997E-2</v>
      </c>
      <c r="D6" s="1">
        <v>4.1399900968030826E-2</v>
      </c>
      <c r="E6" s="1">
        <v>4.1800078926244322E-2</v>
      </c>
      <c r="F6" s="1">
        <v>4.2400157059652922E-2</v>
      </c>
      <c r="G6" s="1">
        <v>4.2899964197659388E-2</v>
      </c>
      <c r="H6" s="1">
        <v>4.349991873854972E-2</v>
      </c>
      <c r="I6" s="1">
        <v>4.4099992782325237E-2</v>
      </c>
      <c r="J6" s="1">
        <v>4.4599885364661113E-2</v>
      </c>
      <c r="K6" s="1">
        <v>4.4900158498300723E-2</v>
      </c>
      <c r="L6" s="1">
        <v>4.5300096169531442E-2</v>
      </c>
      <c r="M6" s="1">
        <v>4.5600044973460437E-2</v>
      </c>
      <c r="N6" s="1">
        <v>4.6000127112141326E-2</v>
      </c>
      <c r="O6" s="1">
        <v>4.6400066976767886E-2</v>
      </c>
      <c r="P6" s="1">
        <v>4.6799983805409909E-2</v>
      </c>
      <c r="Q6" s="1">
        <v>4.7199962196694749E-2</v>
      </c>
      <c r="R6" s="1">
        <v>4.7700015115651757E-2</v>
      </c>
      <c r="S6" s="1">
        <v>4.8200107768743047E-2</v>
      </c>
      <c r="T6" s="1">
        <v>4.8600284879236899E-2</v>
      </c>
      <c r="U6" s="1">
        <f t="shared" ref="U6:AD6" si="1">$T6+($AE6-$T6)*(U$1-$T$1)/($AE$1-$T$1)</f>
        <v>4.8984407383722457E-2</v>
      </c>
      <c r="V6" s="1">
        <f t="shared" si="1"/>
        <v>4.9368529888208015E-2</v>
      </c>
      <c r="W6" s="1">
        <f t="shared" si="1"/>
        <v>4.9752652392693573E-2</v>
      </c>
      <c r="X6" s="1">
        <f t="shared" si="1"/>
        <v>5.0136774897179132E-2</v>
      </c>
      <c r="Y6" s="1">
        <f t="shared" si="1"/>
        <v>5.052089740166469E-2</v>
      </c>
      <c r="Z6" s="1">
        <f t="shared" si="1"/>
        <v>5.0905019906150241E-2</v>
      </c>
      <c r="AA6" s="1">
        <f t="shared" si="1"/>
        <v>5.1289142410635799E-2</v>
      </c>
      <c r="AB6" s="1">
        <f t="shared" si="1"/>
        <v>5.1673264915121357E-2</v>
      </c>
      <c r="AC6" s="1">
        <f t="shared" si="1"/>
        <v>5.2057387419606915E-2</v>
      </c>
      <c r="AD6" s="1">
        <f t="shared" si="1"/>
        <v>5.2441509924092473E-2</v>
      </c>
      <c r="AE6" s="1">
        <f>POTEnCIA!AY88/POTEnCIA!AY86</f>
        <v>5.2825632428578032E-2</v>
      </c>
      <c r="AF6" s="1">
        <f>POTEnCIA!AZ88/POTEnCIA!AZ86</f>
        <v>5.3323805634725788E-2</v>
      </c>
      <c r="AG6" s="1"/>
    </row>
    <row r="7" spans="1:33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3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3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F11"/>
  <sheetViews>
    <sheetView workbookViewId="0">
      <selection activeCell="B2" sqref="B2"/>
    </sheetView>
  </sheetViews>
  <sheetFormatPr defaultColWidth="9.26953125" defaultRowHeight="14.5" x14ac:dyDescent="0.35"/>
  <cols>
    <col min="1" max="1" width="25.2695312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G11"/>
  <sheetViews>
    <sheetView workbookViewId="0">
      <selection activeCell="C7" sqref="C7"/>
    </sheetView>
  </sheetViews>
  <sheetFormatPr defaultColWidth="9.26953125" defaultRowHeight="14.5" x14ac:dyDescent="0.35"/>
  <cols>
    <col min="1" max="1" width="22.54296875" customWidth="1"/>
  </cols>
  <sheetData>
    <row r="1" spans="1:33" ht="29" x14ac:dyDescent="0.3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3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1"/>
    </row>
    <row r="5" spans="1:33" x14ac:dyDescent="0.35">
      <c r="A5" t="s">
        <v>76</v>
      </c>
      <c r="B5" s="1">
        <v>0.93780009161592537</v>
      </c>
      <c r="C5" s="1">
        <v>0.93710007870751444</v>
      </c>
      <c r="D5" s="1">
        <v>0.93640001231300096</v>
      </c>
      <c r="E5" s="1">
        <v>0.93579996181470315</v>
      </c>
      <c r="F5" s="1">
        <v>0.93510005762958093</v>
      </c>
      <c r="G5" s="1">
        <v>0.93439990960154051</v>
      </c>
      <c r="H5" s="1">
        <v>0.93370010743196541</v>
      </c>
      <c r="I5" s="1">
        <v>0.93299995303324568</v>
      </c>
      <c r="J5" s="1">
        <v>0.93230000003577029</v>
      </c>
      <c r="K5" s="1">
        <v>0.93179995305684871</v>
      </c>
      <c r="L5" s="1">
        <v>0.93120012418854903</v>
      </c>
      <c r="M5" s="1">
        <v>0.93069974526298604</v>
      </c>
      <c r="N5" s="1">
        <v>0.93009985945815532</v>
      </c>
      <c r="O5" s="1">
        <v>0.92960009472485949</v>
      </c>
      <c r="P5" s="1">
        <v>0.92900007675174456</v>
      </c>
      <c r="Q5" s="1">
        <v>0.92850005594071061</v>
      </c>
      <c r="R5" s="1">
        <v>0.92789988328870843</v>
      </c>
      <c r="S5" s="1">
        <v>0.9273000855208523</v>
      </c>
      <c r="T5" s="1">
        <v>0.92679979446973759</v>
      </c>
      <c r="U5" s="1">
        <v>0.92619999383347207</v>
      </c>
      <c r="V5" s="1">
        <v>0.92559989065716752</v>
      </c>
      <c r="W5" s="1">
        <v>0.92499979388037334</v>
      </c>
      <c r="X5" s="1">
        <v>0.92439993415835442</v>
      </c>
      <c r="Y5" s="1">
        <v>0.92389985384716333</v>
      </c>
      <c r="Z5" s="1">
        <v>0.92329988964177823</v>
      </c>
      <c r="AA5" s="1">
        <v>0.92270006974598962</v>
      </c>
      <c r="AB5" s="1">
        <v>0.92210025649780836</v>
      </c>
      <c r="AC5" s="1">
        <v>0.92150005910398358</v>
      </c>
      <c r="AD5" s="1">
        <v>0.92089997754345598</v>
      </c>
      <c r="AE5" s="1">
        <f>POTEnCIA!AY84/POTEnCIA!AY83</f>
        <v>0.92147680763655448</v>
      </c>
      <c r="AF5" s="1">
        <f>POTEnCIA!AZ84/POTEnCIA!AZ83</f>
        <v>0.92087488893270086</v>
      </c>
    </row>
    <row r="6" spans="1:33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"/>
    </row>
    <row r="7" spans="1:33" x14ac:dyDescent="0.35">
      <c r="A7" t="s">
        <v>78</v>
      </c>
      <c r="B7" s="1">
        <v>6.2199908384074659E-2</v>
      </c>
      <c r="C7" s="1">
        <v>6.2899921292485533E-2</v>
      </c>
      <c r="D7" s="1">
        <v>6.3599987686999065E-2</v>
      </c>
      <c r="E7" s="1">
        <v>6.4200038185296904E-2</v>
      </c>
      <c r="F7" s="1">
        <v>6.4899942370419045E-2</v>
      </c>
      <c r="G7" s="1">
        <v>6.560009039845946E-2</v>
      </c>
      <c r="H7" s="1">
        <v>6.6299892568034549E-2</v>
      </c>
      <c r="I7" s="1">
        <v>6.7000046966754351E-2</v>
      </c>
      <c r="J7" s="1">
        <v>6.7699999964229665E-2</v>
      </c>
      <c r="K7" s="1">
        <v>6.8200046943151266E-2</v>
      </c>
      <c r="L7" s="1">
        <v>6.8799875811451028E-2</v>
      </c>
      <c r="M7" s="1">
        <v>6.9300254737013955E-2</v>
      </c>
      <c r="N7" s="1">
        <v>6.9900140541844694E-2</v>
      </c>
      <c r="O7" s="1">
        <v>7.0399905275140492E-2</v>
      </c>
      <c r="P7" s="1">
        <v>7.0999923248255423E-2</v>
      </c>
      <c r="Q7" s="1">
        <v>7.149994405928943E-2</v>
      </c>
      <c r="R7" s="1">
        <v>7.2100116711291573E-2</v>
      </c>
      <c r="S7" s="1">
        <v>7.2699914479147656E-2</v>
      </c>
      <c r="T7" s="1">
        <v>7.320020553026238E-2</v>
      </c>
      <c r="U7" s="1">
        <v>7.3800006166527918E-2</v>
      </c>
      <c r="V7" s="1">
        <v>7.4400109342832491E-2</v>
      </c>
      <c r="W7" s="1">
        <v>7.5000206119626628E-2</v>
      </c>
      <c r="X7" s="1">
        <v>7.5600065841645553E-2</v>
      </c>
      <c r="Y7" s="1">
        <v>7.6100146152836681E-2</v>
      </c>
      <c r="Z7" s="1">
        <v>7.6700110358221774E-2</v>
      </c>
      <c r="AA7" s="1">
        <v>7.7299930254010399E-2</v>
      </c>
      <c r="AB7" s="1">
        <v>7.7899743502191587E-2</v>
      </c>
      <c r="AC7" s="1">
        <v>7.849994089601639E-2</v>
      </c>
      <c r="AD7" s="1">
        <v>7.9100022456544059E-2</v>
      </c>
      <c r="AE7" s="1">
        <f>POTEnCIA!AY85/POTEnCIA!AY83</f>
        <v>7.8523192363445543E-2</v>
      </c>
      <c r="AF7" s="1">
        <f>POTEnCIA!AZ85/POTEnCIA!AZ83</f>
        <v>7.9125111067299164E-2</v>
      </c>
    </row>
    <row r="8" spans="1:33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3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AK11"/>
  <sheetViews>
    <sheetView workbookViewId="0">
      <selection activeCell="C5" sqref="C5"/>
    </sheetView>
  </sheetViews>
  <sheetFormatPr defaultColWidth="9.26953125" defaultRowHeight="14.5" x14ac:dyDescent="0.35"/>
  <cols>
    <col min="1" max="1" width="22.54296875" customWidth="1"/>
  </cols>
  <sheetData>
    <row r="1" spans="1:37" ht="29" x14ac:dyDescent="0.3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7" x14ac:dyDescent="0.35">
      <c r="A2" t="s">
        <v>73</v>
      </c>
      <c r="B2">
        <f>'BPoEFUbVT-HDVs-psgr-plghyb'!B2</f>
        <v>0.25809131927809464</v>
      </c>
      <c r="C2">
        <f>'BPoEFUbVT-HDVs-psgr-plghyb'!C2</f>
        <v>0.2580427137142759</v>
      </c>
      <c r="D2">
        <f>'BPoEFUbVT-HDVs-psgr-plghyb'!D2</f>
        <v>0.25796843429493871</v>
      </c>
      <c r="E2">
        <f>'BPoEFUbVT-HDVs-psgr-plghyb'!E2</f>
        <v>0.25790879797188432</v>
      </c>
      <c r="F2">
        <f>'BPoEFUbVT-HDVs-psgr-plghyb'!F2</f>
        <v>0.25807693682588789</v>
      </c>
      <c r="G2">
        <f>'BPoEFUbVT-HDVs-psgr-plghyb'!G2</f>
        <v>0.25825823552835825</v>
      </c>
      <c r="H2">
        <f>'BPoEFUbVT-HDVs-psgr-plghyb'!H2</f>
        <v>0.25854777343975488</v>
      </c>
      <c r="I2">
        <f>'BPoEFUbVT-HDVs-psgr-plghyb'!I2</f>
        <v>0.25907883653115898</v>
      </c>
      <c r="J2">
        <f>'BPoEFUbVT-HDVs-psgr-plghyb'!J2</f>
        <v>0.26004869611035586</v>
      </c>
      <c r="K2">
        <f>'BPoEFUbVT-HDVs-psgr-plghyb'!K2</f>
        <v>0.26125320919107331</v>
      </c>
      <c r="L2">
        <f>'BPoEFUbVT-HDVs-psgr-plghyb'!L2</f>
        <v>0.26299243115150922</v>
      </c>
      <c r="M2">
        <f>'BPoEFUbVT-HDVs-psgr-plghyb'!M2</f>
        <v>0.26531219402355993</v>
      </c>
      <c r="N2">
        <f>'BPoEFUbVT-HDVs-psgr-plghyb'!N2</f>
        <v>0.26822083001610897</v>
      </c>
      <c r="O2">
        <f>'BPoEFUbVT-HDVs-psgr-plghyb'!O2</f>
        <v>0.27199992366152009</v>
      </c>
      <c r="P2">
        <f>'BPoEFUbVT-HDVs-psgr-plghyb'!P2</f>
        <v>0.27682873782100853</v>
      </c>
      <c r="Q2">
        <f>'BPoEFUbVT-HDVs-psgr-plghyb'!Q2</f>
        <v>0.28288133799560128</v>
      </c>
      <c r="R2">
        <f>'BPoEFUbVT-HDVs-psgr-plghyb'!R2</f>
        <v>0.29011173132392676</v>
      </c>
      <c r="S2">
        <f>'BPoEFUbVT-HDVs-psgr-plghyb'!S2</f>
        <v>0.29894196246043714</v>
      </c>
      <c r="T2">
        <f>'BPoEFUbVT-HDVs-psgr-plghyb'!T2</f>
        <v>0.30954792399856151</v>
      </c>
      <c r="U2">
        <f>'BPoEFUbVT-HDVs-psgr-plghyb'!U2</f>
        <v>0.32206273362763377</v>
      </c>
      <c r="V2">
        <f>'BPoEFUbVT-HDVs-psgr-plghyb'!V2</f>
        <v>0.33614863340503198</v>
      </c>
      <c r="W2">
        <f>'BPoEFUbVT-HDVs-psgr-plghyb'!W2</f>
        <v>0.35239308511072198</v>
      </c>
      <c r="X2">
        <f>'BPoEFUbVT-HDVs-psgr-plghyb'!X2</f>
        <v>0.37059248314911358</v>
      </c>
      <c r="Y2">
        <f>'BPoEFUbVT-HDVs-psgr-plghyb'!Y2</f>
        <v>0.39113304426510437</v>
      </c>
      <c r="Z2">
        <f>'BPoEFUbVT-HDVs-psgr-plghyb'!Z2</f>
        <v>0.41344856261775098</v>
      </c>
      <c r="AA2">
        <f>'BPoEFUbVT-HDVs-psgr-plghyb'!AA2</f>
        <v>0.43733287177550689</v>
      </c>
      <c r="AB2">
        <f>'BPoEFUbVT-HDVs-psgr-plghyb'!AB2</f>
        <v>0.46216738861733225</v>
      </c>
      <c r="AC2">
        <f>'BPoEFUbVT-HDVs-psgr-plghyb'!AC2</f>
        <v>0.48782865987816593</v>
      </c>
      <c r="AD2">
        <f>'BPoEFUbVT-HDVs-psgr-plghyb'!AD2</f>
        <v>0.51426458717224066</v>
      </c>
      <c r="AE2">
        <f>'BPoEFUbVT-HDVs-psgr-plghyb'!AE2</f>
        <v>0.54024368472788842</v>
      </c>
      <c r="AF2">
        <f>'BPoEFUbVT-HDVs-psgr-plghyb'!AF2</f>
        <v>0.56548539452436564</v>
      </c>
      <c r="AG2">
        <f>'BPoEFUbVT-HDVs-psgr-plghyb'!AG2</f>
        <v>0</v>
      </c>
      <c r="AH2">
        <f>'BPoEFUbVT-HDVs-psgr-plghyb'!AH2</f>
        <v>0</v>
      </c>
      <c r="AI2">
        <f>'BPoEFUbVT-HDVs-psgr-plghyb'!AI2</f>
        <v>0</v>
      </c>
      <c r="AJ2">
        <f>'BPoEFUbVT-HDVs-psgr-plghyb'!AJ2</f>
        <v>0</v>
      </c>
      <c r="AK2">
        <f>'BPoEFUbVT-HDVs-psgr-plghyb'!AK2</f>
        <v>0</v>
      </c>
    </row>
    <row r="3" spans="1:37" x14ac:dyDescent="0.35">
      <c r="A3" t="s">
        <v>74</v>
      </c>
      <c r="B3">
        <f>'BPoEFUbVT-HDVs-psgr-plghyb'!B3</f>
        <v>0</v>
      </c>
      <c r="C3">
        <f>'BPoEFUbVT-HDVs-psgr-plghyb'!C3</f>
        <v>0</v>
      </c>
      <c r="D3">
        <f>'BPoEFUbVT-HDVs-psgr-plghyb'!D3</f>
        <v>0</v>
      </c>
      <c r="E3">
        <f>'BPoEFUbVT-HDVs-psgr-plghyb'!E3</f>
        <v>0</v>
      </c>
      <c r="F3">
        <f>'BPoEFUbVT-HDVs-psgr-plghyb'!F3</f>
        <v>0</v>
      </c>
      <c r="G3">
        <f>'BPoEFUbVT-HDVs-psgr-plghyb'!G3</f>
        <v>0</v>
      </c>
      <c r="H3">
        <f>'BPoEFUbVT-HDVs-psgr-plghyb'!H3</f>
        <v>0</v>
      </c>
      <c r="I3">
        <f>'BPoEFUbVT-HDVs-psgr-plghyb'!I3</f>
        <v>0</v>
      </c>
      <c r="J3">
        <f>'BPoEFUbVT-HDVs-psgr-plghyb'!J3</f>
        <v>0</v>
      </c>
      <c r="K3">
        <f>'BPoEFUbVT-HDVs-psgr-plghyb'!K3</f>
        <v>0</v>
      </c>
      <c r="L3">
        <f>'BPoEFUbVT-HDVs-psgr-plghyb'!L3</f>
        <v>0</v>
      </c>
      <c r="M3">
        <f>'BPoEFUbVT-HDVs-psgr-plghyb'!M3</f>
        <v>0</v>
      </c>
      <c r="N3">
        <f>'BPoEFUbVT-HDVs-psgr-plghyb'!N3</f>
        <v>0</v>
      </c>
      <c r="O3">
        <f>'BPoEFUbVT-HDVs-psgr-plghyb'!O3</f>
        <v>0</v>
      </c>
      <c r="P3">
        <f>'BPoEFUbVT-HDVs-psgr-plghyb'!P3</f>
        <v>0</v>
      </c>
      <c r="Q3">
        <f>'BPoEFUbVT-HDVs-psgr-plghyb'!Q3</f>
        <v>0</v>
      </c>
      <c r="R3">
        <f>'BPoEFUbVT-HDVs-psgr-plghyb'!R3</f>
        <v>0</v>
      </c>
      <c r="S3">
        <f>'BPoEFUbVT-HDVs-psgr-plghyb'!S3</f>
        <v>0</v>
      </c>
      <c r="T3">
        <f>'BPoEFUbVT-HDVs-psgr-plghyb'!T3</f>
        <v>0</v>
      </c>
      <c r="U3">
        <f>'BPoEFUbVT-HDVs-psgr-plghyb'!U3</f>
        <v>0</v>
      </c>
      <c r="V3">
        <f>'BPoEFUbVT-HDVs-psgr-plghyb'!V3</f>
        <v>0</v>
      </c>
      <c r="W3">
        <f>'BPoEFUbVT-HDVs-psgr-plghyb'!W3</f>
        <v>0</v>
      </c>
      <c r="X3">
        <f>'BPoEFUbVT-HDVs-psgr-plghyb'!X3</f>
        <v>0</v>
      </c>
      <c r="Y3">
        <f>'BPoEFUbVT-HDVs-psgr-plghyb'!Y3</f>
        <v>0</v>
      </c>
      <c r="Z3">
        <f>'BPoEFUbVT-HDVs-psgr-plghyb'!Z3</f>
        <v>0</v>
      </c>
      <c r="AA3">
        <f>'BPoEFUbVT-HDVs-psgr-plghyb'!AA3</f>
        <v>0</v>
      </c>
      <c r="AB3">
        <f>'BPoEFUbVT-HDVs-psgr-plghyb'!AB3</f>
        <v>0</v>
      </c>
      <c r="AC3">
        <f>'BPoEFUbVT-HDVs-psgr-plghyb'!AC3</f>
        <v>0</v>
      </c>
      <c r="AD3">
        <f>'BPoEFUbVT-HDVs-psgr-plghyb'!AD3</f>
        <v>0</v>
      </c>
      <c r="AE3">
        <f>'BPoEFUbVT-HDVs-psgr-plghyb'!AE3</f>
        <v>0</v>
      </c>
      <c r="AF3">
        <f>'BPoEFUbVT-HDVs-psgr-plghyb'!AF3</f>
        <v>0</v>
      </c>
      <c r="AG3">
        <f>'BPoEFUbVT-HDVs-psgr-plghyb'!AG3</f>
        <v>0</v>
      </c>
      <c r="AH3">
        <f>'BPoEFUbVT-HDVs-psgr-plghyb'!AH3</f>
        <v>0</v>
      </c>
      <c r="AI3">
        <f>'BPoEFUbVT-HDVs-psgr-plghyb'!AI3</f>
        <v>0</v>
      </c>
      <c r="AJ3">
        <f>'BPoEFUbVT-HDVs-psgr-plghyb'!AJ3</f>
        <v>0</v>
      </c>
      <c r="AK3">
        <f>'BPoEFUbVT-HDVs-psgr-plghyb'!AK3</f>
        <v>0</v>
      </c>
    </row>
    <row r="4" spans="1:37" x14ac:dyDescent="0.35">
      <c r="A4" t="s">
        <v>75</v>
      </c>
      <c r="B4">
        <f>'BPoEFUbVT-HDVs-psgr-plghyb'!B4</f>
        <v>0</v>
      </c>
      <c r="C4">
        <f>'BPoEFUbVT-HDVs-psgr-plghyb'!C4</f>
        <v>0</v>
      </c>
      <c r="D4">
        <f>'BPoEFUbVT-HDVs-psgr-plghyb'!D4</f>
        <v>0</v>
      </c>
      <c r="E4">
        <f>'BPoEFUbVT-HDVs-psgr-plghyb'!E4</f>
        <v>0</v>
      </c>
      <c r="F4">
        <f>'BPoEFUbVT-HDVs-psgr-plghyb'!F4</f>
        <v>0</v>
      </c>
      <c r="G4">
        <f>'BPoEFUbVT-HDVs-psgr-plghyb'!G4</f>
        <v>0</v>
      </c>
      <c r="H4">
        <f>'BPoEFUbVT-HDVs-psgr-plghyb'!H4</f>
        <v>0</v>
      </c>
      <c r="I4">
        <f>'BPoEFUbVT-HDVs-psgr-plghyb'!I4</f>
        <v>0</v>
      </c>
      <c r="J4">
        <f>'BPoEFUbVT-HDVs-psgr-plghyb'!J4</f>
        <v>0</v>
      </c>
      <c r="K4">
        <f>'BPoEFUbVT-HDVs-psgr-plghyb'!K4</f>
        <v>0</v>
      </c>
      <c r="L4">
        <f>'BPoEFUbVT-HDVs-psgr-plghyb'!L4</f>
        <v>0</v>
      </c>
      <c r="M4">
        <f>'BPoEFUbVT-HDVs-psgr-plghyb'!M4</f>
        <v>0</v>
      </c>
      <c r="N4">
        <f>'BPoEFUbVT-HDVs-psgr-plghyb'!N4</f>
        <v>0</v>
      </c>
      <c r="O4">
        <f>'BPoEFUbVT-HDVs-psgr-plghyb'!O4</f>
        <v>0</v>
      </c>
      <c r="P4">
        <f>'BPoEFUbVT-HDVs-psgr-plghyb'!P4</f>
        <v>0</v>
      </c>
      <c r="Q4">
        <f>'BPoEFUbVT-HDVs-psgr-plghyb'!Q4</f>
        <v>0</v>
      </c>
      <c r="R4">
        <f>'BPoEFUbVT-HDVs-psgr-plghyb'!R4</f>
        <v>0</v>
      </c>
      <c r="S4">
        <f>'BPoEFUbVT-HDVs-psgr-plghyb'!S4</f>
        <v>0</v>
      </c>
      <c r="T4">
        <f>'BPoEFUbVT-HDVs-psgr-plghyb'!T4</f>
        <v>0</v>
      </c>
      <c r="U4">
        <f>'BPoEFUbVT-HDVs-psgr-plghyb'!U4</f>
        <v>0</v>
      </c>
      <c r="V4">
        <f>'BPoEFUbVT-HDVs-psgr-plghyb'!V4</f>
        <v>0</v>
      </c>
      <c r="W4">
        <f>'BPoEFUbVT-HDVs-psgr-plghyb'!W4</f>
        <v>0</v>
      </c>
      <c r="X4">
        <f>'BPoEFUbVT-HDVs-psgr-plghyb'!X4</f>
        <v>0</v>
      </c>
      <c r="Y4">
        <f>'BPoEFUbVT-HDVs-psgr-plghyb'!Y4</f>
        <v>0</v>
      </c>
      <c r="Z4">
        <f>'BPoEFUbVT-HDVs-psgr-plghyb'!Z4</f>
        <v>0</v>
      </c>
      <c r="AA4">
        <f>'BPoEFUbVT-HDVs-psgr-plghyb'!AA4</f>
        <v>0</v>
      </c>
      <c r="AB4">
        <f>'BPoEFUbVT-HDVs-psgr-plghyb'!AB4</f>
        <v>0</v>
      </c>
      <c r="AC4">
        <f>'BPoEFUbVT-HDVs-psgr-plghyb'!AC4</f>
        <v>0</v>
      </c>
      <c r="AD4">
        <f>'BPoEFUbVT-HDVs-psgr-plghyb'!AD4</f>
        <v>0</v>
      </c>
      <c r="AE4">
        <f>'BPoEFUbVT-HDVs-psgr-plghyb'!AE4</f>
        <v>0</v>
      </c>
      <c r="AF4">
        <f>'BPoEFUbVT-HDVs-psgr-plghyb'!AF4</f>
        <v>0</v>
      </c>
      <c r="AG4">
        <f>'BPoEFUbVT-HDVs-psgr-plghyb'!AG4</f>
        <v>0</v>
      </c>
      <c r="AH4">
        <f>'BPoEFUbVT-HDVs-psgr-plghyb'!AH4</f>
        <v>0</v>
      </c>
      <c r="AI4">
        <f>'BPoEFUbVT-HDVs-psgr-plghyb'!AI4</f>
        <v>0</v>
      </c>
      <c r="AJ4">
        <f>'BPoEFUbVT-HDVs-psgr-plghyb'!AJ4</f>
        <v>0</v>
      </c>
      <c r="AK4">
        <f>'BPoEFUbVT-HDVs-psgr-plghyb'!AK4</f>
        <v>0</v>
      </c>
    </row>
    <row r="5" spans="1:37" x14ac:dyDescent="0.35">
      <c r="A5" t="s">
        <v>76</v>
      </c>
      <c r="B5">
        <f>'BPoEFUbVT-HDVs-psgr-plghyb'!B5</f>
        <v>0.7419086807219053</v>
      </c>
      <c r="C5">
        <f>'BPoEFUbVT-HDVs-psgr-plghyb'!C5</f>
        <v>0.7419572862857241</v>
      </c>
      <c r="D5">
        <f>'BPoEFUbVT-HDVs-psgr-plghyb'!D5</f>
        <v>0.74203156570506146</v>
      </c>
      <c r="E5">
        <f>'BPoEFUbVT-HDVs-psgr-plghyb'!E5</f>
        <v>0.74209120202811574</v>
      </c>
      <c r="F5">
        <f>'BPoEFUbVT-HDVs-psgr-plghyb'!F5</f>
        <v>0.74192306317411216</v>
      </c>
      <c r="G5">
        <f>'BPoEFUbVT-HDVs-psgr-plghyb'!G5</f>
        <v>0.74174176447164175</v>
      </c>
      <c r="H5">
        <f>'BPoEFUbVT-HDVs-psgr-plghyb'!H5</f>
        <v>0.74145222656024512</v>
      </c>
      <c r="I5">
        <f>'BPoEFUbVT-HDVs-psgr-plghyb'!I5</f>
        <v>0.74092116346884107</v>
      </c>
      <c r="J5">
        <f>'BPoEFUbVT-HDVs-psgr-plghyb'!J5</f>
        <v>0.73995130388964414</v>
      </c>
      <c r="K5">
        <f>'BPoEFUbVT-HDVs-psgr-plghyb'!K5</f>
        <v>0.73874679080892669</v>
      </c>
      <c r="L5">
        <f>'BPoEFUbVT-HDVs-psgr-plghyb'!L5</f>
        <v>0.73700756884849072</v>
      </c>
      <c r="M5">
        <f>'BPoEFUbVT-HDVs-psgr-plghyb'!M5</f>
        <v>0.73468780597644001</v>
      </c>
      <c r="N5">
        <f>'BPoEFUbVT-HDVs-psgr-plghyb'!N5</f>
        <v>0.73177916998389092</v>
      </c>
      <c r="O5">
        <f>'BPoEFUbVT-HDVs-psgr-plghyb'!O5</f>
        <v>0.72800007633847985</v>
      </c>
      <c r="P5">
        <f>'BPoEFUbVT-HDVs-psgr-plghyb'!P5</f>
        <v>0.72317126217899141</v>
      </c>
      <c r="Q5">
        <f>'BPoEFUbVT-HDVs-psgr-plghyb'!Q5</f>
        <v>0.71711866200439878</v>
      </c>
      <c r="R5">
        <f>'BPoEFUbVT-HDVs-psgr-plghyb'!R5</f>
        <v>0.70988826867607324</v>
      </c>
      <c r="S5">
        <f>'BPoEFUbVT-HDVs-psgr-plghyb'!S5</f>
        <v>0.70105803753956286</v>
      </c>
      <c r="T5">
        <f>'BPoEFUbVT-HDVs-psgr-plghyb'!T5</f>
        <v>0.69045207600143843</v>
      </c>
      <c r="U5">
        <f>'BPoEFUbVT-HDVs-psgr-plghyb'!U5</f>
        <v>0.67793726637236618</v>
      </c>
      <c r="V5">
        <f>'BPoEFUbVT-HDVs-psgr-plghyb'!V5</f>
        <v>0.66385136659496802</v>
      </c>
      <c r="W5">
        <f>'BPoEFUbVT-HDVs-psgr-plghyb'!W5</f>
        <v>0.64760691488927802</v>
      </c>
      <c r="X5">
        <f>'BPoEFUbVT-HDVs-psgr-plghyb'!X5</f>
        <v>0.62940751685088636</v>
      </c>
      <c r="Y5">
        <f>'BPoEFUbVT-HDVs-psgr-plghyb'!Y5</f>
        <v>0.60886695573489558</v>
      </c>
      <c r="Z5">
        <f>'BPoEFUbVT-HDVs-psgr-plghyb'!Z5</f>
        <v>0.58655143738224891</v>
      </c>
      <c r="AA5">
        <f>'BPoEFUbVT-HDVs-psgr-plghyb'!AA5</f>
        <v>0.56266712822449316</v>
      </c>
      <c r="AB5">
        <f>'BPoEFUbVT-HDVs-psgr-plghyb'!AB5</f>
        <v>0.5378326113826678</v>
      </c>
      <c r="AC5">
        <f>'BPoEFUbVT-HDVs-psgr-plghyb'!AC5</f>
        <v>0.51217134012183407</v>
      </c>
      <c r="AD5">
        <f>'BPoEFUbVT-HDVs-psgr-plghyb'!AD5</f>
        <v>0.48573541282775939</v>
      </c>
      <c r="AE5">
        <f>'BPoEFUbVT-HDVs-psgr-plghyb'!AE5</f>
        <v>0.45975631527211164</v>
      </c>
      <c r="AF5">
        <f>'BPoEFUbVT-HDVs-psgr-plghyb'!AF5</f>
        <v>0.43451460547563436</v>
      </c>
      <c r="AG5">
        <f>'BPoEFUbVT-HDVs-psgr-plghyb'!AG5</f>
        <v>0</v>
      </c>
      <c r="AH5">
        <f>'BPoEFUbVT-HDVs-psgr-plghyb'!AH5</f>
        <v>0</v>
      </c>
      <c r="AI5">
        <f>'BPoEFUbVT-HDVs-psgr-plghyb'!AI5</f>
        <v>0</v>
      </c>
      <c r="AJ5">
        <f>'BPoEFUbVT-HDVs-psgr-plghyb'!AJ5</f>
        <v>0</v>
      </c>
      <c r="AK5">
        <f>'BPoEFUbVT-HDVs-psgr-plghyb'!AK5</f>
        <v>0</v>
      </c>
    </row>
    <row r="6" spans="1:37" x14ac:dyDescent="0.35">
      <c r="A6" t="s">
        <v>77</v>
      </c>
      <c r="B6">
        <f>'BPoEFUbVT-HDVs-psgr-plghyb'!B6</f>
        <v>0</v>
      </c>
      <c r="C6">
        <f>'BPoEFUbVT-HDVs-psgr-plghyb'!C6</f>
        <v>0</v>
      </c>
      <c r="D6">
        <f>'BPoEFUbVT-HDVs-psgr-plghyb'!D6</f>
        <v>0</v>
      </c>
      <c r="E6">
        <f>'BPoEFUbVT-HDVs-psgr-plghyb'!E6</f>
        <v>0</v>
      </c>
      <c r="F6">
        <f>'BPoEFUbVT-HDVs-psgr-plghyb'!F6</f>
        <v>0</v>
      </c>
      <c r="G6">
        <f>'BPoEFUbVT-HDVs-psgr-plghyb'!G6</f>
        <v>0</v>
      </c>
      <c r="H6">
        <f>'BPoEFUbVT-HDVs-psgr-plghyb'!H6</f>
        <v>0</v>
      </c>
      <c r="I6">
        <f>'BPoEFUbVT-HDVs-psgr-plghyb'!I6</f>
        <v>0</v>
      </c>
      <c r="J6">
        <f>'BPoEFUbVT-HDVs-psgr-plghyb'!J6</f>
        <v>0</v>
      </c>
      <c r="K6">
        <f>'BPoEFUbVT-HDVs-psgr-plghyb'!K6</f>
        <v>0</v>
      </c>
      <c r="L6">
        <f>'BPoEFUbVT-HDVs-psgr-plghyb'!L6</f>
        <v>0</v>
      </c>
      <c r="M6">
        <f>'BPoEFUbVT-HDVs-psgr-plghyb'!M6</f>
        <v>0</v>
      </c>
      <c r="N6">
        <f>'BPoEFUbVT-HDVs-psgr-plghyb'!N6</f>
        <v>0</v>
      </c>
      <c r="O6">
        <f>'BPoEFUbVT-HDVs-psgr-plghyb'!O6</f>
        <v>0</v>
      </c>
      <c r="P6">
        <f>'BPoEFUbVT-HDVs-psgr-plghyb'!P6</f>
        <v>0</v>
      </c>
      <c r="Q6">
        <f>'BPoEFUbVT-HDVs-psgr-plghyb'!Q6</f>
        <v>0</v>
      </c>
      <c r="R6">
        <f>'BPoEFUbVT-HDVs-psgr-plghyb'!R6</f>
        <v>0</v>
      </c>
      <c r="S6">
        <f>'BPoEFUbVT-HDVs-psgr-plghyb'!S6</f>
        <v>0</v>
      </c>
      <c r="T6">
        <f>'BPoEFUbVT-HDVs-psgr-plghyb'!T6</f>
        <v>0</v>
      </c>
      <c r="U6">
        <f>'BPoEFUbVT-HDVs-psgr-plghyb'!U6</f>
        <v>0</v>
      </c>
      <c r="V6">
        <f>'BPoEFUbVT-HDVs-psgr-plghyb'!V6</f>
        <v>0</v>
      </c>
      <c r="W6">
        <f>'BPoEFUbVT-HDVs-psgr-plghyb'!W6</f>
        <v>0</v>
      </c>
      <c r="X6">
        <f>'BPoEFUbVT-HDVs-psgr-plghyb'!X6</f>
        <v>0</v>
      </c>
      <c r="Y6">
        <f>'BPoEFUbVT-HDVs-psgr-plghyb'!Y6</f>
        <v>0</v>
      </c>
      <c r="Z6">
        <f>'BPoEFUbVT-HDVs-psgr-plghyb'!Z6</f>
        <v>0</v>
      </c>
      <c r="AA6">
        <f>'BPoEFUbVT-HDVs-psgr-plghyb'!AA6</f>
        <v>0</v>
      </c>
      <c r="AB6">
        <f>'BPoEFUbVT-HDVs-psgr-plghyb'!AB6</f>
        <v>0</v>
      </c>
      <c r="AC6">
        <f>'BPoEFUbVT-HDVs-psgr-plghyb'!AC6</f>
        <v>0</v>
      </c>
      <c r="AD6">
        <f>'BPoEFUbVT-HDVs-psgr-plghyb'!AD6</f>
        <v>0</v>
      </c>
      <c r="AE6">
        <f>'BPoEFUbVT-HDVs-psgr-plghyb'!AE6</f>
        <v>0</v>
      </c>
      <c r="AF6">
        <f>'BPoEFUbVT-HDVs-psgr-plghyb'!AF6</f>
        <v>0</v>
      </c>
      <c r="AG6">
        <f>'BPoEFUbVT-HDVs-psgr-plghyb'!AG6</f>
        <v>0</v>
      </c>
      <c r="AH6">
        <f>'BPoEFUbVT-HDVs-psgr-plghyb'!AH6</f>
        <v>0</v>
      </c>
      <c r="AI6">
        <f>'BPoEFUbVT-HDVs-psgr-plghyb'!AI6</f>
        <v>0</v>
      </c>
      <c r="AJ6">
        <f>'BPoEFUbVT-HDVs-psgr-plghyb'!AJ6</f>
        <v>0</v>
      </c>
      <c r="AK6">
        <f>'BPoEFUbVT-HDVs-psgr-plghyb'!AK6</f>
        <v>0</v>
      </c>
    </row>
    <row r="7" spans="1:37" x14ac:dyDescent="0.35">
      <c r="A7" t="s">
        <v>78</v>
      </c>
      <c r="B7">
        <f>'BPoEFUbVT-HDVs-psgr-plghyb'!B7</f>
        <v>0</v>
      </c>
      <c r="C7">
        <f>'BPoEFUbVT-HDVs-psgr-plghyb'!C7</f>
        <v>0</v>
      </c>
      <c r="D7">
        <f>'BPoEFUbVT-HDVs-psgr-plghyb'!D7</f>
        <v>0</v>
      </c>
      <c r="E7">
        <f>'BPoEFUbVT-HDVs-psgr-plghyb'!E7</f>
        <v>0</v>
      </c>
      <c r="F7">
        <f>'BPoEFUbVT-HDVs-psgr-plghyb'!F7</f>
        <v>0</v>
      </c>
      <c r="G7">
        <f>'BPoEFUbVT-HDVs-psgr-plghyb'!G7</f>
        <v>0</v>
      </c>
      <c r="H7">
        <f>'BPoEFUbVT-HDVs-psgr-plghyb'!H7</f>
        <v>0</v>
      </c>
      <c r="I7">
        <f>'BPoEFUbVT-HDVs-psgr-plghyb'!I7</f>
        <v>0</v>
      </c>
      <c r="J7">
        <f>'BPoEFUbVT-HDVs-psgr-plghyb'!J7</f>
        <v>0</v>
      </c>
      <c r="K7">
        <f>'BPoEFUbVT-HDVs-psgr-plghyb'!K7</f>
        <v>0</v>
      </c>
      <c r="L7">
        <f>'BPoEFUbVT-HDVs-psgr-plghyb'!L7</f>
        <v>0</v>
      </c>
      <c r="M7">
        <f>'BPoEFUbVT-HDVs-psgr-plghyb'!M7</f>
        <v>0</v>
      </c>
      <c r="N7">
        <f>'BPoEFUbVT-HDVs-psgr-plghyb'!N7</f>
        <v>0</v>
      </c>
      <c r="O7">
        <f>'BPoEFUbVT-HDVs-psgr-plghyb'!O7</f>
        <v>0</v>
      </c>
      <c r="P7">
        <f>'BPoEFUbVT-HDVs-psgr-plghyb'!P7</f>
        <v>0</v>
      </c>
      <c r="Q7">
        <f>'BPoEFUbVT-HDVs-psgr-plghyb'!Q7</f>
        <v>0</v>
      </c>
      <c r="R7">
        <f>'BPoEFUbVT-HDVs-psgr-plghyb'!R7</f>
        <v>0</v>
      </c>
      <c r="S7">
        <f>'BPoEFUbVT-HDVs-psgr-plghyb'!S7</f>
        <v>0</v>
      </c>
      <c r="T7">
        <f>'BPoEFUbVT-HDVs-psgr-plghyb'!T7</f>
        <v>0</v>
      </c>
      <c r="U7">
        <f>'BPoEFUbVT-HDVs-psgr-plghyb'!U7</f>
        <v>0</v>
      </c>
      <c r="V7">
        <f>'BPoEFUbVT-HDVs-psgr-plghyb'!V7</f>
        <v>0</v>
      </c>
      <c r="W7">
        <f>'BPoEFUbVT-HDVs-psgr-plghyb'!W7</f>
        <v>0</v>
      </c>
      <c r="X7">
        <f>'BPoEFUbVT-HDVs-psgr-plghyb'!X7</f>
        <v>0</v>
      </c>
      <c r="Y7">
        <f>'BPoEFUbVT-HDVs-psgr-plghyb'!Y7</f>
        <v>0</v>
      </c>
      <c r="Z7">
        <f>'BPoEFUbVT-HDVs-psgr-plghyb'!Z7</f>
        <v>0</v>
      </c>
      <c r="AA7">
        <f>'BPoEFUbVT-HDVs-psgr-plghyb'!AA7</f>
        <v>0</v>
      </c>
      <c r="AB7">
        <f>'BPoEFUbVT-HDVs-psgr-plghyb'!AB7</f>
        <v>0</v>
      </c>
      <c r="AC7">
        <f>'BPoEFUbVT-HDVs-psgr-plghyb'!AC7</f>
        <v>0</v>
      </c>
      <c r="AD7">
        <f>'BPoEFUbVT-HDVs-psgr-plghyb'!AD7</f>
        <v>0</v>
      </c>
      <c r="AE7">
        <f>'BPoEFUbVT-HDVs-psgr-plghyb'!AE7</f>
        <v>0</v>
      </c>
      <c r="AF7">
        <f>'BPoEFUbVT-HDVs-psgr-plghyb'!AF7</f>
        <v>0</v>
      </c>
      <c r="AG7">
        <f>'BPoEFUbVT-HDVs-psgr-plghyb'!AG7</f>
        <v>0</v>
      </c>
      <c r="AH7">
        <f>'BPoEFUbVT-HDVs-psgr-plghyb'!AH7</f>
        <v>0</v>
      </c>
      <c r="AI7">
        <f>'BPoEFUbVT-HDVs-psgr-plghyb'!AI7</f>
        <v>0</v>
      </c>
      <c r="AJ7">
        <f>'BPoEFUbVT-HDVs-psgr-plghyb'!AJ7</f>
        <v>0</v>
      </c>
      <c r="AK7">
        <f>'BPoEFUbVT-HDVs-psgr-plghyb'!AK7</f>
        <v>0</v>
      </c>
    </row>
    <row r="8" spans="1:37" x14ac:dyDescent="0.35">
      <c r="A8" t="s">
        <v>79</v>
      </c>
      <c r="B8">
        <f>'BPoEFUbVT-HDVs-psgr-plghyb'!B8</f>
        <v>0</v>
      </c>
      <c r="C8">
        <f>'BPoEFUbVT-HDVs-psgr-plghyb'!C8</f>
        <v>0</v>
      </c>
      <c r="D8">
        <f>'BPoEFUbVT-HDVs-psgr-plghyb'!D8</f>
        <v>0</v>
      </c>
      <c r="E8">
        <f>'BPoEFUbVT-HDVs-psgr-plghyb'!E8</f>
        <v>0</v>
      </c>
      <c r="F8">
        <f>'BPoEFUbVT-HDVs-psgr-plghyb'!F8</f>
        <v>0</v>
      </c>
      <c r="G8">
        <f>'BPoEFUbVT-HDVs-psgr-plghyb'!G8</f>
        <v>0</v>
      </c>
      <c r="H8">
        <f>'BPoEFUbVT-HDVs-psgr-plghyb'!H8</f>
        <v>0</v>
      </c>
      <c r="I8">
        <f>'BPoEFUbVT-HDVs-psgr-plghyb'!I8</f>
        <v>0</v>
      </c>
      <c r="J8">
        <f>'BPoEFUbVT-HDVs-psgr-plghyb'!J8</f>
        <v>0</v>
      </c>
      <c r="K8">
        <f>'BPoEFUbVT-HDVs-psgr-plghyb'!K8</f>
        <v>0</v>
      </c>
      <c r="L8">
        <f>'BPoEFUbVT-HDVs-psgr-plghyb'!L8</f>
        <v>0</v>
      </c>
      <c r="M8">
        <f>'BPoEFUbVT-HDVs-psgr-plghyb'!M8</f>
        <v>0</v>
      </c>
      <c r="N8">
        <f>'BPoEFUbVT-HDVs-psgr-plghyb'!N8</f>
        <v>0</v>
      </c>
      <c r="O8">
        <f>'BPoEFUbVT-HDVs-psgr-plghyb'!O8</f>
        <v>0</v>
      </c>
      <c r="P8">
        <f>'BPoEFUbVT-HDVs-psgr-plghyb'!P8</f>
        <v>0</v>
      </c>
      <c r="Q8">
        <f>'BPoEFUbVT-HDVs-psgr-plghyb'!Q8</f>
        <v>0</v>
      </c>
      <c r="R8">
        <f>'BPoEFUbVT-HDVs-psgr-plghyb'!R8</f>
        <v>0</v>
      </c>
      <c r="S8">
        <f>'BPoEFUbVT-HDVs-psgr-plghyb'!S8</f>
        <v>0</v>
      </c>
      <c r="T8">
        <f>'BPoEFUbVT-HDVs-psgr-plghyb'!T8</f>
        <v>0</v>
      </c>
      <c r="U8">
        <f>'BPoEFUbVT-HDVs-psgr-plghyb'!U8</f>
        <v>0</v>
      </c>
      <c r="V8">
        <f>'BPoEFUbVT-HDVs-psgr-plghyb'!V8</f>
        <v>0</v>
      </c>
      <c r="W8">
        <f>'BPoEFUbVT-HDVs-psgr-plghyb'!W8</f>
        <v>0</v>
      </c>
      <c r="X8">
        <f>'BPoEFUbVT-HDVs-psgr-plghyb'!X8</f>
        <v>0</v>
      </c>
      <c r="Y8">
        <f>'BPoEFUbVT-HDVs-psgr-plghyb'!Y8</f>
        <v>0</v>
      </c>
      <c r="Z8">
        <f>'BPoEFUbVT-HDVs-psgr-plghyb'!Z8</f>
        <v>0</v>
      </c>
      <c r="AA8">
        <f>'BPoEFUbVT-HDVs-psgr-plghyb'!AA8</f>
        <v>0</v>
      </c>
      <c r="AB8">
        <f>'BPoEFUbVT-HDVs-psgr-plghyb'!AB8</f>
        <v>0</v>
      </c>
      <c r="AC8">
        <f>'BPoEFUbVT-HDVs-psgr-plghyb'!AC8</f>
        <v>0</v>
      </c>
      <c r="AD8">
        <f>'BPoEFUbVT-HDVs-psgr-plghyb'!AD8</f>
        <v>0</v>
      </c>
      <c r="AE8">
        <f>'BPoEFUbVT-HDVs-psgr-plghyb'!AE8</f>
        <v>0</v>
      </c>
      <c r="AF8">
        <f>'BPoEFUbVT-HDVs-psgr-plghyb'!AF8</f>
        <v>0</v>
      </c>
      <c r="AG8">
        <f>'BPoEFUbVT-HDVs-psgr-plghyb'!AG8</f>
        <v>0</v>
      </c>
      <c r="AH8">
        <f>'BPoEFUbVT-HDVs-psgr-plghyb'!AH8</f>
        <v>0</v>
      </c>
      <c r="AI8">
        <f>'BPoEFUbVT-HDVs-psgr-plghyb'!AI8</f>
        <v>0</v>
      </c>
      <c r="AJ8">
        <f>'BPoEFUbVT-HDVs-psgr-plghyb'!AJ8</f>
        <v>0</v>
      </c>
      <c r="AK8">
        <f>'BPoEFUbVT-HDVs-psgr-plghyb'!AK8</f>
        <v>0</v>
      </c>
    </row>
    <row r="9" spans="1:37" x14ac:dyDescent="0.35">
      <c r="A9" t="s">
        <v>80</v>
      </c>
      <c r="B9">
        <f>'BPoEFUbVT-HDVs-psgr-plghyb'!B9</f>
        <v>0</v>
      </c>
      <c r="C9">
        <f>'BPoEFUbVT-HDVs-psgr-plghyb'!C9</f>
        <v>0</v>
      </c>
      <c r="D9">
        <f>'BPoEFUbVT-HDVs-psgr-plghyb'!D9</f>
        <v>0</v>
      </c>
      <c r="E9">
        <f>'BPoEFUbVT-HDVs-psgr-plghyb'!E9</f>
        <v>0</v>
      </c>
      <c r="F9">
        <f>'BPoEFUbVT-HDVs-psgr-plghyb'!F9</f>
        <v>0</v>
      </c>
      <c r="G9">
        <f>'BPoEFUbVT-HDVs-psgr-plghyb'!G9</f>
        <v>0</v>
      </c>
      <c r="H9">
        <f>'BPoEFUbVT-HDVs-psgr-plghyb'!H9</f>
        <v>0</v>
      </c>
      <c r="I9">
        <f>'BPoEFUbVT-HDVs-psgr-plghyb'!I9</f>
        <v>0</v>
      </c>
      <c r="J9">
        <f>'BPoEFUbVT-HDVs-psgr-plghyb'!J9</f>
        <v>0</v>
      </c>
      <c r="K9">
        <f>'BPoEFUbVT-HDVs-psgr-plghyb'!K9</f>
        <v>0</v>
      </c>
      <c r="L9">
        <f>'BPoEFUbVT-HDVs-psgr-plghyb'!L9</f>
        <v>0</v>
      </c>
      <c r="M9">
        <f>'BPoEFUbVT-HDVs-psgr-plghyb'!M9</f>
        <v>0</v>
      </c>
      <c r="N9">
        <f>'BPoEFUbVT-HDVs-psgr-plghyb'!N9</f>
        <v>0</v>
      </c>
      <c r="O9">
        <f>'BPoEFUbVT-HDVs-psgr-plghyb'!O9</f>
        <v>0</v>
      </c>
      <c r="P9">
        <f>'BPoEFUbVT-HDVs-psgr-plghyb'!P9</f>
        <v>0</v>
      </c>
      <c r="Q9">
        <f>'BPoEFUbVT-HDVs-psgr-plghyb'!Q9</f>
        <v>0</v>
      </c>
      <c r="R9">
        <f>'BPoEFUbVT-HDVs-psgr-plghyb'!R9</f>
        <v>0</v>
      </c>
      <c r="S9">
        <f>'BPoEFUbVT-HDVs-psgr-plghyb'!S9</f>
        <v>0</v>
      </c>
      <c r="T9">
        <f>'BPoEFUbVT-HDVs-psgr-plghyb'!T9</f>
        <v>0</v>
      </c>
      <c r="U9">
        <f>'BPoEFUbVT-HDVs-psgr-plghyb'!U9</f>
        <v>0</v>
      </c>
      <c r="V9">
        <f>'BPoEFUbVT-HDVs-psgr-plghyb'!V9</f>
        <v>0</v>
      </c>
      <c r="W9">
        <f>'BPoEFUbVT-HDVs-psgr-plghyb'!W9</f>
        <v>0</v>
      </c>
      <c r="X9">
        <f>'BPoEFUbVT-HDVs-psgr-plghyb'!X9</f>
        <v>0</v>
      </c>
      <c r="Y9">
        <f>'BPoEFUbVT-HDVs-psgr-plghyb'!Y9</f>
        <v>0</v>
      </c>
      <c r="Z9">
        <f>'BPoEFUbVT-HDVs-psgr-plghyb'!Z9</f>
        <v>0</v>
      </c>
      <c r="AA9">
        <f>'BPoEFUbVT-HDVs-psgr-plghyb'!AA9</f>
        <v>0</v>
      </c>
      <c r="AB9">
        <f>'BPoEFUbVT-HDVs-psgr-plghyb'!AB9</f>
        <v>0</v>
      </c>
      <c r="AC9">
        <f>'BPoEFUbVT-HDVs-psgr-plghyb'!AC9</f>
        <v>0</v>
      </c>
      <c r="AD9">
        <f>'BPoEFUbVT-HDVs-psgr-plghyb'!AD9</f>
        <v>0</v>
      </c>
      <c r="AE9">
        <f>'BPoEFUbVT-HDVs-psgr-plghyb'!AE9</f>
        <v>0</v>
      </c>
      <c r="AF9">
        <f>'BPoEFUbVT-HDVs-psgr-plghyb'!AF9</f>
        <v>0</v>
      </c>
      <c r="AG9">
        <f>'BPoEFUbVT-HDVs-psgr-plghyb'!AG9</f>
        <v>0</v>
      </c>
      <c r="AH9">
        <f>'BPoEFUbVT-HDVs-psgr-plghyb'!AH9</f>
        <v>0</v>
      </c>
      <c r="AI9">
        <f>'BPoEFUbVT-HDVs-psgr-plghyb'!AI9</f>
        <v>0</v>
      </c>
      <c r="AJ9">
        <f>'BPoEFUbVT-HDVs-psgr-plghyb'!AJ9</f>
        <v>0</v>
      </c>
      <c r="AK9">
        <f>'BPoEFUbVT-HDVs-psgr-plghyb'!AK9</f>
        <v>0</v>
      </c>
    </row>
    <row r="10" spans="1:37" x14ac:dyDescent="0.35">
      <c r="A10" t="s">
        <v>81</v>
      </c>
      <c r="B10">
        <f>'BPoEFUbVT-HDVs-psgr-plghyb'!B10</f>
        <v>0</v>
      </c>
      <c r="C10">
        <f>'BPoEFUbVT-HDVs-psgr-plghyb'!C10</f>
        <v>0</v>
      </c>
      <c r="D10">
        <f>'BPoEFUbVT-HDVs-psgr-plghyb'!D10</f>
        <v>0</v>
      </c>
      <c r="E10">
        <f>'BPoEFUbVT-HDVs-psgr-plghyb'!E10</f>
        <v>0</v>
      </c>
      <c r="F10">
        <f>'BPoEFUbVT-HDVs-psgr-plghyb'!F10</f>
        <v>0</v>
      </c>
      <c r="G10">
        <f>'BPoEFUbVT-HDVs-psgr-plghyb'!G10</f>
        <v>0</v>
      </c>
      <c r="H10">
        <f>'BPoEFUbVT-HDVs-psgr-plghyb'!H10</f>
        <v>0</v>
      </c>
      <c r="I10">
        <f>'BPoEFUbVT-HDVs-psgr-plghyb'!I10</f>
        <v>0</v>
      </c>
      <c r="J10">
        <f>'BPoEFUbVT-HDVs-psgr-plghyb'!J10</f>
        <v>0</v>
      </c>
      <c r="K10">
        <f>'BPoEFUbVT-HDVs-psgr-plghyb'!K10</f>
        <v>0</v>
      </c>
      <c r="L10">
        <f>'BPoEFUbVT-HDVs-psgr-plghyb'!L10</f>
        <v>0</v>
      </c>
      <c r="M10">
        <f>'BPoEFUbVT-HDVs-psgr-plghyb'!M10</f>
        <v>0</v>
      </c>
      <c r="N10">
        <f>'BPoEFUbVT-HDVs-psgr-plghyb'!N10</f>
        <v>0</v>
      </c>
      <c r="O10">
        <f>'BPoEFUbVT-HDVs-psgr-plghyb'!O10</f>
        <v>0</v>
      </c>
      <c r="P10">
        <f>'BPoEFUbVT-HDVs-psgr-plghyb'!P10</f>
        <v>0</v>
      </c>
      <c r="Q10">
        <f>'BPoEFUbVT-HDVs-psgr-plghyb'!Q10</f>
        <v>0</v>
      </c>
      <c r="R10">
        <f>'BPoEFUbVT-HDVs-psgr-plghyb'!R10</f>
        <v>0</v>
      </c>
      <c r="S10">
        <f>'BPoEFUbVT-HDVs-psgr-plghyb'!S10</f>
        <v>0</v>
      </c>
      <c r="T10">
        <f>'BPoEFUbVT-HDVs-psgr-plghyb'!T10</f>
        <v>0</v>
      </c>
      <c r="U10">
        <f>'BPoEFUbVT-HDVs-psgr-plghyb'!U10</f>
        <v>0</v>
      </c>
      <c r="V10">
        <f>'BPoEFUbVT-HDVs-psgr-plghyb'!V10</f>
        <v>0</v>
      </c>
      <c r="W10">
        <f>'BPoEFUbVT-HDVs-psgr-plghyb'!W10</f>
        <v>0</v>
      </c>
      <c r="X10">
        <f>'BPoEFUbVT-HDVs-psgr-plghyb'!X10</f>
        <v>0</v>
      </c>
      <c r="Y10">
        <f>'BPoEFUbVT-HDVs-psgr-plghyb'!Y10</f>
        <v>0</v>
      </c>
      <c r="Z10">
        <f>'BPoEFUbVT-HDVs-psgr-plghyb'!Z10</f>
        <v>0</v>
      </c>
      <c r="AA10">
        <f>'BPoEFUbVT-HDVs-psgr-plghyb'!AA10</f>
        <v>0</v>
      </c>
      <c r="AB10">
        <f>'BPoEFUbVT-HDVs-psgr-plghyb'!AB10</f>
        <v>0</v>
      </c>
      <c r="AC10">
        <f>'BPoEFUbVT-HDVs-psgr-plghyb'!AC10</f>
        <v>0</v>
      </c>
      <c r="AD10">
        <f>'BPoEFUbVT-HDVs-psgr-plghyb'!AD10</f>
        <v>0</v>
      </c>
      <c r="AE10">
        <f>'BPoEFUbVT-HDVs-psgr-plghyb'!AE10</f>
        <v>0</v>
      </c>
      <c r="AF10">
        <f>'BPoEFUbVT-HDVs-psgr-plghyb'!AF10</f>
        <v>0</v>
      </c>
      <c r="AG10">
        <f>'BPoEFUbVT-HDVs-psgr-plghyb'!AG10</f>
        <v>0</v>
      </c>
      <c r="AH10">
        <f>'BPoEFUbVT-HDVs-psgr-plghyb'!AH10</f>
        <v>0</v>
      </c>
      <c r="AI10">
        <f>'BPoEFUbVT-HDVs-psgr-plghyb'!AI10</f>
        <v>0</v>
      </c>
      <c r="AJ10">
        <f>'BPoEFUbVT-HDVs-psgr-plghyb'!AJ10</f>
        <v>0</v>
      </c>
      <c r="AK10">
        <f>'BPoEFUbVT-HDVs-psgr-plghyb'!AK10</f>
        <v>0</v>
      </c>
    </row>
    <row r="11" spans="1:37" x14ac:dyDescent="0.35">
      <c r="A11" t="s">
        <v>82</v>
      </c>
      <c r="B11">
        <f>'BPoEFUbVT-HDVs-psgr-plghyb'!B11</f>
        <v>0</v>
      </c>
      <c r="C11">
        <f>'BPoEFUbVT-HDVs-psgr-plghyb'!C11</f>
        <v>0</v>
      </c>
      <c r="D11">
        <f>'BPoEFUbVT-HDVs-psgr-plghyb'!D11</f>
        <v>0</v>
      </c>
      <c r="E11">
        <f>'BPoEFUbVT-HDVs-psgr-plghyb'!E11</f>
        <v>0</v>
      </c>
      <c r="F11">
        <f>'BPoEFUbVT-HDVs-psgr-plghyb'!F11</f>
        <v>0</v>
      </c>
      <c r="G11">
        <f>'BPoEFUbVT-HDVs-psgr-plghyb'!G11</f>
        <v>0</v>
      </c>
      <c r="H11">
        <f>'BPoEFUbVT-HDVs-psgr-plghyb'!H11</f>
        <v>0</v>
      </c>
      <c r="I11">
        <f>'BPoEFUbVT-HDVs-psgr-plghyb'!I11</f>
        <v>0</v>
      </c>
      <c r="J11">
        <f>'BPoEFUbVT-HDVs-psgr-plghyb'!J11</f>
        <v>0</v>
      </c>
      <c r="K11">
        <f>'BPoEFUbVT-HDVs-psgr-plghyb'!K11</f>
        <v>0</v>
      </c>
      <c r="L11">
        <f>'BPoEFUbVT-HDVs-psgr-plghyb'!L11</f>
        <v>0</v>
      </c>
      <c r="M11">
        <f>'BPoEFUbVT-HDVs-psgr-plghyb'!M11</f>
        <v>0</v>
      </c>
      <c r="N11">
        <f>'BPoEFUbVT-HDVs-psgr-plghyb'!N11</f>
        <v>0</v>
      </c>
      <c r="O11">
        <f>'BPoEFUbVT-HDVs-psgr-plghyb'!O11</f>
        <v>0</v>
      </c>
      <c r="P11">
        <f>'BPoEFUbVT-HDVs-psgr-plghyb'!P11</f>
        <v>0</v>
      </c>
      <c r="Q11">
        <f>'BPoEFUbVT-HDVs-psgr-plghyb'!Q11</f>
        <v>0</v>
      </c>
      <c r="R11">
        <f>'BPoEFUbVT-HDVs-psgr-plghyb'!R11</f>
        <v>0</v>
      </c>
      <c r="S11">
        <f>'BPoEFUbVT-HDVs-psgr-plghyb'!S11</f>
        <v>0</v>
      </c>
      <c r="T11">
        <f>'BPoEFUbVT-HDVs-psgr-plghyb'!T11</f>
        <v>0</v>
      </c>
      <c r="U11">
        <f>'BPoEFUbVT-HDVs-psgr-plghyb'!U11</f>
        <v>0</v>
      </c>
      <c r="V11">
        <f>'BPoEFUbVT-HDVs-psgr-plghyb'!V11</f>
        <v>0</v>
      </c>
      <c r="W11">
        <f>'BPoEFUbVT-HDVs-psgr-plghyb'!W11</f>
        <v>0</v>
      </c>
      <c r="X11">
        <f>'BPoEFUbVT-HDVs-psgr-plghyb'!X11</f>
        <v>0</v>
      </c>
      <c r="Y11">
        <f>'BPoEFUbVT-HDVs-psgr-plghyb'!Y11</f>
        <v>0</v>
      </c>
      <c r="Z11">
        <f>'BPoEFUbVT-HDVs-psgr-plghyb'!Z11</f>
        <v>0</v>
      </c>
      <c r="AA11">
        <f>'BPoEFUbVT-HDVs-psgr-plghyb'!AA11</f>
        <v>0</v>
      </c>
      <c r="AB11">
        <f>'BPoEFUbVT-HDVs-psgr-plghyb'!AB11</f>
        <v>0</v>
      </c>
      <c r="AC11">
        <f>'BPoEFUbVT-HDVs-psgr-plghyb'!AC11</f>
        <v>0</v>
      </c>
      <c r="AD11">
        <f>'BPoEFUbVT-HDVs-psgr-plghyb'!AD11</f>
        <v>0</v>
      </c>
      <c r="AE11">
        <f>'BPoEFUbVT-HDVs-psgr-plghyb'!AE11</f>
        <v>0</v>
      </c>
      <c r="AF11">
        <f>'BPoEFUbVT-HDVs-psgr-plghyb'!AF11</f>
        <v>0</v>
      </c>
      <c r="AG11">
        <f>'BPoEFUbVT-HDVs-psgr-plghyb'!AG11</f>
        <v>0</v>
      </c>
      <c r="AH11">
        <f>'BPoEFUbVT-HDVs-psgr-plghyb'!AH11</f>
        <v>0</v>
      </c>
      <c r="AI11">
        <f>'BPoEFUbVT-HDVs-psgr-plghyb'!AI11</f>
        <v>0</v>
      </c>
      <c r="AJ11">
        <f>'BPoEFUbVT-HDVs-psgr-plghyb'!AJ11</f>
        <v>0</v>
      </c>
      <c r="AK11">
        <f>'BPoEFUbVT-HDVs-psgr-plghyb'!AK11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G11"/>
  <sheetViews>
    <sheetView workbookViewId="0">
      <selection activeCell="B1" sqref="B1:F1048576"/>
    </sheetView>
  </sheetViews>
  <sheetFormatPr defaultColWidth="9.26953125" defaultRowHeight="14.5" x14ac:dyDescent="0.35"/>
  <cols>
    <col min="1" max="1" width="22.54296875" customWidth="1"/>
  </cols>
  <sheetData>
    <row r="1" spans="1:33" ht="29" x14ac:dyDescent="0.3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3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1"/>
    </row>
    <row r="5" spans="1:33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3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"/>
    </row>
    <row r="7" spans="1:33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3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35">
      <c r="A10" t="s">
        <v>81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3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G11"/>
  <sheetViews>
    <sheetView workbookViewId="0">
      <selection activeCell="E32" sqref="E32"/>
    </sheetView>
  </sheetViews>
  <sheetFormatPr defaultColWidth="9.26953125" defaultRowHeight="14.5" x14ac:dyDescent="0.35"/>
  <cols>
    <col min="1" max="1" width="22.54296875" customWidth="1"/>
  </cols>
  <sheetData>
    <row r="1" spans="1:33" ht="29" x14ac:dyDescent="0.3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3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1"/>
    </row>
    <row r="5" spans="1:33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3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"/>
    </row>
    <row r="7" spans="1:33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3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3" x14ac:dyDescent="0.35">
      <c r="A11" t="s">
        <v>82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"/>
  <sheetViews>
    <sheetView workbookViewId="0"/>
  </sheetViews>
  <sheetFormatPr defaultColWidth="9.26953125" defaultRowHeight="14.5" x14ac:dyDescent="0.3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F11"/>
  <sheetViews>
    <sheetView workbookViewId="0">
      <selection activeCell="F6" sqref="F6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F11"/>
  <sheetViews>
    <sheetView workbookViewId="0">
      <selection activeCell="C26" sqref="C26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AF11"/>
  <sheetViews>
    <sheetView workbookViewId="0">
      <selection activeCell="B1" sqref="B1:F1048576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F11"/>
  <sheetViews>
    <sheetView workbookViewId="0">
      <selection activeCell="B26" sqref="B26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F11"/>
  <sheetViews>
    <sheetView workbookViewId="0">
      <selection activeCell="B16" sqref="B16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1"/>
  <sheetViews>
    <sheetView workbookViewId="0">
      <selection activeCell="F27" sqref="F27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0000"/>
  </sheetPr>
  <dimension ref="A1"/>
  <sheetViews>
    <sheetView workbookViewId="0"/>
  </sheetViews>
  <sheetFormatPr defaultColWidth="9.26953125" defaultRowHeight="14.5" x14ac:dyDescent="0.35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F11"/>
  <sheetViews>
    <sheetView workbookViewId="0">
      <selection activeCell="E30" sqref="E30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F11"/>
  <sheetViews>
    <sheetView workbookViewId="0">
      <selection activeCell="B34" sqref="B34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AF11"/>
  <sheetViews>
    <sheetView workbookViewId="0">
      <selection activeCell="B1" sqref="B1:F1048576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F11"/>
  <sheetViews>
    <sheetView workbookViewId="0">
      <selection activeCell="C26" sqref="C26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F11"/>
  <sheetViews>
    <sheetView workbookViewId="0">
      <selection activeCell="B1" sqref="B1:F1048576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FF0000"/>
  </sheetPr>
  <dimension ref="A1"/>
  <sheetViews>
    <sheetView workbookViewId="0"/>
  </sheetViews>
  <sheetFormatPr defaultColWidth="9.26953125" defaultRowHeight="14.5" x14ac:dyDescent="0.35"/>
  <sheetData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F11"/>
  <sheetViews>
    <sheetView workbookViewId="0">
      <selection activeCell="G31" sqref="G31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F11"/>
  <sheetViews>
    <sheetView workbookViewId="0">
      <selection activeCell="H33" sqref="H33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3"/>
  </sheetPr>
  <dimension ref="A1:AF11"/>
  <sheetViews>
    <sheetView workbookViewId="0">
      <selection activeCell="B1" sqref="B1:F1048576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G11"/>
  <sheetViews>
    <sheetView topLeftCell="H1" workbookViewId="0">
      <selection activeCell="AF4" sqref="B4:AF4"/>
    </sheetView>
  </sheetViews>
  <sheetFormatPr defaultColWidth="9.26953125" defaultRowHeight="14.5" x14ac:dyDescent="0.35"/>
  <cols>
    <col min="1" max="1" width="22.54296875" customWidth="1"/>
  </cols>
  <sheetData>
    <row r="1" spans="1:33" ht="29" x14ac:dyDescent="0.3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3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35">
      <c r="A4" t="s">
        <v>75</v>
      </c>
      <c r="B4" s="92">
        <v>0.96260002185862525</v>
      </c>
      <c r="C4" s="92">
        <v>0.96189993553085185</v>
      </c>
      <c r="D4" s="92">
        <v>0.96119996078722758</v>
      </c>
      <c r="E4" s="92">
        <v>0.9604999185507862</v>
      </c>
      <c r="F4" s="92">
        <v>0.95969991277335898</v>
      </c>
      <c r="G4" s="92">
        <v>0.95890007475624184</v>
      </c>
      <c r="H4" s="92">
        <v>0.95810018630087102</v>
      </c>
      <c r="I4" s="92">
        <v>0.95729996303951304</v>
      </c>
      <c r="J4" s="92">
        <v>0.95640000644589918</v>
      </c>
      <c r="K4" s="92">
        <v>0.95569982780851803</v>
      </c>
      <c r="L4" s="92">
        <v>0.95499992881988105</v>
      </c>
      <c r="M4" s="92">
        <v>0.95429993223096199</v>
      </c>
      <c r="N4" s="92">
        <v>0.95359979517119242</v>
      </c>
      <c r="O4" s="92">
        <v>0.95279993036714905</v>
      </c>
      <c r="P4" s="92">
        <v>0.95199995213073785</v>
      </c>
      <c r="Q4" s="92">
        <v>0.95109983147402066</v>
      </c>
      <c r="R4" s="92">
        <v>0.95020017965743131</v>
      </c>
      <c r="S4" s="92">
        <v>0.94920011531829485</v>
      </c>
      <c r="T4" s="92">
        <v>0.94810010713877069</v>
      </c>
      <c r="U4" s="92">
        <v>0.94699986366325795</v>
      </c>
      <c r="V4" s="92">
        <v>0.94590011733841128</v>
      </c>
      <c r="W4" s="92">
        <v>0.94460013278689836</v>
      </c>
      <c r="X4" s="92">
        <v>0.94330000911769019</v>
      </c>
      <c r="Y4" s="92">
        <v>0.94190011779992211</v>
      </c>
      <c r="Z4" s="92">
        <v>0.94040002933455125</v>
      </c>
      <c r="AA4" s="92">
        <v>0.93879986446794605</v>
      </c>
      <c r="AB4" s="92">
        <v>0.93720003530461049</v>
      </c>
      <c r="AC4" s="92">
        <v>0.93549999008518347</v>
      </c>
      <c r="AD4" s="92">
        <v>0.93359990871754606</v>
      </c>
      <c r="AE4" s="1">
        <f>POTEnCIA!AY25/POTEnCIA!AY24</f>
        <v>0.9354597439318284</v>
      </c>
      <c r="AF4" s="1">
        <f>POTEnCIA!AZ25/POTEnCIA!AZ24</f>
        <v>0.93364239320421838</v>
      </c>
      <c r="AG4" s="1"/>
    </row>
    <row r="5" spans="1:33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3" x14ac:dyDescent="0.35">
      <c r="A6" t="s">
        <v>77</v>
      </c>
      <c r="B6" s="1">
        <v>3.7399978141374711E-2</v>
      </c>
      <c r="C6" s="1">
        <v>3.8100064469148126E-2</v>
      </c>
      <c r="D6" s="1">
        <v>3.8800039212772378E-2</v>
      </c>
      <c r="E6" s="1">
        <v>3.9500081449213784E-2</v>
      </c>
      <c r="F6" s="1">
        <v>4.0300087226641017E-2</v>
      </c>
      <c r="G6" s="1">
        <v>4.1099925243758176E-2</v>
      </c>
      <c r="H6" s="1">
        <v>4.1899813699128971E-2</v>
      </c>
      <c r="I6" s="1">
        <v>4.2700036960486971E-2</v>
      </c>
      <c r="J6" s="1">
        <v>4.359999355410081E-2</v>
      </c>
      <c r="K6" s="1">
        <v>4.4300172191482017E-2</v>
      </c>
      <c r="L6" s="1">
        <v>4.5000071180118915E-2</v>
      </c>
      <c r="M6" s="1">
        <v>4.5700067769037976E-2</v>
      </c>
      <c r="N6" s="1">
        <v>4.640020482880753E-2</v>
      </c>
      <c r="O6" s="1">
        <v>4.7200069632850943E-2</v>
      </c>
      <c r="P6" s="1">
        <v>4.8000047869262208E-2</v>
      </c>
      <c r="Q6" s="1">
        <v>4.8900168525979344E-2</v>
      </c>
      <c r="R6" s="1">
        <v>4.9799820342568725E-2</v>
      </c>
      <c r="S6" s="1">
        <v>5.0799884681705189E-2</v>
      </c>
      <c r="T6" s="1">
        <v>5.1899892861229285E-2</v>
      </c>
      <c r="U6" s="1">
        <v>5.3000136336742047E-2</v>
      </c>
      <c r="V6" s="1">
        <v>5.4099882661588744E-2</v>
      </c>
      <c r="W6" s="1">
        <v>5.5399867213101639E-2</v>
      </c>
      <c r="X6" s="1">
        <v>5.6699990882309786E-2</v>
      </c>
      <c r="Y6" s="1">
        <v>5.8099882200077863E-2</v>
      </c>
      <c r="Z6" s="1">
        <v>5.9599970665448795E-2</v>
      </c>
      <c r="AA6" s="1">
        <v>6.1200135532053959E-2</v>
      </c>
      <c r="AB6" s="1">
        <v>6.2799964695389551E-2</v>
      </c>
      <c r="AC6" s="1">
        <v>6.4500009914816553E-2</v>
      </c>
      <c r="AD6" s="1">
        <v>6.6400091282453888E-2</v>
      </c>
      <c r="AE6" s="1">
        <f>POTEnCIA!AY26/POTEnCIA!AY24</f>
        <v>6.4540256068171709E-2</v>
      </c>
      <c r="AF6" s="1">
        <f>POTEnCIA!AZ26/POTEnCIA!AZ24</f>
        <v>6.6357606795781565E-2</v>
      </c>
      <c r="AG6" s="1"/>
    </row>
    <row r="7" spans="1:33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3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3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F11"/>
  <sheetViews>
    <sheetView workbookViewId="0">
      <selection activeCell="J37" sqref="J37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F11"/>
  <sheetViews>
    <sheetView workbookViewId="0">
      <selection activeCell="N21" sqref="N21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FF0000"/>
  </sheetPr>
  <dimension ref="A1"/>
  <sheetViews>
    <sheetView workbookViewId="0"/>
  </sheetViews>
  <sheetFormatPr defaultColWidth="9.26953125" defaultRowHeight="14.5" x14ac:dyDescent="0.35"/>
  <sheetData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F11"/>
  <sheetViews>
    <sheetView workbookViewId="0">
      <selection activeCell="H16" sqref="H16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F11"/>
  <sheetViews>
    <sheetView workbookViewId="0">
      <selection activeCell="J25" sqref="J25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theme="3"/>
  </sheetPr>
  <dimension ref="A1:AF11"/>
  <sheetViews>
    <sheetView workbookViewId="0">
      <selection activeCell="L25" sqref="L25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F11"/>
  <sheetViews>
    <sheetView workbookViewId="0">
      <selection activeCell="I28" sqref="I28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F11"/>
  <sheetViews>
    <sheetView workbookViewId="0">
      <selection activeCell="F18" sqref="F18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FF0000"/>
  </sheetPr>
  <dimension ref="A1"/>
  <sheetViews>
    <sheetView workbookViewId="0"/>
  </sheetViews>
  <sheetFormatPr defaultColWidth="9.26953125" defaultRowHeight="14.5" x14ac:dyDescent="0.35"/>
  <sheetData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F11"/>
  <sheetViews>
    <sheetView workbookViewId="0">
      <selection activeCell="F34" sqref="F34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11"/>
  <sheetViews>
    <sheetView workbookViewId="0">
      <selection activeCell="B7" sqref="B7:AD7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0.93624438914064989</v>
      </c>
      <c r="C5">
        <v>0.93564581289478499</v>
      </c>
      <c r="D5">
        <v>0.93505498114520402</v>
      </c>
      <c r="E5">
        <v>0.93446888653699312</v>
      </c>
      <c r="F5">
        <v>0.93389286484502165</v>
      </c>
      <c r="G5">
        <v>0.93331834594262275</v>
      </c>
      <c r="H5">
        <v>0.93274417952924071</v>
      </c>
      <c r="I5">
        <v>0.93217483070244955</v>
      </c>
      <c r="J5">
        <v>0.93159533589505761</v>
      </c>
      <c r="K5">
        <v>0.93120537379383206</v>
      </c>
      <c r="L5">
        <v>0.93080967646863455</v>
      </c>
      <c r="M5">
        <v>0.93040644293260732</v>
      </c>
      <c r="N5">
        <v>0.92999532485250647</v>
      </c>
      <c r="O5">
        <v>0.92957721831498086</v>
      </c>
      <c r="P5">
        <v>0.92915331271229062</v>
      </c>
      <c r="Q5">
        <v>0.92872209214332024</v>
      </c>
      <c r="R5">
        <v>0.9282837901491735</v>
      </c>
      <c r="S5">
        <v>0.92783760775594881</v>
      </c>
      <c r="T5">
        <v>0.92738580957857342</v>
      </c>
      <c r="U5">
        <v>0.92692919872824275</v>
      </c>
      <c r="V5">
        <v>0.92646664948479662</v>
      </c>
      <c r="W5">
        <v>0.92599978624417567</v>
      </c>
      <c r="X5">
        <v>0.92552933464191767</v>
      </c>
      <c r="Y5">
        <v>0.92505745618731128</v>
      </c>
      <c r="Z5">
        <v>0.92458191539758017</v>
      </c>
      <c r="AA5">
        <v>0.92410157096258405</v>
      </c>
      <c r="AB5">
        <v>0.92362051232714171</v>
      </c>
      <c r="AC5">
        <v>0.92313967026059351</v>
      </c>
      <c r="AD5">
        <v>0.92265927795588309</v>
      </c>
      <c r="AE5">
        <f>POTEnCIA!AY28/POTEnCIA!AY27</f>
        <v>0.92313963853395065</v>
      </c>
      <c r="AF5">
        <f>POTEnCIA!AZ28/POTEnCIA!AZ27</f>
        <v>0.92265921103342596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6.3755610859350081E-2</v>
      </c>
      <c r="C7">
        <v>6.4354187105215052E-2</v>
      </c>
      <c r="D7">
        <v>6.4945018854795949E-2</v>
      </c>
      <c r="E7">
        <v>6.5531113463006843E-2</v>
      </c>
      <c r="F7">
        <v>6.6107135154978403E-2</v>
      </c>
      <c r="G7">
        <v>6.6681654057377235E-2</v>
      </c>
      <c r="H7">
        <v>6.7255820470759342E-2</v>
      </c>
      <c r="I7">
        <v>6.7825169297550433E-2</v>
      </c>
      <c r="J7">
        <v>6.8404664104942364E-2</v>
      </c>
      <c r="K7">
        <v>6.8794626206167941E-2</v>
      </c>
      <c r="L7">
        <v>6.9190323531365464E-2</v>
      </c>
      <c r="M7">
        <v>6.9593557067392689E-2</v>
      </c>
      <c r="N7">
        <v>7.0004675147493492E-2</v>
      </c>
      <c r="O7">
        <v>7.0422781685019198E-2</v>
      </c>
      <c r="P7">
        <v>7.0846687287709431E-2</v>
      </c>
      <c r="Q7">
        <v>7.1277907856679701E-2</v>
      </c>
      <c r="R7">
        <v>7.1716209850826551E-2</v>
      </c>
      <c r="S7">
        <v>7.2162392244051216E-2</v>
      </c>
      <c r="T7">
        <v>7.2614190421426639E-2</v>
      </c>
      <c r="U7">
        <v>7.3070801271757219E-2</v>
      </c>
      <c r="V7">
        <v>7.3533350515203433E-2</v>
      </c>
      <c r="W7">
        <v>7.4000213755824315E-2</v>
      </c>
      <c r="X7">
        <v>7.4470665358082291E-2</v>
      </c>
      <c r="Y7">
        <v>7.4942543812688681E-2</v>
      </c>
      <c r="Z7">
        <v>7.5418084602419805E-2</v>
      </c>
      <c r="AA7">
        <v>7.5898429037415935E-2</v>
      </c>
      <c r="AB7">
        <v>7.6379487672858293E-2</v>
      </c>
      <c r="AC7">
        <v>7.6860329739406472E-2</v>
      </c>
      <c r="AD7">
        <v>7.7340722044116947E-2</v>
      </c>
      <c r="AE7">
        <f>POTEnCIA!AY29/POTEnCIA!AY27</f>
        <v>7.6860361466049479E-2</v>
      </c>
      <c r="AF7">
        <f>POTEnCIA!AZ29/POTEnCIA!AZ27</f>
        <v>7.7340788966574078E-2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F11"/>
  <sheetViews>
    <sheetView workbookViewId="0">
      <selection activeCell="J25" sqref="J25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theme="3"/>
  </sheetPr>
  <dimension ref="A1:AF11"/>
  <sheetViews>
    <sheetView workbookViewId="0">
      <selection activeCell="K31" sqref="K31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F11"/>
  <sheetViews>
    <sheetView workbookViewId="0">
      <selection activeCell="F32" sqref="F32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F11"/>
  <sheetViews>
    <sheetView workbookViewId="0">
      <selection activeCell="K39" sqref="K39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rgb="FFFF0000"/>
  </sheetPr>
  <dimension ref="A1"/>
  <sheetViews>
    <sheetView workbookViewId="0"/>
  </sheetViews>
  <sheetFormatPr defaultColWidth="9.26953125" defaultRowHeight="14.5" x14ac:dyDescent="0.35"/>
  <sheetData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F11"/>
  <sheetViews>
    <sheetView workbookViewId="0">
      <selection activeCell="K44" sqref="K44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F11"/>
  <sheetViews>
    <sheetView workbookViewId="0">
      <selection activeCell="L28" sqref="L28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theme="3"/>
  </sheetPr>
  <dimension ref="A1:AF11"/>
  <sheetViews>
    <sheetView workbookViewId="0">
      <selection activeCell="J37" sqref="J37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F11"/>
  <sheetViews>
    <sheetView workbookViewId="0">
      <selection activeCell="J26" sqref="J26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F11"/>
  <sheetViews>
    <sheetView workbookViewId="0">
      <selection activeCell="A32" sqref="A32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G11"/>
  <sheetViews>
    <sheetView workbookViewId="0">
      <selection activeCell="B4" sqref="B4:AD4"/>
    </sheetView>
  </sheetViews>
  <sheetFormatPr defaultColWidth="9.26953125" defaultRowHeight="14.5" x14ac:dyDescent="0.35"/>
  <cols>
    <col min="1" max="1" width="22.54296875" customWidth="1"/>
  </cols>
  <sheetData>
    <row r="1" spans="1:33" ht="29" x14ac:dyDescent="0.3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35">
      <c r="A2" t="s">
        <v>73</v>
      </c>
      <c r="B2" s="78">
        <v>0.26178707021014919</v>
      </c>
      <c r="C2" s="78">
        <v>0.26118719566179727</v>
      </c>
      <c r="D2" s="78">
        <v>0.26088874241683535</v>
      </c>
      <c r="E2" s="78">
        <v>0.26081301058658679</v>
      </c>
      <c r="F2" s="78">
        <v>0.26091754536924955</v>
      </c>
      <c r="G2" s="78">
        <v>0.26119012790752083</v>
      </c>
      <c r="H2" s="78">
        <v>0.26159448816351311</v>
      </c>
      <c r="I2" s="78">
        <v>0.26216688851563508</v>
      </c>
      <c r="J2" s="78">
        <v>0.26297587277381407</v>
      </c>
      <c r="K2" s="78">
        <v>0.26401134180299807</v>
      </c>
      <c r="L2" s="78">
        <v>0.26525181001625397</v>
      </c>
      <c r="M2" s="78">
        <v>0.26666551691004553</v>
      </c>
      <c r="N2" s="78">
        <v>0.268203410949303</v>
      </c>
      <c r="O2" s="78">
        <v>0.26981340075422872</v>
      </c>
      <c r="P2" s="78">
        <v>0.27146219704611885</v>
      </c>
      <c r="Q2" s="78">
        <v>0.27311514598301212</v>
      </c>
      <c r="R2" s="78">
        <v>0.27475549033714908</v>
      </c>
      <c r="S2" s="78">
        <v>0.2763630958626237</v>
      </c>
      <c r="T2" s="78">
        <v>0.27795062371047835</v>
      </c>
      <c r="U2" s="78">
        <v>0.27951876233574491</v>
      </c>
      <c r="V2" s="78">
        <v>0.28110534913179763</v>
      </c>
      <c r="W2" s="78">
        <v>0.28272533355640134</v>
      </c>
      <c r="X2" s="78">
        <v>0.28440973044751916</v>
      </c>
      <c r="Y2" s="78">
        <v>0.28617823608344378</v>
      </c>
      <c r="Z2" s="78">
        <v>0.28805947008407368</v>
      </c>
      <c r="AA2" s="78">
        <v>0.29007218439969507</v>
      </c>
      <c r="AB2" s="78">
        <v>0.29226004845207659</v>
      </c>
      <c r="AC2" s="78">
        <v>0.29462474816733542</v>
      </c>
      <c r="AD2" s="78">
        <v>0.29719346049046319</v>
      </c>
      <c r="AE2" s="78">
        <f>POTEnCIA!AY37/SUM(POTEnCIA!AY35,POTEnCIA!AY37)</f>
        <v>0.29462468103135731</v>
      </c>
      <c r="AF2" s="78">
        <f>POTEnCIA!AZ37/SUM(POTEnCIA!AZ35,POTEnCIA!AZ37)</f>
        <v>0.29719291440125567</v>
      </c>
    </row>
    <row r="3" spans="1:33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35">
      <c r="A4" t="s">
        <v>75</v>
      </c>
      <c r="B4">
        <v>0.73821292978985076</v>
      </c>
      <c r="C4">
        <v>0.73881280433820273</v>
      </c>
      <c r="D4">
        <v>0.73911125758316465</v>
      </c>
      <c r="E4">
        <v>0.73918698941341321</v>
      </c>
      <c r="F4">
        <v>0.73908245463075051</v>
      </c>
      <c r="G4">
        <v>0.73880987209247917</v>
      </c>
      <c r="H4">
        <v>0.73840551183648695</v>
      </c>
      <c r="I4">
        <v>0.73783311148436492</v>
      </c>
      <c r="J4">
        <v>0.73702412722618593</v>
      </c>
      <c r="K4">
        <v>0.73598865819700199</v>
      </c>
      <c r="L4">
        <v>0.73474818998374603</v>
      </c>
      <c r="M4">
        <v>0.73333448308995453</v>
      </c>
      <c r="N4">
        <v>0.731796589050697</v>
      </c>
      <c r="O4">
        <v>0.73018659924577134</v>
      </c>
      <c r="P4">
        <v>0.72853780295388115</v>
      </c>
      <c r="Q4">
        <v>0.72688485401698788</v>
      </c>
      <c r="R4">
        <v>0.72524450966285092</v>
      </c>
      <c r="S4">
        <v>0.72363690413737625</v>
      </c>
      <c r="T4">
        <v>0.72204937628952159</v>
      </c>
      <c r="U4">
        <v>0.72048123766425509</v>
      </c>
      <c r="V4">
        <v>0.71889465086820237</v>
      </c>
      <c r="W4">
        <v>0.71727466644359861</v>
      </c>
      <c r="X4">
        <v>0.71559026955248084</v>
      </c>
      <c r="Y4">
        <v>0.71382176391655627</v>
      </c>
      <c r="Z4">
        <v>0.71194052991592627</v>
      </c>
      <c r="AA4">
        <v>0.70992781560030493</v>
      </c>
      <c r="AB4">
        <v>0.70773995154792335</v>
      </c>
      <c r="AC4">
        <v>0.70537525183266458</v>
      </c>
      <c r="AD4">
        <v>0.70280653950953675</v>
      </c>
      <c r="AE4">
        <f>POTEnCIA!AY35/SUM(POTEnCIA!AY35,POTEnCIA!AY37)</f>
        <v>0.70537531896864269</v>
      </c>
      <c r="AF4">
        <f>POTEnCIA!AZ35/SUM(POTEnCIA!AZ35,POTEnCIA!AZ37)</f>
        <v>0.70280708559874427</v>
      </c>
      <c r="AG4" s="1"/>
    </row>
    <row r="5" spans="1:33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3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"/>
    </row>
    <row r="7" spans="1:33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3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3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  <ignoredErrors>
    <ignoredError sqref="B5:AF5" formulaRange="1"/>
  </ignoredError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rgb="FFFF0000"/>
  </sheetPr>
  <dimension ref="A1"/>
  <sheetViews>
    <sheetView workbookViewId="0"/>
  </sheetViews>
  <sheetFormatPr defaultColWidth="9.26953125" defaultRowHeight="14.5" x14ac:dyDescent="0.35"/>
  <sheetData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F11"/>
  <sheetViews>
    <sheetView workbookViewId="0">
      <selection activeCell="K48" sqref="K48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F11"/>
  <sheetViews>
    <sheetView workbookViewId="0">
      <selection activeCell="J40" sqref="J40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F11"/>
  <sheetViews>
    <sheetView workbookViewId="0">
      <selection activeCell="B6" sqref="B6:AD6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0.96799602409686203</v>
      </c>
      <c r="C4">
        <v>0.9673477724533579</v>
      </c>
      <c r="D4">
        <v>0.96666111829338031</v>
      </c>
      <c r="E4">
        <v>0.96592361872180399</v>
      </c>
      <c r="F4">
        <v>0.96514809129976697</v>
      </c>
      <c r="G4">
        <v>0.9643597196456748</v>
      </c>
      <c r="H4">
        <v>0.96357145261058808</v>
      </c>
      <c r="I4">
        <v>0.96275940016257922</v>
      </c>
      <c r="J4">
        <v>0.96192009858928174</v>
      </c>
      <c r="K4">
        <v>0.96148156643843175</v>
      </c>
      <c r="L4">
        <v>0.9610551774709124</v>
      </c>
      <c r="M4">
        <v>0.96063896940859039</v>
      </c>
      <c r="N4">
        <v>0.96022120070467831</v>
      </c>
      <c r="O4">
        <v>0.95979912106688114</v>
      </c>
      <c r="P4">
        <v>0.95936969280526918</v>
      </c>
      <c r="Q4">
        <v>0.95894301679923555</v>
      </c>
      <c r="R4">
        <v>0.95850463424720855</v>
      </c>
      <c r="S4">
        <v>0.95805581322803246</v>
      </c>
      <c r="T4">
        <v>0.95759109554992528</v>
      </c>
      <c r="U4">
        <v>0.95711189925929718</v>
      </c>
      <c r="V4">
        <v>0.95662393657257438</v>
      </c>
      <c r="W4">
        <v>0.95613277122454554</v>
      </c>
      <c r="X4">
        <v>0.95563928238182061</v>
      </c>
      <c r="Y4">
        <v>0.95514683260154876</v>
      </c>
      <c r="Z4">
        <v>0.95465056713218899</v>
      </c>
      <c r="AA4">
        <v>0.95414886788578879</v>
      </c>
      <c r="AB4">
        <v>0.95364618537140222</v>
      </c>
      <c r="AC4">
        <v>0.9531409596560646</v>
      </c>
      <c r="AD4">
        <v>0.95263716170716717</v>
      </c>
      <c r="AE4">
        <f>POTEnCIA!AY20/POTEnCIA!AY19</f>
        <v>0.95314087168995587</v>
      </c>
      <c r="AF4">
        <f>POTEnCIA!AZ20/POTEnCIA!AZ19</f>
        <v>0.95263713903654457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3.200397590313802E-2</v>
      </c>
      <c r="C6">
        <v>3.2652227546642126E-2</v>
      </c>
      <c r="D6">
        <v>3.3338881706619639E-2</v>
      </c>
      <c r="E6">
        <v>3.4076381278196018E-2</v>
      </c>
      <c r="F6">
        <v>3.4851908700233032E-2</v>
      </c>
      <c r="G6">
        <v>3.5640280354325225E-2</v>
      </c>
      <c r="H6">
        <v>3.6428547389411946E-2</v>
      </c>
      <c r="I6">
        <v>3.7240599837420792E-2</v>
      </c>
      <c r="J6">
        <v>3.8079901410718313E-2</v>
      </c>
      <c r="K6">
        <v>3.851843356156831E-2</v>
      </c>
      <c r="L6">
        <v>3.8944822529087646E-2</v>
      </c>
      <c r="M6">
        <v>3.9361030591409614E-2</v>
      </c>
      <c r="N6">
        <v>3.9778799295321715E-2</v>
      </c>
      <c r="O6">
        <v>4.0200878933118897E-2</v>
      </c>
      <c r="P6">
        <v>4.0630307194730771E-2</v>
      </c>
      <c r="Q6">
        <v>4.1056983200764494E-2</v>
      </c>
      <c r="R6">
        <v>4.1495365752791495E-2</v>
      </c>
      <c r="S6">
        <v>4.1944186771967581E-2</v>
      </c>
      <c r="T6">
        <v>4.240890445007469E-2</v>
      </c>
      <c r="U6">
        <v>4.2888100740702803E-2</v>
      </c>
      <c r="V6">
        <v>4.3376063427425657E-2</v>
      </c>
      <c r="W6">
        <v>4.3867228775454473E-2</v>
      </c>
      <c r="X6">
        <v>4.4360717618179411E-2</v>
      </c>
      <c r="Y6">
        <v>4.4853167398451251E-2</v>
      </c>
      <c r="Z6">
        <v>4.5349432867811026E-2</v>
      </c>
      <c r="AA6">
        <v>4.5851132114211234E-2</v>
      </c>
      <c r="AB6">
        <v>4.6353814628597771E-2</v>
      </c>
      <c r="AC6">
        <v>4.6859040343935378E-2</v>
      </c>
      <c r="AD6">
        <v>4.736283829283288E-2</v>
      </c>
      <c r="AE6">
        <f>POTEnCIA!AY22/POTEnCIA!AY19</f>
        <v>4.6859128310044025E-2</v>
      </c>
      <c r="AF6">
        <f>POTEnCIA!AZ22/POTEnCIA!AZ19</f>
        <v>4.7362860963455468E-2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F11"/>
  <sheetViews>
    <sheetView workbookViewId="0">
      <selection activeCell="H34" sqref="H34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theme="3"/>
  </sheetPr>
  <dimension ref="A1:AF11"/>
  <sheetViews>
    <sheetView workbookViewId="0">
      <selection activeCell="B5" sqref="B5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f>'BPoEFUbVT-LDVs-psgr-plghyb'!B2</f>
        <v>0.26178707021014919</v>
      </c>
      <c r="C2">
        <f>'BPoEFUbVT-LDVs-psgr-plghyb'!C2</f>
        <v>0.26118719566179727</v>
      </c>
      <c r="D2">
        <f>'BPoEFUbVT-LDVs-psgr-plghyb'!D2</f>
        <v>0.26088874241683535</v>
      </c>
      <c r="E2">
        <f>'BPoEFUbVT-LDVs-psgr-plghyb'!E2</f>
        <v>0.26081301058658679</v>
      </c>
      <c r="F2">
        <f>'BPoEFUbVT-LDVs-psgr-plghyb'!F2</f>
        <v>0.26091754536924955</v>
      </c>
      <c r="G2">
        <f>'BPoEFUbVT-LDVs-psgr-plghyb'!G2</f>
        <v>0.26119012790752083</v>
      </c>
      <c r="H2">
        <f>'BPoEFUbVT-LDVs-psgr-plghyb'!H2</f>
        <v>0.26159448816351311</v>
      </c>
      <c r="I2">
        <f>'BPoEFUbVT-LDVs-psgr-plghyb'!I2</f>
        <v>0.26216688851563508</v>
      </c>
      <c r="J2">
        <f>'BPoEFUbVT-LDVs-psgr-plghyb'!J2</f>
        <v>0.26297587277381407</v>
      </c>
      <c r="K2">
        <f>'BPoEFUbVT-LDVs-psgr-plghyb'!K2</f>
        <v>0.26401134180299807</v>
      </c>
      <c r="L2">
        <f>'BPoEFUbVT-LDVs-psgr-plghyb'!L2</f>
        <v>0.26525181001625397</v>
      </c>
      <c r="M2">
        <f>'BPoEFUbVT-LDVs-psgr-plghyb'!M2</f>
        <v>0.26666551691004553</v>
      </c>
      <c r="N2">
        <f>'BPoEFUbVT-LDVs-psgr-plghyb'!N2</f>
        <v>0.268203410949303</v>
      </c>
      <c r="O2">
        <f>'BPoEFUbVT-LDVs-psgr-plghyb'!O2</f>
        <v>0.26981340075422872</v>
      </c>
      <c r="P2">
        <f>'BPoEFUbVT-LDVs-psgr-plghyb'!P2</f>
        <v>0.27146219704611885</v>
      </c>
      <c r="Q2">
        <f>'BPoEFUbVT-LDVs-psgr-plghyb'!Q2</f>
        <v>0.27311514598301212</v>
      </c>
      <c r="R2">
        <f>'BPoEFUbVT-LDVs-psgr-plghyb'!R2</f>
        <v>0.27475549033714908</v>
      </c>
      <c r="S2">
        <f>'BPoEFUbVT-LDVs-psgr-plghyb'!S2</f>
        <v>0.2763630958626237</v>
      </c>
      <c r="T2">
        <f>'BPoEFUbVT-LDVs-psgr-plghyb'!T2</f>
        <v>0.27795062371047835</v>
      </c>
      <c r="U2">
        <f>'BPoEFUbVT-LDVs-psgr-plghyb'!U2</f>
        <v>0.27951876233574491</v>
      </c>
      <c r="V2">
        <f>'BPoEFUbVT-LDVs-psgr-plghyb'!V2</f>
        <v>0.28110534913179763</v>
      </c>
      <c r="W2">
        <f>'BPoEFUbVT-LDVs-psgr-plghyb'!W2</f>
        <v>0.28272533355640134</v>
      </c>
      <c r="X2">
        <f>'BPoEFUbVT-LDVs-psgr-plghyb'!X2</f>
        <v>0.28440973044751916</v>
      </c>
      <c r="Y2">
        <f>'BPoEFUbVT-LDVs-psgr-plghyb'!Y2</f>
        <v>0.28617823608344378</v>
      </c>
      <c r="Z2">
        <f>'BPoEFUbVT-LDVs-psgr-plghyb'!Z2</f>
        <v>0.28805947008407368</v>
      </c>
      <c r="AA2">
        <f>'BPoEFUbVT-LDVs-psgr-plghyb'!AA2</f>
        <v>0.29007218439969507</v>
      </c>
      <c r="AB2">
        <f>'BPoEFUbVT-LDVs-psgr-plghyb'!AB2</f>
        <v>0.29226004845207659</v>
      </c>
      <c r="AC2">
        <f>'BPoEFUbVT-LDVs-psgr-plghyb'!AC2</f>
        <v>0.29462474816733542</v>
      </c>
      <c r="AD2">
        <f>'BPoEFUbVT-LDVs-psgr-plghyb'!AD2</f>
        <v>0.29719346049046319</v>
      </c>
      <c r="AE2">
        <f>'BPoEFUbVT-LDVs-psgr-plghyb'!AE2</f>
        <v>0.29462468103135731</v>
      </c>
      <c r="AF2">
        <f>'BPoEFUbVT-LDVs-psgr-plghyb'!AF2</f>
        <v>0.29719291440125567</v>
      </c>
    </row>
    <row r="3" spans="1:32" x14ac:dyDescent="0.35">
      <c r="A3" t="s">
        <v>74</v>
      </c>
      <c r="B3">
        <f>'BPoEFUbVT-LDVs-psgr-plghyb'!B3</f>
        <v>0</v>
      </c>
      <c r="C3">
        <f>'BPoEFUbVT-LDVs-psgr-plghyb'!C3</f>
        <v>0</v>
      </c>
      <c r="D3">
        <f>'BPoEFUbVT-LDVs-psgr-plghyb'!D3</f>
        <v>0</v>
      </c>
      <c r="E3">
        <f>'BPoEFUbVT-LDVs-psgr-plghyb'!E3</f>
        <v>0</v>
      </c>
      <c r="F3">
        <f>'BPoEFUbVT-LDVs-psgr-plghyb'!F3</f>
        <v>0</v>
      </c>
      <c r="G3">
        <f>'BPoEFUbVT-LDVs-psgr-plghyb'!G3</f>
        <v>0</v>
      </c>
      <c r="H3">
        <f>'BPoEFUbVT-LDVs-psgr-plghyb'!H3</f>
        <v>0</v>
      </c>
      <c r="I3">
        <f>'BPoEFUbVT-LDVs-psgr-plghyb'!I3</f>
        <v>0</v>
      </c>
      <c r="J3">
        <f>'BPoEFUbVT-LDVs-psgr-plghyb'!J3</f>
        <v>0</v>
      </c>
      <c r="K3">
        <f>'BPoEFUbVT-LDVs-psgr-plghyb'!K3</f>
        <v>0</v>
      </c>
      <c r="L3">
        <f>'BPoEFUbVT-LDVs-psgr-plghyb'!L3</f>
        <v>0</v>
      </c>
      <c r="M3">
        <f>'BPoEFUbVT-LDVs-psgr-plghyb'!M3</f>
        <v>0</v>
      </c>
      <c r="N3">
        <f>'BPoEFUbVT-LDVs-psgr-plghyb'!N3</f>
        <v>0</v>
      </c>
      <c r="O3">
        <f>'BPoEFUbVT-LDVs-psgr-plghyb'!O3</f>
        <v>0</v>
      </c>
      <c r="P3">
        <f>'BPoEFUbVT-LDVs-psgr-plghyb'!P3</f>
        <v>0</v>
      </c>
      <c r="Q3">
        <f>'BPoEFUbVT-LDVs-psgr-plghyb'!Q3</f>
        <v>0</v>
      </c>
      <c r="R3">
        <f>'BPoEFUbVT-LDVs-psgr-plghyb'!R3</f>
        <v>0</v>
      </c>
      <c r="S3">
        <f>'BPoEFUbVT-LDVs-psgr-plghyb'!S3</f>
        <v>0</v>
      </c>
      <c r="T3">
        <f>'BPoEFUbVT-LDVs-psgr-plghyb'!T3</f>
        <v>0</v>
      </c>
      <c r="U3">
        <f>'BPoEFUbVT-LDVs-psgr-plghyb'!U3</f>
        <v>0</v>
      </c>
      <c r="V3">
        <f>'BPoEFUbVT-LDVs-psgr-plghyb'!V3</f>
        <v>0</v>
      </c>
      <c r="W3">
        <f>'BPoEFUbVT-LDVs-psgr-plghyb'!W3</f>
        <v>0</v>
      </c>
      <c r="X3">
        <f>'BPoEFUbVT-LDVs-psgr-plghyb'!X3</f>
        <v>0</v>
      </c>
      <c r="Y3">
        <f>'BPoEFUbVT-LDVs-psgr-plghyb'!Y3</f>
        <v>0</v>
      </c>
      <c r="Z3">
        <f>'BPoEFUbVT-LDVs-psgr-plghyb'!Z3</f>
        <v>0</v>
      </c>
      <c r="AA3">
        <f>'BPoEFUbVT-LDVs-psgr-plghyb'!AA3</f>
        <v>0</v>
      </c>
      <c r="AB3">
        <f>'BPoEFUbVT-LDVs-psgr-plghyb'!AB3</f>
        <v>0</v>
      </c>
      <c r="AC3">
        <f>'BPoEFUbVT-LDVs-psgr-plghyb'!AC3</f>
        <v>0</v>
      </c>
      <c r="AD3">
        <f>'BPoEFUbVT-LDVs-psgr-plghyb'!AD3</f>
        <v>0</v>
      </c>
      <c r="AE3">
        <f>'BPoEFUbVT-LDVs-psgr-plghyb'!AE3</f>
        <v>0</v>
      </c>
      <c r="AF3">
        <f>'BPoEFUbVT-LDVs-psgr-plghyb'!AF3</f>
        <v>0</v>
      </c>
    </row>
    <row r="4" spans="1:32" x14ac:dyDescent="0.35">
      <c r="A4" t="s">
        <v>75</v>
      </c>
      <c r="B4">
        <f>'BPoEFUbVT-LDVs-psgr-plghyb'!B4</f>
        <v>0.73821292978985076</v>
      </c>
      <c r="C4">
        <f>'BPoEFUbVT-LDVs-psgr-plghyb'!C4</f>
        <v>0.73881280433820273</v>
      </c>
      <c r="D4">
        <f>'BPoEFUbVT-LDVs-psgr-plghyb'!D4</f>
        <v>0.73911125758316465</v>
      </c>
      <c r="E4">
        <f>'BPoEFUbVT-LDVs-psgr-plghyb'!E4</f>
        <v>0.73918698941341321</v>
      </c>
      <c r="F4">
        <f>'BPoEFUbVT-LDVs-psgr-plghyb'!F4</f>
        <v>0.73908245463075051</v>
      </c>
      <c r="G4">
        <f>'BPoEFUbVT-LDVs-psgr-plghyb'!G4</f>
        <v>0.73880987209247917</v>
      </c>
      <c r="H4">
        <f>'BPoEFUbVT-LDVs-psgr-plghyb'!H4</f>
        <v>0.73840551183648695</v>
      </c>
      <c r="I4">
        <f>'BPoEFUbVT-LDVs-psgr-plghyb'!I4</f>
        <v>0.73783311148436492</v>
      </c>
      <c r="J4">
        <f>'BPoEFUbVT-LDVs-psgr-plghyb'!J4</f>
        <v>0.73702412722618593</v>
      </c>
      <c r="K4">
        <f>'BPoEFUbVT-LDVs-psgr-plghyb'!K4</f>
        <v>0.73598865819700199</v>
      </c>
      <c r="L4">
        <f>'BPoEFUbVT-LDVs-psgr-plghyb'!L4</f>
        <v>0.73474818998374603</v>
      </c>
      <c r="M4">
        <f>'BPoEFUbVT-LDVs-psgr-plghyb'!M4</f>
        <v>0.73333448308995453</v>
      </c>
      <c r="N4">
        <f>'BPoEFUbVT-LDVs-psgr-plghyb'!N4</f>
        <v>0.731796589050697</v>
      </c>
      <c r="O4">
        <f>'BPoEFUbVT-LDVs-psgr-plghyb'!O4</f>
        <v>0.73018659924577134</v>
      </c>
      <c r="P4">
        <f>'BPoEFUbVT-LDVs-psgr-plghyb'!P4</f>
        <v>0.72853780295388115</v>
      </c>
      <c r="Q4">
        <f>'BPoEFUbVT-LDVs-psgr-plghyb'!Q4</f>
        <v>0.72688485401698788</v>
      </c>
      <c r="R4">
        <f>'BPoEFUbVT-LDVs-psgr-plghyb'!R4</f>
        <v>0.72524450966285092</v>
      </c>
      <c r="S4">
        <f>'BPoEFUbVT-LDVs-psgr-plghyb'!S4</f>
        <v>0.72363690413737625</v>
      </c>
      <c r="T4">
        <f>'BPoEFUbVT-LDVs-psgr-plghyb'!T4</f>
        <v>0.72204937628952159</v>
      </c>
      <c r="U4">
        <f>'BPoEFUbVT-LDVs-psgr-plghyb'!U4</f>
        <v>0.72048123766425509</v>
      </c>
      <c r="V4">
        <f>'BPoEFUbVT-LDVs-psgr-plghyb'!V4</f>
        <v>0.71889465086820237</v>
      </c>
      <c r="W4">
        <f>'BPoEFUbVT-LDVs-psgr-plghyb'!W4</f>
        <v>0.71727466644359861</v>
      </c>
      <c r="X4">
        <f>'BPoEFUbVT-LDVs-psgr-plghyb'!X4</f>
        <v>0.71559026955248084</v>
      </c>
      <c r="Y4">
        <f>'BPoEFUbVT-LDVs-psgr-plghyb'!Y4</f>
        <v>0.71382176391655627</v>
      </c>
      <c r="Z4">
        <f>'BPoEFUbVT-LDVs-psgr-plghyb'!Z4</f>
        <v>0.71194052991592627</v>
      </c>
      <c r="AA4">
        <f>'BPoEFUbVT-LDVs-psgr-plghyb'!AA4</f>
        <v>0.70992781560030493</v>
      </c>
      <c r="AB4">
        <f>'BPoEFUbVT-LDVs-psgr-plghyb'!AB4</f>
        <v>0.70773995154792335</v>
      </c>
      <c r="AC4">
        <f>'BPoEFUbVT-LDVs-psgr-plghyb'!AC4</f>
        <v>0.70537525183266458</v>
      </c>
      <c r="AD4">
        <f>'BPoEFUbVT-LDVs-psgr-plghyb'!AD4</f>
        <v>0.70280653950953675</v>
      </c>
      <c r="AE4">
        <f>'BPoEFUbVT-LDVs-psgr-plghyb'!AE4</f>
        <v>0.70537531896864269</v>
      </c>
      <c r="AF4">
        <f>'BPoEFUbVT-LDVs-psgr-plghyb'!AF4</f>
        <v>0.70280708559874427</v>
      </c>
    </row>
    <row r="5" spans="1:32" x14ac:dyDescent="0.35">
      <c r="A5" t="s">
        <v>76</v>
      </c>
      <c r="B5">
        <f>'BPoEFUbVT-LDVs-psgr-plghyb'!B5</f>
        <v>0</v>
      </c>
      <c r="C5">
        <f>'BPoEFUbVT-LDVs-psgr-plghyb'!C5</f>
        <v>0</v>
      </c>
      <c r="D5">
        <f>'BPoEFUbVT-LDVs-psgr-plghyb'!D5</f>
        <v>0</v>
      </c>
      <c r="E5">
        <f>'BPoEFUbVT-LDVs-psgr-plghyb'!E5</f>
        <v>0</v>
      </c>
      <c r="F5">
        <f>'BPoEFUbVT-LDVs-psgr-plghyb'!F5</f>
        <v>0</v>
      </c>
      <c r="G5">
        <f>'BPoEFUbVT-LDVs-psgr-plghyb'!G5</f>
        <v>0</v>
      </c>
      <c r="H5">
        <f>'BPoEFUbVT-LDVs-psgr-plghyb'!H5</f>
        <v>0</v>
      </c>
      <c r="I5">
        <f>'BPoEFUbVT-LDVs-psgr-plghyb'!I5</f>
        <v>0</v>
      </c>
      <c r="J5">
        <f>'BPoEFUbVT-LDVs-psgr-plghyb'!J5</f>
        <v>0</v>
      </c>
      <c r="K5">
        <f>'BPoEFUbVT-LDVs-psgr-plghyb'!K5</f>
        <v>0</v>
      </c>
      <c r="L5">
        <f>'BPoEFUbVT-LDVs-psgr-plghyb'!L5</f>
        <v>0</v>
      </c>
      <c r="M5">
        <f>'BPoEFUbVT-LDVs-psgr-plghyb'!M5</f>
        <v>0</v>
      </c>
      <c r="N5">
        <f>'BPoEFUbVT-LDVs-psgr-plghyb'!N5</f>
        <v>0</v>
      </c>
      <c r="O5">
        <f>'BPoEFUbVT-LDVs-psgr-plghyb'!O5</f>
        <v>0</v>
      </c>
      <c r="P5">
        <f>'BPoEFUbVT-LDVs-psgr-plghyb'!P5</f>
        <v>0</v>
      </c>
      <c r="Q5">
        <f>'BPoEFUbVT-LDVs-psgr-plghyb'!Q5</f>
        <v>0</v>
      </c>
      <c r="R5">
        <f>'BPoEFUbVT-LDVs-psgr-plghyb'!R5</f>
        <v>0</v>
      </c>
      <c r="S5">
        <f>'BPoEFUbVT-LDVs-psgr-plghyb'!S5</f>
        <v>0</v>
      </c>
      <c r="T5">
        <f>'BPoEFUbVT-LDVs-psgr-plghyb'!T5</f>
        <v>0</v>
      </c>
      <c r="U5">
        <f>'BPoEFUbVT-LDVs-psgr-plghyb'!U5</f>
        <v>0</v>
      </c>
      <c r="V5">
        <f>'BPoEFUbVT-LDVs-psgr-plghyb'!V5</f>
        <v>0</v>
      </c>
      <c r="W5">
        <f>'BPoEFUbVT-LDVs-psgr-plghyb'!W5</f>
        <v>0</v>
      </c>
      <c r="X5">
        <f>'BPoEFUbVT-LDVs-psgr-plghyb'!X5</f>
        <v>0</v>
      </c>
      <c r="Y5">
        <f>'BPoEFUbVT-LDVs-psgr-plghyb'!Y5</f>
        <v>0</v>
      </c>
      <c r="Z5">
        <f>'BPoEFUbVT-LDVs-psgr-plghyb'!Z5</f>
        <v>0</v>
      </c>
      <c r="AA5">
        <f>'BPoEFUbVT-LDVs-psgr-plghyb'!AA5</f>
        <v>0</v>
      </c>
      <c r="AB5">
        <f>'BPoEFUbVT-LDVs-psgr-plghyb'!AB5</f>
        <v>0</v>
      </c>
      <c r="AC5">
        <f>'BPoEFUbVT-LDVs-psgr-plghyb'!AC5</f>
        <v>0</v>
      </c>
      <c r="AD5">
        <f>'BPoEFUbVT-LDVs-psgr-plghyb'!AD5</f>
        <v>0</v>
      </c>
      <c r="AE5">
        <f>'BPoEFUbVT-LDVs-psgr-plghyb'!AE5</f>
        <v>0</v>
      </c>
      <c r="AF5">
        <f>'BPoEFUbVT-LDVs-psgr-plghyb'!AF5</f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G11"/>
  <sheetViews>
    <sheetView workbookViewId="0">
      <selection activeCell="J28" sqref="J28"/>
    </sheetView>
  </sheetViews>
  <sheetFormatPr defaultColWidth="9.26953125" defaultRowHeight="14.5" x14ac:dyDescent="0.35"/>
  <cols>
    <col min="1" max="1" width="22.54296875" customWidth="1"/>
  </cols>
  <sheetData>
    <row r="1" spans="1:33" ht="29" x14ac:dyDescent="0.3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3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1"/>
    </row>
    <row r="5" spans="1:33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3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"/>
    </row>
    <row r="7" spans="1:33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3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35">
      <c r="A10" t="s">
        <v>81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3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G11"/>
  <sheetViews>
    <sheetView workbookViewId="0">
      <selection activeCell="H39" sqref="H39:H40"/>
    </sheetView>
  </sheetViews>
  <sheetFormatPr defaultColWidth="9.26953125" defaultRowHeight="14.5" x14ac:dyDescent="0.35"/>
  <cols>
    <col min="1" max="1" width="22.54296875" customWidth="1"/>
  </cols>
  <sheetData>
    <row r="1" spans="1:33" ht="29" x14ac:dyDescent="0.3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3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1"/>
    </row>
    <row r="5" spans="1:33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3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"/>
    </row>
    <row r="7" spans="1:33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3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3" x14ac:dyDescent="0.35">
      <c r="A11" t="s">
        <v>82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rgb="FFFF0000"/>
  </sheetPr>
  <dimension ref="A1"/>
  <sheetViews>
    <sheetView workbookViewId="0"/>
  </sheetViews>
  <sheetFormatPr defaultColWidth="9.26953125" defaultRowHeight="14.5" x14ac:dyDescent="0.35"/>
  <sheetData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F11"/>
  <sheetViews>
    <sheetView workbookViewId="0">
      <selection activeCell="J24" sqref="J24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G11"/>
  <sheetViews>
    <sheetView workbookViewId="0"/>
  </sheetViews>
  <sheetFormatPr defaultColWidth="9.26953125" defaultRowHeight="14.5" x14ac:dyDescent="0.35"/>
  <cols>
    <col min="1" max="1" width="22.54296875" customWidth="1"/>
  </cols>
  <sheetData>
    <row r="1" spans="1:33" ht="29" x14ac:dyDescent="0.3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3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1"/>
    </row>
    <row r="5" spans="1:33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3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"/>
    </row>
    <row r="7" spans="1:33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3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35">
      <c r="A10" t="s">
        <v>81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3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F11"/>
  <sheetViews>
    <sheetView workbookViewId="0">
      <selection activeCell="F37" sqref="F37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F11"/>
  <sheetViews>
    <sheetView workbookViewId="0">
      <selection activeCell="U29" sqref="U29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75</v>
      </c>
      <c r="B4">
        <f>'BPoEFUbVT-mtrbks-psgr-gasveh'!B4</f>
        <v>0.96799602409686203</v>
      </c>
      <c r="C4">
        <f>'BPoEFUbVT-mtrbks-psgr-gasveh'!C4</f>
        <v>0.9673477724533579</v>
      </c>
      <c r="D4">
        <f>'BPoEFUbVT-mtrbks-psgr-gasveh'!D4</f>
        <v>0.96666111829338031</v>
      </c>
      <c r="E4">
        <f>'BPoEFUbVT-mtrbks-psgr-gasveh'!E4</f>
        <v>0.96592361872180399</v>
      </c>
      <c r="F4">
        <f>'BPoEFUbVT-mtrbks-psgr-gasveh'!F4</f>
        <v>0.96514809129976697</v>
      </c>
      <c r="G4">
        <f>'BPoEFUbVT-mtrbks-psgr-gasveh'!G4</f>
        <v>0.9643597196456748</v>
      </c>
      <c r="H4">
        <f>'BPoEFUbVT-mtrbks-psgr-gasveh'!H4</f>
        <v>0.96357145261058808</v>
      </c>
      <c r="I4">
        <f>'BPoEFUbVT-mtrbks-psgr-gasveh'!I4</f>
        <v>0.96275940016257922</v>
      </c>
      <c r="J4">
        <f>'BPoEFUbVT-mtrbks-psgr-gasveh'!J4</f>
        <v>0.96192009858928174</v>
      </c>
      <c r="K4">
        <f>'BPoEFUbVT-mtrbks-psgr-gasveh'!K4</f>
        <v>0.96148156643843175</v>
      </c>
      <c r="L4">
        <f>'BPoEFUbVT-mtrbks-psgr-gasveh'!L4</f>
        <v>0.9610551774709124</v>
      </c>
      <c r="M4">
        <f>'BPoEFUbVT-mtrbks-psgr-gasveh'!M4</f>
        <v>0.96063896940859039</v>
      </c>
      <c r="N4">
        <f>'BPoEFUbVT-mtrbks-psgr-gasveh'!N4</f>
        <v>0.96022120070467831</v>
      </c>
      <c r="O4">
        <f>'BPoEFUbVT-mtrbks-psgr-gasveh'!O4</f>
        <v>0.95979912106688114</v>
      </c>
      <c r="P4">
        <f>'BPoEFUbVT-mtrbks-psgr-gasveh'!P4</f>
        <v>0.95936969280526918</v>
      </c>
      <c r="Q4">
        <f>'BPoEFUbVT-mtrbks-psgr-gasveh'!Q4</f>
        <v>0.95894301679923555</v>
      </c>
      <c r="R4">
        <f>'BPoEFUbVT-mtrbks-psgr-gasveh'!R4</f>
        <v>0.95850463424720855</v>
      </c>
      <c r="S4">
        <f>'BPoEFUbVT-mtrbks-psgr-gasveh'!S4</f>
        <v>0.95805581322803246</v>
      </c>
      <c r="T4">
        <f>'BPoEFUbVT-mtrbks-psgr-gasveh'!T4</f>
        <v>0.95759109554992528</v>
      </c>
      <c r="U4">
        <f>'BPoEFUbVT-mtrbks-psgr-gasveh'!U4</f>
        <v>0.95711189925929718</v>
      </c>
      <c r="V4">
        <f>'BPoEFUbVT-mtrbks-psgr-gasveh'!V4</f>
        <v>0.95662393657257438</v>
      </c>
      <c r="W4">
        <f>'BPoEFUbVT-mtrbks-psgr-gasveh'!W4</f>
        <v>0.95613277122454554</v>
      </c>
      <c r="X4">
        <f>'BPoEFUbVT-mtrbks-psgr-gasveh'!X4</f>
        <v>0.95563928238182061</v>
      </c>
      <c r="Y4">
        <f>'BPoEFUbVT-mtrbks-psgr-gasveh'!Y4</f>
        <v>0.95514683260154876</v>
      </c>
      <c r="Z4">
        <f>'BPoEFUbVT-mtrbks-psgr-gasveh'!Z4</f>
        <v>0.95465056713218899</v>
      </c>
      <c r="AA4">
        <f>'BPoEFUbVT-mtrbks-psgr-gasveh'!AA4</f>
        <v>0.95414886788578879</v>
      </c>
      <c r="AB4">
        <f>'BPoEFUbVT-mtrbks-psgr-gasveh'!AB4</f>
        <v>0.95364618537140222</v>
      </c>
      <c r="AC4">
        <f>'BPoEFUbVT-mtrbks-psgr-gasveh'!AC4</f>
        <v>0.9531409596560646</v>
      </c>
      <c r="AD4">
        <f>'BPoEFUbVT-mtrbks-psgr-gasveh'!AD4</f>
        <v>0.95263716170716717</v>
      </c>
      <c r="AE4">
        <f>'BPoEFUbVT-mtrbks-psgr-gasveh'!AE4</f>
        <v>0.95314087168995587</v>
      </c>
      <c r="AF4">
        <f>'BPoEFUbVT-mtrbks-psgr-gasveh'!AF4</f>
        <v>0.95263713903654457</v>
      </c>
    </row>
    <row r="5" spans="1:32" x14ac:dyDescent="0.35">
      <c r="A5" t="s">
        <v>76</v>
      </c>
      <c r="B5">
        <f>'BPoEFUbVT-mtrbks-psgr-gasveh'!B5</f>
        <v>0</v>
      </c>
      <c r="C5">
        <f>'BPoEFUbVT-mtrbks-psgr-gasveh'!C5</f>
        <v>0</v>
      </c>
      <c r="D5">
        <f>'BPoEFUbVT-mtrbks-psgr-gasveh'!D5</f>
        <v>0</v>
      </c>
      <c r="E5">
        <f>'BPoEFUbVT-mtrbks-psgr-gasveh'!E5</f>
        <v>0</v>
      </c>
      <c r="F5">
        <f>'BPoEFUbVT-mtrbks-psgr-gasveh'!F5</f>
        <v>0</v>
      </c>
      <c r="G5">
        <f>'BPoEFUbVT-mtrbks-psgr-gasveh'!G5</f>
        <v>0</v>
      </c>
      <c r="H5">
        <f>'BPoEFUbVT-mtrbks-psgr-gasveh'!H5</f>
        <v>0</v>
      </c>
      <c r="I5">
        <f>'BPoEFUbVT-mtrbks-psgr-gasveh'!I5</f>
        <v>0</v>
      </c>
      <c r="J5">
        <f>'BPoEFUbVT-mtrbks-psgr-gasveh'!J5</f>
        <v>0</v>
      </c>
      <c r="K5">
        <f>'BPoEFUbVT-mtrbks-psgr-gasveh'!K5</f>
        <v>0</v>
      </c>
      <c r="L5">
        <f>'BPoEFUbVT-mtrbks-psgr-gasveh'!L5</f>
        <v>0</v>
      </c>
      <c r="M5">
        <f>'BPoEFUbVT-mtrbks-psgr-gasveh'!M5</f>
        <v>0</v>
      </c>
      <c r="N5">
        <f>'BPoEFUbVT-mtrbks-psgr-gasveh'!N5</f>
        <v>0</v>
      </c>
      <c r="O5">
        <f>'BPoEFUbVT-mtrbks-psgr-gasveh'!O5</f>
        <v>0</v>
      </c>
      <c r="P5">
        <f>'BPoEFUbVT-mtrbks-psgr-gasveh'!P5</f>
        <v>0</v>
      </c>
      <c r="Q5">
        <f>'BPoEFUbVT-mtrbks-psgr-gasveh'!Q5</f>
        <v>0</v>
      </c>
      <c r="R5">
        <f>'BPoEFUbVT-mtrbks-psgr-gasveh'!R5</f>
        <v>0</v>
      </c>
      <c r="S5">
        <f>'BPoEFUbVT-mtrbks-psgr-gasveh'!S5</f>
        <v>0</v>
      </c>
      <c r="T5">
        <f>'BPoEFUbVT-mtrbks-psgr-gasveh'!T5</f>
        <v>0</v>
      </c>
      <c r="U5">
        <f>'BPoEFUbVT-mtrbks-psgr-gasveh'!U5</f>
        <v>0</v>
      </c>
      <c r="V5">
        <f>'BPoEFUbVT-mtrbks-psgr-gasveh'!V5</f>
        <v>0</v>
      </c>
      <c r="W5">
        <f>'BPoEFUbVT-mtrbks-psgr-gasveh'!W5</f>
        <v>0</v>
      </c>
      <c r="X5">
        <f>'BPoEFUbVT-mtrbks-psgr-gasveh'!X5</f>
        <v>0</v>
      </c>
      <c r="Y5">
        <f>'BPoEFUbVT-mtrbks-psgr-gasveh'!Y5</f>
        <v>0</v>
      </c>
      <c r="Z5">
        <f>'BPoEFUbVT-mtrbks-psgr-gasveh'!Z5</f>
        <v>0</v>
      </c>
      <c r="AA5">
        <f>'BPoEFUbVT-mtrbks-psgr-gasveh'!AA5</f>
        <v>0</v>
      </c>
      <c r="AB5">
        <f>'BPoEFUbVT-mtrbks-psgr-gasveh'!AB5</f>
        <v>0</v>
      </c>
      <c r="AC5">
        <f>'BPoEFUbVT-mtrbks-psgr-gasveh'!AC5</f>
        <v>0</v>
      </c>
      <c r="AD5">
        <f>'BPoEFUbVT-mtrbks-psgr-gasveh'!AD5</f>
        <v>0</v>
      </c>
      <c r="AE5">
        <f>'BPoEFUbVT-mtrbks-psgr-gasveh'!AE5</f>
        <v>0</v>
      </c>
      <c r="AF5">
        <f>'BPoEFUbVT-mtrbks-psgr-gasveh'!AF5</f>
        <v>0</v>
      </c>
    </row>
    <row r="6" spans="1:32" x14ac:dyDescent="0.35">
      <c r="A6" t="s">
        <v>77</v>
      </c>
      <c r="B6">
        <f>'BPoEFUbVT-mtrbks-psgr-gasveh'!B6</f>
        <v>3.200397590313802E-2</v>
      </c>
      <c r="C6">
        <f>'BPoEFUbVT-mtrbks-psgr-gasveh'!C6</f>
        <v>3.2652227546642126E-2</v>
      </c>
      <c r="D6">
        <f>'BPoEFUbVT-mtrbks-psgr-gasveh'!D6</f>
        <v>3.3338881706619639E-2</v>
      </c>
      <c r="E6">
        <f>'BPoEFUbVT-mtrbks-psgr-gasveh'!E6</f>
        <v>3.4076381278196018E-2</v>
      </c>
      <c r="F6">
        <f>'BPoEFUbVT-mtrbks-psgr-gasveh'!F6</f>
        <v>3.4851908700233032E-2</v>
      </c>
      <c r="G6">
        <f>'BPoEFUbVT-mtrbks-psgr-gasveh'!G6</f>
        <v>3.5640280354325225E-2</v>
      </c>
      <c r="H6">
        <f>'BPoEFUbVT-mtrbks-psgr-gasveh'!H6</f>
        <v>3.6428547389411946E-2</v>
      </c>
      <c r="I6">
        <f>'BPoEFUbVT-mtrbks-psgr-gasveh'!I6</f>
        <v>3.7240599837420792E-2</v>
      </c>
      <c r="J6">
        <f>'BPoEFUbVT-mtrbks-psgr-gasveh'!J6</f>
        <v>3.8079901410718313E-2</v>
      </c>
      <c r="K6">
        <f>'BPoEFUbVT-mtrbks-psgr-gasveh'!K6</f>
        <v>3.851843356156831E-2</v>
      </c>
      <c r="L6">
        <f>'BPoEFUbVT-mtrbks-psgr-gasveh'!L6</f>
        <v>3.8944822529087646E-2</v>
      </c>
      <c r="M6">
        <f>'BPoEFUbVT-mtrbks-psgr-gasveh'!M6</f>
        <v>3.9361030591409614E-2</v>
      </c>
      <c r="N6">
        <f>'BPoEFUbVT-mtrbks-psgr-gasveh'!N6</f>
        <v>3.9778799295321715E-2</v>
      </c>
      <c r="O6">
        <f>'BPoEFUbVT-mtrbks-psgr-gasveh'!O6</f>
        <v>4.0200878933118897E-2</v>
      </c>
      <c r="P6">
        <f>'BPoEFUbVT-mtrbks-psgr-gasveh'!P6</f>
        <v>4.0630307194730771E-2</v>
      </c>
      <c r="Q6">
        <f>'BPoEFUbVT-mtrbks-psgr-gasveh'!Q6</f>
        <v>4.1056983200764494E-2</v>
      </c>
      <c r="R6">
        <f>'BPoEFUbVT-mtrbks-psgr-gasveh'!R6</f>
        <v>4.1495365752791495E-2</v>
      </c>
      <c r="S6">
        <f>'BPoEFUbVT-mtrbks-psgr-gasveh'!S6</f>
        <v>4.1944186771967581E-2</v>
      </c>
      <c r="T6">
        <f>'BPoEFUbVT-mtrbks-psgr-gasveh'!T6</f>
        <v>4.240890445007469E-2</v>
      </c>
      <c r="U6">
        <f>'BPoEFUbVT-mtrbks-psgr-gasveh'!U6</f>
        <v>4.2888100740702803E-2</v>
      </c>
      <c r="V6">
        <f>'BPoEFUbVT-mtrbks-psgr-gasveh'!V6</f>
        <v>4.3376063427425657E-2</v>
      </c>
      <c r="W6">
        <f>'BPoEFUbVT-mtrbks-psgr-gasveh'!W6</f>
        <v>4.3867228775454473E-2</v>
      </c>
      <c r="X6">
        <f>'BPoEFUbVT-mtrbks-psgr-gasveh'!X6</f>
        <v>4.4360717618179411E-2</v>
      </c>
      <c r="Y6">
        <f>'BPoEFUbVT-mtrbks-psgr-gasveh'!Y6</f>
        <v>4.4853167398451251E-2</v>
      </c>
      <c r="Z6">
        <f>'BPoEFUbVT-mtrbks-psgr-gasveh'!Z6</f>
        <v>4.5349432867811026E-2</v>
      </c>
      <c r="AA6">
        <f>'BPoEFUbVT-mtrbks-psgr-gasveh'!AA6</f>
        <v>4.5851132114211234E-2</v>
      </c>
      <c r="AB6">
        <f>'BPoEFUbVT-mtrbks-psgr-gasveh'!AB6</f>
        <v>4.6353814628597771E-2</v>
      </c>
      <c r="AC6">
        <f>'BPoEFUbVT-mtrbks-psgr-gasveh'!AC6</f>
        <v>4.6859040343935378E-2</v>
      </c>
      <c r="AD6">
        <f>'BPoEFUbVT-mtrbks-psgr-gasveh'!AD6</f>
        <v>4.736283829283288E-2</v>
      </c>
      <c r="AE6">
        <f>'BPoEFUbVT-mtrbks-psgr-gasveh'!AE6</f>
        <v>4.6859128310044025E-2</v>
      </c>
      <c r="AF6">
        <f>'BPoEFUbVT-mtrbks-psgr-gasveh'!AF6</f>
        <v>4.7362860963455468E-2</v>
      </c>
    </row>
    <row r="7" spans="1:32" x14ac:dyDescent="0.35">
      <c r="A7" t="s">
        <v>78</v>
      </c>
      <c r="B7">
        <f>'BPoEFUbVT-mtrbks-psgr-gasveh'!B7</f>
        <v>0</v>
      </c>
      <c r="C7">
        <f>'BPoEFUbVT-mtrbks-psgr-gasveh'!C7</f>
        <v>0</v>
      </c>
      <c r="D7">
        <f>'BPoEFUbVT-mtrbks-psgr-gasveh'!D7</f>
        <v>0</v>
      </c>
      <c r="E7">
        <f>'BPoEFUbVT-mtrbks-psgr-gasveh'!E7</f>
        <v>0</v>
      </c>
      <c r="F7">
        <f>'BPoEFUbVT-mtrbks-psgr-gasveh'!F7</f>
        <v>0</v>
      </c>
      <c r="G7">
        <f>'BPoEFUbVT-mtrbks-psgr-gasveh'!G7</f>
        <v>0</v>
      </c>
      <c r="H7">
        <f>'BPoEFUbVT-mtrbks-psgr-gasveh'!H7</f>
        <v>0</v>
      </c>
      <c r="I7">
        <f>'BPoEFUbVT-mtrbks-psgr-gasveh'!I7</f>
        <v>0</v>
      </c>
      <c r="J7">
        <f>'BPoEFUbVT-mtrbks-psgr-gasveh'!J7</f>
        <v>0</v>
      </c>
      <c r="K7">
        <f>'BPoEFUbVT-mtrbks-psgr-gasveh'!K7</f>
        <v>0</v>
      </c>
      <c r="L7">
        <f>'BPoEFUbVT-mtrbks-psgr-gasveh'!L7</f>
        <v>0</v>
      </c>
      <c r="M7">
        <f>'BPoEFUbVT-mtrbks-psgr-gasveh'!M7</f>
        <v>0</v>
      </c>
      <c r="N7">
        <f>'BPoEFUbVT-mtrbks-psgr-gasveh'!N7</f>
        <v>0</v>
      </c>
      <c r="O7">
        <f>'BPoEFUbVT-mtrbks-psgr-gasveh'!O7</f>
        <v>0</v>
      </c>
      <c r="P7">
        <f>'BPoEFUbVT-mtrbks-psgr-gasveh'!P7</f>
        <v>0</v>
      </c>
      <c r="Q7">
        <f>'BPoEFUbVT-mtrbks-psgr-gasveh'!Q7</f>
        <v>0</v>
      </c>
      <c r="R7">
        <f>'BPoEFUbVT-mtrbks-psgr-gasveh'!R7</f>
        <v>0</v>
      </c>
      <c r="S7">
        <f>'BPoEFUbVT-mtrbks-psgr-gasveh'!S7</f>
        <v>0</v>
      </c>
      <c r="T7">
        <f>'BPoEFUbVT-mtrbks-psgr-gasveh'!T7</f>
        <v>0</v>
      </c>
      <c r="U7">
        <f>'BPoEFUbVT-mtrbks-psgr-gasveh'!U7</f>
        <v>0</v>
      </c>
      <c r="V7">
        <f>'BPoEFUbVT-mtrbks-psgr-gasveh'!V7</f>
        <v>0</v>
      </c>
      <c r="W7">
        <f>'BPoEFUbVT-mtrbks-psgr-gasveh'!W7</f>
        <v>0</v>
      </c>
      <c r="X7">
        <f>'BPoEFUbVT-mtrbks-psgr-gasveh'!X7</f>
        <v>0</v>
      </c>
      <c r="Y7">
        <f>'BPoEFUbVT-mtrbks-psgr-gasveh'!Y7</f>
        <v>0</v>
      </c>
      <c r="Z7">
        <f>'BPoEFUbVT-mtrbks-psgr-gasveh'!Z7</f>
        <v>0</v>
      </c>
      <c r="AA7">
        <f>'BPoEFUbVT-mtrbks-psgr-gasveh'!AA7</f>
        <v>0</v>
      </c>
      <c r="AB7">
        <f>'BPoEFUbVT-mtrbks-psgr-gasveh'!AB7</f>
        <v>0</v>
      </c>
      <c r="AC7">
        <f>'BPoEFUbVT-mtrbks-psgr-gasveh'!AC7</f>
        <v>0</v>
      </c>
      <c r="AD7">
        <f>'BPoEFUbVT-mtrbks-psgr-gasveh'!AD7</f>
        <v>0</v>
      </c>
      <c r="AE7">
        <f>'BPoEFUbVT-mtrbks-psgr-gasveh'!AE7</f>
        <v>0</v>
      </c>
      <c r="AF7">
        <f>'BPoEFUbVT-mtrbks-psgr-gasveh'!AF7</f>
        <v>0</v>
      </c>
    </row>
    <row r="8" spans="1:32" x14ac:dyDescent="0.35">
      <c r="A8" t="s">
        <v>79</v>
      </c>
      <c r="B8">
        <f>'BPoEFUbVT-mtrbks-psgr-gasveh'!B8</f>
        <v>0</v>
      </c>
      <c r="C8">
        <f>'BPoEFUbVT-mtrbks-psgr-gasveh'!C8</f>
        <v>0</v>
      </c>
      <c r="D8">
        <f>'BPoEFUbVT-mtrbks-psgr-gasveh'!D8</f>
        <v>0</v>
      </c>
      <c r="E8">
        <f>'BPoEFUbVT-mtrbks-psgr-gasveh'!E8</f>
        <v>0</v>
      </c>
      <c r="F8">
        <f>'BPoEFUbVT-mtrbks-psgr-gasveh'!F8</f>
        <v>0</v>
      </c>
      <c r="G8">
        <f>'BPoEFUbVT-mtrbks-psgr-gasveh'!G8</f>
        <v>0</v>
      </c>
      <c r="H8">
        <f>'BPoEFUbVT-mtrbks-psgr-gasveh'!H8</f>
        <v>0</v>
      </c>
      <c r="I8">
        <f>'BPoEFUbVT-mtrbks-psgr-gasveh'!I8</f>
        <v>0</v>
      </c>
      <c r="J8">
        <f>'BPoEFUbVT-mtrbks-psgr-gasveh'!J8</f>
        <v>0</v>
      </c>
      <c r="K8">
        <f>'BPoEFUbVT-mtrbks-psgr-gasveh'!K8</f>
        <v>0</v>
      </c>
      <c r="L8">
        <f>'BPoEFUbVT-mtrbks-psgr-gasveh'!L8</f>
        <v>0</v>
      </c>
      <c r="M8">
        <f>'BPoEFUbVT-mtrbks-psgr-gasveh'!M8</f>
        <v>0</v>
      </c>
      <c r="N8">
        <f>'BPoEFUbVT-mtrbks-psgr-gasveh'!N8</f>
        <v>0</v>
      </c>
      <c r="O8">
        <f>'BPoEFUbVT-mtrbks-psgr-gasveh'!O8</f>
        <v>0</v>
      </c>
      <c r="P8">
        <f>'BPoEFUbVT-mtrbks-psgr-gasveh'!P8</f>
        <v>0</v>
      </c>
      <c r="Q8">
        <f>'BPoEFUbVT-mtrbks-psgr-gasveh'!Q8</f>
        <v>0</v>
      </c>
      <c r="R8">
        <f>'BPoEFUbVT-mtrbks-psgr-gasveh'!R8</f>
        <v>0</v>
      </c>
      <c r="S8">
        <f>'BPoEFUbVT-mtrbks-psgr-gasveh'!S8</f>
        <v>0</v>
      </c>
      <c r="T8">
        <f>'BPoEFUbVT-mtrbks-psgr-gasveh'!T8</f>
        <v>0</v>
      </c>
      <c r="U8">
        <f>'BPoEFUbVT-mtrbks-psgr-gasveh'!U8</f>
        <v>0</v>
      </c>
      <c r="V8">
        <f>'BPoEFUbVT-mtrbks-psgr-gasveh'!V8</f>
        <v>0</v>
      </c>
      <c r="W8">
        <f>'BPoEFUbVT-mtrbks-psgr-gasveh'!W8</f>
        <v>0</v>
      </c>
      <c r="X8">
        <f>'BPoEFUbVT-mtrbks-psgr-gasveh'!X8</f>
        <v>0</v>
      </c>
      <c r="Y8">
        <f>'BPoEFUbVT-mtrbks-psgr-gasveh'!Y8</f>
        <v>0</v>
      </c>
      <c r="Z8">
        <f>'BPoEFUbVT-mtrbks-psgr-gasveh'!Z8</f>
        <v>0</v>
      </c>
      <c r="AA8">
        <f>'BPoEFUbVT-mtrbks-psgr-gasveh'!AA8</f>
        <v>0</v>
      </c>
      <c r="AB8">
        <f>'BPoEFUbVT-mtrbks-psgr-gasveh'!AB8</f>
        <v>0</v>
      </c>
      <c r="AC8">
        <f>'BPoEFUbVT-mtrbks-psgr-gasveh'!AC8</f>
        <v>0</v>
      </c>
      <c r="AD8">
        <f>'BPoEFUbVT-mtrbks-psgr-gasveh'!AD8</f>
        <v>0</v>
      </c>
      <c r="AE8">
        <f>'BPoEFUbVT-mtrbks-psgr-gasveh'!AE8</f>
        <v>0</v>
      </c>
      <c r="AF8">
        <f>'BPoEFUbVT-mtrbks-psgr-gasveh'!AF8</f>
        <v>0</v>
      </c>
    </row>
    <row r="9" spans="1:32" x14ac:dyDescent="0.35">
      <c r="A9" t="s">
        <v>80</v>
      </c>
      <c r="B9">
        <f>'BPoEFUbVT-mtrbks-psgr-gasveh'!B9</f>
        <v>0</v>
      </c>
      <c r="C9">
        <f>'BPoEFUbVT-mtrbks-psgr-gasveh'!C9</f>
        <v>0</v>
      </c>
      <c r="D9">
        <f>'BPoEFUbVT-mtrbks-psgr-gasveh'!D9</f>
        <v>0</v>
      </c>
      <c r="E9">
        <f>'BPoEFUbVT-mtrbks-psgr-gasveh'!E9</f>
        <v>0</v>
      </c>
      <c r="F9">
        <f>'BPoEFUbVT-mtrbks-psgr-gasveh'!F9</f>
        <v>0</v>
      </c>
      <c r="G9">
        <f>'BPoEFUbVT-mtrbks-psgr-gasveh'!G9</f>
        <v>0</v>
      </c>
      <c r="H9">
        <f>'BPoEFUbVT-mtrbks-psgr-gasveh'!H9</f>
        <v>0</v>
      </c>
      <c r="I9">
        <f>'BPoEFUbVT-mtrbks-psgr-gasveh'!I9</f>
        <v>0</v>
      </c>
      <c r="J9">
        <f>'BPoEFUbVT-mtrbks-psgr-gasveh'!J9</f>
        <v>0</v>
      </c>
      <c r="K9">
        <f>'BPoEFUbVT-mtrbks-psgr-gasveh'!K9</f>
        <v>0</v>
      </c>
      <c r="L9">
        <f>'BPoEFUbVT-mtrbks-psgr-gasveh'!L9</f>
        <v>0</v>
      </c>
      <c r="M9">
        <f>'BPoEFUbVT-mtrbks-psgr-gasveh'!M9</f>
        <v>0</v>
      </c>
      <c r="N9">
        <f>'BPoEFUbVT-mtrbks-psgr-gasveh'!N9</f>
        <v>0</v>
      </c>
      <c r="O9">
        <f>'BPoEFUbVT-mtrbks-psgr-gasveh'!O9</f>
        <v>0</v>
      </c>
      <c r="P9">
        <f>'BPoEFUbVT-mtrbks-psgr-gasveh'!P9</f>
        <v>0</v>
      </c>
      <c r="Q9">
        <f>'BPoEFUbVT-mtrbks-psgr-gasveh'!Q9</f>
        <v>0</v>
      </c>
      <c r="R9">
        <f>'BPoEFUbVT-mtrbks-psgr-gasveh'!R9</f>
        <v>0</v>
      </c>
      <c r="S9">
        <f>'BPoEFUbVT-mtrbks-psgr-gasveh'!S9</f>
        <v>0</v>
      </c>
      <c r="T9">
        <f>'BPoEFUbVT-mtrbks-psgr-gasveh'!T9</f>
        <v>0</v>
      </c>
      <c r="U9">
        <f>'BPoEFUbVT-mtrbks-psgr-gasveh'!U9</f>
        <v>0</v>
      </c>
      <c r="V9">
        <f>'BPoEFUbVT-mtrbks-psgr-gasveh'!V9</f>
        <v>0</v>
      </c>
      <c r="W9">
        <f>'BPoEFUbVT-mtrbks-psgr-gasveh'!W9</f>
        <v>0</v>
      </c>
      <c r="X9">
        <f>'BPoEFUbVT-mtrbks-psgr-gasveh'!X9</f>
        <v>0</v>
      </c>
      <c r="Y9">
        <f>'BPoEFUbVT-mtrbks-psgr-gasveh'!Y9</f>
        <v>0</v>
      </c>
      <c r="Z9">
        <f>'BPoEFUbVT-mtrbks-psgr-gasveh'!Z9</f>
        <v>0</v>
      </c>
      <c r="AA9">
        <f>'BPoEFUbVT-mtrbks-psgr-gasveh'!AA9</f>
        <v>0</v>
      </c>
      <c r="AB9">
        <f>'BPoEFUbVT-mtrbks-psgr-gasveh'!AB9</f>
        <v>0</v>
      </c>
      <c r="AC9">
        <f>'BPoEFUbVT-mtrbks-psgr-gasveh'!AC9</f>
        <v>0</v>
      </c>
      <c r="AD9">
        <f>'BPoEFUbVT-mtrbks-psgr-gasveh'!AD9</f>
        <v>0</v>
      </c>
      <c r="AE9">
        <f>'BPoEFUbVT-mtrbks-psgr-gasveh'!AE9</f>
        <v>0</v>
      </c>
      <c r="AF9">
        <f>'BPoEFUbVT-mtrbks-psgr-gasveh'!AF9</f>
        <v>0</v>
      </c>
    </row>
    <row r="10" spans="1:32" x14ac:dyDescent="0.35">
      <c r="A10" t="s">
        <v>81</v>
      </c>
      <c r="B10">
        <f>'BPoEFUbVT-mtrbks-psgr-gasveh'!B10</f>
        <v>0</v>
      </c>
      <c r="C10">
        <f>'BPoEFUbVT-mtrbks-psgr-gasveh'!C10</f>
        <v>0</v>
      </c>
      <c r="D10">
        <f>'BPoEFUbVT-mtrbks-psgr-gasveh'!D10</f>
        <v>0</v>
      </c>
      <c r="E10">
        <f>'BPoEFUbVT-mtrbks-psgr-gasveh'!E10</f>
        <v>0</v>
      </c>
      <c r="F10">
        <f>'BPoEFUbVT-mtrbks-psgr-gasveh'!F10</f>
        <v>0</v>
      </c>
      <c r="G10">
        <f>'BPoEFUbVT-mtrbks-psgr-gasveh'!G10</f>
        <v>0</v>
      </c>
      <c r="H10">
        <f>'BPoEFUbVT-mtrbks-psgr-gasveh'!H10</f>
        <v>0</v>
      </c>
      <c r="I10">
        <f>'BPoEFUbVT-mtrbks-psgr-gasveh'!I10</f>
        <v>0</v>
      </c>
      <c r="J10">
        <f>'BPoEFUbVT-mtrbks-psgr-gasveh'!J10</f>
        <v>0</v>
      </c>
      <c r="K10">
        <f>'BPoEFUbVT-mtrbks-psgr-gasveh'!K10</f>
        <v>0</v>
      </c>
      <c r="L10">
        <f>'BPoEFUbVT-mtrbks-psgr-gasveh'!L10</f>
        <v>0</v>
      </c>
      <c r="M10">
        <f>'BPoEFUbVT-mtrbks-psgr-gasveh'!M10</f>
        <v>0</v>
      </c>
      <c r="N10">
        <f>'BPoEFUbVT-mtrbks-psgr-gasveh'!N10</f>
        <v>0</v>
      </c>
      <c r="O10">
        <f>'BPoEFUbVT-mtrbks-psgr-gasveh'!O10</f>
        <v>0</v>
      </c>
      <c r="P10">
        <f>'BPoEFUbVT-mtrbks-psgr-gasveh'!P10</f>
        <v>0</v>
      </c>
      <c r="Q10">
        <f>'BPoEFUbVT-mtrbks-psgr-gasveh'!Q10</f>
        <v>0</v>
      </c>
      <c r="R10">
        <f>'BPoEFUbVT-mtrbks-psgr-gasveh'!R10</f>
        <v>0</v>
      </c>
      <c r="S10">
        <f>'BPoEFUbVT-mtrbks-psgr-gasveh'!S10</f>
        <v>0</v>
      </c>
      <c r="T10">
        <f>'BPoEFUbVT-mtrbks-psgr-gasveh'!T10</f>
        <v>0</v>
      </c>
      <c r="U10">
        <f>'BPoEFUbVT-mtrbks-psgr-gasveh'!U10</f>
        <v>0</v>
      </c>
      <c r="V10">
        <f>'BPoEFUbVT-mtrbks-psgr-gasveh'!V10</f>
        <v>0</v>
      </c>
      <c r="W10">
        <f>'BPoEFUbVT-mtrbks-psgr-gasveh'!W10</f>
        <v>0</v>
      </c>
      <c r="X10">
        <f>'BPoEFUbVT-mtrbks-psgr-gasveh'!X10</f>
        <v>0</v>
      </c>
      <c r="Y10">
        <f>'BPoEFUbVT-mtrbks-psgr-gasveh'!Y10</f>
        <v>0</v>
      </c>
      <c r="Z10">
        <f>'BPoEFUbVT-mtrbks-psgr-gasveh'!Z10</f>
        <v>0</v>
      </c>
      <c r="AA10">
        <f>'BPoEFUbVT-mtrbks-psgr-gasveh'!AA10</f>
        <v>0</v>
      </c>
      <c r="AB10">
        <f>'BPoEFUbVT-mtrbks-psgr-gasveh'!AB10</f>
        <v>0</v>
      </c>
      <c r="AC10">
        <f>'BPoEFUbVT-mtrbks-psgr-gasveh'!AC10</f>
        <v>0</v>
      </c>
      <c r="AD10">
        <f>'BPoEFUbVT-mtrbks-psgr-gasveh'!AD10</f>
        <v>0</v>
      </c>
      <c r="AE10">
        <f>'BPoEFUbVT-mtrbks-psgr-gasveh'!AE10</f>
        <v>0</v>
      </c>
      <c r="AF10">
        <f>'BPoEFUbVT-mtrbks-psgr-gasveh'!AF10</f>
        <v>0</v>
      </c>
    </row>
    <row r="11" spans="1:32" x14ac:dyDescent="0.35">
      <c r="A11" t="s">
        <v>82</v>
      </c>
      <c r="B11">
        <f>'BPoEFUbVT-mtrbks-psgr-gasveh'!B11</f>
        <v>0</v>
      </c>
      <c r="C11">
        <f>'BPoEFUbVT-mtrbks-psgr-gasveh'!C11</f>
        <v>0</v>
      </c>
      <c r="D11">
        <f>'BPoEFUbVT-mtrbks-psgr-gasveh'!D11</f>
        <v>0</v>
      </c>
      <c r="E11">
        <f>'BPoEFUbVT-mtrbks-psgr-gasveh'!E11</f>
        <v>0</v>
      </c>
      <c r="F11">
        <f>'BPoEFUbVT-mtrbks-psgr-gasveh'!F11</f>
        <v>0</v>
      </c>
      <c r="G11">
        <f>'BPoEFUbVT-mtrbks-psgr-gasveh'!G11</f>
        <v>0</v>
      </c>
      <c r="H11">
        <f>'BPoEFUbVT-mtrbks-psgr-gasveh'!H11</f>
        <v>0</v>
      </c>
      <c r="I11">
        <f>'BPoEFUbVT-mtrbks-psgr-gasveh'!I11</f>
        <v>0</v>
      </c>
      <c r="J11">
        <f>'BPoEFUbVT-mtrbks-psgr-gasveh'!J11</f>
        <v>0</v>
      </c>
      <c r="K11">
        <f>'BPoEFUbVT-mtrbks-psgr-gasveh'!K11</f>
        <v>0</v>
      </c>
      <c r="L11">
        <f>'BPoEFUbVT-mtrbks-psgr-gasveh'!L11</f>
        <v>0</v>
      </c>
      <c r="M11">
        <f>'BPoEFUbVT-mtrbks-psgr-gasveh'!M11</f>
        <v>0</v>
      </c>
      <c r="N11">
        <f>'BPoEFUbVT-mtrbks-psgr-gasveh'!N11</f>
        <v>0</v>
      </c>
      <c r="O11">
        <f>'BPoEFUbVT-mtrbks-psgr-gasveh'!O11</f>
        <v>0</v>
      </c>
      <c r="P11">
        <f>'BPoEFUbVT-mtrbks-psgr-gasveh'!P11</f>
        <v>0</v>
      </c>
      <c r="Q11">
        <f>'BPoEFUbVT-mtrbks-psgr-gasveh'!Q11</f>
        <v>0</v>
      </c>
      <c r="R11">
        <f>'BPoEFUbVT-mtrbks-psgr-gasveh'!R11</f>
        <v>0</v>
      </c>
      <c r="S11">
        <f>'BPoEFUbVT-mtrbks-psgr-gasveh'!S11</f>
        <v>0</v>
      </c>
      <c r="T11">
        <f>'BPoEFUbVT-mtrbks-psgr-gasveh'!T11</f>
        <v>0</v>
      </c>
      <c r="U11">
        <f>'BPoEFUbVT-mtrbks-psgr-gasveh'!U11</f>
        <v>0</v>
      </c>
      <c r="V11">
        <f>'BPoEFUbVT-mtrbks-psgr-gasveh'!V11</f>
        <v>0</v>
      </c>
      <c r="W11">
        <f>'BPoEFUbVT-mtrbks-psgr-gasveh'!W11</f>
        <v>0</v>
      </c>
      <c r="X11">
        <f>'BPoEFUbVT-mtrbks-psgr-gasveh'!X11</f>
        <v>0</v>
      </c>
      <c r="Y11">
        <f>'BPoEFUbVT-mtrbks-psgr-gasveh'!Y11</f>
        <v>0</v>
      </c>
      <c r="Z11">
        <f>'BPoEFUbVT-mtrbks-psgr-gasveh'!Z11</f>
        <v>0</v>
      </c>
      <c r="AA11">
        <f>'BPoEFUbVT-mtrbks-psgr-gasveh'!AA11</f>
        <v>0</v>
      </c>
      <c r="AB11">
        <f>'BPoEFUbVT-mtrbks-psgr-gasveh'!AB11</f>
        <v>0</v>
      </c>
      <c r="AC11">
        <f>'BPoEFUbVT-mtrbks-psgr-gasveh'!AC11</f>
        <v>0</v>
      </c>
      <c r="AD11">
        <f>'BPoEFUbVT-mtrbks-psgr-gasveh'!AD11</f>
        <v>0</v>
      </c>
      <c r="AE11">
        <f>'BPoEFUbVT-mtrbks-psgr-gasveh'!AE11</f>
        <v>0</v>
      </c>
      <c r="AF11">
        <f>'BPoEFUbVT-mtrbks-psgr-gasveh'!AF11</f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F11"/>
  <sheetViews>
    <sheetView workbookViewId="0">
      <selection activeCell="F35" sqref="F35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f>'BPoEFUbVT-mtrbks-psgr-dslveh'!B2</f>
        <v>0</v>
      </c>
      <c r="C2">
        <f>'BPoEFUbVT-mtrbks-psgr-dslveh'!C2</f>
        <v>0</v>
      </c>
      <c r="D2">
        <f>'BPoEFUbVT-mtrbks-psgr-dslveh'!D2</f>
        <v>0</v>
      </c>
      <c r="E2">
        <f>'BPoEFUbVT-mtrbks-psgr-dslveh'!E2</f>
        <v>0</v>
      </c>
      <c r="F2">
        <f>'BPoEFUbVT-mtrbks-psgr-dslveh'!F2</f>
        <v>0</v>
      </c>
      <c r="G2">
        <f>'BPoEFUbVT-mtrbks-psgr-dslveh'!G2</f>
        <v>0</v>
      </c>
      <c r="H2">
        <f>'BPoEFUbVT-mtrbks-psgr-dslveh'!H2</f>
        <v>0</v>
      </c>
      <c r="I2">
        <f>'BPoEFUbVT-mtrbks-psgr-dslveh'!I2</f>
        <v>0</v>
      </c>
      <c r="J2">
        <f>'BPoEFUbVT-mtrbks-psgr-dslveh'!J2</f>
        <v>0</v>
      </c>
      <c r="K2">
        <f>'BPoEFUbVT-mtrbks-psgr-dslveh'!K2</f>
        <v>0</v>
      </c>
      <c r="L2">
        <f>'BPoEFUbVT-mtrbks-psgr-dslveh'!L2</f>
        <v>0</v>
      </c>
      <c r="M2">
        <f>'BPoEFUbVT-mtrbks-psgr-dslveh'!M2</f>
        <v>0</v>
      </c>
      <c r="N2">
        <f>'BPoEFUbVT-mtrbks-psgr-dslveh'!N2</f>
        <v>0</v>
      </c>
      <c r="O2">
        <f>'BPoEFUbVT-mtrbks-psgr-dslveh'!O2</f>
        <v>0</v>
      </c>
      <c r="P2">
        <f>'BPoEFUbVT-mtrbks-psgr-dslveh'!P2</f>
        <v>0</v>
      </c>
      <c r="Q2">
        <f>'BPoEFUbVT-mtrbks-psgr-dslveh'!Q2</f>
        <v>0</v>
      </c>
      <c r="R2">
        <f>'BPoEFUbVT-mtrbks-psgr-dslveh'!R2</f>
        <v>0</v>
      </c>
      <c r="S2">
        <f>'BPoEFUbVT-mtrbks-psgr-dslveh'!S2</f>
        <v>0</v>
      </c>
      <c r="T2">
        <f>'BPoEFUbVT-mtrbks-psgr-dslveh'!T2</f>
        <v>0</v>
      </c>
      <c r="U2">
        <f>'BPoEFUbVT-mtrbks-psgr-dslveh'!U2</f>
        <v>0</v>
      </c>
      <c r="V2">
        <f>'BPoEFUbVT-mtrbks-psgr-dslveh'!V2</f>
        <v>0</v>
      </c>
      <c r="W2">
        <f>'BPoEFUbVT-mtrbks-psgr-dslveh'!W2</f>
        <v>0</v>
      </c>
      <c r="X2">
        <f>'BPoEFUbVT-mtrbks-psgr-dslveh'!X2</f>
        <v>0</v>
      </c>
      <c r="Y2">
        <f>'BPoEFUbVT-mtrbks-psgr-dslveh'!Y2</f>
        <v>0</v>
      </c>
      <c r="Z2">
        <f>'BPoEFUbVT-mtrbks-psgr-dslveh'!Z2</f>
        <v>0</v>
      </c>
      <c r="AA2">
        <f>'BPoEFUbVT-mtrbks-psgr-dslveh'!AA2</f>
        <v>0</v>
      </c>
      <c r="AB2">
        <f>'BPoEFUbVT-mtrbks-psgr-dslveh'!AB2</f>
        <v>0</v>
      </c>
      <c r="AC2">
        <f>'BPoEFUbVT-mtrbks-psgr-dslveh'!AC2</f>
        <v>0</v>
      </c>
      <c r="AD2">
        <f>'BPoEFUbVT-mtrbks-psgr-dslveh'!AD2</f>
        <v>0</v>
      </c>
      <c r="AE2">
        <f>'BPoEFUbVT-mtrbks-psgr-dslveh'!AE2</f>
        <v>0</v>
      </c>
      <c r="AF2">
        <f>'BPoEFUbVT-mtrbks-psgr-dslveh'!AF2</f>
        <v>0</v>
      </c>
    </row>
    <row r="3" spans="1:32" x14ac:dyDescent="0.35">
      <c r="A3" t="s">
        <v>74</v>
      </c>
      <c r="B3">
        <f>'BPoEFUbVT-mtrbks-psgr-dslveh'!B3</f>
        <v>0</v>
      </c>
      <c r="C3">
        <f>'BPoEFUbVT-mtrbks-psgr-dslveh'!C3</f>
        <v>0</v>
      </c>
      <c r="D3">
        <f>'BPoEFUbVT-mtrbks-psgr-dslveh'!D3</f>
        <v>0</v>
      </c>
      <c r="E3">
        <f>'BPoEFUbVT-mtrbks-psgr-dslveh'!E3</f>
        <v>0</v>
      </c>
      <c r="F3">
        <f>'BPoEFUbVT-mtrbks-psgr-dslveh'!F3</f>
        <v>0</v>
      </c>
      <c r="G3">
        <f>'BPoEFUbVT-mtrbks-psgr-dslveh'!G3</f>
        <v>0</v>
      </c>
      <c r="H3">
        <f>'BPoEFUbVT-mtrbks-psgr-dslveh'!H3</f>
        <v>0</v>
      </c>
      <c r="I3">
        <f>'BPoEFUbVT-mtrbks-psgr-dslveh'!I3</f>
        <v>0</v>
      </c>
      <c r="J3">
        <f>'BPoEFUbVT-mtrbks-psgr-dslveh'!J3</f>
        <v>0</v>
      </c>
      <c r="K3">
        <f>'BPoEFUbVT-mtrbks-psgr-dslveh'!K3</f>
        <v>0</v>
      </c>
      <c r="L3">
        <f>'BPoEFUbVT-mtrbks-psgr-dslveh'!L3</f>
        <v>0</v>
      </c>
      <c r="M3">
        <f>'BPoEFUbVT-mtrbks-psgr-dslveh'!M3</f>
        <v>0</v>
      </c>
      <c r="N3">
        <f>'BPoEFUbVT-mtrbks-psgr-dslveh'!N3</f>
        <v>0</v>
      </c>
      <c r="O3">
        <f>'BPoEFUbVT-mtrbks-psgr-dslveh'!O3</f>
        <v>0</v>
      </c>
      <c r="P3">
        <f>'BPoEFUbVT-mtrbks-psgr-dslveh'!P3</f>
        <v>0</v>
      </c>
      <c r="Q3">
        <f>'BPoEFUbVT-mtrbks-psgr-dslveh'!Q3</f>
        <v>0</v>
      </c>
      <c r="R3">
        <f>'BPoEFUbVT-mtrbks-psgr-dslveh'!R3</f>
        <v>0</v>
      </c>
      <c r="S3">
        <f>'BPoEFUbVT-mtrbks-psgr-dslveh'!S3</f>
        <v>0</v>
      </c>
      <c r="T3">
        <f>'BPoEFUbVT-mtrbks-psgr-dslveh'!T3</f>
        <v>0</v>
      </c>
      <c r="U3">
        <f>'BPoEFUbVT-mtrbks-psgr-dslveh'!U3</f>
        <v>0</v>
      </c>
      <c r="V3">
        <f>'BPoEFUbVT-mtrbks-psgr-dslveh'!V3</f>
        <v>0</v>
      </c>
      <c r="W3">
        <f>'BPoEFUbVT-mtrbks-psgr-dslveh'!W3</f>
        <v>0</v>
      </c>
      <c r="X3">
        <f>'BPoEFUbVT-mtrbks-psgr-dslveh'!X3</f>
        <v>0</v>
      </c>
      <c r="Y3">
        <f>'BPoEFUbVT-mtrbks-psgr-dslveh'!Y3</f>
        <v>0</v>
      </c>
      <c r="Z3">
        <f>'BPoEFUbVT-mtrbks-psgr-dslveh'!Z3</f>
        <v>0</v>
      </c>
      <c r="AA3">
        <f>'BPoEFUbVT-mtrbks-psgr-dslveh'!AA3</f>
        <v>0</v>
      </c>
      <c r="AB3">
        <f>'BPoEFUbVT-mtrbks-psgr-dslveh'!AB3</f>
        <v>0</v>
      </c>
      <c r="AC3">
        <f>'BPoEFUbVT-mtrbks-psgr-dslveh'!AC3</f>
        <v>0</v>
      </c>
      <c r="AD3">
        <f>'BPoEFUbVT-mtrbks-psgr-dslveh'!AD3</f>
        <v>0</v>
      </c>
      <c r="AE3">
        <f>'BPoEFUbVT-mtrbks-psgr-dslveh'!AE3</f>
        <v>0</v>
      </c>
      <c r="AF3">
        <f>'BPoEFUbVT-mtrbks-psgr-dslveh'!AF3</f>
        <v>0</v>
      </c>
    </row>
    <row r="4" spans="1:32" x14ac:dyDescent="0.35">
      <c r="A4" t="s">
        <v>75</v>
      </c>
      <c r="B4">
        <f>'BPoEFUbVT-mtrbks-psgr-dslveh'!B4</f>
        <v>0</v>
      </c>
      <c r="C4">
        <f>'BPoEFUbVT-mtrbks-psgr-dslveh'!C4</f>
        <v>0</v>
      </c>
      <c r="D4">
        <f>'BPoEFUbVT-mtrbks-psgr-dslveh'!D4</f>
        <v>0</v>
      </c>
      <c r="E4">
        <f>'BPoEFUbVT-mtrbks-psgr-dslveh'!E4</f>
        <v>0</v>
      </c>
      <c r="F4">
        <f>'BPoEFUbVT-mtrbks-psgr-dslveh'!F4</f>
        <v>0</v>
      </c>
      <c r="G4">
        <f>'BPoEFUbVT-mtrbks-psgr-dslveh'!G4</f>
        <v>0</v>
      </c>
      <c r="H4">
        <f>'BPoEFUbVT-mtrbks-psgr-dslveh'!H4</f>
        <v>0</v>
      </c>
      <c r="I4">
        <f>'BPoEFUbVT-mtrbks-psgr-dslveh'!I4</f>
        <v>0</v>
      </c>
      <c r="J4">
        <f>'BPoEFUbVT-mtrbks-psgr-dslveh'!J4</f>
        <v>0</v>
      </c>
      <c r="K4">
        <f>'BPoEFUbVT-mtrbks-psgr-dslveh'!K4</f>
        <v>0</v>
      </c>
      <c r="L4">
        <f>'BPoEFUbVT-mtrbks-psgr-dslveh'!L4</f>
        <v>0</v>
      </c>
      <c r="M4">
        <f>'BPoEFUbVT-mtrbks-psgr-dslveh'!M4</f>
        <v>0</v>
      </c>
      <c r="N4">
        <f>'BPoEFUbVT-mtrbks-psgr-dslveh'!N4</f>
        <v>0</v>
      </c>
      <c r="O4">
        <f>'BPoEFUbVT-mtrbks-psgr-dslveh'!O4</f>
        <v>0</v>
      </c>
      <c r="P4">
        <f>'BPoEFUbVT-mtrbks-psgr-dslveh'!P4</f>
        <v>0</v>
      </c>
      <c r="Q4">
        <f>'BPoEFUbVT-mtrbks-psgr-dslveh'!Q4</f>
        <v>0</v>
      </c>
      <c r="R4">
        <f>'BPoEFUbVT-mtrbks-psgr-dslveh'!R4</f>
        <v>0</v>
      </c>
      <c r="S4">
        <f>'BPoEFUbVT-mtrbks-psgr-dslveh'!S4</f>
        <v>0</v>
      </c>
      <c r="T4">
        <f>'BPoEFUbVT-mtrbks-psgr-dslveh'!T4</f>
        <v>0</v>
      </c>
      <c r="U4">
        <f>'BPoEFUbVT-mtrbks-psgr-dslveh'!U4</f>
        <v>0</v>
      </c>
      <c r="V4">
        <f>'BPoEFUbVT-mtrbks-psgr-dslveh'!V4</f>
        <v>0</v>
      </c>
      <c r="W4">
        <f>'BPoEFUbVT-mtrbks-psgr-dslveh'!W4</f>
        <v>0</v>
      </c>
      <c r="X4">
        <f>'BPoEFUbVT-mtrbks-psgr-dslveh'!X4</f>
        <v>0</v>
      </c>
      <c r="Y4">
        <f>'BPoEFUbVT-mtrbks-psgr-dslveh'!Y4</f>
        <v>0</v>
      </c>
      <c r="Z4">
        <f>'BPoEFUbVT-mtrbks-psgr-dslveh'!Z4</f>
        <v>0</v>
      </c>
      <c r="AA4">
        <f>'BPoEFUbVT-mtrbks-psgr-dslveh'!AA4</f>
        <v>0</v>
      </c>
      <c r="AB4">
        <f>'BPoEFUbVT-mtrbks-psgr-dslveh'!AB4</f>
        <v>0</v>
      </c>
      <c r="AC4">
        <f>'BPoEFUbVT-mtrbks-psgr-dslveh'!AC4</f>
        <v>0</v>
      </c>
      <c r="AD4">
        <f>'BPoEFUbVT-mtrbks-psgr-dslveh'!AD4</f>
        <v>0</v>
      </c>
      <c r="AE4">
        <f>'BPoEFUbVT-mtrbks-psgr-dslveh'!AE4</f>
        <v>0</v>
      </c>
      <c r="AF4">
        <f>'BPoEFUbVT-mtrbks-psgr-dslveh'!AF4</f>
        <v>0</v>
      </c>
    </row>
    <row r="5" spans="1:32" x14ac:dyDescent="0.35">
      <c r="A5" t="s">
        <v>76</v>
      </c>
      <c r="B5">
        <f>'BPoEFUbVT-mtrbks-psgr-dslveh'!B5</f>
        <v>1</v>
      </c>
      <c r="C5">
        <f>'BPoEFUbVT-mtrbks-psgr-dslveh'!C5</f>
        <v>1</v>
      </c>
      <c r="D5">
        <f>'BPoEFUbVT-mtrbks-psgr-dslveh'!D5</f>
        <v>1</v>
      </c>
      <c r="E5">
        <f>'BPoEFUbVT-mtrbks-psgr-dslveh'!E5</f>
        <v>1</v>
      </c>
      <c r="F5">
        <f>'BPoEFUbVT-mtrbks-psgr-dslveh'!F5</f>
        <v>1</v>
      </c>
      <c r="G5">
        <f>'BPoEFUbVT-mtrbks-psgr-dslveh'!G5</f>
        <v>1</v>
      </c>
      <c r="H5">
        <f>'BPoEFUbVT-mtrbks-psgr-dslveh'!H5</f>
        <v>1</v>
      </c>
      <c r="I5">
        <f>'BPoEFUbVT-mtrbks-psgr-dslveh'!I5</f>
        <v>1</v>
      </c>
      <c r="J5">
        <f>'BPoEFUbVT-mtrbks-psgr-dslveh'!J5</f>
        <v>1</v>
      </c>
      <c r="K5">
        <f>'BPoEFUbVT-mtrbks-psgr-dslveh'!K5</f>
        <v>1</v>
      </c>
      <c r="L5">
        <f>'BPoEFUbVT-mtrbks-psgr-dslveh'!L5</f>
        <v>1</v>
      </c>
      <c r="M5">
        <f>'BPoEFUbVT-mtrbks-psgr-dslveh'!M5</f>
        <v>1</v>
      </c>
      <c r="N5">
        <f>'BPoEFUbVT-mtrbks-psgr-dslveh'!N5</f>
        <v>1</v>
      </c>
      <c r="O5">
        <f>'BPoEFUbVT-mtrbks-psgr-dslveh'!O5</f>
        <v>1</v>
      </c>
      <c r="P5">
        <f>'BPoEFUbVT-mtrbks-psgr-dslveh'!P5</f>
        <v>1</v>
      </c>
      <c r="Q5">
        <f>'BPoEFUbVT-mtrbks-psgr-dslveh'!Q5</f>
        <v>1</v>
      </c>
      <c r="R5">
        <f>'BPoEFUbVT-mtrbks-psgr-dslveh'!R5</f>
        <v>1</v>
      </c>
      <c r="S5">
        <f>'BPoEFUbVT-mtrbks-psgr-dslveh'!S5</f>
        <v>1</v>
      </c>
      <c r="T5">
        <f>'BPoEFUbVT-mtrbks-psgr-dslveh'!T5</f>
        <v>1</v>
      </c>
      <c r="U5">
        <f>'BPoEFUbVT-mtrbks-psgr-dslveh'!U5</f>
        <v>1</v>
      </c>
      <c r="V5">
        <f>'BPoEFUbVT-mtrbks-psgr-dslveh'!V5</f>
        <v>1</v>
      </c>
      <c r="W5">
        <f>'BPoEFUbVT-mtrbks-psgr-dslveh'!W5</f>
        <v>1</v>
      </c>
      <c r="X5">
        <f>'BPoEFUbVT-mtrbks-psgr-dslveh'!X5</f>
        <v>1</v>
      </c>
      <c r="Y5">
        <f>'BPoEFUbVT-mtrbks-psgr-dslveh'!Y5</f>
        <v>1</v>
      </c>
      <c r="Z5">
        <f>'BPoEFUbVT-mtrbks-psgr-dslveh'!Z5</f>
        <v>1</v>
      </c>
      <c r="AA5">
        <f>'BPoEFUbVT-mtrbks-psgr-dslveh'!AA5</f>
        <v>1</v>
      </c>
      <c r="AB5">
        <f>'BPoEFUbVT-mtrbks-psgr-dslveh'!AB5</f>
        <v>1</v>
      </c>
      <c r="AC5">
        <f>'BPoEFUbVT-mtrbks-psgr-dslveh'!AC5</f>
        <v>1</v>
      </c>
      <c r="AD5">
        <f>'BPoEFUbVT-mtrbks-psgr-dslveh'!AD5</f>
        <v>1</v>
      </c>
      <c r="AE5">
        <f>'BPoEFUbVT-mtrbks-psgr-dslveh'!AE5</f>
        <v>1</v>
      </c>
      <c r="AF5">
        <f>'BPoEFUbVT-mtrbks-psgr-dslveh'!AF5</f>
        <v>1</v>
      </c>
    </row>
    <row r="6" spans="1:32" x14ac:dyDescent="0.35">
      <c r="A6" t="s">
        <v>77</v>
      </c>
      <c r="B6">
        <f>'BPoEFUbVT-mtrbks-psgr-dslveh'!B6</f>
        <v>0</v>
      </c>
      <c r="C6">
        <f>'BPoEFUbVT-mtrbks-psgr-dslveh'!C6</f>
        <v>0</v>
      </c>
      <c r="D6">
        <f>'BPoEFUbVT-mtrbks-psgr-dslveh'!D6</f>
        <v>0</v>
      </c>
      <c r="E6">
        <f>'BPoEFUbVT-mtrbks-psgr-dslveh'!E6</f>
        <v>0</v>
      </c>
      <c r="F6">
        <f>'BPoEFUbVT-mtrbks-psgr-dslveh'!F6</f>
        <v>0</v>
      </c>
      <c r="G6">
        <f>'BPoEFUbVT-mtrbks-psgr-dslveh'!G6</f>
        <v>0</v>
      </c>
      <c r="H6">
        <f>'BPoEFUbVT-mtrbks-psgr-dslveh'!H6</f>
        <v>0</v>
      </c>
      <c r="I6">
        <f>'BPoEFUbVT-mtrbks-psgr-dslveh'!I6</f>
        <v>0</v>
      </c>
      <c r="J6">
        <f>'BPoEFUbVT-mtrbks-psgr-dslveh'!J6</f>
        <v>0</v>
      </c>
      <c r="K6">
        <f>'BPoEFUbVT-mtrbks-psgr-dslveh'!K6</f>
        <v>0</v>
      </c>
      <c r="L6">
        <f>'BPoEFUbVT-mtrbks-psgr-dslveh'!L6</f>
        <v>0</v>
      </c>
      <c r="M6">
        <f>'BPoEFUbVT-mtrbks-psgr-dslveh'!M6</f>
        <v>0</v>
      </c>
      <c r="N6">
        <f>'BPoEFUbVT-mtrbks-psgr-dslveh'!N6</f>
        <v>0</v>
      </c>
      <c r="O6">
        <f>'BPoEFUbVT-mtrbks-psgr-dslveh'!O6</f>
        <v>0</v>
      </c>
      <c r="P6">
        <f>'BPoEFUbVT-mtrbks-psgr-dslveh'!P6</f>
        <v>0</v>
      </c>
      <c r="Q6">
        <f>'BPoEFUbVT-mtrbks-psgr-dslveh'!Q6</f>
        <v>0</v>
      </c>
      <c r="R6">
        <f>'BPoEFUbVT-mtrbks-psgr-dslveh'!R6</f>
        <v>0</v>
      </c>
      <c r="S6">
        <f>'BPoEFUbVT-mtrbks-psgr-dslveh'!S6</f>
        <v>0</v>
      </c>
      <c r="T6">
        <f>'BPoEFUbVT-mtrbks-psgr-dslveh'!T6</f>
        <v>0</v>
      </c>
      <c r="U6">
        <f>'BPoEFUbVT-mtrbks-psgr-dslveh'!U6</f>
        <v>0</v>
      </c>
      <c r="V6">
        <f>'BPoEFUbVT-mtrbks-psgr-dslveh'!V6</f>
        <v>0</v>
      </c>
      <c r="W6">
        <f>'BPoEFUbVT-mtrbks-psgr-dslveh'!W6</f>
        <v>0</v>
      </c>
      <c r="X6">
        <f>'BPoEFUbVT-mtrbks-psgr-dslveh'!X6</f>
        <v>0</v>
      </c>
      <c r="Y6">
        <f>'BPoEFUbVT-mtrbks-psgr-dslveh'!Y6</f>
        <v>0</v>
      </c>
      <c r="Z6">
        <f>'BPoEFUbVT-mtrbks-psgr-dslveh'!Z6</f>
        <v>0</v>
      </c>
      <c r="AA6">
        <f>'BPoEFUbVT-mtrbks-psgr-dslveh'!AA6</f>
        <v>0</v>
      </c>
      <c r="AB6">
        <f>'BPoEFUbVT-mtrbks-psgr-dslveh'!AB6</f>
        <v>0</v>
      </c>
      <c r="AC6">
        <f>'BPoEFUbVT-mtrbks-psgr-dslveh'!AC6</f>
        <v>0</v>
      </c>
      <c r="AD6">
        <f>'BPoEFUbVT-mtrbks-psgr-dslveh'!AD6</f>
        <v>0</v>
      </c>
      <c r="AE6">
        <f>'BPoEFUbVT-mtrbks-psgr-dslveh'!AE6</f>
        <v>0</v>
      </c>
      <c r="AF6">
        <f>'BPoEFUbVT-mtrbks-psgr-dslveh'!AF6</f>
        <v>0</v>
      </c>
    </row>
    <row r="7" spans="1:32" x14ac:dyDescent="0.35">
      <c r="A7" t="s">
        <v>78</v>
      </c>
      <c r="B7">
        <f>'BPoEFUbVT-mtrbks-psgr-dslveh'!B7</f>
        <v>0</v>
      </c>
      <c r="C7">
        <f>'BPoEFUbVT-mtrbks-psgr-dslveh'!C7</f>
        <v>0</v>
      </c>
      <c r="D7">
        <f>'BPoEFUbVT-mtrbks-psgr-dslveh'!D7</f>
        <v>0</v>
      </c>
      <c r="E7">
        <f>'BPoEFUbVT-mtrbks-psgr-dslveh'!E7</f>
        <v>0</v>
      </c>
      <c r="F7">
        <f>'BPoEFUbVT-mtrbks-psgr-dslveh'!F7</f>
        <v>0</v>
      </c>
      <c r="G7">
        <f>'BPoEFUbVT-mtrbks-psgr-dslveh'!G7</f>
        <v>0</v>
      </c>
      <c r="H7">
        <f>'BPoEFUbVT-mtrbks-psgr-dslveh'!H7</f>
        <v>0</v>
      </c>
      <c r="I7">
        <f>'BPoEFUbVT-mtrbks-psgr-dslveh'!I7</f>
        <v>0</v>
      </c>
      <c r="J7">
        <f>'BPoEFUbVT-mtrbks-psgr-dslveh'!J7</f>
        <v>0</v>
      </c>
      <c r="K7">
        <f>'BPoEFUbVT-mtrbks-psgr-dslveh'!K7</f>
        <v>0</v>
      </c>
      <c r="L7">
        <f>'BPoEFUbVT-mtrbks-psgr-dslveh'!L7</f>
        <v>0</v>
      </c>
      <c r="M7">
        <f>'BPoEFUbVT-mtrbks-psgr-dslveh'!M7</f>
        <v>0</v>
      </c>
      <c r="N7">
        <f>'BPoEFUbVT-mtrbks-psgr-dslveh'!N7</f>
        <v>0</v>
      </c>
      <c r="O7">
        <f>'BPoEFUbVT-mtrbks-psgr-dslveh'!O7</f>
        <v>0</v>
      </c>
      <c r="P7">
        <f>'BPoEFUbVT-mtrbks-psgr-dslveh'!P7</f>
        <v>0</v>
      </c>
      <c r="Q7">
        <f>'BPoEFUbVT-mtrbks-psgr-dslveh'!Q7</f>
        <v>0</v>
      </c>
      <c r="R7">
        <f>'BPoEFUbVT-mtrbks-psgr-dslveh'!R7</f>
        <v>0</v>
      </c>
      <c r="S7">
        <f>'BPoEFUbVT-mtrbks-psgr-dslveh'!S7</f>
        <v>0</v>
      </c>
      <c r="T7">
        <f>'BPoEFUbVT-mtrbks-psgr-dslveh'!T7</f>
        <v>0</v>
      </c>
      <c r="U7">
        <f>'BPoEFUbVT-mtrbks-psgr-dslveh'!U7</f>
        <v>0</v>
      </c>
      <c r="V7">
        <f>'BPoEFUbVT-mtrbks-psgr-dslveh'!V7</f>
        <v>0</v>
      </c>
      <c r="W7">
        <f>'BPoEFUbVT-mtrbks-psgr-dslveh'!W7</f>
        <v>0</v>
      </c>
      <c r="X7">
        <f>'BPoEFUbVT-mtrbks-psgr-dslveh'!X7</f>
        <v>0</v>
      </c>
      <c r="Y7">
        <f>'BPoEFUbVT-mtrbks-psgr-dslveh'!Y7</f>
        <v>0</v>
      </c>
      <c r="Z7">
        <f>'BPoEFUbVT-mtrbks-psgr-dslveh'!Z7</f>
        <v>0</v>
      </c>
      <c r="AA7">
        <f>'BPoEFUbVT-mtrbks-psgr-dslveh'!AA7</f>
        <v>0</v>
      </c>
      <c r="AB7">
        <f>'BPoEFUbVT-mtrbks-psgr-dslveh'!AB7</f>
        <v>0</v>
      </c>
      <c r="AC7">
        <f>'BPoEFUbVT-mtrbks-psgr-dslveh'!AC7</f>
        <v>0</v>
      </c>
      <c r="AD7">
        <f>'BPoEFUbVT-mtrbks-psgr-dslveh'!AD7</f>
        <v>0</v>
      </c>
      <c r="AE7">
        <f>'BPoEFUbVT-mtrbks-psgr-dslveh'!AE7</f>
        <v>0</v>
      </c>
      <c r="AF7">
        <f>'BPoEFUbVT-mtrbks-psgr-dslveh'!AF7</f>
        <v>0</v>
      </c>
    </row>
    <row r="8" spans="1:32" x14ac:dyDescent="0.35">
      <c r="A8" t="s">
        <v>79</v>
      </c>
      <c r="B8">
        <f>'BPoEFUbVT-mtrbks-psgr-dslveh'!B8</f>
        <v>0</v>
      </c>
      <c r="C8">
        <f>'BPoEFUbVT-mtrbks-psgr-dslveh'!C8</f>
        <v>0</v>
      </c>
      <c r="D8">
        <f>'BPoEFUbVT-mtrbks-psgr-dslveh'!D8</f>
        <v>0</v>
      </c>
      <c r="E8">
        <f>'BPoEFUbVT-mtrbks-psgr-dslveh'!E8</f>
        <v>0</v>
      </c>
      <c r="F8">
        <f>'BPoEFUbVT-mtrbks-psgr-dslveh'!F8</f>
        <v>0</v>
      </c>
      <c r="G8">
        <f>'BPoEFUbVT-mtrbks-psgr-dslveh'!G8</f>
        <v>0</v>
      </c>
      <c r="H8">
        <f>'BPoEFUbVT-mtrbks-psgr-dslveh'!H8</f>
        <v>0</v>
      </c>
      <c r="I8">
        <f>'BPoEFUbVT-mtrbks-psgr-dslveh'!I8</f>
        <v>0</v>
      </c>
      <c r="J8">
        <f>'BPoEFUbVT-mtrbks-psgr-dslveh'!J8</f>
        <v>0</v>
      </c>
      <c r="K8">
        <f>'BPoEFUbVT-mtrbks-psgr-dslveh'!K8</f>
        <v>0</v>
      </c>
      <c r="L8">
        <f>'BPoEFUbVT-mtrbks-psgr-dslveh'!L8</f>
        <v>0</v>
      </c>
      <c r="M8">
        <f>'BPoEFUbVT-mtrbks-psgr-dslveh'!M8</f>
        <v>0</v>
      </c>
      <c r="N8">
        <f>'BPoEFUbVT-mtrbks-psgr-dslveh'!N8</f>
        <v>0</v>
      </c>
      <c r="O8">
        <f>'BPoEFUbVT-mtrbks-psgr-dslveh'!O8</f>
        <v>0</v>
      </c>
      <c r="P8">
        <f>'BPoEFUbVT-mtrbks-psgr-dslveh'!P8</f>
        <v>0</v>
      </c>
      <c r="Q8">
        <f>'BPoEFUbVT-mtrbks-psgr-dslveh'!Q8</f>
        <v>0</v>
      </c>
      <c r="R8">
        <f>'BPoEFUbVT-mtrbks-psgr-dslveh'!R8</f>
        <v>0</v>
      </c>
      <c r="S8">
        <f>'BPoEFUbVT-mtrbks-psgr-dslveh'!S8</f>
        <v>0</v>
      </c>
      <c r="T8">
        <f>'BPoEFUbVT-mtrbks-psgr-dslveh'!T8</f>
        <v>0</v>
      </c>
      <c r="U8">
        <f>'BPoEFUbVT-mtrbks-psgr-dslveh'!U8</f>
        <v>0</v>
      </c>
      <c r="V8">
        <f>'BPoEFUbVT-mtrbks-psgr-dslveh'!V8</f>
        <v>0</v>
      </c>
      <c r="W8">
        <f>'BPoEFUbVT-mtrbks-psgr-dslveh'!W8</f>
        <v>0</v>
      </c>
      <c r="X8">
        <f>'BPoEFUbVT-mtrbks-psgr-dslveh'!X8</f>
        <v>0</v>
      </c>
      <c r="Y8">
        <f>'BPoEFUbVT-mtrbks-psgr-dslveh'!Y8</f>
        <v>0</v>
      </c>
      <c r="Z8">
        <f>'BPoEFUbVT-mtrbks-psgr-dslveh'!Z8</f>
        <v>0</v>
      </c>
      <c r="AA8">
        <f>'BPoEFUbVT-mtrbks-psgr-dslveh'!AA8</f>
        <v>0</v>
      </c>
      <c r="AB8">
        <f>'BPoEFUbVT-mtrbks-psgr-dslveh'!AB8</f>
        <v>0</v>
      </c>
      <c r="AC8">
        <f>'BPoEFUbVT-mtrbks-psgr-dslveh'!AC8</f>
        <v>0</v>
      </c>
      <c r="AD8">
        <f>'BPoEFUbVT-mtrbks-psgr-dslveh'!AD8</f>
        <v>0</v>
      </c>
      <c r="AE8">
        <f>'BPoEFUbVT-mtrbks-psgr-dslveh'!AE8</f>
        <v>0</v>
      </c>
      <c r="AF8">
        <f>'BPoEFUbVT-mtrbks-psgr-dslveh'!AF8</f>
        <v>0</v>
      </c>
    </row>
    <row r="9" spans="1:32" x14ac:dyDescent="0.35">
      <c r="A9" t="s">
        <v>80</v>
      </c>
      <c r="B9">
        <f>'BPoEFUbVT-mtrbks-psgr-dslveh'!B9</f>
        <v>0</v>
      </c>
      <c r="C9">
        <f>'BPoEFUbVT-mtrbks-psgr-dslveh'!C9</f>
        <v>0</v>
      </c>
      <c r="D9">
        <f>'BPoEFUbVT-mtrbks-psgr-dslveh'!D9</f>
        <v>0</v>
      </c>
      <c r="E9">
        <f>'BPoEFUbVT-mtrbks-psgr-dslveh'!E9</f>
        <v>0</v>
      </c>
      <c r="F9">
        <f>'BPoEFUbVT-mtrbks-psgr-dslveh'!F9</f>
        <v>0</v>
      </c>
      <c r="G9">
        <f>'BPoEFUbVT-mtrbks-psgr-dslveh'!G9</f>
        <v>0</v>
      </c>
      <c r="H9">
        <f>'BPoEFUbVT-mtrbks-psgr-dslveh'!H9</f>
        <v>0</v>
      </c>
      <c r="I9">
        <f>'BPoEFUbVT-mtrbks-psgr-dslveh'!I9</f>
        <v>0</v>
      </c>
      <c r="J9">
        <f>'BPoEFUbVT-mtrbks-psgr-dslveh'!J9</f>
        <v>0</v>
      </c>
      <c r="K9">
        <f>'BPoEFUbVT-mtrbks-psgr-dslveh'!K9</f>
        <v>0</v>
      </c>
      <c r="L9">
        <f>'BPoEFUbVT-mtrbks-psgr-dslveh'!L9</f>
        <v>0</v>
      </c>
      <c r="M9">
        <f>'BPoEFUbVT-mtrbks-psgr-dslveh'!M9</f>
        <v>0</v>
      </c>
      <c r="N9">
        <f>'BPoEFUbVT-mtrbks-psgr-dslveh'!N9</f>
        <v>0</v>
      </c>
      <c r="O9">
        <f>'BPoEFUbVT-mtrbks-psgr-dslveh'!O9</f>
        <v>0</v>
      </c>
      <c r="P9">
        <f>'BPoEFUbVT-mtrbks-psgr-dslveh'!P9</f>
        <v>0</v>
      </c>
      <c r="Q9">
        <f>'BPoEFUbVT-mtrbks-psgr-dslveh'!Q9</f>
        <v>0</v>
      </c>
      <c r="R9">
        <f>'BPoEFUbVT-mtrbks-psgr-dslveh'!R9</f>
        <v>0</v>
      </c>
      <c r="S9">
        <f>'BPoEFUbVT-mtrbks-psgr-dslveh'!S9</f>
        <v>0</v>
      </c>
      <c r="T9">
        <f>'BPoEFUbVT-mtrbks-psgr-dslveh'!T9</f>
        <v>0</v>
      </c>
      <c r="U9">
        <f>'BPoEFUbVT-mtrbks-psgr-dslveh'!U9</f>
        <v>0</v>
      </c>
      <c r="V9">
        <f>'BPoEFUbVT-mtrbks-psgr-dslveh'!V9</f>
        <v>0</v>
      </c>
      <c r="W9">
        <f>'BPoEFUbVT-mtrbks-psgr-dslveh'!W9</f>
        <v>0</v>
      </c>
      <c r="X9">
        <f>'BPoEFUbVT-mtrbks-psgr-dslveh'!X9</f>
        <v>0</v>
      </c>
      <c r="Y9">
        <f>'BPoEFUbVT-mtrbks-psgr-dslveh'!Y9</f>
        <v>0</v>
      </c>
      <c r="Z9">
        <f>'BPoEFUbVT-mtrbks-psgr-dslveh'!Z9</f>
        <v>0</v>
      </c>
      <c r="AA9">
        <f>'BPoEFUbVT-mtrbks-psgr-dslveh'!AA9</f>
        <v>0</v>
      </c>
      <c r="AB9">
        <f>'BPoEFUbVT-mtrbks-psgr-dslveh'!AB9</f>
        <v>0</v>
      </c>
      <c r="AC9">
        <f>'BPoEFUbVT-mtrbks-psgr-dslveh'!AC9</f>
        <v>0</v>
      </c>
      <c r="AD9">
        <f>'BPoEFUbVT-mtrbks-psgr-dslveh'!AD9</f>
        <v>0</v>
      </c>
      <c r="AE9">
        <f>'BPoEFUbVT-mtrbks-psgr-dslveh'!AE9</f>
        <v>0</v>
      </c>
      <c r="AF9">
        <f>'BPoEFUbVT-mtrbks-psgr-dslveh'!AF9</f>
        <v>0</v>
      </c>
    </row>
    <row r="10" spans="1:32" x14ac:dyDescent="0.35">
      <c r="A10" t="s">
        <v>81</v>
      </c>
      <c r="B10">
        <f>'BPoEFUbVT-mtrbks-psgr-dslveh'!B10</f>
        <v>0</v>
      </c>
      <c r="C10">
        <f>'BPoEFUbVT-mtrbks-psgr-dslveh'!C10</f>
        <v>0</v>
      </c>
      <c r="D10">
        <f>'BPoEFUbVT-mtrbks-psgr-dslveh'!D10</f>
        <v>0</v>
      </c>
      <c r="E10">
        <f>'BPoEFUbVT-mtrbks-psgr-dslveh'!E10</f>
        <v>0</v>
      </c>
      <c r="F10">
        <f>'BPoEFUbVT-mtrbks-psgr-dslveh'!F10</f>
        <v>0</v>
      </c>
      <c r="G10">
        <f>'BPoEFUbVT-mtrbks-psgr-dslveh'!G10</f>
        <v>0</v>
      </c>
      <c r="H10">
        <f>'BPoEFUbVT-mtrbks-psgr-dslveh'!H10</f>
        <v>0</v>
      </c>
      <c r="I10">
        <f>'BPoEFUbVT-mtrbks-psgr-dslveh'!I10</f>
        <v>0</v>
      </c>
      <c r="J10">
        <f>'BPoEFUbVT-mtrbks-psgr-dslveh'!J10</f>
        <v>0</v>
      </c>
      <c r="K10">
        <f>'BPoEFUbVT-mtrbks-psgr-dslveh'!K10</f>
        <v>0</v>
      </c>
      <c r="L10">
        <f>'BPoEFUbVT-mtrbks-psgr-dslveh'!L10</f>
        <v>0</v>
      </c>
      <c r="M10">
        <f>'BPoEFUbVT-mtrbks-psgr-dslveh'!M10</f>
        <v>0</v>
      </c>
      <c r="N10">
        <f>'BPoEFUbVT-mtrbks-psgr-dslveh'!N10</f>
        <v>0</v>
      </c>
      <c r="O10">
        <f>'BPoEFUbVT-mtrbks-psgr-dslveh'!O10</f>
        <v>0</v>
      </c>
      <c r="P10">
        <f>'BPoEFUbVT-mtrbks-psgr-dslveh'!P10</f>
        <v>0</v>
      </c>
      <c r="Q10">
        <f>'BPoEFUbVT-mtrbks-psgr-dslveh'!Q10</f>
        <v>0</v>
      </c>
      <c r="R10">
        <f>'BPoEFUbVT-mtrbks-psgr-dslveh'!R10</f>
        <v>0</v>
      </c>
      <c r="S10">
        <f>'BPoEFUbVT-mtrbks-psgr-dslveh'!S10</f>
        <v>0</v>
      </c>
      <c r="T10">
        <f>'BPoEFUbVT-mtrbks-psgr-dslveh'!T10</f>
        <v>0</v>
      </c>
      <c r="U10">
        <f>'BPoEFUbVT-mtrbks-psgr-dslveh'!U10</f>
        <v>0</v>
      </c>
      <c r="V10">
        <f>'BPoEFUbVT-mtrbks-psgr-dslveh'!V10</f>
        <v>0</v>
      </c>
      <c r="W10">
        <f>'BPoEFUbVT-mtrbks-psgr-dslveh'!W10</f>
        <v>0</v>
      </c>
      <c r="X10">
        <f>'BPoEFUbVT-mtrbks-psgr-dslveh'!X10</f>
        <v>0</v>
      </c>
      <c r="Y10">
        <f>'BPoEFUbVT-mtrbks-psgr-dslveh'!Y10</f>
        <v>0</v>
      </c>
      <c r="Z10">
        <f>'BPoEFUbVT-mtrbks-psgr-dslveh'!Z10</f>
        <v>0</v>
      </c>
      <c r="AA10">
        <f>'BPoEFUbVT-mtrbks-psgr-dslveh'!AA10</f>
        <v>0</v>
      </c>
      <c r="AB10">
        <f>'BPoEFUbVT-mtrbks-psgr-dslveh'!AB10</f>
        <v>0</v>
      </c>
      <c r="AC10">
        <f>'BPoEFUbVT-mtrbks-psgr-dslveh'!AC10</f>
        <v>0</v>
      </c>
      <c r="AD10">
        <f>'BPoEFUbVT-mtrbks-psgr-dslveh'!AD10</f>
        <v>0</v>
      </c>
      <c r="AE10">
        <f>'BPoEFUbVT-mtrbks-psgr-dslveh'!AE10</f>
        <v>0</v>
      </c>
      <c r="AF10">
        <f>'BPoEFUbVT-mtrbks-psgr-dslveh'!AF10</f>
        <v>0</v>
      </c>
    </row>
    <row r="11" spans="1:32" x14ac:dyDescent="0.35">
      <c r="A11" t="s">
        <v>82</v>
      </c>
      <c r="B11">
        <f>'BPoEFUbVT-mtrbks-psgr-dslveh'!B11</f>
        <v>0</v>
      </c>
      <c r="C11">
        <f>'BPoEFUbVT-mtrbks-psgr-dslveh'!C11</f>
        <v>0</v>
      </c>
      <c r="D11">
        <f>'BPoEFUbVT-mtrbks-psgr-dslveh'!D11</f>
        <v>0</v>
      </c>
      <c r="E11">
        <f>'BPoEFUbVT-mtrbks-psgr-dslveh'!E11</f>
        <v>0</v>
      </c>
      <c r="F11">
        <f>'BPoEFUbVT-mtrbks-psgr-dslveh'!F11</f>
        <v>0</v>
      </c>
      <c r="G11">
        <f>'BPoEFUbVT-mtrbks-psgr-dslveh'!G11</f>
        <v>0</v>
      </c>
      <c r="H11">
        <f>'BPoEFUbVT-mtrbks-psgr-dslveh'!H11</f>
        <v>0</v>
      </c>
      <c r="I11">
        <f>'BPoEFUbVT-mtrbks-psgr-dslveh'!I11</f>
        <v>0</v>
      </c>
      <c r="J11">
        <f>'BPoEFUbVT-mtrbks-psgr-dslveh'!J11</f>
        <v>0</v>
      </c>
      <c r="K11">
        <f>'BPoEFUbVT-mtrbks-psgr-dslveh'!K11</f>
        <v>0</v>
      </c>
      <c r="L11">
        <f>'BPoEFUbVT-mtrbks-psgr-dslveh'!L11</f>
        <v>0</v>
      </c>
      <c r="M11">
        <f>'BPoEFUbVT-mtrbks-psgr-dslveh'!M11</f>
        <v>0</v>
      </c>
      <c r="N11">
        <f>'BPoEFUbVT-mtrbks-psgr-dslveh'!N11</f>
        <v>0</v>
      </c>
      <c r="O11">
        <f>'BPoEFUbVT-mtrbks-psgr-dslveh'!O11</f>
        <v>0</v>
      </c>
      <c r="P11">
        <f>'BPoEFUbVT-mtrbks-psgr-dslveh'!P11</f>
        <v>0</v>
      </c>
      <c r="Q11">
        <f>'BPoEFUbVT-mtrbks-psgr-dslveh'!Q11</f>
        <v>0</v>
      </c>
      <c r="R11">
        <f>'BPoEFUbVT-mtrbks-psgr-dslveh'!R11</f>
        <v>0</v>
      </c>
      <c r="S11">
        <f>'BPoEFUbVT-mtrbks-psgr-dslveh'!S11</f>
        <v>0</v>
      </c>
      <c r="T11">
        <f>'BPoEFUbVT-mtrbks-psgr-dslveh'!T11</f>
        <v>0</v>
      </c>
      <c r="U11">
        <f>'BPoEFUbVT-mtrbks-psgr-dslveh'!U11</f>
        <v>0</v>
      </c>
      <c r="V11">
        <f>'BPoEFUbVT-mtrbks-psgr-dslveh'!V11</f>
        <v>0</v>
      </c>
      <c r="W11">
        <f>'BPoEFUbVT-mtrbks-psgr-dslveh'!W11</f>
        <v>0</v>
      </c>
      <c r="X11">
        <f>'BPoEFUbVT-mtrbks-psgr-dslveh'!X11</f>
        <v>0</v>
      </c>
      <c r="Y11">
        <f>'BPoEFUbVT-mtrbks-psgr-dslveh'!Y11</f>
        <v>0</v>
      </c>
      <c r="Z11">
        <f>'BPoEFUbVT-mtrbks-psgr-dslveh'!Z11</f>
        <v>0</v>
      </c>
      <c r="AA11">
        <f>'BPoEFUbVT-mtrbks-psgr-dslveh'!AA11</f>
        <v>0</v>
      </c>
      <c r="AB11">
        <f>'BPoEFUbVT-mtrbks-psgr-dslveh'!AB11</f>
        <v>0</v>
      </c>
      <c r="AC11">
        <f>'BPoEFUbVT-mtrbks-psgr-dslveh'!AC11</f>
        <v>0</v>
      </c>
      <c r="AD11">
        <f>'BPoEFUbVT-mtrbks-psgr-dslveh'!AD11</f>
        <v>0</v>
      </c>
      <c r="AE11">
        <f>'BPoEFUbVT-mtrbks-psgr-dslveh'!AE11</f>
        <v>0</v>
      </c>
      <c r="AF11">
        <f>'BPoEFUbVT-mtrbks-psgr-dslveh'!AF11</f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tabColor theme="3"/>
  </sheetPr>
  <dimension ref="A1:AF11"/>
  <sheetViews>
    <sheetView workbookViewId="0">
      <selection activeCell="G28" sqref="G28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73</v>
      </c>
      <c r="B2">
        <f>'BPoEFUbVT-mtrbks-psgr-plghyb'!B2</f>
        <v>0.26178707021014919</v>
      </c>
      <c r="C2">
        <f>'BPoEFUbVT-mtrbks-psgr-plghyb'!C2</f>
        <v>0.26118719566179727</v>
      </c>
      <c r="D2">
        <f>'BPoEFUbVT-mtrbks-psgr-plghyb'!D2</f>
        <v>0.26088874241683535</v>
      </c>
      <c r="E2">
        <f>'BPoEFUbVT-mtrbks-psgr-plghyb'!E2</f>
        <v>0.26081301058658679</v>
      </c>
      <c r="F2">
        <f>'BPoEFUbVT-mtrbks-psgr-plghyb'!F2</f>
        <v>0.26091754536924955</v>
      </c>
      <c r="G2">
        <f>'BPoEFUbVT-mtrbks-psgr-plghyb'!G2</f>
        <v>0.26119012790752083</v>
      </c>
      <c r="H2">
        <f>'BPoEFUbVT-mtrbks-psgr-plghyb'!H2</f>
        <v>0.26159448816351311</v>
      </c>
      <c r="I2">
        <f>'BPoEFUbVT-mtrbks-psgr-plghyb'!I2</f>
        <v>0.26216688851563508</v>
      </c>
      <c r="J2">
        <f>'BPoEFUbVT-mtrbks-psgr-plghyb'!J2</f>
        <v>0.26297587277381407</v>
      </c>
      <c r="K2">
        <f>'BPoEFUbVT-mtrbks-psgr-plghyb'!K2</f>
        <v>0.26401134180299807</v>
      </c>
      <c r="L2">
        <f>'BPoEFUbVT-mtrbks-psgr-plghyb'!L2</f>
        <v>0.26525181001625397</v>
      </c>
      <c r="M2">
        <f>'BPoEFUbVT-mtrbks-psgr-plghyb'!M2</f>
        <v>0.26666551691004553</v>
      </c>
      <c r="N2">
        <f>'BPoEFUbVT-mtrbks-psgr-plghyb'!N2</f>
        <v>0.268203410949303</v>
      </c>
      <c r="O2">
        <f>'BPoEFUbVT-mtrbks-psgr-plghyb'!O2</f>
        <v>0.26981340075422872</v>
      </c>
      <c r="P2">
        <f>'BPoEFUbVT-mtrbks-psgr-plghyb'!P2</f>
        <v>0.27146219704611885</v>
      </c>
      <c r="Q2">
        <f>'BPoEFUbVT-mtrbks-psgr-plghyb'!Q2</f>
        <v>0.27311514598301212</v>
      </c>
      <c r="R2">
        <f>'BPoEFUbVT-mtrbks-psgr-plghyb'!R2</f>
        <v>0.27475549033714908</v>
      </c>
      <c r="S2">
        <f>'BPoEFUbVT-mtrbks-psgr-plghyb'!S2</f>
        <v>0.2763630958626237</v>
      </c>
      <c r="T2">
        <f>'BPoEFUbVT-mtrbks-psgr-plghyb'!T2</f>
        <v>0.27795062371047835</v>
      </c>
      <c r="U2">
        <f>'BPoEFUbVT-mtrbks-psgr-plghyb'!U2</f>
        <v>0.27951876233574491</v>
      </c>
      <c r="V2">
        <f>'BPoEFUbVT-mtrbks-psgr-plghyb'!V2</f>
        <v>0.28110534913179763</v>
      </c>
      <c r="W2">
        <f>'BPoEFUbVT-mtrbks-psgr-plghyb'!W2</f>
        <v>0.28272533355640134</v>
      </c>
      <c r="X2">
        <f>'BPoEFUbVT-mtrbks-psgr-plghyb'!X2</f>
        <v>0.28440973044751916</v>
      </c>
      <c r="Y2">
        <f>'BPoEFUbVT-mtrbks-psgr-plghyb'!Y2</f>
        <v>0.28617823608344378</v>
      </c>
      <c r="Z2">
        <f>'BPoEFUbVT-mtrbks-psgr-plghyb'!Z2</f>
        <v>0.28805947008407368</v>
      </c>
      <c r="AA2">
        <f>'BPoEFUbVT-mtrbks-psgr-plghyb'!AA2</f>
        <v>0.29007218439969507</v>
      </c>
      <c r="AB2">
        <f>'BPoEFUbVT-mtrbks-psgr-plghyb'!AB2</f>
        <v>0.29226004845207659</v>
      </c>
      <c r="AC2">
        <f>'BPoEFUbVT-mtrbks-psgr-plghyb'!AC2</f>
        <v>0.29462474816733542</v>
      </c>
      <c r="AD2">
        <f>'BPoEFUbVT-mtrbks-psgr-plghyb'!AD2</f>
        <v>0.29719346049046319</v>
      </c>
      <c r="AE2">
        <f>'BPoEFUbVT-mtrbks-psgr-plghyb'!AE2</f>
        <v>0.29462468103135731</v>
      </c>
      <c r="AF2">
        <f>'BPoEFUbVT-mtrbks-psgr-plghyb'!AF2</f>
        <v>0.29719291440125567</v>
      </c>
    </row>
    <row r="3" spans="1:32" x14ac:dyDescent="0.35">
      <c r="A3" t="s">
        <v>74</v>
      </c>
      <c r="B3">
        <f>'BPoEFUbVT-mtrbks-psgr-plghyb'!B3</f>
        <v>0</v>
      </c>
      <c r="C3">
        <f>'BPoEFUbVT-mtrbks-psgr-plghyb'!C3</f>
        <v>0</v>
      </c>
      <c r="D3">
        <f>'BPoEFUbVT-mtrbks-psgr-plghyb'!D3</f>
        <v>0</v>
      </c>
      <c r="E3">
        <f>'BPoEFUbVT-mtrbks-psgr-plghyb'!E3</f>
        <v>0</v>
      </c>
      <c r="F3">
        <f>'BPoEFUbVT-mtrbks-psgr-plghyb'!F3</f>
        <v>0</v>
      </c>
      <c r="G3">
        <f>'BPoEFUbVT-mtrbks-psgr-plghyb'!G3</f>
        <v>0</v>
      </c>
      <c r="H3">
        <f>'BPoEFUbVT-mtrbks-psgr-plghyb'!H3</f>
        <v>0</v>
      </c>
      <c r="I3">
        <f>'BPoEFUbVT-mtrbks-psgr-plghyb'!I3</f>
        <v>0</v>
      </c>
      <c r="J3">
        <f>'BPoEFUbVT-mtrbks-psgr-plghyb'!J3</f>
        <v>0</v>
      </c>
      <c r="K3">
        <f>'BPoEFUbVT-mtrbks-psgr-plghyb'!K3</f>
        <v>0</v>
      </c>
      <c r="L3">
        <f>'BPoEFUbVT-mtrbks-psgr-plghyb'!L3</f>
        <v>0</v>
      </c>
      <c r="M3">
        <f>'BPoEFUbVT-mtrbks-psgr-plghyb'!M3</f>
        <v>0</v>
      </c>
      <c r="N3">
        <f>'BPoEFUbVT-mtrbks-psgr-plghyb'!N3</f>
        <v>0</v>
      </c>
      <c r="O3">
        <f>'BPoEFUbVT-mtrbks-psgr-plghyb'!O3</f>
        <v>0</v>
      </c>
      <c r="P3">
        <f>'BPoEFUbVT-mtrbks-psgr-plghyb'!P3</f>
        <v>0</v>
      </c>
      <c r="Q3">
        <f>'BPoEFUbVT-mtrbks-psgr-plghyb'!Q3</f>
        <v>0</v>
      </c>
      <c r="R3">
        <f>'BPoEFUbVT-mtrbks-psgr-plghyb'!R3</f>
        <v>0</v>
      </c>
      <c r="S3">
        <f>'BPoEFUbVT-mtrbks-psgr-plghyb'!S3</f>
        <v>0</v>
      </c>
      <c r="T3">
        <f>'BPoEFUbVT-mtrbks-psgr-plghyb'!T3</f>
        <v>0</v>
      </c>
      <c r="U3">
        <f>'BPoEFUbVT-mtrbks-psgr-plghyb'!U3</f>
        <v>0</v>
      </c>
      <c r="V3">
        <f>'BPoEFUbVT-mtrbks-psgr-plghyb'!V3</f>
        <v>0</v>
      </c>
      <c r="W3">
        <f>'BPoEFUbVT-mtrbks-psgr-plghyb'!W3</f>
        <v>0</v>
      </c>
      <c r="X3">
        <f>'BPoEFUbVT-mtrbks-psgr-plghyb'!X3</f>
        <v>0</v>
      </c>
      <c r="Y3">
        <f>'BPoEFUbVT-mtrbks-psgr-plghyb'!Y3</f>
        <v>0</v>
      </c>
      <c r="Z3">
        <f>'BPoEFUbVT-mtrbks-psgr-plghyb'!Z3</f>
        <v>0</v>
      </c>
      <c r="AA3">
        <f>'BPoEFUbVT-mtrbks-psgr-plghyb'!AA3</f>
        <v>0</v>
      </c>
      <c r="AB3">
        <f>'BPoEFUbVT-mtrbks-psgr-plghyb'!AB3</f>
        <v>0</v>
      </c>
      <c r="AC3">
        <f>'BPoEFUbVT-mtrbks-psgr-plghyb'!AC3</f>
        <v>0</v>
      </c>
      <c r="AD3">
        <f>'BPoEFUbVT-mtrbks-psgr-plghyb'!AD3</f>
        <v>0</v>
      </c>
      <c r="AE3">
        <f>'BPoEFUbVT-mtrbks-psgr-plghyb'!AE3</f>
        <v>0</v>
      </c>
      <c r="AF3">
        <f>'BPoEFUbVT-mtrbks-psgr-plghyb'!AF3</f>
        <v>0</v>
      </c>
    </row>
    <row r="4" spans="1:32" x14ac:dyDescent="0.35">
      <c r="A4" t="s">
        <v>75</v>
      </c>
      <c r="B4">
        <f>'BPoEFUbVT-mtrbks-psgr-plghyb'!B4</f>
        <v>0.73821292978985076</v>
      </c>
      <c r="C4">
        <f>'BPoEFUbVT-mtrbks-psgr-plghyb'!C4</f>
        <v>0.73881280433820273</v>
      </c>
      <c r="D4">
        <f>'BPoEFUbVT-mtrbks-psgr-plghyb'!D4</f>
        <v>0.73911125758316465</v>
      </c>
      <c r="E4">
        <f>'BPoEFUbVT-mtrbks-psgr-plghyb'!E4</f>
        <v>0.73918698941341321</v>
      </c>
      <c r="F4">
        <f>'BPoEFUbVT-mtrbks-psgr-plghyb'!F4</f>
        <v>0.73908245463075051</v>
      </c>
      <c r="G4">
        <f>'BPoEFUbVT-mtrbks-psgr-plghyb'!G4</f>
        <v>0.73880987209247917</v>
      </c>
      <c r="H4">
        <f>'BPoEFUbVT-mtrbks-psgr-plghyb'!H4</f>
        <v>0.73840551183648695</v>
      </c>
      <c r="I4">
        <f>'BPoEFUbVT-mtrbks-psgr-plghyb'!I4</f>
        <v>0.73783311148436492</v>
      </c>
      <c r="J4">
        <f>'BPoEFUbVT-mtrbks-psgr-plghyb'!J4</f>
        <v>0.73702412722618593</v>
      </c>
      <c r="K4">
        <f>'BPoEFUbVT-mtrbks-psgr-plghyb'!K4</f>
        <v>0.73598865819700199</v>
      </c>
      <c r="L4">
        <f>'BPoEFUbVT-mtrbks-psgr-plghyb'!L4</f>
        <v>0.73474818998374603</v>
      </c>
      <c r="M4">
        <f>'BPoEFUbVT-mtrbks-psgr-plghyb'!M4</f>
        <v>0.73333448308995453</v>
      </c>
      <c r="N4">
        <f>'BPoEFUbVT-mtrbks-psgr-plghyb'!N4</f>
        <v>0.731796589050697</v>
      </c>
      <c r="O4">
        <f>'BPoEFUbVT-mtrbks-psgr-plghyb'!O4</f>
        <v>0.73018659924577134</v>
      </c>
      <c r="P4">
        <f>'BPoEFUbVT-mtrbks-psgr-plghyb'!P4</f>
        <v>0.72853780295388115</v>
      </c>
      <c r="Q4">
        <f>'BPoEFUbVT-mtrbks-psgr-plghyb'!Q4</f>
        <v>0.72688485401698788</v>
      </c>
      <c r="R4">
        <f>'BPoEFUbVT-mtrbks-psgr-plghyb'!R4</f>
        <v>0.72524450966285092</v>
      </c>
      <c r="S4">
        <f>'BPoEFUbVT-mtrbks-psgr-plghyb'!S4</f>
        <v>0.72363690413737625</v>
      </c>
      <c r="T4">
        <f>'BPoEFUbVT-mtrbks-psgr-plghyb'!T4</f>
        <v>0.72204937628952159</v>
      </c>
      <c r="U4">
        <f>'BPoEFUbVT-mtrbks-psgr-plghyb'!U4</f>
        <v>0.72048123766425509</v>
      </c>
      <c r="V4">
        <f>'BPoEFUbVT-mtrbks-psgr-plghyb'!V4</f>
        <v>0.71889465086820237</v>
      </c>
      <c r="W4">
        <f>'BPoEFUbVT-mtrbks-psgr-plghyb'!W4</f>
        <v>0.71727466644359861</v>
      </c>
      <c r="X4">
        <f>'BPoEFUbVT-mtrbks-psgr-plghyb'!X4</f>
        <v>0.71559026955248084</v>
      </c>
      <c r="Y4">
        <f>'BPoEFUbVT-mtrbks-psgr-plghyb'!Y4</f>
        <v>0.71382176391655627</v>
      </c>
      <c r="Z4">
        <f>'BPoEFUbVT-mtrbks-psgr-plghyb'!Z4</f>
        <v>0.71194052991592627</v>
      </c>
      <c r="AA4">
        <f>'BPoEFUbVT-mtrbks-psgr-plghyb'!AA4</f>
        <v>0.70992781560030493</v>
      </c>
      <c r="AB4">
        <f>'BPoEFUbVT-mtrbks-psgr-plghyb'!AB4</f>
        <v>0.70773995154792335</v>
      </c>
      <c r="AC4">
        <f>'BPoEFUbVT-mtrbks-psgr-plghyb'!AC4</f>
        <v>0.70537525183266458</v>
      </c>
      <c r="AD4">
        <f>'BPoEFUbVT-mtrbks-psgr-plghyb'!AD4</f>
        <v>0.70280653950953675</v>
      </c>
      <c r="AE4">
        <f>'BPoEFUbVT-mtrbks-psgr-plghyb'!AE4</f>
        <v>0.70537531896864269</v>
      </c>
      <c r="AF4">
        <f>'BPoEFUbVT-mtrbks-psgr-plghyb'!AF4</f>
        <v>0.70280708559874427</v>
      </c>
    </row>
    <row r="5" spans="1:32" x14ac:dyDescent="0.35">
      <c r="A5" t="s">
        <v>76</v>
      </c>
      <c r="B5">
        <f>'BPoEFUbVT-mtrbks-psgr-plghyb'!B5</f>
        <v>0</v>
      </c>
      <c r="C5">
        <f>'BPoEFUbVT-mtrbks-psgr-plghyb'!C5</f>
        <v>0</v>
      </c>
      <c r="D5">
        <f>'BPoEFUbVT-mtrbks-psgr-plghyb'!D5</f>
        <v>0</v>
      </c>
      <c r="E5">
        <f>'BPoEFUbVT-mtrbks-psgr-plghyb'!E5</f>
        <v>0</v>
      </c>
      <c r="F5">
        <f>'BPoEFUbVT-mtrbks-psgr-plghyb'!F5</f>
        <v>0</v>
      </c>
      <c r="G5">
        <f>'BPoEFUbVT-mtrbks-psgr-plghyb'!G5</f>
        <v>0</v>
      </c>
      <c r="H5">
        <f>'BPoEFUbVT-mtrbks-psgr-plghyb'!H5</f>
        <v>0</v>
      </c>
      <c r="I5">
        <f>'BPoEFUbVT-mtrbks-psgr-plghyb'!I5</f>
        <v>0</v>
      </c>
      <c r="J5">
        <f>'BPoEFUbVT-mtrbks-psgr-plghyb'!J5</f>
        <v>0</v>
      </c>
      <c r="K5">
        <f>'BPoEFUbVT-mtrbks-psgr-plghyb'!K5</f>
        <v>0</v>
      </c>
      <c r="L5">
        <f>'BPoEFUbVT-mtrbks-psgr-plghyb'!L5</f>
        <v>0</v>
      </c>
      <c r="M5">
        <f>'BPoEFUbVT-mtrbks-psgr-plghyb'!M5</f>
        <v>0</v>
      </c>
      <c r="N5">
        <f>'BPoEFUbVT-mtrbks-psgr-plghyb'!N5</f>
        <v>0</v>
      </c>
      <c r="O5">
        <f>'BPoEFUbVT-mtrbks-psgr-plghyb'!O5</f>
        <v>0</v>
      </c>
      <c r="P5">
        <f>'BPoEFUbVT-mtrbks-psgr-plghyb'!P5</f>
        <v>0</v>
      </c>
      <c r="Q5">
        <f>'BPoEFUbVT-mtrbks-psgr-plghyb'!Q5</f>
        <v>0</v>
      </c>
      <c r="R5">
        <f>'BPoEFUbVT-mtrbks-psgr-plghyb'!R5</f>
        <v>0</v>
      </c>
      <c r="S5">
        <f>'BPoEFUbVT-mtrbks-psgr-plghyb'!S5</f>
        <v>0</v>
      </c>
      <c r="T5">
        <f>'BPoEFUbVT-mtrbks-psgr-plghyb'!T5</f>
        <v>0</v>
      </c>
      <c r="U5">
        <f>'BPoEFUbVT-mtrbks-psgr-plghyb'!U5</f>
        <v>0</v>
      </c>
      <c r="V5">
        <f>'BPoEFUbVT-mtrbks-psgr-plghyb'!V5</f>
        <v>0</v>
      </c>
      <c r="W5">
        <f>'BPoEFUbVT-mtrbks-psgr-plghyb'!W5</f>
        <v>0</v>
      </c>
      <c r="X5">
        <f>'BPoEFUbVT-mtrbks-psgr-plghyb'!X5</f>
        <v>0</v>
      </c>
      <c r="Y5">
        <f>'BPoEFUbVT-mtrbks-psgr-plghyb'!Y5</f>
        <v>0</v>
      </c>
      <c r="Z5">
        <f>'BPoEFUbVT-mtrbks-psgr-plghyb'!Z5</f>
        <v>0</v>
      </c>
      <c r="AA5">
        <f>'BPoEFUbVT-mtrbks-psgr-plghyb'!AA5</f>
        <v>0</v>
      </c>
      <c r="AB5">
        <f>'BPoEFUbVT-mtrbks-psgr-plghyb'!AB5</f>
        <v>0</v>
      </c>
      <c r="AC5">
        <f>'BPoEFUbVT-mtrbks-psgr-plghyb'!AC5</f>
        <v>0</v>
      </c>
      <c r="AD5">
        <f>'BPoEFUbVT-mtrbks-psgr-plghyb'!AD5</f>
        <v>0</v>
      </c>
      <c r="AE5">
        <f>'BPoEFUbVT-mtrbks-psgr-plghyb'!AE5</f>
        <v>0</v>
      </c>
      <c r="AF5">
        <f>'BPoEFUbVT-mtrbks-psgr-plghyb'!AF5</f>
        <v>0</v>
      </c>
    </row>
    <row r="6" spans="1:32" x14ac:dyDescent="0.35">
      <c r="A6" t="s">
        <v>77</v>
      </c>
      <c r="B6">
        <f>'BPoEFUbVT-mtrbks-psgr-plghyb'!B6</f>
        <v>0</v>
      </c>
      <c r="C6">
        <f>'BPoEFUbVT-mtrbks-psgr-plghyb'!C6</f>
        <v>0</v>
      </c>
      <c r="D6">
        <f>'BPoEFUbVT-mtrbks-psgr-plghyb'!D6</f>
        <v>0</v>
      </c>
      <c r="E6">
        <f>'BPoEFUbVT-mtrbks-psgr-plghyb'!E6</f>
        <v>0</v>
      </c>
      <c r="F6">
        <f>'BPoEFUbVT-mtrbks-psgr-plghyb'!F6</f>
        <v>0</v>
      </c>
      <c r="G6">
        <f>'BPoEFUbVT-mtrbks-psgr-plghyb'!G6</f>
        <v>0</v>
      </c>
      <c r="H6">
        <f>'BPoEFUbVT-mtrbks-psgr-plghyb'!H6</f>
        <v>0</v>
      </c>
      <c r="I6">
        <f>'BPoEFUbVT-mtrbks-psgr-plghyb'!I6</f>
        <v>0</v>
      </c>
      <c r="J6">
        <f>'BPoEFUbVT-mtrbks-psgr-plghyb'!J6</f>
        <v>0</v>
      </c>
      <c r="K6">
        <f>'BPoEFUbVT-mtrbks-psgr-plghyb'!K6</f>
        <v>0</v>
      </c>
      <c r="L6">
        <f>'BPoEFUbVT-mtrbks-psgr-plghyb'!L6</f>
        <v>0</v>
      </c>
      <c r="M6">
        <f>'BPoEFUbVT-mtrbks-psgr-plghyb'!M6</f>
        <v>0</v>
      </c>
      <c r="N6">
        <f>'BPoEFUbVT-mtrbks-psgr-plghyb'!N6</f>
        <v>0</v>
      </c>
      <c r="O6">
        <f>'BPoEFUbVT-mtrbks-psgr-plghyb'!O6</f>
        <v>0</v>
      </c>
      <c r="P6">
        <f>'BPoEFUbVT-mtrbks-psgr-plghyb'!P6</f>
        <v>0</v>
      </c>
      <c r="Q6">
        <f>'BPoEFUbVT-mtrbks-psgr-plghyb'!Q6</f>
        <v>0</v>
      </c>
      <c r="R6">
        <f>'BPoEFUbVT-mtrbks-psgr-plghyb'!R6</f>
        <v>0</v>
      </c>
      <c r="S6">
        <f>'BPoEFUbVT-mtrbks-psgr-plghyb'!S6</f>
        <v>0</v>
      </c>
      <c r="T6">
        <f>'BPoEFUbVT-mtrbks-psgr-plghyb'!T6</f>
        <v>0</v>
      </c>
      <c r="U6">
        <f>'BPoEFUbVT-mtrbks-psgr-plghyb'!U6</f>
        <v>0</v>
      </c>
      <c r="V6">
        <f>'BPoEFUbVT-mtrbks-psgr-plghyb'!V6</f>
        <v>0</v>
      </c>
      <c r="W6">
        <f>'BPoEFUbVT-mtrbks-psgr-plghyb'!W6</f>
        <v>0</v>
      </c>
      <c r="X6">
        <f>'BPoEFUbVT-mtrbks-psgr-plghyb'!X6</f>
        <v>0</v>
      </c>
      <c r="Y6">
        <f>'BPoEFUbVT-mtrbks-psgr-plghyb'!Y6</f>
        <v>0</v>
      </c>
      <c r="Z6">
        <f>'BPoEFUbVT-mtrbks-psgr-plghyb'!Z6</f>
        <v>0</v>
      </c>
      <c r="AA6">
        <f>'BPoEFUbVT-mtrbks-psgr-plghyb'!AA6</f>
        <v>0</v>
      </c>
      <c r="AB6">
        <f>'BPoEFUbVT-mtrbks-psgr-plghyb'!AB6</f>
        <v>0</v>
      </c>
      <c r="AC6">
        <f>'BPoEFUbVT-mtrbks-psgr-plghyb'!AC6</f>
        <v>0</v>
      </c>
      <c r="AD6">
        <f>'BPoEFUbVT-mtrbks-psgr-plghyb'!AD6</f>
        <v>0</v>
      </c>
      <c r="AE6">
        <f>'BPoEFUbVT-mtrbks-psgr-plghyb'!AE6</f>
        <v>0</v>
      </c>
      <c r="AF6">
        <f>'BPoEFUbVT-mtrbks-psgr-plghyb'!AF6</f>
        <v>0</v>
      </c>
    </row>
    <row r="7" spans="1:32" x14ac:dyDescent="0.35">
      <c r="A7" t="s">
        <v>78</v>
      </c>
      <c r="B7">
        <f>'BPoEFUbVT-mtrbks-psgr-plghyb'!B7</f>
        <v>0</v>
      </c>
      <c r="C7">
        <f>'BPoEFUbVT-mtrbks-psgr-plghyb'!C7</f>
        <v>0</v>
      </c>
      <c r="D7">
        <f>'BPoEFUbVT-mtrbks-psgr-plghyb'!D7</f>
        <v>0</v>
      </c>
      <c r="E7">
        <f>'BPoEFUbVT-mtrbks-psgr-plghyb'!E7</f>
        <v>0</v>
      </c>
      <c r="F7">
        <f>'BPoEFUbVT-mtrbks-psgr-plghyb'!F7</f>
        <v>0</v>
      </c>
      <c r="G7">
        <f>'BPoEFUbVT-mtrbks-psgr-plghyb'!G7</f>
        <v>0</v>
      </c>
      <c r="H7">
        <f>'BPoEFUbVT-mtrbks-psgr-plghyb'!H7</f>
        <v>0</v>
      </c>
      <c r="I7">
        <f>'BPoEFUbVT-mtrbks-psgr-plghyb'!I7</f>
        <v>0</v>
      </c>
      <c r="J7">
        <f>'BPoEFUbVT-mtrbks-psgr-plghyb'!J7</f>
        <v>0</v>
      </c>
      <c r="K7">
        <f>'BPoEFUbVT-mtrbks-psgr-plghyb'!K7</f>
        <v>0</v>
      </c>
      <c r="L7">
        <f>'BPoEFUbVT-mtrbks-psgr-plghyb'!L7</f>
        <v>0</v>
      </c>
      <c r="M7">
        <f>'BPoEFUbVT-mtrbks-psgr-plghyb'!M7</f>
        <v>0</v>
      </c>
      <c r="N7">
        <f>'BPoEFUbVT-mtrbks-psgr-plghyb'!N7</f>
        <v>0</v>
      </c>
      <c r="O7">
        <f>'BPoEFUbVT-mtrbks-psgr-plghyb'!O7</f>
        <v>0</v>
      </c>
      <c r="P7">
        <f>'BPoEFUbVT-mtrbks-psgr-plghyb'!P7</f>
        <v>0</v>
      </c>
      <c r="Q7">
        <f>'BPoEFUbVT-mtrbks-psgr-plghyb'!Q7</f>
        <v>0</v>
      </c>
      <c r="R7">
        <f>'BPoEFUbVT-mtrbks-psgr-plghyb'!R7</f>
        <v>0</v>
      </c>
      <c r="S7">
        <f>'BPoEFUbVT-mtrbks-psgr-plghyb'!S7</f>
        <v>0</v>
      </c>
      <c r="T7">
        <f>'BPoEFUbVT-mtrbks-psgr-plghyb'!T7</f>
        <v>0</v>
      </c>
      <c r="U7">
        <f>'BPoEFUbVT-mtrbks-psgr-plghyb'!U7</f>
        <v>0</v>
      </c>
      <c r="V7">
        <f>'BPoEFUbVT-mtrbks-psgr-plghyb'!V7</f>
        <v>0</v>
      </c>
      <c r="W7">
        <f>'BPoEFUbVT-mtrbks-psgr-plghyb'!W7</f>
        <v>0</v>
      </c>
      <c r="X7">
        <f>'BPoEFUbVT-mtrbks-psgr-plghyb'!X7</f>
        <v>0</v>
      </c>
      <c r="Y7">
        <f>'BPoEFUbVT-mtrbks-psgr-plghyb'!Y7</f>
        <v>0</v>
      </c>
      <c r="Z7">
        <f>'BPoEFUbVT-mtrbks-psgr-plghyb'!Z7</f>
        <v>0</v>
      </c>
      <c r="AA7">
        <f>'BPoEFUbVT-mtrbks-psgr-plghyb'!AA7</f>
        <v>0</v>
      </c>
      <c r="AB7">
        <f>'BPoEFUbVT-mtrbks-psgr-plghyb'!AB7</f>
        <v>0</v>
      </c>
      <c r="AC7">
        <f>'BPoEFUbVT-mtrbks-psgr-plghyb'!AC7</f>
        <v>0</v>
      </c>
      <c r="AD7">
        <f>'BPoEFUbVT-mtrbks-psgr-plghyb'!AD7</f>
        <v>0</v>
      </c>
      <c r="AE7">
        <f>'BPoEFUbVT-mtrbks-psgr-plghyb'!AE7</f>
        <v>0</v>
      </c>
      <c r="AF7">
        <f>'BPoEFUbVT-mtrbks-psgr-plghyb'!AF7</f>
        <v>0</v>
      </c>
    </row>
    <row r="8" spans="1:32" x14ac:dyDescent="0.35">
      <c r="A8" t="s">
        <v>79</v>
      </c>
      <c r="B8">
        <f>'BPoEFUbVT-mtrbks-psgr-plghyb'!B8</f>
        <v>0</v>
      </c>
      <c r="C8">
        <f>'BPoEFUbVT-mtrbks-psgr-plghyb'!C8</f>
        <v>0</v>
      </c>
      <c r="D8">
        <f>'BPoEFUbVT-mtrbks-psgr-plghyb'!D8</f>
        <v>0</v>
      </c>
      <c r="E8">
        <f>'BPoEFUbVT-mtrbks-psgr-plghyb'!E8</f>
        <v>0</v>
      </c>
      <c r="F8">
        <f>'BPoEFUbVT-mtrbks-psgr-plghyb'!F8</f>
        <v>0</v>
      </c>
      <c r="G8">
        <f>'BPoEFUbVT-mtrbks-psgr-plghyb'!G8</f>
        <v>0</v>
      </c>
      <c r="H8">
        <f>'BPoEFUbVT-mtrbks-psgr-plghyb'!H8</f>
        <v>0</v>
      </c>
      <c r="I8">
        <f>'BPoEFUbVT-mtrbks-psgr-plghyb'!I8</f>
        <v>0</v>
      </c>
      <c r="J8">
        <f>'BPoEFUbVT-mtrbks-psgr-plghyb'!J8</f>
        <v>0</v>
      </c>
      <c r="K8">
        <f>'BPoEFUbVT-mtrbks-psgr-plghyb'!K8</f>
        <v>0</v>
      </c>
      <c r="L8">
        <f>'BPoEFUbVT-mtrbks-psgr-plghyb'!L8</f>
        <v>0</v>
      </c>
      <c r="M8">
        <f>'BPoEFUbVT-mtrbks-psgr-plghyb'!M8</f>
        <v>0</v>
      </c>
      <c r="N8">
        <f>'BPoEFUbVT-mtrbks-psgr-plghyb'!N8</f>
        <v>0</v>
      </c>
      <c r="O8">
        <f>'BPoEFUbVT-mtrbks-psgr-plghyb'!O8</f>
        <v>0</v>
      </c>
      <c r="P8">
        <f>'BPoEFUbVT-mtrbks-psgr-plghyb'!P8</f>
        <v>0</v>
      </c>
      <c r="Q8">
        <f>'BPoEFUbVT-mtrbks-psgr-plghyb'!Q8</f>
        <v>0</v>
      </c>
      <c r="R8">
        <f>'BPoEFUbVT-mtrbks-psgr-plghyb'!R8</f>
        <v>0</v>
      </c>
      <c r="S8">
        <f>'BPoEFUbVT-mtrbks-psgr-plghyb'!S8</f>
        <v>0</v>
      </c>
      <c r="T8">
        <f>'BPoEFUbVT-mtrbks-psgr-plghyb'!T8</f>
        <v>0</v>
      </c>
      <c r="U8">
        <f>'BPoEFUbVT-mtrbks-psgr-plghyb'!U8</f>
        <v>0</v>
      </c>
      <c r="V8">
        <f>'BPoEFUbVT-mtrbks-psgr-plghyb'!V8</f>
        <v>0</v>
      </c>
      <c r="W8">
        <f>'BPoEFUbVT-mtrbks-psgr-plghyb'!W8</f>
        <v>0</v>
      </c>
      <c r="X8">
        <f>'BPoEFUbVT-mtrbks-psgr-plghyb'!X8</f>
        <v>0</v>
      </c>
      <c r="Y8">
        <f>'BPoEFUbVT-mtrbks-psgr-plghyb'!Y8</f>
        <v>0</v>
      </c>
      <c r="Z8">
        <f>'BPoEFUbVT-mtrbks-psgr-plghyb'!Z8</f>
        <v>0</v>
      </c>
      <c r="AA8">
        <f>'BPoEFUbVT-mtrbks-psgr-plghyb'!AA8</f>
        <v>0</v>
      </c>
      <c r="AB8">
        <f>'BPoEFUbVT-mtrbks-psgr-plghyb'!AB8</f>
        <v>0</v>
      </c>
      <c r="AC8">
        <f>'BPoEFUbVT-mtrbks-psgr-plghyb'!AC8</f>
        <v>0</v>
      </c>
      <c r="AD8">
        <f>'BPoEFUbVT-mtrbks-psgr-plghyb'!AD8</f>
        <v>0</v>
      </c>
      <c r="AE8">
        <f>'BPoEFUbVT-mtrbks-psgr-plghyb'!AE8</f>
        <v>0</v>
      </c>
      <c r="AF8">
        <f>'BPoEFUbVT-mtrbks-psgr-plghyb'!AF8</f>
        <v>0</v>
      </c>
    </row>
    <row r="9" spans="1:32" x14ac:dyDescent="0.35">
      <c r="A9" t="s">
        <v>80</v>
      </c>
      <c r="B9">
        <f>'BPoEFUbVT-mtrbks-psgr-plghyb'!B9</f>
        <v>0</v>
      </c>
      <c r="C9">
        <f>'BPoEFUbVT-mtrbks-psgr-plghyb'!C9</f>
        <v>0</v>
      </c>
      <c r="D9">
        <f>'BPoEFUbVT-mtrbks-psgr-plghyb'!D9</f>
        <v>0</v>
      </c>
      <c r="E9">
        <f>'BPoEFUbVT-mtrbks-psgr-plghyb'!E9</f>
        <v>0</v>
      </c>
      <c r="F9">
        <f>'BPoEFUbVT-mtrbks-psgr-plghyb'!F9</f>
        <v>0</v>
      </c>
      <c r="G9">
        <f>'BPoEFUbVT-mtrbks-psgr-plghyb'!G9</f>
        <v>0</v>
      </c>
      <c r="H9">
        <f>'BPoEFUbVT-mtrbks-psgr-plghyb'!H9</f>
        <v>0</v>
      </c>
      <c r="I9">
        <f>'BPoEFUbVT-mtrbks-psgr-plghyb'!I9</f>
        <v>0</v>
      </c>
      <c r="J9">
        <f>'BPoEFUbVT-mtrbks-psgr-plghyb'!J9</f>
        <v>0</v>
      </c>
      <c r="K9">
        <f>'BPoEFUbVT-mtrbks-psgr-plghyb'!K9</f>
        <v>0</v>
      </c>
      <c r="L9">
        <f>'BPoEFUbVT-mtrbks-psgr-plghyb'!L9</f>
        <v>0</v>
      </c>
      <c r="M9">
        <f>'BPoEFUbVT-mtrbks-psgr-plghyb'!M9</f>
        <v>0</v>
      </c>
      <c r="N9">
        <f>'BPoEFUbVT-mtrbks-psgr-plghyb'!N9</f>
        <v>0</v>
      </c>
      <c r="O9">
        <f>'BPoEFUbVT-mtrbks-psgr-plghyb'!O9</f>
        <v>0</v>
      </c>
      <c r="P9">
        <f>'BPoEFUbVT-mtrbks-psgr-plghyb'!P9</f>
        <v>0</v>
      </c>
      <c r="Q9">
        <f>'BPoEFUbVT-mtrbks-psgr-plghyb'!Q9</f>
        <v>0</v>
      </c>
      <c r="R9">
        <f>'BPoEFUbVT-mtrbks-psgr-plghyb'!R9</f>
        <v>0</v>
      </c>
      <c r="S9">
        <f>'BPoEFUbVT-mtrbks-psgr-plghyb'!S9</f>
        <v>0</v>
      </c>
      <c r="T9">
        <f>'BPoEFUbVT-mtrbks-psgr-plghyb'!T9</f>
        <v>0</v>
      </c>
      <c r="U9">
        <f>'BPoEFUbVT-mtrbks-psgr-plghyb'!U9</f>
        <v>0</v>
      </c>
      <c r="V9">
        <f>'BPoEFUbVT-mtrbks-psgr-plghyb'!V9</f>
        <v>0</v>
      </c>
      <c r="W9">
        <f>'BPoEFUbVT-mtrbks-psgr-plghyb'!W9</f>
        <v>0</v>
      </c>
      <c r="X9">
        <f>'BPoEFUbVT-mtrbks-psgr-plghyb'!X9</f>
        <v>0</v>
      </c>
      <c r="Y9">
        <f>'BPoEFUbVT-mtrbks-psgr-plghyb'!Y9</f>
        <v>0</v>
      </c>
      <c r="Z9">
        <f>'BPoEFUbVT-mtrbks-psgr-plghyb'!Z9</f>
        <v>0</v>
      </c>
      <c r="AA9">
        <f>'BPoEFUbVT-mtrbks-psgr-plghyb'!AA9</f>
        <v>0</v>
      </c>
      <c r="AB9">
        <f>'BPoEFUbVT-mtrbks-psgr-plghyb'!AB9</f>
        <v>0</v>
      </c>
      <c r="AC9">
        <f>'BPoEFUbVT-mtrbks-psgr-plghyb'!AC9</f>
        <v>0</v>
      </c>
      <c r="AD9">
        <f>'BPoEFUbVT-mtrbks-psgr-plghyb'!AD9</f>
        <v>0</v>
      </c>
      <c r="AE9">
        <f>'BPoEFUbVT-mtrbks-psgr-plghyb'!AE9</f>
        <v>0</v>
      </c>
      <c r="AF9">
        <f>'BPoEFUbVT-mtrbks-psgr-plghyb'!AF9</f>
        <v>0</v>
      </c>
    </row>
    <row r="10" spans="1:32" x14ac:dyDescent="0.35">
      <c r="A10" t="s">
        <v>81</v>
      </c>
      <c r="B10">
        <f>'BPoEFUbVT-mtrbks-psgr-plghyb'!B10</f>
        <v>0</v>
      </c>
      <c r="C10">
        <f>'BPoEFUbVT-mtrbks-psgr-plghyb'!C10</f>
        <v>0</v>
      </c>
      <c r="D10">
        <f>'BPoEFUbVT-mtrbks-psgr-plghyb'!D10</f>
        <v>0</v>
      </c>
      <c r="E10">
        <f>'BPoEFUbVT-mtrbks-psgr-plghyb'!E10</f>
        <v>0</v>
      </c>
      <c r="F10">
        <f>'BPoEFUbVT-mtrbks-psgr-plghyb'!F10</f>
        <v>0</v>
      </c>
      <c r="G10">
        <f>'BPoEFUbVT-mtrbks-psgr-plghyb'!G10</f>
        <v>0</v>
      </c>
      <c r="H10">
        <f>'BPoEFUbVT-mtrbks-psgr-plghyb'!H10</f>
        <v>0</v>
      </c>
      <c r="I10">
        <f>'BPoEFUbVT-mtrbks-psgr-plghyb'!I10</f>
        <v>0</v>
      </c>
      <c r="J10">
        <f>'BPoEFUbVT-mtrbks-psgr-plghyb'!J10</f>
        <v>0</v>
      </c>
      <c r="K10">
        <f>'BPoEFUbVT-mtrbks-psgr-plghyb'!K10</f>
        <v>0</v>
      </c>
      <c r="L10">
        <f>'BPoEFUbVT-mtrbks-psgr-plghyb'!L10</f>
        <v>0</v>
      </c>
      <c r="M10">
        <f>'BPoEFUbVT-mtrbks-psgr-plghyb'!M10</f>
        <v>0</v>
      </c>
      <c r="N10">
        <f>'BPoEFUbVT-mtrbks-psgr-plghyb'!N10</f>
        <v>0</v>
      </c>
      <c r="O10">
        <f>'BPoEFUbVT-mtrbks-psgr-plghyb'!O10</f>
        <v>0</v>
      </c>
      <c r="P10">
        <f>'BPoEFUbVT-mtrbks-psgr-plghyb'!P10</f>
        <v>0</v>
      </c>
      <c r="Q10">
        <f>'BPoEFUbVT-mtrbks-psgr-plghyb'!Q10</f>
        <v>0</v>
      </c>
      <c r="R10">
        <f>'BPoEFUbVT-mtrbks-psgr-plghyb'!R10</f>
        <v>0</v>
      </c>
      <c r="S10">
        <f>'BPoEFUbVT-mtrbks-psgr-plghyb'!S10</f>
        <v>0</v>
      </c>
      <c r="T10">
        <f>'BPoEFUbVT-mtrbks-psgr-plghyb'!T10</f>
        <v>0</v>
      </c>
      <c r="U10">
        <f>'BPoEFUbVT-mtrbks-psgr-plghyb'!U10</f>
        <v>0</v>
      </c>
      <c r="V10">
        <f>'BPoEFUbVT-mtrbks-psgr-plghyb'!V10</f>
        <v>0</v>
      </c>
      <c r="W10">
        <f>'BPoEFUbVT-mtrbks-psgr-plghyb'!W10</f>
        <v>0</v>
      </c>
      <c r="X10">
        <f>'BPoEFUbVT-mtrbks-psgr-plghyb'!X10</f>
        <v>0</v>
      </c>
      <c r="Y10">
        <f>'BPoEFUbVT-mtrbks-psgr-plghyb'!Y10</f>
        <v>0</v>
      </c>
      <c r="Z10">
        <f>'BPoEFUbVT-mtrbks-psgr-plghyb'!Z10</f>
        <v>0</v>
      </c>
      <c r="AA10">
        <f>'BPoEFUbVT-mtrbks-psgr-plghyb'!AA10</f>
        <v>0</v>
      </c>
      <c r="AB10">
        <f>'BPoEFUbVT-mtrbks-psgr-plghyb'!AB10</f>
        <v>0</v>
      </c>
      <c r="AC10">
        <f>'BPoEFUbVT-mtrbks-psgr-plghyb'!AC10</f>
        <v>0</v>
      </c>
      <c r="AD10">
        <f>'BPoEFUbVT-mtrbks-psgr-plghyb'!AD10</f>
        <v>0</v>
      </c>
      <c r="AE10">
        <f>'BPoEFUbVT-mtrbks-psgr-plghyb'!AE10</f>
        <v>0</v>
      </c>
      <c r="AF10">
        <f>'BPoEFUbVT-mtrbks-psgr-plghyb'!AF10</f>
        <v>0</v>
      </c>
    </row>
    <row r="11" spans="1:32" x14ac:dyDescent="0.35">
      <c r="A11" t="s">
        <v>82</v>
      </c>
      <c r="B11">
        <f>'BPoEFUbVT-mtrbks-psgr-plghyb'!B11</f>
        <v>0</v>
      </c>
      <c r="C11">
        <f>'BPoEFUbVT-mtrbks-psgr-plghyb'!C11</f>
        <v>0</v>
      </c>
      <c r="D11">
        <f>'BPoEFUbVT-mtrbks-psgr-plghyb'!D11</f>
        <v>0</v>
      </c>
      <c r="E11">
        <f>'BPoEFUbVT-mtrbks-psgr-plghyb'!E11</f>
        <v>0</v>
      </c>
      <c r="F11">
        <f>'BPoEFUbVT-mtrbks-psgr-plghyb'!F11</f>
        <v>0</v>
      </c>
      <c r="G11">
        <f>'BPoEFUbVT-mtrbks-psgr-plghyb'!G11</f>
        <v>0</v>
      </c>
      <c r="H11">
        <f>'BPoEFUbVT-mtrbks-psgr-plghyb'!H11</f>
        <v>0</v>
      </c>
      <c r="I11">
        <f>'BPoEFUbVT-mtrbks-psgr-plghyb'!I11</f>
        <v>0</v>
      </c>
      <c r="J11">
        <f>'BPoEFUbVT-mtrbks-psgr-plghyb'!J11</f>
        <v>0</v>
      </c>
      <c r="K11">
        <f>'BPoEFUbVT-mtrbks-psgr-plghyb'!K11</f>
        <v>0</v>
      </c>
      <c r="L11">
        <f>'BPoEFUbVT-mtrbks-psgr-plghyb'!L11</f>
        <v>0</v>
      </c>
      <c r="M11">
        <f>'BPoEFUbVT-mtrbks-psgr-plghyb'!M11</f>
        <v>0</v>
      </c>
      <c r="N11">
        <f>'BPoEFUbVT-mtrbks-psgr-plghyb'!N11</f>
        <v>0</v>
      </c>
      <c r="O11">
        <f>'BPoEFUbVT-mtrbks-psgr-plghyb'!O11</f>
        <v>0</v>
      </c>
      <c r="P11">
        <f>'BPoEFUbVT-mtrbks-psgr-plghyb'!P11</f>
        <v>0</v>
      </c>
      <c r="Q11">
        <f>'BPoEFUbVT-mtrbks-psgr-plghyb'!Q11</f>
        <v>0</v>
      </c>
      <c r="R11">
        <f>'BPoEFUbVT-mtrbks-psgr-plghyb'!R11</f>
        <v>0</v>
      </c>
      <c r="S11">
        <f>'BPoEFUbVT-mtrbks-psgr-plghyb'!S11</f>
        <v>0</v>
      </c>
      <c r="T11">
        <f>'BPoEFUbVT-mtrbks-psgr-plghyb'!T11</f>
        <v>0</v>
      </c>
      <c r="U11">
        <f>'BPoEFUbVT-mtrbks-psgr-plghyb'!U11</f>
        <v>0</v>
      </c>
      <c r="V11">
        <f>'BPoEFUbVT-mtrbks-psgr-plghyb'!V11</f>
        <v>0</v>
      </c>
      <c r="W11">
        <f>'BPoEFUbVT-mtrbks-psgr-plghyb'!W11</f>
        <v>0</v>
      </c>
      <c r="X11">
        <f>'BPoEFUbVT-mtrbks-psgr-plghyb'!X11</f>
        <v>0</v>
      </c>
      <c r="Y11">
        <f>'BPoEFUbVT-mtrbks-psgr-plghyb'!Y11</f>
        <v>0</v>
      </c>
      <c r="Z11">
        <f>'BPoEFUbVT-mtrbks-psgr-plghyb'!Z11</f>
        <v>0</v>
      </c>
      <c r="AA11">
        <f>'BPoEFUbVT-mtrbks-psgr-plghyb'!AA11</f>
        <v>0</v>
      </c>
      <c r="AB11">
        <f>'BPoEFUbVT-mtrbks-psgr-plghyb'!AB11</f>
        <v>0</v>
      </c>
      <c r="AC11">
        <f>'BPoEFUbVT-mtrbks-psgr-plghyb'!AC11</f>
        <v>0</v>
      </c>
      <c r="AD11">
        <f>'BPoEFUbVT-mtrbks-psgr-plghyb'!AD11</f>
        <v>0</v>
      </c>
      <c r="AE11">
        <f>'BPoEFUbVT-mtrbks-psgr-plghyb'!AE11</f>
        <v>0</v>
      </c>
      <c r="AF11">
        <f>'BPoEFUbVT-mtrbks-psgr-plghyb'!AF11</f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tabColor theme="3"/>
  </sheetPr>
  <dimension ref="A1:AG11"/>
  <sheetViews>
    <sheetView workbookViewId="0">
      <selection activeCell="K30" sqref="K30"/>
    </sheetView>
  </sheetViews>
  <sheetFormatPr defaultColWidth="9.26953125" defaultRowHeight="14.5" x14ac:dyDescent="0.35"/>
  <cols>
    <col min="1" max="1" width="22.54296875" customWidth="1"/>
  </cols>
  <sheetData>
    <row r="1" spans="1:33" ht="29" x14ac:dyDescent="0.3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3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1"/>
    </row>
    <row r="5" spans="1:33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3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"/>
    </row>
    <row r="7" spans="1:33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3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35">
      <c r="A10" t="s">
        <v>81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3" x14ac:dyDescent="0.35">
      <c r="A11" t="s">
        <v>82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tabColor theme="3"/>
  </sheetPr>
  <dimension ref="A1:AG11"/>
  <sheetViews>
    <sheetView tabSelected="1" workbookViewId="0">
      <selection activeCell="Q7" sqref="Q7"/>
    </sheetView>
  </sheetViews>
  <sheetFormatPr defaultColWidth="9.26953125" defaultRowHeight="14.5" x14ac:dyDescent="0.35"/>
  <cols>
    <col min="1" max="1" width="22.54296875" customWidth="1"/>
  </cols>
  <sheetData>
    <row r="1" spans="1:33" ht="29" x14ac:dyDescent="0.35">
      <c r="A1" s="2" t="s">
        <v>72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3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3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3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1"/>
    </row>
    <row r="5" spans="1:33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3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"/>
    </row>
    <row r="7" spans="1:33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3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3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3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3" x14ac:dyDescent="0.35">
      <c r="A11" t="s">
        <v>82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11"/>
  <sheetViews>
    <sheetView workbookViewId="0">
      <selection activeCell="E11" sqref="E11"/>
    </sheetView>
  </sheetViews>
  <sheetFormatPr defaultColWidth="9.26953125" defaultRowHeight="14.5" x14ac:dyDescent="0.35"/>
  <cols>
    <col min="1" max="1" width="22.54296875" customWidth="1"/>
  </cols>
  <sheetData>
    <row r="1" spans="1:32" ht="29" x14ac:dyDescent="0.35">
      <c r="A1" s="2" t="s">
        <v>72</v>
      </c>
      <c r="B1" s="4">
        <v>2021</v>
      </c>
      <c r="C1" s="4">
        <v>2022</v>
      </c>
      <c r="D1" s="4">
        <v>2023</v>
      </c>
      <c r="E1" s="4">
        <v>2024</v>
      </c>
      <c r="F1" s="4">
        <v>2025</v>
      </c>
      <c r="G1" s="4">
        <v>2026</v>
      </c>
      <c r="H1" s="4">
        <v>2027</v>
      </c>
      <c r="I1" s="4">
        <v>2028</v>
      </c>
      <c r="J1" s="4">
        <v>2029</v>
      </c>
      <c r="K1" s="4">
        <v>2030</v>
      </c>
      <c r="L1" s="4">
        <v>2031</v>
      </c>
      <c r="M1" s="4">
        <v>2032</v>
      </c>
      <c r="N1" s="4">
        <v>2033</v>
      </c>
      <c r="O1" s="4">
        <v>2034</v>
      </c>
      <c r="P1" s="4">
        <v>2035</v>
      </c>
      <c r="Q1" s="4">
        <v>2036</v>
      </c>
      <c r="R1" s="4">
        <v>2037</v>
      </c>
      <c r="S1" s="4">
        <v>2038</v>
      </c>
      <c r="T1" s="4">
        <v>2039</v>
      </c>
      <c r="U1" s="4">
        <v>2040</v>
      </c>
      <c r="V1" s="4">
        <v>2041</v>
      </c>
      <c r="W1" s="4">
        <v>2042</v>
      </c>
      <c r="X1" s="4">
        <v>2043</v>
      </c>
      <c r="Y1" s="4">
        <v>2044</v>
      </c>
      <c r="Z1" s="4">
        <v>2045</v>
      </c>
      <c r="AA1" s="4">
        <v>2046</v>
      </c>
      <c r="AB1" s="4">
        <v>2047</v>
      </c>
      <c r="AC1" s="4">
        <v>2048</v>
      </c>
      <c r="AD1" s="4">
        <v>2049</v>
      </c>
      <c r="AE1" s="4">
        <v>2050</v>
      </c>
    </row>
    <row r="2" spans="1:32" x14ac:dyDescent="0.35">
      <c r="A2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2" x14ac:dyDescent="0.35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2" x14ac:dyDescent="0.35">
      <c r="A4" t="s">
        <v>75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1"/>
    </row>
    <row r="5" spans="1:32" x14ac:dyDescent="0.35">
      <c r="A5" t="s">
        <v>76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2" x14ac:dyDescent="0.35">
      <c r="A6" t="s">
        <v>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1"/>
    </row>
    <row r="7" spans="1:32" x14ac:dyDescent="0.35">
      <c r="A7" t="s">
        <v>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2" x14ac:dyDescent="0.35">
      <c r="A8" t="s">
        <v>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2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2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2" x14ac:dyDescent="0.35">
      <c r="A11" t="s">
        <v>82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7F4819-F98C-4816-951A-D23B41C62AA2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7F124440-9912-46EE-8D73-70FA18AAF6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5C226F-2F77-498C-964C-11904F5219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85</vt:i4>
      </vt:variant>
      <vt:variant>
        <vt:lpstr>Named Ranges</vt:lpstr>
      </vt:variant>
      <vt:variant>
        <vt:i4>1</vt:i4>
      </vt:variant>
    </vt:vector>
  </HeadingPairs>
  <TitlesOfParts>
    <vt:vector size="86" baseType="lpstr">
      <vt:lpstr>About</vt:lpstr>
      <vt:lpstr>POTEnCIA</vt:lpstr>
      <vt:lpstr>BPoEFUbVT-LDVs-psgr-batelc</vt:lpstr>
      <vt:lpstr>BPoEFUbVT-LDVs-psgr-natgas</vt:lpstr>
      <vt:lpstr>BPoEFUbVT-LDVs-psgr-gasveh</vt:lpstr>
      <vt:lpstr>BPoEFUbVT-LDVs-psgr-dslveh</vt:lpstr>
      <vt:lpstr>BPoEFUbVT-LDVs-psgr-plghyb</vt:lpstr>
      <vt:lpstr>BPoEFUbVT-LDVs-psgr-LPG</vt:lpstr>
      <vt:lpstr>BPoEFUbVT-LDVs-psgr-hydgn</vt:lpstr>
      <vt:lpstr>LDVs-frgt</vt:lpstr>
      <vt:lpstr>BPoEFUbVT-LDVs-frgt-batelc</vt:lpstr>
      <vt:lpstr>BPoEFUbVT-LDVs-frgt-natgas</vt:lpstr>
      <vt:lpstr>BPoEFUbVT-LDVs-frgt-gasveh</vt:lpstr>
      <vt:lpstr>BPoEFUbVT-LDVs-frgt-dslveh</vt:lpstr>
      <vt:lpstr>BPoEFUbVT-LDVs-frgt-plghyb</vt:lpstr>
      <vt:lpstr>BPoEFUbVT-LDVs-frgt-LPG</vt:lpstr>
      <vt:lpstr>BPoEFUbVT-LDVs-frgt-hydgn</vt:lpstr>
      <vt:lpstr>HDVs-psgr</vt:lpstr>
      <vt:lpstr>BPoEFUbVT-HDVs-psgr-batelc</vt:lpstr>
      <vt:lpstr>BPoEFUbVT-HDVs-psgr-natgas</vt:lpstr>
      <vt:lpstr>BPoEFUbVT-HDVs-psgr-gasveh</vt:lpstr>
      <vt:lpstr>BPoEFUbVT-HDVs-psgr-dslveh</vt:lpstr>
      <vt:lpstr>BPoEFUbVT-HDVs-psgr-plghyb</vt:lpstr>
      <vt:lpstr>BPoEFUbVT-HDVs-psgr-LPG</vt:lpstr>
      <vt:lpstr>BPoEFUbVT-HDVs-psgr-hydgn</vt:lpstr>
      <vt:lpstr>HDVs-frgt</vt:lpstr>
      <vt:lpstr>BPoEFUbVT-HDVs-frgt-batelc</vt:lpstr>
      <vt:lpstr>BPoEFUbVT-HDVs-frgt-natgas</vt:lpstr>
      <vt:lpstr>BPoEFUbVT-HDVs-frgt-gasveh</vt:lpstr>
      <vt:lpstr>BPoEFUbVT-HDVs-frgt-dslveh</vt:lpstr>
      <vt:lpstr>BPoEFUbVT-HDVs-frgt-plghyb</vt:lpstr>
      <vt:lpstr>BPoEFUbVT-HDVs-frgt-LPG</vt:lpstr>
      <vt:lpstr>BPoEFUbVT-HDVs-frgt-hydgn</vt:lpstr>
      <vt:lpstr>aircraft-psgr</vt:lpstr>
      <vt:lpstr>BPoEFUbVT-aircraft-psgr-batelc</vt:lpstr>
      <vt:lpstr>BPoEFUbVT-aircraft-psgr-natgas</vt:lpstr>
      <vt:lpstr>BPoEFUbVT-aircraft-psgr-gasveh</vt:lpstr>
      <vt:lpstr>BPoEFUbVT-aircraft-psgr-dslveh</vt:lpstr>
      <vt:lpstr>BPoEFUbVT-aircraft-psgr-hydgn</vt:lpstr>
      <vt:lpstr>aircraft-frgt</vt:lpstr>
      <vt:lpstr>BPoEFUbVT-aircraft-frgt-batelc</vt:lpstr>
      <vt:lpstr>BPoEFUbVT-aircraft-frgt-natgas</vt:lpstr>
      <vt:lpstr>BPoEFUbVT-aircraft-frgt-gasveh</vt:lpstr>
      <vt:lpstr>BPoEFUbVT-aircraft-frgt-dslveh</vt:lpstr>
      <vt:lpstr>BPoEFUbVT-aircraft-frgt-hydgn</vt:lpstr>
      <vt:lpstr>rail-psgr</vt:lpstr>
      <vt:lpstr>BPoEFUbVT-rail-psgr-batelc</vt:lpstr>
      <vt:lpstr>BPoEFUbVT-rail-psgr-natgas</vt:lpstr>
      <vt:lpstr>BPoEFUbVT-rail-psgr-gasveh</vt:lpstr>
      <vt:lpstr>BPoEFUbVT-rail-psgr-dslveh</vt:lpstr>
      <vt:lpstr>BPoEFUbVT-rail-psgr-hydgn</vt:lpstr>
      <vt:lpstr>rail-frgt</vt:lpstr>
      <vt:lpstr>BPoEFUbVT-rail-frgt-batelc</vt:lpstr>
      <vt:lpstr>BPoEFUbVT-rail-frgt-natgas</vt:lpstr>
      <vt:lpstr>BPoEFUbVT-rail-frgt-gasveh</vt:lpstr>
      <vt:lpstr>BPoEFUbVT-rail-frgt-dslveh</vt:lpstr>
      <vt:lpstr>BPoEFUbVT-rail-frgt-hydgn</vt:lpstr>
      <vt:lpstr>ships-psgr</vt:lpstr>
      <vt:lpstr>BPoEFUbVT-ships-psgr-batelc</vt:lpstr>
      <vt:lpstr>BPoEFUbVT-ships-psgr-natgas</vt:lpstr>
      <vt:lpstr>BPoEFUbVT-ships-psgr-gasveh</vt:lpstr>
      <vt:lpstr>BPoEFUbVT-ships-psgr-dslveh</vt:lpstr>
      <vt:lpstr>BPoEFUbVT-ships-psgr-hydgn</vt:lpstr>
      <vt:lpstr>ships-frgt</vt:lpstr>
      <vt:lpstr>BPoEFUbVT-ships-frgt-batelc</vt:lpstr>
      <vt:lpstr>BPoEFUbVT-ships-frgt-natgas</vt:lpstr>
      <vt:lpstr>BPoEFUbVT-ships-frgt-gasveh</vt:lpstr>
      <vt:lpstr>BPoEFUbVT-ships-frgt-dslveh</vt:lpstr>
      <vt:lpstr>BPoEFUbVT-ships-frgt-hydgn</vt:lpstr>
      <vt:lpstr>mtrbks-psgr</vt:lpstr>
      <vt:lpstr>BPoEFUbVT-mtrbks-psgr-batelc</vt:lpstr>
      <vt:lpstr>BPoEFUbVT-mtrbks-psgr-natgas</vt:lpstr>
      <vt:lpstr>BPoEFUbVT-mtrbks-psgr-gasveh</vt:lpstr>
      <vt:lpstr>BPoEFUbVT-mtrbks-psgr-dslveh</vt:lpstr>
      <vt:lpstr>BPoEFUbVT-mtrbks-psgr-plghyb</vt:lpstr>
      <vt:lpstr>BPoEFUbVT-mtrbks-psgr-LPG</vt:lpstr>
      <vt:lpstr>BPoEFUbVT-mtrbks-psgr-hydgn</vt:lpstr>
      <vt:lpstr>mtrbks-frgt</vt:lpstr>
      <vt:lpstr>BPoEFUbVT-mtrbks-frgt-batelc</vt:lpstr>
      <vt:lpstr>BPoEFUbVT-mtrbks-frgt-natgas</vt:lpstr>
      <vt:lpstr>BPoEFUbVT-mtrbks-frgt-gasveh</vt:lpstr>
      <vt:lpstr>BPoEFUbVT-mtrbks-frgt-dslveh</vt:lpstr>
      <vt:lpstr>BPoEFUbVT-mtrbks-frgt-plghyb</vt:lpstr>
      <vt:lpstr>BPoEFUbVT-mtrbks-frgt-LPG</vt:lpstr>
      <vt:lpstr>BPoEFUbVT-mtrbks-frgt-hydgn</vt:lpstr>
      <vt:lpstr>POTEnCIA!Print_Titles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Dan O'Brien</cp:lastModifiedBy>
  <cp:revision/>
  <dcterms:created xsi:type="dcterms:W3CDTF">2017-06-23T20:50:52Z</dcterms:created>
  <dcterms:modified xsi:type="dcterms:W3CDTF">2024-09-18T18:41:55Z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