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European Union\Models\eps-eu\InputData\land\BLAPE\"/>
    </mc:Choice>
  </mc:AlternateContent>
  <xr:revisionPtr revIDLastSave="0" documentId="13_ncr:1_{4248BD58-E56D-4F11-8131-16BF24787BDF}" xr6:coauthVersionLast="47" xr6:coauthVersionMax="47" xr10:uidLastSave="{00000000-0000-0000-0000-000000000000}"/>
  <bookViews>
    <workbookView xWindow="-120" yWindow="-120" windowWidth="57840" windowHeight="23640" xr2:uid="{00000000-000D-0000-FFFF-FFFF00000000}"/>
  </bookViews>
  <sheets>
    <sheet name="About" sheetId="1" r:id="rId1"/>
    <sheet name="data from RPEpUACE" sheetId="4" r:id="rId2"/>
    <sheet name="EEA" sheetId="5" r:id="rId3"/>
    <sheet name="BLAP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H2" i="3"/>
  <c r="I2" i="3"/>
  <c r="J2" i="3"/>
  <c r="K2" i="3"/>
  <c r="L2" i="3"/>
  <c r="U2" i="3" s="1"/>
  <c r="M2" i="3"/>
  <c r="N2" i="3"/>
  <c r="O2" i="3"/>
  <c r="P2" i="3"/>
  <c r="Q2" i="3"/>
  <c r="T2" i="3"/>
  <c r="D2" i="3"/>
  <c r="C2" i="3"/>
  <c r="B2" i="3"/>
  <c r="R2" i="3" l="1"/>
  <c r="W2" i="3"/>
  <c r="AD2" i="3"/>
  <c r="AC2" i="3"/>
  <c r="AB2" i="3"/>
  <c r="V2" i="3"/>
  <c r="Z2" i="3"/>
  <c r="Z12" i="3" s="1"/>
  <c r="AA2" i="3"/>
  <c r="AA11" i="3" s="1"/>
  <c r="S2" i="3"/>
  <c r="S11" i="3" s="1"/>
  <c r="Y2" i="3"/>
  <c r="AF2" i="3"/>
  <c r="X2" i="3"/>
  <c r="AE2" i="3"/>
  <c r="AD12" i="3"/>
  <c r="U12" i="3"/>
  <c r="AB12" i="3"/>
  <c r="T11" i="3"/>
  <c r="V11" i="3"/>
  <c r="Y12" i="3"/>
  <c r="U11" i="3"/>
  <c r="AF12" i="3"/>
  <c r="X12" i="3"/>
  <c r="AE11" i="3"/>
  <c r="W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AC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V12" i="3"/>
  <c r="W12" i="3"/>
  <c r="AC12" i="3"/>
  <c r="Z11" i="3" l="1"/>
  <c r="AD11" i="3"/>
  <c r="AA12" i="3"/>
  <c r="T12" i="3"/>
  <c r="AF11" i="3"/>
  <c r="Y11" i="3"/>
  <c r="AB11" i="3"/>
  <c r="AE12" i="3"/>
  <c r="S12" i="3"/>
  <c r="X11" i="3"/>
</calcChain>
</file>

<file path=xl/sharedStrings.xml><?xml version="1.0" encoding="utf-8"?>
<sst xmlns="http://schemas.openxmlformats.org/spreadsheetml/2006/main" count="42" uniqueCount="42">
  <si>
    <t>BLAPE BAU LULUCF Anthropogenic Pollutant Emissions</t>
  </si>
  <si>
    <t>Source:</t>
  </si>
  <si>
    <t>CO2 emissions from LULUCF</t>
  </si>
  <si>
    <t>European Environmental Agency</t>
  </si>
  <si>
    <t>Rebound CH4 and N2O Emissions</t>
  </si>
  <si>
    <t>See land/RPEpUACE</t>
  </si>
  <si>
    <t>Notes</t>
  </si>
  <si>
    <t xml:space="preserve">Projected pollutant emissions data for the land use sector until 2035, linearly extrapolated to 2050 </t>
  </si>
  <si>
    <t>based on the trend between 2030 and 2035</t>
  </si>
  <si>
    <t>Rebound Emis Factor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</si>
  <si>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</si>
  <si>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</si>
  <si>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</si>
  <si>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</si>
  <si>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</si>
  <si>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</si>
  <si>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</si>
  <si>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</si>
  <si>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</si>
  <si>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</si>
  <si>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</si>
  <si>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</si>
  <si>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Year:year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</si>
  <si>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</si>
  <si>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</si>
  <si>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</si>
  <si>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</si>
  <si>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</si>
  <si>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</si>
  <si>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</si>
  <si>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</si>
  <si>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</si>
  <si>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</si>
  <si>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</si>
  <si>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</si>
  <si>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https://www.eea.europa.eu/en/analysis/indicators/greenhouse-gas-emissions-from-land?activeAccordion=546a7c35-9188-4d23-94ee-005d97c26f2b</t>
  </si>
  <si>
    <t>Greenhouse gas emissions from land use, land use change and forestry in Europe</t>
  </si>
  <si>
    <t>For LULUCF data updated numbers from 2023 where integrated in the existing table</t>
  </si>
  <si>
    <t>Land use and forestry, projections (WEM) (MtCO2e) :number (Updated 2023)</t>
  </si>
  <si>
    <t xml:space="preserve">Land use and forestry, projections (WEM):number </t>
  </si>
  <si>
    <t>Land use and forestry (MtCO2e):number (Updated 2023)</t>
  </si>
  <si>
    <t>g pollutant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</si>
</sst>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0" applyFont="1"/>
    <xf numFmtId="11" fontId="0" fillId="3" borderId="0" xfId="0" applyNumberFormat="1" applyFill="1"/>
    <xf numFmtId="2" fontId="0" fillId="0" borderId="0" xfId="0" applyNumberFormat="1"/>
    <xf numFmtId="0" fontId="2" fillId="0" borderId="0" xfId="1" applyFill="1"/>
    <xf numFmtId="0" fontId="0" fillId="0" borderId="0" xfId="0" applyAlignment="1">
      <alignment wrapText="1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ea.europa.eu/en/analysis/indicators/greenhouse-gas-emissions-from-land?activeAccordion=546a7c35-9188-4d23-94ee-005d97c26f2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7" sqref="B7"/>
    </sheetView>
  </sheetViews>
  <sheetFormatPr defaultColWidth="8.85546875" defaultRowHeight="15" x14ac:dyDescent="0.25"/>
  <cols>
    <col min="1" max="1" width="9.42578125" customWidth="1"/>
    <col min="2" max="2" width="51.5703125" customWidth="1"/>
  </cols>
  <sheetData>
    <row r="1" spans="1:9" x14ac:dyDescent="0.25">
      <c r="A1" s="1" t="s">
        <v>0</v>
      </c>
    </row>
    <row r="3" spans="1:9" x14ac:dyDescent="0.25">
      <c r="A3" s="1" t="s">
        <v>1</v>
      </c>
      <c r="B3" s="5" t="s">
        <v>2</v>
      </c>
    </row>
    <row r="4" spans="1:9" x14ac:dyDescent="0.25">
      <c r="B4" t="s">
        <v>3</v>
      </c>
    </row>
    <row r="5" spans="1:9" x14ac:dyDescent="0.25">
      <c r="B5" s="12">
        <v>2023</v>
      </c>
    </row>
    <row r="6" spans="1:9" x14ac:dyDescent="0.25">
      <c r="B6" t="s">
        <v>36</v>
      </c>
    </row>
    <row r="7" spans="1:9" x14ac:dyDescent="0.25">
      <c r="B7" s="9" t="s">
        <v>35</v>
      </c>
    </row>
    <row r="9" spans="1:9" x14ac:dyDescent="0.25">
      <c r="B9" s="5" t="s">
        <v>4</v>
      </c>
    </row>
    <row r="10" spans="1:9" x14ac:dyDescent="0.25">
      <c r="B10" s="6" t="s">
        <v>5</v>
      </c>
    </row>
    <row r="12" spans="1:9" x14ac:dyDescent="0.25">
      <c r="A12" s="1" t="s">
        <v>6</v>
      </c>
    </row>
    <row r="13" spans="1:9" x14ac:dyDescent="0.25">
      <c r="A13" t="s">
        <v>37</v>
      </c>
    </row>
    <row r="14" spans="1:9" x14ac:dyDescent="0.25">
      <c r="A14" t="s">
        <v>7</v>
      </c>
    </row>
    <row r="15" spans="1:9" x14ac:dyDescent="0.25">
      <c r="A15" t="s">
        <v>8</v>
      </c>
      <c r="I15" s="1"/>
    </row>
    <row r="17" spans="9:9" x14ac:dyDescent="0.25">
      <c r="I17" s="3"/>
    </row>
    <row r="19" spans="9:9" x14ac:dyDescent="0.25">
      <c r="I19" s="9"/>
    </row>
  </sheetData>
  <hyperlinks>
    <hyperlink ref="B7" r:id="rId1" xr:uid="{072757CD-E6F8-48DD-B748-FA7280A7D05D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1" sqref="B11"/>
    </sheetView>
  </sheetViews>
  <sheetFormatPr defaultColWidth="8.85546875" defaultRowHeight="15" x14ac:dyDescent="0.25"/>
  <cols>
    <col min="2" max="2" width="23" customWidth="1"/>
  </cols>
  <sheetData>
    <row r="1" spans="1:2" x14ac:dyDescent="0.25">
      <c r="B1" s="4" t="s">
        <v>9</v>
      </c>
    </row>
    <row r="2" spans="1:2" x14ac:dyDescent="0.25">
      <c r="A2" t="s">
        <v>10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12</v>
      </c>
      <c r="B4">
        <v>0</v>
      </c>
    </row>
    <row r="5" spans="1:2" x14ac:dyDescent="0.25">
      <c r="A5" t="s">
        <v>13</v>
      </c>
      <c r="B5">
        <v>0</v>
      </c>
    </row>
    <row r="6" spans="1:2" x14ac:dyDescent="0.25">
      <c r="A6" t="s">
        <v>14</v>
      </c>
      <c r="B6">
        <v>0</v>
      </c>
    </row>
    <row r="7" spans="1:2" x14ac:dyDescent="0.25">
      <c r="A7" t="s">
        <v>15</v>
      </c>
      <c r="B7">
        <v>0</v>
      </c>
    </row>
    <row r="8" spans="1:2" x14ac:dyDescent="0.25">
      <c r="A8" t="s">
        <v>16</v>
      </c>
      <c r="B8">
        <v>0</v>
      </c>
    </row>
    <row r="9" spans="1:2" x14ac:dyDescent="0.25">
      <c r="A9" t="s">
        <v>17</v>
      </c>
      <c r="B9">
        <v>0</v>
      </c>
    </row>
    <row r="10" spans="1:2" x14ac:dyDescent="0.25">
      <c r="A10" t="s">
        <v>18</v>
      </c>
      <c r="B10">
        <v>0</v>
      </c>
    </row>
    <row r="11" spans="1:2" x14ac:dyDescent="0.25">
      <c r="A11" t="s">
        <v>19</v>
      </c>
      <c r="B11" s="2">
        <v>4.2997168577917945E-4</v>
      </c>
    </row>
    <row r="12" spans="1:2" x14ac:dyDescent="0.25">
      <c r="A12" t="s">
        <v>20</v>
      </c>
      <c r="B12" s="2">
        <v>3.5003753313133949E-5</v>
      </c>
    </row>
    <row r="13" spans="1:2" x14ac:dyDescent="0.25">
      <c r="A13" t="s">
        <v>21</v>
      </c>
      <c r="B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1"/>
  <sheetViews>
    <sheetView zoomScale="70" zoomScaleNormal="70" workbookViewId="0">
      <selection activeCell="A8" sqref="A8"/>
    </sheetView>
  </sheetViews>
  <sheetFormatPr defaultColWidth="10.7109375" defaultRowHeight="15" x14ac:dyDescent="0.25"/>
  <cols>
    <col min="1" max="1" width="62.5703125" customWidth="1"/>
    <col min="2" max="2" width="7.85546875" customWidth="1"/>
    <col min="3" max="29" width="8.7109375" customWidth="1"/>
    <col min="30" max="30" width="4.85546875" bestFit="1" customWidth="1"/>
    <col min="31" max="47" width="8.7109375" customWidth="1"/>
  </cols>
  <sheetData>
    <row r="1" spans="1:47" s="1" customFormat="1" x14ac:dyDescent="0.25">
      <c r="A1" s="1" t="s">
        <v>22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s="1">
        <v>1996</v>
      </c>
      <c r="I1" s="1">
        <v>1997</v>
      </c>
      <c r="J1" s="1">
        <v>1998</v>
      </c>
      <c r="K1" s="1">
        <v>1999</v>
      </c>
      <c r="L1" s="1">
        <v>2000</v>
      </c>
      <c r="M1" s="1">
        <v>2001</v>
      </c>
      <c r="N1" s="1">
        <v>2002</v>
      </c>
      <c r="O1" s="1">
        <v>2003</v>
      </c>
      <c r="P1" s="1">
        <v>2004</v>
      </c>
      <c r="Q1" s="1">
        <v>2005</v>
      </c>
      <c r="R1" s="1">
        <v>2006</v>
      </c>
      <c r="S1" s="1">
        <v>2007</v>
      </c>
      <c r="T1" s="1">
        <v>2008</v>
      </c>
      <c r="U1" s="1">
        <v>2009</v>
      </c>
      <c r="V1" s="1">
        <v>2010</v>
      </c>
      <c r="W1" s="1">
        <v>2011</v>
      </c>
      <c r="X1" s="1">
        <v>2012</v>
      </c>
      <c r="Y1" s="1">
        <v>2013</v>
      </c>
      <c r="Z1" s="1">
        <v>2014</v>
      </c>
      <c r="AA1" s="1">
        <v>2015</v>
      </c>
      <c r="AB1" s="1">
        <v>2016</v>
      </c>
      <c r="AC1" s="1">
        <v>2017</v>
      </c>
      <c r="AD1" s="1">
        <v>2018</v>
      </c>
      <c r="AE1" s="1">
        <v>2019</v>
      </c>
      <c r="AF1" s="1">
        <v>2020</v>
      </c>
      <c r="AG1" s="1">
        <v>2021</v>
      </c>
      <c r="AH1" s="1">
        <v>2022</v>
      </c>
      <c r="AI1" s="1">
        <v>2023</v>
      </c>
      <c r="AJ1" s="1">
        <v>2024</v>
      </c>
      <c r="AK1" s="1">
        <v>2025</v>
      </c>
      <c r="AL1" s="1">
        <v>2026</v>
      </c>
      <c r="AM1" s="1">
        <v>2027</v>
      </c>
      <c r="AN1" s="1">
        <v>2028</v>
      </c>
      <c r="AO1" s="1">
        <v>2029</v>
      </c>
      <c r="AP1" s="1">
        <v>2030</v>
      </c>
      <c r="AQ1" s="1">
        <v>2031</v>
      </c>
      <c r="AR1" s="1">
        <v>2032</v>
      </c>
      <c r="AS1" s="1">
        <v>2033</v>
      </c>
      <c r="AT1" s="1">
        <v>2034</v>
      </c>
      <c r="AU1" s="1">
        <v>2035</v>
      </c>
    </row>
    <row r="2" spans="1:47" x14ac:dyDescent="0.25">
      <c r="A2" t="s">
        <v>40</v>
      </c>
      <c r="B2" s="11">
        <v>-208.8</v>
      </c>
      <c r="C2" s="4">
        <v>-311.5</v>
      </c>
      <c r="D2" s="4">
        <v>-286.10000000000002</v>
      </c>
      <c r="E2" s="4">
        <v>-300.8</v>
      </c>
      <c r="F2" s="4">
        <v>-292.2</v>
      </c>
      <c r="G2" s="4">
        <v>-316.2</v>
      </c>
      <c r="H2" s="4">
        <v>-334.2</v>
      </c>
      <c r="I2" s="4">
        <v>-326.60000000000002</v>
      </c>
      <c r="J2" s="4">
        <v>-339.9</v>
      </c>
      <c r="K2" s="4">
        <v>-353.8</v>
      </c>
      <c r="L2" s="4">
        <v>-304.10000000000002</v>
      </c>
      <c r="M2" s="4">
        <v>-353.1</v>
      </c>
      <c r="N2" s="4">
        <v>-322.8</v>
      </c>
      <c r="O2" s="4">
        <v>-311</v>
      </c>
      <c r="P2" s="4">
        <v>-349.9</v>
      </c>
      <c r="Q2" s="4">
        <v>-342.1</v>
      </c>
      <c r="R2" s="4">
        <v>-351.3</v>
      </c>
      <c r="S2" s="4">
        <v>-300.60000000000002</v>
      </c>
      <c r="T2" s="4">
        <v>-344.3</v>
      </c>
      <c r="U2" s="4">
        <v>-347</v>
      </c>
      <c r="V2" s="4">
        <v>-352.6</v>
      </c>
      <c r="W2" s="4">
        <v>-347.3</v>
      </c>
      <c r="X2" s="4">
        <v>-342.6</v>
      </c>
      <c r="Y2" s="4">
        <v>-342.6</v>
      </c>
      <c r="Z2" s="4">
        <v>-327.8</v>
      </c>
      <c r="AA2" s="4">
        <v>-322.39999999999998</v>
      </c>
      <c r="AB2" s="4">
        <v>-318.5</v>
      </c>
      <c r="AC2" s="4">
        <v>-249.8</v>
      </c>
      <c r="AD2" s="4">
        <v>-257.8</v>
      </c>
      <c r="AE2" s="4">
        <v>-247.3</v>
      </c>
      <c r="AF2" s="4">
        <v>-241</v>
      </c>
      <c r="AG2" s="4">
        <v>-230</v>
      </c>
    </row>
    <row r="3" spans="1:47" x14ac:dyDescent="0.25">
      <c r="A3" t="s">
        <v>39</v>
      </c>
    </row>
    <row r="4" spans="1:47" x14ac:dyDescent="0.25">
      <c r="A4" t="s">
        <v>38</v>
      </c>
      <c r="AH4" s="4">
        <v>-244.5</v>
      </c>
      <c r="AI4" s="4">
        <v>-239.8</v>
      </c>
      <c r="AJ4" s="4">
        <v>-239.7</v>
      </c>
      <c r="AK4" s="4">
        <v>-240.7</v>
      </c>
      <c r="AL4" s="4">
        <v>-237.4</v>
      </c>
      <c r="AM4" s="4">
        <v>-237.3</v>
      </c>
      <c r="AN4" s="4">
        <v>-236.9</v>
      </c>
      <c r="AO4" s="4">
        <v>-237.9</v>
      </c>
      <c r="AP4" s="4">
        <v>-239.8</v>
      </c>
      <c r="AQ4" s="4">
        <v>-237.7</v>
      </c>
      <c r="AR4" s="4">
        <v>-237.6</v>
      </c>
      <c r="AS4" s="4">
        <v>-233.3</v>
      </c>
      <c r="AT4" s="4">
        <v>-231.8</v>
      </c>
      <c r="AU4" s="4">
        <v>-230.8</v>
      </c>
    </row>
    <row r="14" spans="1:47" x14ac:dyDescent="0.25">
      <c r="A14" s="10"/>
    </row>
    <row r="15" spans="1:47" s="1" customFormat="1" x14ac:dyDescent="0.25"/>
    <row r="16" spans="1:47" x14ac:dyDescent="0.25">
      <c r="B16" s="1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47" x14ac:dyDescent="0.25"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21" spans="2:47" x14ac:dyDescent="0.25">
      <c r="B21" s="8"/>
    </row>
  </sheetData>
  <phoneticPr fontId="4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15"/>
  <sheetViews>
    <sheetView zoomScale="90" zoomScaleNormal="90" workbookViewId="0">
      <selection activeCell="D2" sqref="D2:Q2"/>
    </sheetView>
  </sheetViews>
  <sheetFormatPr defaultColWidth="8.85546875" defaultRowHeight="15" x14ac:dyDescent="0.25"/>
  <cols>
    <col min="1" max="1" width="16.85546875" customWidth="1"/>
    <col min="2" max="17" width="11.140625" bestFit="1" customWidth="1"/>
    <col min="23" max="23" width="10.5703125" bestFit="1" customWidth="1"/>
  </cols>
  <sheetData>
    <row r="1" spans="1:37" x14ac:dyDescent="0.25">
      <c r="A1" t="s">
        <v>41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7" x14ac:dyDescent="0.25">
      <c r="A2" t="s">
        <v>23</v>
      </c>
      <c r="B2" s="2">
        <f>EEA!AF2*1000000000000</f>
        <v>-241000000000000</v>
      </c>
      <c r="C2" s="2">
        <f>EEA!AG2*1000000000</f>
        <v>-230000000000</v>
      </c>
      <c r="D2" s="2">
        <f>EEA!AH4*1000000000000</f>
        <v>-244500000000000</v>
      </c>
      <c r="E2" s="2">
        <f>EEA!AI4*1000000000000</f>
        <v>-239800000000000</v>
      </c>
      <c r="F2" s="2">
        <f>EEA!AJ4*1000000000000</f>
        <v>-239700000000000</v>
      </c>
      <c r="G2" s="2">
        <f>EEA!AK4*1000000000000</f>
        <v>-240700000000000</v>
      </c>
      <c r="H2" s="2">
        <f>EEA!AL4*1000000000000</f>
        <v>-237400000000000</v>
      </c>
      <c r="I2" s="2">
        <f>EEA!AM4*1000000000000</f>
        <v>-237300000000000</v>
      </c>
      <c r="J2" s="2">
        <f>EEA!AN4*1000000000000</f>
        <v>-236900000000000</v>
      </c>
      <c r="K2" s="2">
        <f>EEA!AO4*1000000000000</f>
        <v>-237900000000000</v>
      </c>
      <c r="L2" s="2">
        <f>EEA!AP4*1000000000000</f>
        <v>-239800000000000</v>
      </c>
      <c r="M2" s="2">
        <f>EEA!AQ4*1000000000000</f>
        <v>-237700000000000</v>
      </c>
      <c r="N2" s="2">
        <f>EEA!AR4*1000000000000</f>
        <v>-237600000000000</v>
      </c>
      <c r="O2" s="2">
        <f>EEA!AS4*1000000000000</f>
        <v>-233300000000000</v>
      </c>
      <c r="P2" s="2">
        <f>EEA!AT4*1000000000000</f>
        <v>-231800000000000</v>
      </c>
      <c r="Q2" s="2">
        <f>EEA!AU4*1000000000000</f>
        <v>-230800000000000</v>
      </c>
      <c r="R2" s="7">
        <f>$Q$2+(R1-$Q$1)*($Q$2-$L$2)/($Q$1-$L$1)</f>
        <v>-229000000000000</v>
      </c>
      <c r="S2" s="7">
        <f t="shared" ref="S2:V2" si="0">$Q$2+(S1-$Q$1)*($Q$2-$L$2)/($Q$1-$L$1)</f>
        <v>-227200000000000</v>
      </c>
      <c r="T2" s="7">
        <f t="shared" si="0"/>
        <v>-225400000000000</v>
      </c>
      <c r="U2" s="7">
        <f t="shared" si="0"/>
        <v>-223600000000000</v>
      </c>
      <c r="V2" s="7">
        <f t="shared" si="0"/>
        <v>-221800000000000</v>
      </c>
      <c r="W2" s="7">
        <f t="shared" ref="W2" si="1">$Q$2+(W1-$Q$1)*($Q$2-$L$2)/($Q$1-$L$1)</f>
        <v>-220000000000000</v>
      </c>
      <c r="X2" s="7">
        <f t="shared" ref="X2" si="2">$Q$2+(X1-$Q$1)*($Q$2-$L$2)/($Q$1-$L$1)</f>
        <v>-218200000000000</v>
      </c>
      <c r="Y2" s="7">
        <f t="shared" ref="Y2:Z2" si="3">$Q$2+(Y1-$Q$1)*($Q$2-$L$2)/($Q$1-$L$1)</f>
        <v>-216400000000000</v>
      </c>
      <c r="Z2" s="7">
        <f t="shared" si="3"/>
        <v>-214600000000000</v>
      </c>
      <c r="AA2" s="7">
        <f t="shared" ref="AA2" si="4">$Q$2+(AA1-$Q$1)*($Q$2-$L$2)/($Q$1-$L$1)</f>
        <v>-212800000000000</v>
      </c>
      <c r="AB2" s="7">
        <f t="shared" ref="AB2" si="5">$Q$2+(AB1-$Q$1)*($Q$2-$L$2)/($Q$1-$L$1)</f>
        <v>-211000000000000</v>
      </c>
      <c r="AC2" s="7">
        <f t="shared" ref="AC2:AD2" si="6">$Q$2+(AC1-$Q$1)*($Q$2-$L$2)/($Q$1-$L$1)</f>
        <v>-209200000000000</v>
      </c>
      <c r="AD2" s="7">
        <f t="shared" si="6"/>
        <v>-207400000000000</v>
      </c>
      <c r="AE2" s="7">
        <f t="shared" ref="AE2" si="7">$Q$2+(AE1-$Q$1)*($Q$2-$L$2)/($Q$1-$L$1)</f>
        <v>-205600000000000</v>
      </c>
      <c r="AF2" s="7">
        <f t="shared" ref="AF2" si="8">$Q$2+(AF1-$Q$1)*($Q$2-$L$2)/($Q$1-$L$1)</f>
        <v>-203800000000000</v>
      </c>
    </row>
    <row r="3" spans="1:37" x14ac:dyDescent="0.25">
      <c r="A3" t="s">
        <v>24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7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7" x14ac:dyDescent="0.25">
      <c r="A5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7" x14ac:dyDescent="0.25">
      <c r="A6" t="s">
        <v>27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7" x14ac:dyDescent="0.25">
      <c r="A7" t="s">
        <v>28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7" x14ac:dyDescent="0.25">
      <c r="A8" t="s">
        <v>29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7" x14ac:dyDescent="0.25">
      <c r="A9" t="s">
        <v>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7" x14ac:dyDescent="0.25">
      <c r="A10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7" x14ac:dyDescent="0.25">
      <c r="A11" t="s">
        <v>32</v>
      </c>
      <c r="B11" s="2">
        <f>B$2*-'data from RPEpUACE'!$B11</f>
        <v>103623176272.78224</v>
      </c>
      <c r="C11" s="2">
        <f>C$2*-'data from RPEpUACE'!$B11</f>
        <v>98893487.729211271</v>
      </c>
      <c r="D11" s="2">
        <f>D$2*-'data from RPEpUACE'!$B11</f>
        <v>105128077173.00937</v>
      </c>
      <c r="E11" s="2">
        <f>E$2*-'data from RPEpUACE'!$B11</f>
        <v>103107210249.84723</v>
      </c>
      <c r="F11" s="2">
        <f>F$2*-'data from RPEpUACE'!$B11</f>
        <v>103064213081.26932</v>
      </c>
      <c r="G11" s="2">
        <f>G$2*-'data from RPEpUACE'!$B11</f>
        <v>103494184767.04849</v>
      </c>
      <c r="H11" s="2">
        <f>H$2*-'data from RPEpUACE'!$B11</f>
        <v>102075278203.9772</v>
      </c>
      <c r="I11" s="2">
        <f>I$2*-'data from RPEpUACE'!$B11</f>
        <v>102032281035.39928</v>
      </c>
      <c r="J11" s="2">
        <f>J$2*-'data from RPEpUACE'!$B11</f>
        <v>101860292361.08762</v>
      </c>
      <c r="K11" s="2">
        <f>K$2*-'data from RPEpUACE'!$B11</f>
        <v>102290264046.86679</v>
      </c>
      <c r="L11" s="2">
        <f>L$2*-'data from RPEpUACE'!$B11</f>
        <v>103107210249.84723</v>
      </c>
      <c r="M11" s="2">
        <f>M$2*-'data from RPEpUACE'!$B11</f>
        <v>102204269709.71095</v>
      </c>
      <c r="N11" s="2">
        <f>N$2*-'data from RPEpUACE'!$B11</f>
        <v>102161272541.13304</v>
      </c>
      <c r="O11" s="2">
        <f>O$2*-'data from RPEpUACE'!$B11</f>
        <v>100312394292.28256</v>
      </c>
      <c r="P11" s="2">
        <f>P$2*-'data from RPEpUACE'!$B11</f>
        <v>99667436763.6138</v>
      </c>
      <c r="Q11" s="2">
        <f>Q$2*-'data from RPEpUACE'!$B11</f>
        <v>99237465077.83461</v>
      </c>
      <c r="R11" s="2">
        <f>R$2*-'data from RPEpUACE'!$B11</f>
        <v>98463516043.432098</v>
      </c>
      <c r="S11" s="2">
        <f>S$2*-'data from RPEpUACE'!$B11</f>
        <v>97689567009.029572</v>
      </c>
      <c r="T11" s="2">
        <f>T$2*-'data from RPEpUACE'!$B11</f>
        <v>96915617974.627045</v>
      </c>
      <c r="U11" s="2">
        <f>U$2*-'data from RPEpUACE'!$B11</f>
        <v>96141668940.224518</v>
      </c>
      <c r="V11" s="2">
        <f>V$2*-'data from RPEpUACE'!$B11</f>
        <v>95367719905.822006</v>
      </c>
      <c r="W11" s="2">
        <f>W$2*-'data from RPEpUACE'!$B11</f>
        <v>94593770871.419479</v>
      </c>
      <c r="X11" s="2">
        <f>X$2*-'data from RPEpUACE'!$B11</f>
        <v>93819821837.016953</v>
      </c>
      <c r="Y11" s="2">
        <f>Y$2*-'data from RPEpUACE'!$B11</f>
        <v>93045872802.614426</v>
      </c>
      <c r="Z11" s="2">
        <f>Z$2*-'data from RPEpUACE'!$B11</f>
        <v>92271923768.211914</v>
      </c>
      <c r="AA11" s="2">
        <f>AA$2*-'data from RPEpUACE'!$B11</f>
        <v>91497974733.809387</v>
      </c>
      <c r="AB11" s="2">
        <f>AB$2*-'data from RPEpUACE'!$B11</f>
        <v>90724025699.40686</v>
      </c>
      <c r="AC11" s="2">
        <f>AC$2*-'data from RPEpUACE'!$B11</f>
        <v>89950076665.004333</v>
      </c>
      <c r="AD11" s="2">
        <f>AD$2*-'data from RPEpUACE'!$B11</f>
        <v>89176127630.601822</v>
      </c>
      <c r="AE11" s="2">
        <f>AE$2*-'data from RPEpUACE'!$B11</f>
        <v>88402178596.199295</v>
      </c>
      <c r="AF11" s="2">
        <f>AF$2*-'data from RPEpUACE'!$B11</f>
        <v>87628229561.796768</v>
      </c>
    </row>
    <row r="12" spans="1:37" x14ac:dyDescent="0.25">
      <c r="A12" t="s">
        <v>33</v>
      </c>
      <c r="B12" s="2">
        <f>B$2*-'data from RPEpUACE'!$B12</f>
        <v>8435904548.4652815</v>
      </c>
      <c r="C12" s="2">
        <f>C$2*-'data from RPEpUACE'!$B12</f>
        <v>8050863.2620208086</v>
      </c>
      <c r="D12" s="2">
        <f>D$2*-'data from RPEpUACE'!$B12</f>
        <v>8558417685.0612507</v>
      </c>
      <c r="E12" s="2">
        <f>E$2*-'data from RPEpUACE'!$B12</f>
        <v>8393900044.489521</v>
      </c>
      <c r="F12" s="2">
        <f>F$2*-'data from RPEpUACE'!$B12</f>
        <v>8390399669.1582079</v>
      </c>
      <c r="G12" s="2">
        <f>G$2*-'data from RPEpUACE'!$B12</f>
        <v>8425403422.4713411</v>
      </c>
      <c r="H12" s="2">
        <f>H$2*-'data from RPEpUACE'!$B12</f>
        <v>8309891036.5379992</v>
      </c>
      <c r="I12" s="2">
        <f>I$2*-'data from RPEpUACE'!$B12</f>
        <v>8306390661.206686</v>
      </c>
      <c r="J12" s="2">
        <f>J$2*-'data from RPEpUACE'!$B12</f>
        <v>8292389159.8814325</v>
      </c>
      <c r="K12" s="2">
        <f>K$2*-'data from RPEpUACE'!$B12</f>
        <v>8327392913.1945667</v>
      </c>
      <c r="L12" s="2">
        <f>L$2*-'data from RPEpUACE'!$B12</f>
        <v>8393900044.489521</v>
      </c>
      <c r="M12" s="2">
        <f>M$2*-'data from RPEpUACE'!$B12</f>
        <v>8320392162.5319395</v>
      </c>
      <c r="N12" s="2">
        <f>N$2*-'data from RPEpUACE'!$B12</f>
        <v>8316891787.2006264</v>
      </c>
      <c r="O12" s="2">
        <f>O$2*-'data from RPEpUACE'!$B12</f>
        <v>8166375647.9541502</v>
      </c>
      <c r="P12" s="2">
        <f>P$2*-'data from RPEpUACE'!$B12</f>
        <v>8113870017.9844494</v>
      </c>
      <c r="Q12" s="2">
        <f>Q$2*-'data from RPEpUACE'!$B12</f>
        <v>8078866264.6713152</v>
      </c>
      <c r="R12" s="2">
        <f>R$2*-'data from RPEpUACE'!$B12</f>
        <v>8015859508.707674</v>
      </c>
      <c r="S12" s="2">
        <f>S$2*-'data from RPEpUACE'!$B12</f>
        <v>7952852752.7440329</v>
      </c>
      <c r="T12" s="2">
        <f>T$2*-'data from RPEpUACE'!$B12</f>
        <v>7889845996.7803917</v>
      </c>
      <c r="U12" s="2">
        <f>U$2*-'data from RPEpUACE'!$B12</f>
        <v>7826839240.8167505</v>
      </c>
      <c r="V12" s="2">
        <f>V$2*-'data from RPEpUACE'!$B12</f>
        <v>7763832484.8531094</v>
      </c>
      <c r="W12" s="2">
        <f>W$2*-'data from RPEpUACE'!$B12</f>
        <v>7700825728.8894691</v>
      </c>
      <c r="X12" s="2">
        <f>X$2*-'data from RPEpUACE'!$B12</f>
        <v>7637818972.925828</v>
      </c>
      <c r="Y12" s="2">
        <f>Y$2*-'data from RPEpUACE'!$B12</f>
        <v>7574812216.9621868</v>
      </c>
      <c r="Z12" s="2">
        <f>Z$2*-'data from RPEpUACE'!$B12</f>
        <v>7511805460.9985456</v>
      </c>
      <c r="AA12" s="2">
        <f>AA$2*-'data from RPEpUACE'!$B12</f>
        <v>7448798705.0349045</v>
      </c>
      <c r="AB12" s="2">
        <f>AB$2*-'data from RPEpUACE'!$B12</f>
        <v>7385791949.0712633</v>
      </c>
      <c r="AC12" s="2">
        <f>AC$2*-'data from RPEpUACE'!$B12</f>
        <v>7322785193.1076221</v>
      </c>
      <c r="AD12" s="2">
        <f>AD$2*-'data from RPEpUACE'!$B12</f>
        <v>7259778437.143981</v>
      </c>
      <c r="AE12" s="2">
        <f>AE$2*-'data from RPEpUACE'!$B12</f>
        <v>7196771681.1803398</v>
      </c>
      <c r="AF12" s="2">
        <f>AF$2*-'data from RPEpUACE'!$B12</f>
        <v>7133764925.2166986</v>
      </c>
    </row>
    <row r="13" spans="1:37" x14ac:dyDescent="0.25">
      <c r="A13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5" spans="1:37" x14ac:dyDescent="0.25"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CDFE39-51E1-4773-AF71-6EA6E8E362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EC1591-6001-4F0F-89DA-9084D560F9F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8F69B315-99D3-40D6-8CDB-A2BD32864BD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RPEpUACE</vt:lpstr>
      <vt:lpstr>EEA</vt:lpstr>
      <vt:lpstr>BLAPE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Robbie Orvis</cp:lastModifiedBy>
  <cp:revision/>
  <dcterms:created xsi:type="dcterms:W3CDTF">2015-08-06T00:31:42Z</dcterms:created>
  <dcterms:modified xsi:type="dcterms:W3CDTF">2024-03-01T16:49:00Z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