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nM\Documents\eps-eu\InputData\io-model\DToPaSoVAbIC\"/>
    </mc:Choice>
  </mc:AlternateContent>
  <bookViews>
    <workbookView xWindow="-120" yWindow="-120" windowWidth="38640" windowHeight="21240"/>
  </bookViews>
  <sheets>
    <sheet name="About" sheetId="1" r:id="rId1"/>
    <sheet name="OECD taxes as shr val add" sheetId="22" r:id="rId2"/>
    <sheet name="EUROSTAT data 2015" sheetId="18" r:id="rId3"/>
    <sheet name="Correspondance tables" sheetId="19" r:id="rId4"/>
    <sheet name="EUROSTAT value add" sheetId="20" r:id="rId5"/>
    <sheet name="Split ISIC Code Shares" sheetId="14" r:id="rId6"/>
    <sheet name="Pre ISIC Consolidation" sheetId="23" r:id="rId7"/>
    <sheet name="DToPaSoVAbIC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#REF!</definedName>
    <definedName name="ISIC06">#REF!</definedName>
    <definedName name="ISIC20">#REF!</definedName>
    <definedName name="ISIC21">#REF!</definedName>
    <definedName name="ISIC231">#REF!</definedName>
    <definedName name="ISIC239">#REF!</definedName>
    <definedName name="ISIC241">#REF!</definedName>
    <definedName name="ISIC242">#REF!</definedName>
    <definedName name="ISIC351">#REF!</definedName>
    <definedName name="ISIC352T353">#REF!</definedName>
    <definedName name="ISIC36T39">'[5]EXIOBASE EMP COMP Split'!$K$7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'[6]13-sector VAX_G_2010'!$C$141:$P$203</definedName>
    <definedName name="rca_trad_2011">'[6]13-sector VAX_G_2011'!$C$141:$P$203</definedName>
    <definedName name="rca_trad_2012">'[6]13-sector VAX_G_2012'!$C$141:$P$203</definedName>
    <definedName name="rca_trad_2013">'[6]13-sector VAX_G_2013'!$C$141:$P$203</definedName>
    <definedName name="rca_trad_2014">'[6]13-sector VAX_G_2014'!$C$141:$P$203</definedName>
    <definedName name="rca_trad_2015">'[6]13-sector VAX_G_2015'!$C$141:$P$203</definedName>
    <definedName name="rca_trad_2016">'[6]13-sector VAX_G_2016'!$C$141:$P$203</definedName>
    <definedName name="rca_trad_2017">'[6]13-sector VAX_G_2017'!$C$141:$P$203</definedName>
    <definedName name="rca_vax_2010">'[6]13-sector VAX_G_2010'!$C$209:$P$271</definedName>
    <definedName name="rca_vax_2011">'[6]13-sector VAX_G_2011'!$C$209:$P$271</definedName>
    <definedName name="rca_vax_2012">'[6]13-sector VAX_G_2012'!$C$209:$P$271</definedName>
    <definedName name="rca_vax_2013">'[6]13-sector VAX_G_2013'!$C$209:$P$271</definedName>
    <definedName name="rca_vax_2014">'[6]13-sector VAX_G_2014'!$C$209:$P$271</definedName>
    <definedName name="rca_vax_2015">'[6]13-sector VAX_G_2015'!$C$209:$P$271</definedName>
    <definedName name="rca_vax_2016">'[6]13-sector VAX_G_2016'!$C$209:$P$271</definedName>
    <definedName name="rca_vax_2017">'[6]13-sector VAX_G_2017'!$C$209:$P$271</definedName>
    <definedName name="sector_list">#REF!</definedName>
    <definedName name="Sectors">#REF!</definedName>
    <definedName name="SUNBURST">'[6]35-sector'!#REF!</definedName>
    <definedName name="VAConL">#REF!</definedName>
    <definedName name="vax_g_2010">'[6]13-sector VAX_G_2010'!$T$5:$AI$67</definedName>
    <definedName name="vax_g_2011">'[6]13-sector VAX_G_2011'!$T$5:$AI$67</definedName>
    <definedName name="vax_g_2012">'[6]13-sector VAX_G_2012'!$T$5:$AI$67</definedName>
    <definedName name="vax_g_2013">'[6]13-sector VAX_G_2013'!$T$5:$AI$67</definedName>
    <definedName name="vax_g_2014">'[6]13-sector VAX_G_2014'!$T$5:$AI$67</definedName>
    <definedName name="vax_g_2015">'[6]13-sector VAX_G_2015'!$T$5:$AI$67</definedName>
    <definedName name="vax_g_2016">'[6]13-sector VAX_G_2016'!$T$5:$AI$67</definedName>
    <definedName name="vax_g_2017">'[6]13-sector VAX_G_2017'!$T$5:$AI$67</definedName>
    <definedName name="x_2010">'[6]13-sector VAX_G_2010'!$C$5:$R$67</definedName>
    <definedName name="x_2011">'[6]13-sector VAX_G_2011'!$C$5:$R$67</definedName>
    <definedName name="x_2012">'[6]13-sector VAX_G_2012'!$C$5:$R$67</definedName>
    <definedName name="x_2013">'[6]13-sector VAX_G_2013'!$C$5:$R$67</definedName>
    <definedName name="x_2014">'[6]13-sector VAX_G_2014'!$C$5:$R$67</definedName>
    <definedName name="x_2015">'[6]13-sector VAX_G_2015'!$C$5:$R$67</definedName>
    <definedName name="x_2016">'[6]13-sector VAX_G_2016'!$C$5:$R$67</definedName>
    <definedName name="x_2017">'[6]13-sector VAX_G_2017'!$C$5:$R$67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23" l="1"/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C15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AH15" i="23"/>
  <c r="AI15" i="23"/>
  <c r="AJ15" i="23"/>
  <c r="AK15" i="23"/>
  <c r="AL15" i="23"/>
  <c r="AM15" i="23"/>
  <c r="AN15" i="23"/>
  <c r="AO15" i="23"/>
  <c r="AP15" i="23"/>
  <c r="AQ15" i="23"/>
  <c r="D102" i="22"/>
  <c r="B2" i="23" l="1"/>
  <c r="B14" i="23" s="1"/>
  <c r="C2" i="23"/>
  <c r="C14" i="23" s="1"/>
  <c r="D2" i="23"/>
  <c r="D14" i="23" s="1"/>
  <c r="E2" i="23"/>
  <c r="E14" i="23" s="1"/>
  <c r="F2" i="23"/>
  <c r="F14" i="23" s="1"/>
  <c r="G2" i="23"/>
  <c r="G14" i="23" s="1"/>
  <c r="H2" i="23"/>
  <c r="H14" i="23" s="1"/>
  <c r="I2" i="23"/>
  <c r="I14" i="23" s="1"/>
  <c r="J2" i="23"/>
  <c r="J14" i="23" s="1"/>
  <c r="K2" i="23"/>
  <c r="K14" i="23" s="1"/>
  <c r="L2" i="23" a="1"/>
  <c r="L2" i="23" s="1"/>
  <c r="L14" i="23" s="1"/>
  <c r="M2" i="23" a="1"/>
  <c r="M2" i="23" s="1"/>
  <c r="M14" i="23" s="1"/>
  <c r="N2" i="23"/>
  <c r="N14" i="23" s="1"/>
  <c r="O2" i="23"/>
  <c r="O14" i="23" s="1"/>
  <c r="P2" i="23"/>
  <c r="P14" i="23" s="1"/>
  <c r="Q2" i="23"/>
  <c r="Q14" i="23" s="1"/>
  <c r="R2" i="23"/>
  <c r="R14" i="23" s="1"/>
  <c r="S2" i="23"/>
  <c r="S14" i="23" s="1"/>
  <c r="T2" i="23"/>
  <c r="T14" i="23" s="1"/>
  <c r="U2" i="23"/>
  <c r="U14" i="23" s="1"/>
  <c r="V2" i="23"/>
  <c r="V14" i="23" s="1"/>
  <c r="W2" i="23"/>
  <c r="W14" i="23" s="1"/>
  <c r="X2" i="23"/>
  <c r="X14" i="23" s="1"/>
  <c r="Y2" i="23"/>
  <c r="Y14" i="23" s="1"/>
  <c r="Z2" i="23"/>
  <c r="Z14" i="23" s="1"/>
  <c r="AA2" i="23"/>
  <c r="AA14" i="23" s="1"/>
  <c r="AB2" i="23"/>
  <c r="AB14" i="23" s="1"/>
  <c r="AC2" i="23"/>
  <c r="AC14" i="23" s="1"/>
  <c r="AD2" i="23"/>
  <c r="AD14" i="23" s="1"/>
  <c r="AE2" i="23"/>
  <c r="AE14" i="23" s="1"/>
  <c r="AF2" i="23"/>
  <c r="AF14" i="23" s="1"/>
  <c r="AG2" i="23"/>
  <c r="AG14" i="23" s="1"/>
  <c r="AH2" i="23"/>
  <c r="AH14" i="23" s="1"/>
  <c r="AI2" i="23"/>
  <c r="AI14" i="23" s="1"/>
  <c r="AJ2" i="23"/>
  <c r="AJ14" i="23" s="1"/>
  <c r="AK2" i="23"/>
  <c r="AK14" i="23" s="1"/>
  <c r="AL2" i="23"/>
  <c r="AL14" i="23" s="1"/>
  <c r="AM2" i="23"/>
  <c r="AM14" i="23" s="1"/>
  <c r="AN2" i="23"/>
  <c r="AN14" i="23" s="1"/>
  <c r="AO2" i="23"/>
  <c r="AO14" i="23" s="1"/>
  <c r="AP2" i="23"/>
  <c r="AP14" i="23" s="1"/>
  <c r="AQ2" i="23"/>
  <c r="AQ14" i="23" s="1"/>
  <c r="G15" i="14" l="1"/>
  <c r="F15" i="14"/>
  <c r="E102" i="22"/>
  <c r="F102" i="22"/>
  <c r="G102" i="22"/>
  <c r="H102" i="22"/>
  <c r="I102" i="22"/>
  <c r="J102" i="22"/>
  <c r="K102" i="22"/>
  <c r="L102" i="22"/>
  <c r="M102" i="22"/>
  <c r="N102" i="22"/>
  <c r="O102" i="22"/>
  <c r="P102" i="22"/>
  <c r="Q102" i="22"/>
  <c r="R102" i="22"/>
  <c r="S102" i="22"/>
  <c r="T102" i="22"/>
  <c r="U102" i="22"/>
  <c r="V102" i="22"/>
  <c r="W102" i="22"/>
  <c r="X102" i="22"/>
  <c r="Y102" i="22"/>
  <c r="Z102" i="22"/>
  <c r="AA102" i="22"/>
  <c r="AB102" i="22"/>
  <c r="AC102" i="22"/>
  <c r="AD102" i="22"/>
  <c r="AE102" i="22"/>
  <c r="AF102" i="22"/>
  <c r="AG102" i="22"/>
  <c r="AH102" i="22"/>
  <c r="AI102" i="22"/>
  <c r="AJ102" i="22"/>
  <c r="AK102" i="22"/>
  <c r="AL102" i="22"/>
  <c r="AM102" i="22"/>
  <c r="I20" i="20"/>
  <c r="J20" i="20"/>
  <c r="K20" i="20"/>
  <c r="I17" i="20"/>
  <c r="I18" i="20"/>
  <c r="I16" i="20"/>
  <c r="J17" i="20"/>
  <c r="K17" i="20"/>
  <c r="J18" i="20"/>
  <c r="K18" i="20"/>
  <c r="K16" i="20"/>
  <c r="J16" i="20"/>
  <c r="J15" i="14"/>
  <c r="K15" i="14"/>
  <c r="L15" i="14"/>
  <c r="J16" i="14"/>
  <c r="K16" i="14"/>
  <c r="L16" i="14"/>
  <c r="K14" i="14"/>
  <c r="L14" i="14"/>
  <c r="J14" i="14"/>
  <c r="I15" i="14"/>
  <c r="I16" i="14"/>
  <c r="G16" i="14"/>
  <c r="G14" i="14"/>
  <c r="I14" i="14"/>
  <c r="H15" i="14"/>
  <c r="H16" i="14"/>
  <c r="H14" i="14"/>
  <c r="F16" i="14"/>
  <c r="F14" i="14"/>
  <c r="D15" i="14"/>
  <c r="E15" i="14"/>
  <c r="D16" i="14"/>
  <c r="E16" i="14"/>
  <c r="E14" i="14"/>
  <c r="D14" i="14"/>
  <c r="D96" i="22"/>
  <c r="E96" i="22"/>
  <c r="F96" i="22"/>
  <c r="G96" i="22"/>
  <c r="H96" i="22"/>
  <c r="I96" i="22"/>
  <c r="J96" i="22"/>
  <c r="K96" i="22"/>
  <c r="L96" i="22"/>
  <c r="M96" i="22"/>
  <c r="N96" i="22"/>
  <c r="O96" i="22"/>
  <c r="P96" i="22"/>
  <c r="Q96" i="22"/>
  <c r="R96" i="22"/>
  <c r="S96" i="22"/>
  <c r="T96" i="22"/>
  <c r="U96" i="22"/>
  <c r="V96" i="22"/>
  <c r="W96" i="22"/>
  <c r="X96" i="22"/>
  <c r="Y96" i="22"/>
  <c r="Z96" i="22"/>
  <c r="AA96" i="22"/>
  <c r="AB96" i="22"/>
  <c r="AC96" i="22"/>
  <c r="AD96" i="22"/>
  <c r="AE96" i="22"/>
  <c r="AF96" i="22"/>
  <c r="AG96" i="22"/>
  <c r="AH96" i="22"/>
  <c r="AI96" i="22"/>
  <c r="AJ96" i="22"/>
  <c r="AK96" i="22"/>
  <c r="AL96" i="22"/>
  <c r="AM96" i="22"/>
  <c r="D97" i="22"/>
  <c r="E97" i="22"/>
  <c r="F97" i="22"/>
  <c r="G97" i="22"/>
  <c r="H97" i="22"/>
  <c r="I97" i="22"/>
  <c r="I100" i="22" s="1"/>
  <c r="J97" i="22"/>
  <c r="J100" i="22" s="1"/>
  <c r="K97" i="22"/>
  <c r="K100" i="22" s="1"/>
  <c r="L97" i="22"/>
  <c r="L100" i="22" s="1"/>
  <c r="M97" i="22"/>
  <c r="N97" i="22"/>
  <c r="O97" i="22"/>
  <c r="P97" i="22"/>
  <c r="Q97" i="22"/>
  <c r="R97" i="22"/>
  <c r="S97" i="22"/>
  <c r="T97" i="22"/>
  <c r="U97" i="22"/>
  <c r="V97" i="22"/>
  <c r="W97" i="22"/>
  <c r="X97" i="22"/>
  <c r="Y97" i="22"/>
  <c r="Y100" i="22" s="1"/>
  <c r="Z97" i="22"/>
  <c r="Z100" i="22" s="1"/>
  <c r="AA97" i="22"/>
  <c r="AA100" i="22" s="1"/>
  <c r="AB97" i="22"/>
  <c r="AB100" i="22" s="1"/>
  <c r="AC97" i="22"/>
  <c r="AD97" i="22"/>
  <c r="AE97" i="22"/>
  <c r="AF97" i="22"/>
  <c r="AG97" i="22"/>
  <c r="AH97" i="22"/>
  <c r="AI97" i="22"/>
  <c r="AJ97" i="22"/>
  <c r="AK97" i="22"/>
  <c r="AL97" i="22"/>
  <c r="AM97" i="22"/>
  <c r="D98" i="22"/>
  <c r="E98" i="22"/>
  <c r="F98" i="22"/>
  <c r="G98" i="22"/>
  <c r="H98" i="22"/>
  <c r="I98" i="22"/>
  <c r="J98" i="22"/>
  <c r="K98" i="22"/>
  <c r="L98" i="22"/>
  <c r="M98" i="22"/>
  <c r="N98" i="22"/>
  <c r="O98" i="22"/>
  <c r="P98" i="22"/>
  <c r="Q98" i="22"/>
  <c r="R98" i="22"/>
  <c r="S98" i="22"/>
  <c r="T98" i="22"/>
  <c r="U98" i="22"/>
  <c r="V98" i="22"/>
  <c r="W98" i="22"/>
  <c r="X98" i="22"/>
  <c r="Y98" i="22"/>
  <c r="Z98" i="22"/>
  <c r="AA98" i="22"/>
  <c r="AB98" i="22"/>
  <c r="AC98" i="22"/>
  <c r="AD98" i="22"/>
  <c r="AE98" i="22"/>
  <c r="AF98" i="22"/>
  <c r="AG98" i="22"/>
  <c r="AH98" i="22"/>
  <c r="AI98" i="22"/>
  <c r="AJ98" i="22"/>
  <c r="AK98" i="22"/>
  <c r="AL98" i="22"/>
  <c r="AM98" i="22"/>
  <c r="D100" i="22"/>
  <c r="Q100" i="22"/>
  <c r="R100" i="22"/>
  <c r="S100" i="22"/>
  <c r="T100" i="22"/>
  <c r="AG100" i="22"/>
  <c r="AH100" i="22"/>
  <c r="AI100" i="22"/>
  <c r="AJ100" i="22"/>
  <c r="A1" i="22"/>
  <c r="AF100" i="22" l="1"/>
  <c r="X100" i="22"/>
  <c r="P100" i="22"/>
  <c r="H100" i="22"/>
  <c r="AM100" i="22"/>
  <c r="AE100" i="22"/>
  <c r="W100" i="22"/>
  <c r="O100" i="22"/>
  <c r="G100" i="22"/>
  <c r="AL100" i="22"/>
  <c r="AD100" i="22"/>
  <c r="V100" i="22"/>
  <c r="N100" i="22"/>
  <c r="F100" i="22"/>
  <c r="AK100" i="22"/>
  <c r="AC100" i="22"/>
  <c r="U100" i="22"/>
  <c r="M100" i="22"/>
  <c r="E100" i="22"/>
  <c r="D11" i="20" l="1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C11" i="20"/>
  <c r="C8" i="20" a="1"/>
  <c r="C8" i="20" s="1"/>
  <c r="C9" i="20" s="1"/>
  <c r="BE9" i="20"/>
  <c r="BF9" i="20"/>
  <c r="BG9" i="20"/>
  <c r="BH9" i="20"/>
  <c r="BI9" i="20"/>
  <c r="BJ9" i="20"/>
  <c r="BK9" i="20"/>
  <c r="BL9" i="20"/>
  <c r="BM9" i="20"/>
  <c r="B10" i="20"/>
  <c r="B9" i="20"/>
  <c r="B13" i="20"/>
  <c r="AA9" i="20" l="1"/>
  <c r="AF9" i="20"/>
  <c r="X9" i="20"/>
  <c r="P9" i="20"/>
  <c r="H9" i="20"/>
  <c r="AM13" i="20"/>
  <c r="AE13" i="20"/>
  <c r="W13" i="20"/>
  <c r="O13" i="20"/>
  <c r="G13" i="20"/>
  <c r="AI10" i="20"/>
  <c r="AA10" i="20"/>
  <c r="S10" i="20"/>
  <c r="K10" i="20"/>
  <c r="Z9" i="20"/>
  <c r="J9" i="20"/>
  <c r="AG13" i="20"/>
  <c r="Q13" i="20"/>
  <c r="I13" i="20"/>
  <c r="AK10" i="20"/>
  <c r="AC10" i="20"/>
  <c r="U10" i="20"/>
  <c r="E10" i="20"/>
  <c r="AM9" i="20"/>
  <c r="AE9" i="20"/>
  <c r="W9" i="20"/>
  <c r="O9" i="20"/>
  <c r="G9" i="20"/>
  <c r="AL13" i="20"/>
  <c r="AD13" i="20"/>
  <c r="V13" i="20"/>
  <c r="N13" i="20"/>
  <c r="F13" i="20"/>
  <c r="AH10" i="20"/>
  <c r="Z10" i="20"/>
  <c r="R10" i="20"/>
  <c r="J10" i="20"/>
  <c r="AL9" i="20"/>
  <c r="AD9" i="20"/>
  <c r="V9" i="20"/>
  <c r="N9" i="20"/>
  <c r="F9" i="20"/>
  <c r="AK13" i="20"/>
  <c r="AC13" i="20"/>
  <c r="U13" i="20"/>
  <c r="M13" i="20"/>
  <c r="E13" i="20"/>
  <c r="AG10" i="20"/>
  <c r="Y10" i="20"/>
  <c r="Q10" i="20"/>
  <c r="I10" i="20"/>
  <c r="AK9" i="20"/>
  <c r="AC9" i="20"/>
  <c r="U9" i="20"/>
  <c r="M9" i="20"/>
  <c r="E9" i="20"/>
  <c r="AJ13" i="20"/>
  <c r="AB13" i="20"/>
  <c r="T13" i="20"/>
  <c r="L13" i="20"/>
  <c r="D13" i="20"/>
  <c r="AF10" i="20"/>
  <c r="X10" i="20"/>
  <c r="P10" i="20"/>
  <c r="H10" i="20"/>
  <c r="AJ9" i="20"/>
  <c r="AB9" i="20"/>
  <c r="T9" i="20"/>
  <c r="L9" i="20"/>
  <c r="D9" i="20"/>
  <c r="AI13" i="20"/>
  <c r="AA13" i="20"/>
  <c r="S13" i="20"/>
  <c r="K13" i="20"/>
  <c r="AM10" i="20"/>
  <c r="AE10" i="20"/>
  <c r="W10" i="20"/>
  <c r="O10" i="20"/>
  <c r="G10" i="20"/>
  <c r="AH13" i="20"/>
  <c r="Z13" i="20"/>
  <c r="R13" i="20"/>
  <c r="J13" i="20"/>
  <c r="AL10" i="20"/>
  <c r="AD10" i="20"/>
  <c r="V10" i="20"/>
  <c r="N10" i="20"/>
  <c r="F10" i="20"/>
  <c r="K9" i="20"/>
  <c r="AH9" i="20"/>
  <c r="R9" i="20"/>
  <c r="C10" i="20"/>
  <c r="M10" i="20"/>
  <c r="AI9" i="20"/>
  <c r="S9" i="20"/>
  <c r="Y13" i="20"/>
  <c r="AG9" i="20"/>
  <c r="Y9" i="20"/>
  <c r="Q9" i="20"/>
  <c r="I9" i="20"/>
  <c r="C13" i="20"/>
  <c r="AF13" i="20"/>
  <c r="X13" i="20"/>
  <c r="P13" i="20"/>
  <c r="H13" i="20"/>
  <c r="AJ10" i="20"/>
  <c r="AB10" i="20"/>
  <c r="T10" i="20"/>
  <c r="L10" i="20"/>
  <c r="D10" i="20"/>
  <c r="K3" i="19" l="1"/>
  <c r="C15" i="18" s="1"/>
  <c r="P3" i="19"/>
  <c r="L3" i="19" s="1"/>
  <c r="K4" i="19"/>
  <c r="L4" i="19"/>
  <c r="P4" i="19"/>
  <c r="T3" i="19" s="1" a="1"/>
  <c r="K5" i="19"/>
  <c r="L5" i="19"/>
  <c r="P5" i="19"/>
  <c r="K6" i="19"/>
  <c r="L6" i="19"/>
  <c r="K7" i="19"/>
  <c r="L7" i="19"/>
  <c r="K8" i="19"/>
  <c r="L8" i="19"/>
  <c r="K9" i="19"/>
  <c r="C21" i="18" s="1"/>
  <c r="D21" i="18" s="1"/>
  <c r="L9" i="19"/>
  <c r="K10" i="19"/>
  <c r="L10" i="19"/>
  <c r="K11" i="19"/>
  <c r="L11" i="19"/>
  <c r="K12" i="19"/>
  <c r="L12" i="19"/>
  <c r="K13" i="19"/>
  <c r="C25" i="18" s="1"/>
  <c r="D25" i="18" s="1"/>
  <c r="L13" i="19"/>
  <c r="P13" i="19"/>
  <c r="K14" i="19"/>
  <c r="L14" i="19"/>
  <c r="P14" i="19"/>
  <c r="K15" i="19"/>
  <c r="C27" i="18" s="1"/>
  <c r="D27" i="18" s="1"/>
  <c r="L15" i="19"/>
  <c r="K16" i="19"/>
  <c r="L16" i="19"/>
  <c r="K17" i="19"/>
  <c r="L17" i="19"/>
  <c r="K18" i="19"/>
  <c r="L18" i="19"/>
  <c r="K19" i="19"/>
  <c r="C31" i="18" s="1"/>
  <c r="D31" i="18" s="1"/>
  <c r="L19" i="19"/>
  <c r="K20" i="19"/>
  <c r="L20" i="19"/>
  <c r="K21" i="19"/>
  <c r="L21" i="19"/>
  <c r="K22" i="19"/>
  <c r="L22" i="19"/>
  <c r="K23" i="19"/>
  <c r="C35" i="18" s="1"/>
  <c r="D35" i="18" s="1"/>
  <c r="L23" i="19"/>
  <c r="K24" i="19"/>
  <c r="K25" i="19"/>
  <c r="K26" i="19"/>
  <c r="L26" i="19"/>
  <c r="K27" i="19"/>
  <c r="C39" i="18" s="1"/>
  <c r="D39" i="18" s="1"/>
  <c r="L27" i="19"/>
  <c r="K28" i="19"/>
  <c r="L28" i="19"/>
  <c r="K29" i="19"/>
  <c r="P29" i="19"/>
  <c r="L24" i="19" s="1"/>
  <c r="K30" i="19"/>
  <c r="P30" i="19"/>
  <c r="L25" i="19" s="1"/>
  <c r="K31" i="19"/>
  <c r="K32" i="19"/>
  <c r="K33" i="19"/>
  <c r="C45" i="18" s="1"/>
  <c r="D45" i="18" s="1"/>
  <c r="L33" i="19"/>
  <c r="P33" i="19"/>
  <c r="K34" i="19"/>
  <c r="L34" i="19"/>
  <c r="P34" i="19"/>
  <c r="K35" i="19"/>
  <c r="C47" i="18" s="1"/>
  <c r="D47" i="18" s="1"/>
  <c r="P35" i="19"/>
  <c r="L29" i="19" s="1"/>
  <c r="K36" i="19"/>
  <c r="P36" i="19"/>
  <c r="L30" i="19" s="1"/>
  <c r="K37" i="19"/>
  <c r="C49" i="18" s="1"/>
  <c r="D49" i="18" s="1"/>
  <c r="L37" i="19"/>
  <c r="P37" i="19"/>
  <c r="L31" i="19" s="1"/>
  <c r="K38" i="19"/>
  <c r="L38" i="19"/>
  <c r="P38" i="19"/>
  <c r="L32" i="19" s="1"/>
  <c r="K39" i="19"/>
  <c r="C51" i="18" s="1"/>
  <c r="D51" i="18" s="1"/>
  <c r="P39" i="19"/>
  <c r="K40" i="19"/>
  <c r="P40" i="19"/>
  <c r="K41" i="19"/>
  <c r="L41" i="19"/>
  <c r="P41" i="19"/>
  <c r="L35" i="19" s="1"/>
  <c r="K42" i="19"/>
  <c r="P42" i="19"/>
  <c r="L36" i="19" s="1"/>
  <c r="K43" i="19"/>
  <c r="C55" i="18" s="1"/>
  <c r="D55" i="18" s="1"/>
  <c r="P43" i="19"/>
  <c r="K44" i="19"/>
  <c r="P44" i="19"/>
  <c r="K45" i="19"/>
  <c r="L45" i="19"/>
  <c r="P45" i="19"/>
  <c r="L39" i="19" s="1"/>
  <c r="K46" i="19"/>
  <c r="P46" i="19"/>
  <c r="L40" i="19" s="1"/>
  <c r="K48" i="19"/>
  <c r="C59" i="18" s="1"/>
  <c r="D59" i="18" s="1"/>
  <c r="P48" i="19"/>
  <c r="K49" i="19"/>
  <c r="P49" i="19"/>
  <c r="L42" i="19" s="1"/>
  <c r="K50" i="19"/>
  <c r="L50" i="19"/>
  <c r="P50" i="19"/>
  <c r="L43" i="19" s="1"/>
  <c r="K51" i="19"/>
  <c r="P51" i="19"/>
  <c r="L44" i="19" s="1"/>
  <c r="K52" i="19"/>
  <c r="C63" i="18" s="1"/>
  <c r="D63" i="18" s="1"/>
  <c r="P52" i="19"/>
  <c r="K53" i="19"/>
  <c r="P53" i="19"/>
  <c r="L46" i="19" s="1"/>
  <c r="K54" i="19"/>
  <c r="L54" i="19"/>
  <c r="P54" i="19"/>
  <c r="L48" i="19" s="1"/>
  <c r="K55" i="19"/>
  <c r="P55" i="19"/>
  <c r="L49" i="19" s="1"/>
  <c r="K56" i="19"/>
  <c r="C67" i="18" s="1"/>
  <c r="D67" i="18" s="1"/>
  <c r="P56" i="19"/>
  <c r="K57" i="19"/>
  <c r="P57" i="19"/>
  <c r="L51" i="19" s="1"/>
  <c r="K58" i="19"/>
  <c r="L58" i="19"/>
  <c r="P58" i="19"/>
  <c r="L52" i="19" s="1"/>
  <c r="K59" i="19"/>
  <c r="P59" i="19"/>
  <c r="L53" i="19" s="1"/>
  <c r="K60" i="19"/>
  <c r="C71" i="18" s="1"/>
  <c r="D71" i="18" s="1"/>
  <c r="P60" i="19"/>
  <c r="K61" i="19"/>
  <c r="L61" i="19"/>
  <c r="P61" i="19"/>
  <c r="L55" i="19" s="1"/>
  <c r="K62" i="19"/>
  <c r="P62" i="19"/>
  <c r="L56" i="19" s="1"/>
  <c r="K63" i="19"/>
  <c r="P63" i="19"/>
  <c r="L57" i="19" s="1"/>
  <c r="K64" i="19"/>
  <c r="C75" i="18" s="1"/>
  <c r="D75" i="18" s="1"/>
  <c r="P64" i="19"/>
  <c r="K65" i="19"/>
  <c r="L65" i="19"/>
  <c r="P65" i="19"/>
  <c r="L59" i="19" s="1"/>
  <c r="K66" i="19"/>
  <c r="P66" i="19"/>
  <c r="L60" i="19" s="1"/>
  <c r="K67" i="19"/>
  <c r="P67" i="19"/>
  <c r="P68" i="19"/>
  <c r="L62" i="19" s="1"/>
  <c r="P69" i="19"/>
  <c r="L63" i="19" s="1"/>
  <c r="P70" i="19"/>
  <c r="L64" i="19" s="1"/>
  <c r="P71" i="19"/>
  <c r="P72" i="19"/>
  <c r="L66" i="19" s="1"/>
  <c r="P73" i="19"/>
  <c r="C16" i="18"/>
  <c r="D16" i="18"/>
  <c r="C17" i="18"/>
  <c r="D17" i="18" s="1"/>
  <c r="C18" i="18"/>
  <c r="D18" i="18" s="1"/>
  <c r="C19" i="18"/>
  <c r="D19" i="18" s="1"/>
  <c r="C20" i="18"/>
  <c r="D20" i="18"/>
  <c r="C22" i="18"/>
  <c r="D22" i="18" s="1"/>
  <c r="C23" i="18"/>
  <c r="D23" i="18" s="1"/>
  <c r="C24" i="18"/>
  <c r="D24" i="18"/>
  <c r="C26" i="18"/>
  <c r="D26" i="18" s="1"/>
  <c r="C28" i="18"/>
  <c r="D28" i="18"/>
  <c r="C29" i="18"/>
  <c r="D29" i="18" s="1"/>
  <c r="C30" i="18"/>
  <c r="D30" i="18" s="1"/>
  <c r="C32" i="18"/>
  <c r="D32" i="18"/>
  <c r="C33" i="18"/>
  <c r="D33" i="18" s="1"/>
  <c r="C34" i="18"/>
  <c r="D34" i="18" s="1"/>
  <c r="C36" i="18"/>
  <c r="D36" i="18"/>
  <c r="C37" i="18"/>
  <c r="D37" i="18" s="1"/>
  <c r="C38" i="18"/>
  <c r="D38" i="18" s="1"/>
  <c r="C40" i="18"/>
  <c r="D40" i="18"/>
  <c r="C41" i="18"/>
  <c r="D41" i="18" s="1"/>
  <c r="C42" i="18"/>
  <c r="D42" i="18" s="1"/>
  <c r="C43" i="18"/>
  <c r="D43" i="18" s="1"/>
  <c r="C44" i="18"/>
  <c r="D44" i="18"/>
  <c r="C46" i="18"/>
  <c r="D46" i="18" s="1"/>
  <c r="C48" i="18"/>
  <c r="D48" i="18"/>
  <c r="C50" i="18"/>
  <c r="D50" i="18" s="1"/>
  <c r="C52" i="18"/>
  <c r="D52" i="18"/>
  <c r="C53" i="18"/>
  <c r="D53" i="18" s="1"/>
  <c r="C54" i="18"/>
  <c r="D54" i="18" s="1"/>
  <c r="C56" i="18"/>
  <c r="D56" i="18"/>
  <c r="C57" i="18"/>
  <c r="D57" i="18" s="1"/>
  <c r="C58" i="18"/>
  <c r="D58" i="18" s="1"/>
  <c r="C60" i="18"/>
  <c r="D60" i="18"/>
  <c r="C61" i="18"/>
  <c r="D61" i="18" s="1"/>
  <c r="C62" i="18"/>
  <c r="D62" i="18" s="1"/>
  <c r="C64" i="18"/>
  <c r="D64" i="18"/>
  <c r="C65" i="18"/>
  <c r="D65" i="18" s="1"/>
  <c r="C66" i="18"/>
  <c r="D66" i="18" s="1"/>
  <c r="C68" i="18"/>
  <c r="D68" i="18"/>
  <c r="C69" i="18"/>
  <c r="D69" i="18" s="1"/>
  <c r="C70" i="18"/>
  <c r="D70" i="18" s="1"/>
  <c r="C72" i="18"/>
  <c r="D72" i="18"/>
  <c r="C73" i="18"/>
  <c r="D73" i="18" s="1"/>
  <c r="C74" i="18"/>
  <c r="D74" i="18" s="1"/>
  <c r="C76" i="18"/>
  <c r="D76" i="18"/>
  <c r="C77" i="18"/>
  <c r="D77" i="18" s="1"/>
  <c r="C78" i="18"/>
  <c r="D78" i="18" s="1"/>
  <c r="C98" i="18"/>
  <c r="D98" i="18"/>
  <c r="C99" i="18"/>
  <c r="D99" i="18" s="1"/>
  <c r="C100" i="18"/>
  <c r="D100" i="18" s="1"/>
  <c r="C101" i="18"/>
  <c r="D101" i="18" s="1"/>
  <c r="C102" i="18"/>
  <c r="D102" i="18"/>
  <c r="C104" i="18"/>
  <c r="D104" i="18" s="1"/>
  <c r="C105" i="18"/>
  <c r="D105" i="18" s="1"/>
  <c r="C106" i="18"/>
  <c r="D106" i="18"/>
  <c r="C108" i="18"/>
  <c r="D108" i="18" s="1"/>
  <c r="C110" i="18"/>
  <c r="D110" i="18"/>
  <c r="C111" i="18"/>
  <c r="D111" i="18" s="1"/>
  <c r="C112" i="18"/>
  <c r="D112" i="18" s="1"/>
  <c r="C114" i="18"/>
  <c r="D114" i="18"/>
  <c r="C115" i="18"/>
  <c r="D115" i="18" s="1"/>
  <c r="C116" i="18"/>
  <c r="D116" i="18" s="1"/>
  <c r="C118" i="18"/>
  <c r="D118" i="18"/>
  <c r="C119" i="18"/>
  <c r="D119" i="18" s="1"/>
  <c r="C120" i="18"/>
  <c r="D120" i="18" s="1"/>
  <c r="C122" i="18"/>
  <c r="D122" i="18"/>
  <c r="C123" i="18"/>
  <c r="D123" i="18" s="1"/>
  <c r="C124" i="18"/>
  <c r="D124" i="18" s="1"/>
  <c r="C125" i="18"/>
  <c r="D125" i="18" s="1"/>
  <c r="C126" i="18"/>
  <c r="D126" i="18"/>
  <c r="C128" i="18"/>
  <c r="D128" i="18" s="1"/>
  <c r="C130" i="18"/>
  <c r="D130" i="18"/>
  <c r="C132" i="18"/>
  <c r="D132" i="18" s="1"/>
  <c r="C134" i="18"/>
  <c r="D134" i="18"/>
  <c r="C135" i="18"/>
  <c r="D135" i="18" s="1"/>
  <c r="C136" i="18"/>
  <c r="D136" i="18" s="1"/>
  <c r="C138" i="18"/>
  <c r="D138" i="18"/>
  <c r="C139" i="18"/>
  <c r="D139" i="18" s="1"/>
  <c r="C140" i="18"/>
  <c r="D140" i="18" s="1"/>
  <c r="C142" i="18"/>
  <c r="D142" i="18"/>
  <c r="C143" i="18"/>
  <c r="D143" i="18" s="1"/>
  <c r="C144" i="18"/>
  <c r="D144" i="18" s="1"/>
  <c r="C146" i="18"/>
  <c r="D146" i="18"/>
  <c r="C147" i="18"/>
  <c r="D147" i="18" s="1"/>
  <c r="C148" i="18"/>
  <c r="D148" i="18" s="1"/>
  <c r="C150" i="18"/>
  <c r="D150" i="18"/>
  <c r="C151" i="18"/>
  <c r="D151" i="18" s="1"/>
  <c r="C152" i="18"/>
  <c r="D152" i="18" s="1"/>
  <c r="C154" i="18"/>
  <c r="D154" i="18"/>
  <c r="C155" i="18"/>
  <c r="D155" i="18" s="1"/>
  <c r="C156" i="18"/>
  <c r="D156" i="18" s="1"/>
  <c r="C158" i="18"/>
  <c r="D158" i="18"/>
  <c r="C159" i="18"/>
  <c r="D159" i="18" s="1"/>
  <c r="C160" i="18"/>
  <c r="D160" i="18" s="1"/>
  <c r="C181" i="18"/>
  <c r="D181" i="18"/>
  <c r="C182" i="18"/>
  <c r="D182" i="18" s="1"/>
  <c r="C183" i="18"/>
  <c r="D183" i="18" s="1"/>
  <c r="C184" i="18"/>
  <c r="D184" i="18" s="1"/>
  <c r="C185" i="18"/>
  <c r="D185" i="18"/>
  <c r="C187" i="18"/>
  <c r="D187" i="18" s="1"/>
  <c r="C188" i="18"/>
  <c r="D188" i="18" s="1"/>
  <c r="C189" i="18"/>
  <c r="D189" i="18"/>
  <c r="C191" i="18"/>
  <c r="D191" i="18" s="1"/>
  <c r="C193" i="18"/>
  <c r="D193" i="18"/>
  <c r="C194" i="18"/>
  <c r="D194" i="18" s="1"/>
  <c r="C195" i="18"/>
  <c r="D195" i="18" s="1"/>
  <c r="C197" i="18"/>
  <c r="D197" i="18"/>
  <c r="C198" i="18"/>
  <c r="D198" i="18" s="1"/>
  <c r="C199" i="18"/>
  <c r="D199" i="18" s="1"/>
  <c r="C201" i="18"/>
  <c r="D201" i="18"/>
  <c r="C202" i="18"/>
  <c r="D202" i="18" s="1"/>
  <c r="C203" i="18"/>
  <c r="D203" i="18" s="1"/>
  <c r="C205" i="18"/>
  <c r="D205" i="18"/>
  <c r="C206" i="18"/>
  <c r="D206" i="18" s="1"/>
  <c r="C207" i="18"/>
  <c r="D207" i="18" s="1"/>
  <c r="C208" i="18"/>
  <c r="D208" i="18" s="1"/>
  <c r="C209" i="18"/>
  <c r="D209" i="18"/>
  <c r="C211" i="18"/>
  <c r="D211" i="18" s="1"/>
  <c r="C213" i="18"/>
  <c r="D213" i="18"/>
  <c r="C215" i="18"/>
  <c r="D215" i="18" s="1"/>
  <c r="C217" i="18"/>
  <c r="D217" i="18"/>
  <c r="C218" i="18"/>
  <c r="D218" i="18" s="1"/>
  <c r="C219" i="18"/>
  <c r="D219" i="18" s="1"/>
  <c r="C221" i="18"/>
  <c r="D221" i="18"/>
  <c r="C222" i="18"/>
  <c r="D222" i="18" s="1"/>
  <c r="C223" i="18"/>
  <c r="D223" i="18" s="1"/>
  <c r="C225" i="18"/>
  <c r="D225" i="18"/>
  <c r="C226" i="18"/>
  <c r="D226" i="18" s="1"/>
  <c r="C227" i="18"/>
  <c r="D227" i="18" s="1"/>
  <c r="C229" i="18"/>
  <c r="D229" i="18"/>
  <c r="C230" i="18"/>
  <c r="D230" i="18" s="1"/>
  <c r="C231" i="18"/>
  <c r="D231" i="18" s="1"/>
  <c r="C233" i="18"/>
  <c r="D233" i="18"/>
  <c r="C234" i="18"/>
  <c r="D234" i="18" s="1"/>
  <c r="C235" i="18"/>
  <c r="D235" i="18" s="1"/>
  <c r="C237" i="18"/>
  <c r="D237" i="18"/>
  <c r="C238" i="18"/>
  <c r="D238" i="18" s="1"/>
  <c r="C239" i="18"/>
  <c r="D239" i="18" s="1"/>
  <c r="C241" i="18"/>
  <c r="D241" i="18"/>
  <c r="C242" i="18"/>
  <c r="D242" i="18" s="1"/>
  <c r="C243" i="18"/>
  <c r="D243" i="18" s="1"/>
  <c r="E268" i="18"/>
  <c r="F268" i="18"/>
  <c r="E269" i="18"/>
  <c r="F269" i="18"/>
  <c r="F272" i="18" s="1"/>
  <c r="E270" i="18"/>
  <c r="F270" i="18"/>
  <c r="E280" i="18"/>
  <c r="F280" i="18"/>
  <c r="G280" i="18"/>
  <c r="U6" i="19" l="1"/>
  <c r="U16" i="19"/>
  <c r="U24" i="19"/>
  <c r="U29" i="19"/>
  <c r="U4" i="19"/>
  <c r="U9" i="19"/>
  <c r="U19" i="19"/>
  <c r="U27" i="19"/>
  <c r="U7" i="19"/>
  <c r="U12" i="19"/>
  <c r="U14" i="19"/>
  <c r="U22" i="19"/>
  <c r="U32" i="19"/>
  <c r="U34" i="19"/>
  <c r="U36" i="19"/>
  <c r="U38" i="19"/>
  <c r="U17" i="19"/>
  <c r="U25" i="19"/>
  <c r="T3" i="19"/>
  <c r="U3" i="19" s="1"/>
  <c r="U10" i="19"/>
  <c r="U20" i="19"/>
  <c r="U28" i="19"/>
  <c r="U30" i="19"/>
  <c r="U5" i="19"/>
  <c r="U15" i="19"/>
  <c r="U23" i="19"/>
  <c r="U8" i="19"/>
  <c r="U13" i="19"/>
  <c r="U18" i="19"/>
  <c r="U26" i="19"/>
  <c r="U33" i="19"/>
  <c r="U35" i="19"/>
  <c r="U37" i="19"/>
  <c r="U39" i="19"/>
  <c r="U11" i="19"/>
  <c r="U21" i="19"/>
  <c r="U31" i="19"/>
  <c r="D15" i="18"/>
  <c r="E13" i="18" s="1" a="1"/>
  <c r="E13" i="18" s="1"/>
  <c r="E12" i="18" a="1"/>
  <c r="E12" i="18" s="1"/>
  <c r="G269" i="18"/>
  <c r="C214" i="18"/>
  <c r="D214" i="18" s="1"/>
  <c r="C210" i="18"/>
  <c r="D210" i="18" s="1"/>
  <c r="C190" i="18"/>
  <c r="D190" i="18" s="1"/>
  <c r="C186" i="18"/>
  <c r="D186" i="18" s="1"/>
  <c r="C131" i="18"/>
  <c r="D131" i="18" s="1"/>
  <c r="C127" i="18"/>
  <c r="D127" i="18" s="1"/>
  <c r="C107" i="18"/>
  <c r="D107" i="18" s="1"/>
  <c r="C103" i="18"/>
  <c r="D103" i="18" s="1"/>
  <c r="C240" i="18"/>
  <c r="D240" i="18" s="1"/>
  <c r="C236" i="18"/>
  <c r="D236" i="18" s="1"/>
  <c r="C232" i="18"/>
  <c r="D232" i="18" s="1"/>
  <c r="C228" i="18"/>
  <c r="D228" i="18" s="1"/>
  <c r="C224" i="18"/>
  <c r="D224" i="18" s="1"/>
  <c r="C220" i="18"/>
  <c r="D220" i="18" s="1"/>
  <c r="C216" i="18"/>
  <c r="D216" i="18" s="1"/>
  <c r="C212" i="18"/>
  <c r="D212" i="18" s="1"/>
  <c r="C204" i="18"/>
  <c r="D204" i="18" s="1"/>
  <c r="C200" i="18"/>
  <c r="D200" i="18" s="1"/>
  <c r="C196" i="18"/>
  <c r="D196" i="18" s="1"/>
  <c r="C192" i="18"/>
  <c r="D192" i="18" s="1"/>
  <c r="C180" i="18"/>
  <c r="D180" i="18" s="1"/>
  <c r="C157" i="18"/>
  <c r="D157" i="18" s="1"/>
  <c r="C153" i="18"/>
  <c r="D153" i="18" s="1"/>
  <c r="C149" i="18"/>
  <c r="D149" i="18" s="1"/>
  <c r="C145" i="18"/>
  <c r="D145" i="18" s="1"/>
  <c r="C141" i="18"/>
  <c r="D141" i="18" s="1"/>
  <c r="C137" i="18"/>
  <c r="D137" i="18" s="1"/>
  <c r="C133" i="18"/>
  <c r="D133" i="18" s="1"/>
  <c r="C129" i="18"/>
  <c r="D129" i="18" s="1"/>
  <c r="C121" i="18"/>
  <c r="D121" i="18" s="1"/>
  <c r="C117" i="18"/>
  <c r="D117" i="18" s="1"/>
  <c r="C113" i="18"/>
  <c r="D113" i="18" s="1"/>
  <c r="C109" i="18"/>
  <c r="D109" i="18" s="1"/>
  <c r="C97" i="18"/>
  <c r="D97" i="18" s="1"/>
  <c r="AM8" i="20"/>
  <c r="AL8" i="20"/>
  <c r="AK8" i="20"/>
  <c r="AJ8" i="20"/>
  <c r="AI8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T40" i="19"/>
  <c r="T39" i="19"/>
  <c r="T38" i="19"/>
  <c r="T37" i="19"/>
  <c r="T36" i="19"/>
  <c r="T35" i="19"/>
  <c r="T34" i="19"/>
  <c r="T33" i="19"/>
  <c r="T32" i="19"/>
  <c r="T31" i="19"/>
  <c r="T30" i="19"/>
  <c r="T29" i="19"/>
  <c r="T28" i="19"/>
  <c r="T27" i="19"/>
  <c r="T26" i="19"/>
  <c r="T25" i="19"/>
  <c r="T24" i="19"/>
  <c r="T23" i="19"/>
  <c r="T22" i="19"/>
  <c r="T21" i="19"/>
  <c r="T20" i="19"/>
  <c r="T19" i="19"/>
  <c r="T18" i="19"/>
  <c r="T17" i="19"/>
  <c r="T16" i="19"/>
  <c r="T15" i="19"/>
  <c r="T14" i="19"/>
  <c r="T13" i="19"/>
  <c r="T12" i="19"/>
  <c r="T11" i="19"/>
  <c r="T10" i="19"/>
  <c r="T9" i="19"/>
  <c r="T8" i="19"/>
  <c r="T7" i="19"/>
  <c r="T6" i="19"/>
  <c r="T5" i="19"/>
  <c r="T4" i="19"/>
  <c r="BO13" i="18"/>
  <c r="BN13" i="18"/>
  <c r="BM13" i="18"/>
  <c r="BL13" i="18"/>
  <c r="BK13" i="18"/>
  <c r="BJ13" i="18"/>
  <c r="BI13" i="18"/>
  <c r="BH13" i="18"/>
  <c r="BG13" i="18"/>
  <c r="BF13" i="18"/>
  <c r="BE13" i="18"/>
  <c r="BD13" i="18"/>
  <c r="BC13" i="18"/>
  <c r="BB13" i="18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BP12" i="18"/>
  <c r="BO12" i="18"/>
  <c r="BN12" i="18"/>
  <c r="BM12" i="18"/>
  <c r="BL12" i="18"/>
  <c r="BK12" i="18"/>
  <c r="BJ12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<sst xmlns="http://schemas.openxmlformats.org/spreadsheetml/2006/main" count="8287" uniqueCount="592">
  <si>
    <t>Source:</t>
  </si>
  <si>
    <t>OECD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</si>
  <si>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</si>
  <si>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</si>
  <si>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</si>
  <si>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</si>
  <si>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</si>
  <si>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</si>
  <si>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</si>
  <si>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</si>
  <si>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</si>
  <si>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</si>
  <si>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</si>
  <si>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</si>
  <si>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</si>
  <si>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</si>
  <si>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</si>
  <si>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</si>
  <si>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</si>
  <si>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</si>
  <si>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</si>
  <si>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</si>
  <si>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</si>
  <si>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</si>
  <si>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</si>
  <si>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</si>
  <si>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</si>
  <si>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</si>
  <si>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</si>
  <si>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</si>
  <si>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</si>
  <si>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</si>
  <si>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</si>
  <si>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</si>
  <si>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</si>
  <si>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</si>
  <si>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</si>
  <si>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</si>
  <si>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</si>
  <si>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</si>
  <si>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</si>
  <si>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</si>
  <si>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</si>
  <si>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</si>
  <si>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</si>
  <si>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</si>
  <si>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</si>
  <si>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</si>
  <si>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</si>
  <si>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</si>
  <si>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</si>
  <si>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</si>
  <si>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</si>
  <si>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</si>
  <si>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</si>
  <si>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</si>
  <si>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</si>
  <si>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</si>
  <si>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</si>
  <si>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</si>
  <si>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</si>
  <si>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</si>
  <si>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</si>
  <si>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</si>
  <si>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</si>
  <si>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</si>
  <si>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</si>
  <si>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</si>
  <si>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</si>
  <si>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</si>
  <si>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</si>
  <si>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</si>
  <si>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</si>
  <si>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</si>
  <si>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</si>
  <si>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</si>
  <si>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</si>
  <si>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</si>
  <si>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</si>
  <si>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</si>
  <si>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</si>
  <si>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</si>
  <si>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</si>
  <si>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</si>
  <si>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</si>
  <si>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</si>
  <si>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</si>
  <si>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</si>
  <si>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</si>
  <si>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In the OECD "VAL" table, the value added is broken down into:</t>
  </si>
  <si>
    <t>Variable: VAL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</si>
  <si>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</si>
  <si>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</si>
  <si>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</si>
  <si>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</si>
  <si>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</si>
  <si>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</si>
  <si>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</si>
  <si>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</si>
  <si>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</si>
  <si>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</si>
  <si>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</si>
  <si>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</si>
  <si>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</si>
  <si>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LABR</t>
  </si>
  <si>
    <t>OTXS</t>
  </si>
  <si>
    <t>GOPS</t>
  </si>
  <si>
    <t>Oil and gas extraction</t>
  </si>
  <si>
    <t>ISIC 05</t>
  </si>
  <si>
    <t>ISIC 06</t>
  </si>
  <si>
    <t>Coal mining</t>
  </si>
  <si>
    <t>Glass</t>
  </si>
  <si>
    <t>Cement and Other Nometallic Minerals</t>
  </si>
  <si>
    <t>Iron and steel</t>
  </si>
  <si>
    <t>Other metals</t>
  </si>
  <si>
    <t>Electricity generation and distribution</t>
  </si>
  <si>
    <t>Energy pipelines and gas processing</t>
  </si>
  <si>
    <t>Water and waste</t>
  </si>
  <si>
    <t>Forestry and logging</t>
  </si>
  <si>
    <t>ISIC 231</t>
  </si>
  <si>
    <t>ISIC 239</t>
  </si>
  <si>
    <t>ISIC 351</t>
  </si>
  <si>
    <t>ISIC 352T353</t>
  </si>
  <si>
    <t>ISIC 36T39</t>
  </si>
  <si>
    <t>ISIC 241</t>
  </si>
  <si>
    <t>ISIC 242</t>
  </si>
  <si>
    <t>B</t>
  </si>
  <si>
    <t>F</t>
  </si>
  <si>
    <t>I</t>
  </si>
  <si>
    <t>Q</t>
  </si>
  <si>
    <t>T</t>
  </si>
  <si>
    <t>U</t>
  </si>
  <si>
    <t>Crop and animal production, hunting and related service activities</t>
  </si>
  <si>
    <t>Fishing and aquaculture</t>
  </si>
  <si>
    <t>Mining and quarrying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</si>
  <si>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</si>
  <si>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</si>
  <si>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</si>
  <si>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</si>
  <si>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</si>
  <si>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</si>
  <si>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</si>
  <si>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</si>
  <si>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</si>
  <si>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</si>
  <si>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</si>
  <si>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</si>
  <si>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</si>
  <si>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</si>
  <si>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</si>
  <si>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</si>
  <si>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</si>
  <si>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</si>
  <si>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</si>
  <si>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</si>
  <si>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</si>
  <si>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</si>
  <si>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</si>
  <si>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</si>
  <si>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</si>
  <si>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</si>
  <si>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</si>
  <si>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</si>
  <si>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Telecommunications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</si>
  <si>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</si>
  <si>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</si>
  <si>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</si>
  <si>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</si>
  <si>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</si>
  <si>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</si>
  <si>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</si>
  <si>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</si>
  <si>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Public administration and defence; compulsory social security</t>
  </si>
  <si>
    <t>Education</t>
  </si>
  <si>
    <t>Activities of households as employers; undifferentiated goods- and services-producing activities of households for own use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</si>
  <si>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</si>
  <si>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</si>
  <si>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</si>
  <si>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</si>
  <si>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Exports</t>
  </si>
  <si>
    <t>Domestic</t>
  </si>
  <si>
    <t>Imports</t>
  </si>
  <si>
    <t>Direct purchases abroad by residents</t>
  </si>
  <si>
    <t>Exiobase</t>
  </si>
  <si>
    <t>Exiobase 3rx, 2016</t>
  </si>
  <si>
    <t>https://zenodo.org/record/2654460#.YEFjHmhKg2w</t>
  </si>
  <si>
    <t>DToPaSoVAbIC variable</t>
  </si>
  <si>
    <t>Total compensation</t>
  </si>
  <si>
    <t>Net taxes</t>
  </si>
  <si>
    <t>Operating surplus</t>
  </si>
  <si>
    <t>EXIOBASE table</t>
  </si>
  <si>
    <t>Total</t>
  </si>
  <si>
    <t>not available</t>
  </si>
  <si>
    <t>:</t>
  </si>
  <si>
    <t>Special value</t>
  </si>
  <si>
    <t>Total employment domestic concept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</si>
  <si>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</si>
  <si>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</si>
  <si>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</si>
  <si>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</si>
  <si>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</si>
  <si>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</si>
  <si>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</si>
  <si>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</si>
  <si>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</si>
  <si>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</si>
  <si>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</si>
  <si>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</si>
  <si>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</si>
  <si>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</si>
  <si>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</si>
  <si>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</si>
  <si>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</si>
  <si>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</si>
  <si>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</si>
  <si>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</si>
  <si>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</si>
  <si>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</si>
  <si>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</si>
  <si>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</si>
  <si>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</si>
  <si>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</si>
  <si>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</si>
  <si>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</si>
  <si>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</si>
  <si>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</si>
  <si>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</si>
  <si>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</si>
  <si>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</si>
  <si>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</si>
  <si>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</si>
  <si>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</si>
  <si>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</si>
  <si>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</si>
  <si>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</si>
  <si>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</si>
  <si>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</si>
  <si>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</si>
  <si>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</si>
  <si>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</si>
  <si>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</si>
  <si>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</si>
  <si>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</si>
  <si>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</si>
  <si>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</si>
  <si>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</si>
  <si>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</si>
  <si>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</si>
  <si>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</si>
  <si>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</si>
  <si>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</si>
  <si>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</si>
  <si>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</si>
  <si>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</si>
  <si>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</si>
  <si>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</si>
  <si>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</si>
  <si>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</si>
  <si>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</si>
  <si>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</si>
  <si>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</si>
  <si>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</si>
  <si>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</si>
  <si>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</si>
  <si>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</si>
  <si>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</si>
  <si>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</si>
  <si>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</si>
  <si>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</si>
  <si>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</si>
  <si>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</si>
  <si>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</si>
  <si>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</si>
  <si>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</si>
  <si>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</si>
  <si>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PROD_NA (Labels)</t>
  </si>
  <si>
    <t>STK_FLOW (Labels)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</si>
  <si>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</si>
  <si>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</si>
  <si>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</si>
  <si>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</si>
  <si>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</si>
  <si>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</si>
  <si>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</si>
  <si>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</si>
  <si>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</si>
  <si>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</si>
  <si>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</si>
  <si>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Final consumption expediture</t>
  </si>
  <si>
    <t>Activities of extraterritorial organisations and bodies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</si>
  <si>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</si>
  <si>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</si>
  <si>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</si>
  <si>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</si>
  <si>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</si>
  <si>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</si>
  <si>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</si>
  <si>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</si>
  <si>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</si>
  <si>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</si>
  <si>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</si>
  <si>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Real estate activities excluding imputed rents</t>
  </si>
  <si>
    <t>Computer programming, consultancy, and information service activities</t>
  </si>
  <si>
    <t>Motion picture, video, television programme production; programming and broadcasting activities</t>
  </si>
  <si>
    <t>Sewerage, waste management, remediation activities</t>
  </si>
  <si>
    <t>Manufacture of chemicals and chemical products</t>
  </si>
  <si>
    <t>Manufacture of coke and refined petroleum products</t>
  </si>
  <si>
    <t>Manufacture of textiles, wearing apparel, leather and related products</t>
  </si>
  <si>
    <t>Manufacture of food products; beverages and tobacco products</t>
  </si>
  <si>
    <t>INDUSE (Labels)</t>
  </si>
  <si>
    <t>European Union - 28 countries (2013-2020)</t>
  </si>
  <si>
    <t>Geopolitical entity (reporting)</t>
  </si>
  <si>
    <t>Million euro</t>
  </si>
  <si>
    <t>Unit of measure</t>
  </si>
  <si>
    <t>Annual</t>
  </si>
  <si>
    <t>Time frequency</t>
  </si>
  <si>
    <t>NOTE: DELETED ROW AND COLUMN THAT IS "IMPUTED RENT OF OWNER OCCUPIED DWELLINGS"</t>
  </si>
  <si>
    <t>23/03/2021 23:00</t>
  </si>
  <si>
    <t xml:space="preserve">Last updated: </t>
  </si>
  <si>
    <t>Use table at basic prices [NAIO_10_CP1610__custom_806876]</t>
  </si>
  <si>
    <t xml:space="preserve">Dataset: </t>
  </si>
  <si>
    <t>Data extracted on 13/04/2021 00:24:05 from [ESTAT]</t>
  </si>
  <si>
    <t>ISIC 99</t>
  </si>
  <si>
    <t>ISIC 97-98</t>
  </si>
  <si>
    <t>ISIC 96</t>
  </si>
  <si>
    <t>ISIC 95</t>
  </si>
  <si>
    <t>ISIC 94</t>
  </si>
  <si>
    <t>ISIC 93</t>
  </si>
  <si>
    <r>
      <rPr>
        <u/>
        <sz val="10"/>
        <color rgb="FF0000FF"/>
        <rFont val="Arial"/>
        <family val="2"/>
      </rPr>
      <t>http://eur-lex.europa.eu/LexUriServ/LexUriServ.do?uri=OJ:L:2010:210:0001:0021:EN:PDF</t>
    </r>
  </si>
  <si>
    <t>ISIC 90-92</t>
  </si>
  <si>
    <r>
      <rPr>
        <sz val="9"/>
        <rFont val="Arial"/>
        <family val="2"/>
      </rPr>
      <t>U</t>
    </r>
  </si>
  <si>
    <r>
      <rPr>
        <sz val="9"/>
        <rFont val="Arial"/>
        <family val="2"/>
      </rPr>
      <t>Activities of extraterritorial organizations and bodies</t>
    </r>
  </si>
  <si>
    <t>ISIC 87-88</t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</si>
  <si>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</si>
  <si>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97-98</t>
    </r>
  </si>
  <si>
    <r>
      <rPr>
        <sz val="9"/>
        <rFont val="Arial"/>
        <family val="2"/>
      </rPr>
      <t xml:space="preserve">Activities of households as employers; undifferentiated goods- and services-producing activities of
</t>
    </r>
    <r>
      <rPr>
        <sz val="9"/>
        <rFont val="Arial"/>
        <family val="2"/>
      </rPr>
      <t>households for own use</t>
    </r>
  </si>
  <si>
    <t>ISIC 86</t>
  </si>
  <si>
    <t>S</t>
  </si>
  <si>
    <r>
      <rPr>
        <sz val="9"/>
        <rFont val="Arial"/>
        <family val="2"/>
      </rPr>
      <t>Other personal service activities</t>
    </r>
  </si>
  <si>
    <r>
      <rPr>
        <sz val="9"/>
        <rFont val="Arial"/>
        <family val="2"/>
      </rPr>
      <t>Repair of computers and personal and household goods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</si>
  <si>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</si>
  <si>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Activities of membership organizations</t>
    </r>
  </si>
  <si>
    <t>ISIC 80-82</t>
  </si>
  <si>
    <t>R</t>
  </si>
  <si>
    <r>
      <rPr>
        <sz val="9"/>
        <rFont val="Arial"/>
        <family val="2"/>
      </rPr>
      <t>Sports activities and amusement and recreation activities</t>
    </r>
  </si>
  <si>
    <t>ISIC 79</t>
  </si>
  <si>
    <r>
      <rPr>
        <sz val="9"/>
        <rFont val="Arial"/>
        <family val="2"/>
      </rPr>
      <t>R-U</t>
    </r>
  </si>
  <si>
    <r>
      <rPr>
        <sz val="9"/>
        <rFont val="Arial"/>
        <family val="2"/>
      </rPr>
      <t>R</t>
    </r>
  </si>
  <si>
    <r>
      <rPr>
        <sz val="9"/>
        <rFont val="Arial"/>
        <family val="2"/>
      </rPr>
      <t>90-92</t>
    </r>
  </si>
  <si>
    <r>
      <rPr>
        <sz val="9"/>
        <rFont val="Arial"/>
        <family val="2"/>
      </rPr>
      <t xml:space="preserve">Creative, arts and entertainment activities; libraries, archives, museums and other cultural activities;
</t>
    </r>
    <r>
      <rPr>
        <sz val="9"/>
        <rFont val="Arial"/>
        <family val="2"/>
      </rPr>
      <t>gambling and betting activities</t>
    </r>
  </si>
  <si>
    <t>ISIC 78</t>
  </si>
  <si>
    <r>
      <rPr>
        <sz val="9"/>
        <rFont val="Arial"/>
        <family val="2"/>
      </rPr>
      <t>QB</t>
    </r>
  </si>
  <si>
    <r>
      <rPr>
        <sz val="9"/>
        <rFont val="Arial"/>
        <family val="2"/>
      </rPr>
      <t>87-88</t>
    </r>
  </si>
  <si>
    <r>
      <rPr>
        <sz val="9"/>
        <rFont val="Arial"/>
        <family val="2"/>
      </rPr>
      <t>Residential care and social work activities</t>
    </r>
  </si>
  <si>
    <t>ISIC 77</t>
  </si>
  <si>
    <r>
      <rPr>
        <sz val="9"/>
        <rFont val="Arial"/>
        <family val="2"/>
      </rPr>
      <t>Q</t>
    </r>
  </si>
  <si>
    <r>
      <rPr>
        <sz val="9"/>
        <rFont val="Arial"/>
        <family val="2"/>
      </rPr>
      <t>QA</t>
    </r>
  </si>
  <si>
    <r>
      <rPr>
        <sz val="9"/>
        <rFont val="Arial"/>
        <family val="2"/>
      </rPr>
      <t>Human health activities</t>
    </r>
  </si>
  <si>
    <t>ISIC 74-75</t>
  </si>
  <si>
    <t>P</t>
  </si>
  <si>
    <r>
      <rPr>
        <sz val="9"/>
        <rFont val="Arial"/>
        <family val="2"/>
      </rPr>
      <t>P</t>
    </r>
  </si>
  <si>
    <r>
      <rPr>
        <sz val="9"/>
        <rFont val="Arial"/>
        <family val="2"/>
      </rPr>
      <t>Education</t>
    </r>
  </si>
  <si>
    <t>ISIC 73</t>
  </si>
  <si>
    <t>O</t>
  </si>
  <si>
    <r>
      <rPr>
        <sz val="9"/>
        <rFont val="Arial"/>
        <family val="2"/>
      </rPr>
      <t>O-Q</t>
    </r>
  </si>
  <si>
    <r>
      <rPr>
        <sz val="9"/>
        <rFont val="Arial"/>
        <family val="2"/>
      </rPr>
      <t>O</t>
    </r>
  </si>
  <si>
    <r>
      <rPr>
        <sz val="9"/>
        <rFont val="Arial"/>
        <family val="2"/>
      </rPr>
      <t>Public administration and defence; compulsory social security</t>
    </r>
  </si>
  <si>
    <t>ISIC 72</t>
  </si>
  <si>
    <t>M-N</t>
  </si>
  <si>
    <r>
      <rPr>
        <sz val="9"/>
        <rFont val="Arial"/>
        <family val="2"/>
      </rPr>
      <t>80-82</t>
    </r>
  </si>
  <si>
    <r>
      <rPr>
        <sz val="9"/>
        <rFont val="Arial"/>
        <family val="2"/>
      </rPr>
      <t>Security and investigation activities; services to buildings and landscape activities; office administrative, office support and other business support activities</t>
    </r>
  </si>
  <si>
    <t>ISIC 71</t>
  </si>
  <si>
    <r>
      <rPr>
        <sz val="9"/>
        <rFont val="Arial"/>
        <family val="2"/>
      </rPr>
      <t>Travel agency, tour operator, reservation service and related activities</t>
    </r>
  </si>
  <si>
    <t>ISIC 69-70</t>
  </si>
  <si>
    <r>
      <rPr>
        <sz val="9"/>
        <rFont val="Arial"/>
        <family val="2"/>
      </rPr>
      <t>Employment activities</t>
    </r>
  </si>
  <si>
    <r>
      <rPr>
        <sz val="9"/>
        <rFont val="Arial"/>
        <family val="2"/>
      </rPr>
      <t>N</t>
    </r>
  </si>
  <si>
    <r>
      <rPr>
        <sz val="9"/>
        <rFont val="Arial"/>
        <family val="2"/>
      </rPr>
      <t>Rental and leasing activities</t>
    </r>
  </si>
  <si>
    <t>ISIC 66</t>
  </si>
  <si>
    <r>
      <rPr>
        <sz val="9"/>
        <rFont val="Arial"/>
        <family val="2"/>
      </rPr>
      <t>74-75</t>
    </r>
  </si>
  <si>
    <r>
      <rPr>
        <sz val="9"/>
        <rFont val="Arial"/>
        <family val="2"/>
      </rPr>
      <t>Other professional, scientific and technical activities; veterinary activities</t>
    </r>
  </si>
  <si>
    <t>ISIC 65</t>
  </si>
  <si>
    <r>
      <rPr>
        <sz val="9"/>
        <rFont val="Arial"/>
        <family val="2"/>
      </rPr>
      <t>MC</t>
    </r>
  </si>
  <si>
    <r>
      <rPr>
        <sz val="9"/>
        <rFont val="Arial"/>
        <family val="2"/>
      </rPr>
      <t>Advertising and market research</t>
    </r>
  </si>
  <si>
    <t>ISIC 64</t>
  </si>
  <si>
    <r>
      <rPr>
        <sz val="9"/>
        <rFont val="Arial"/>
        <family val="2"/>
      </rPr>
      <t>MB</t>
    </r>
  </si>
  <si>
    <r>
      <rPr>
        <sz val="9"/>
        <rFont val="Arial"/>
        <family val="2"/>
      </rPr>
      <t>Scientific research and development</t>
    </r>
  </si>
  <si>
    <t>ISIC 62-63</t>
  </si>
  <si>
    <r>
      <rPr>
        <sz val="9"/>
        <rFont val="Arial"/>
        <family val="2"/>
      </rPr>
      <t>Architectural and engineering activities; technical testing and analysis</t>
    </r>
  </si>
  <si>
    <r>
      <rPr>
        <sz val="9"/>
        <rFont val="Arial"/>
        <family val="2"/>
      </rPr>
      <t>M-N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</si>
  <si>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</si>
  <si>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</si>
  <si>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69-70</t>
    </r>
  </si>
  <si>
    <r>
      <rPr>
        <sz val="9"/>
        <rFont val="Arial"/>
        <family val="2"/>
      </rPr>
      <t>Legal and accounting activities; activities of head offices; management consultancy activities</t>
    </r>
  </si>
  <si>
    <t>L</t>
  </si>
  <si>
    <t>ISIC 59-60</t>
  </si>
  <si>
    <r>
      <rPr>
        <sz val="9"/>
        <rFont val="Arial"/>
        <family val="2"/>
      </rPr>
      <t>L</t>
    </r>
  </si>
  <si>
    <r>
      <rPr>
        <sz val="9"/>
        <rFont val="Arial"/>
        <family val="2"/>
      </rPr>
      <t>Real estate activities</t>
    </r>
  </si>
  <si>
    <t>ISIC 58</t>
  </si>
  <si>
    <t>K</t>
  </si>
  <si>
    <r>
      <rPr>
        <sz val="9"/>
        <rFont val="Arial"/>
        <family val="2"/>
      </rPr>
      <t>Activities auxiliary to financial service and insurance activities</t>
    </r>
  </si>
  <si>
    <t>ISIC 55-56</t>
  </si>
  <si>
    <r>
      <rPr>
        <sz val="9"/>
        <rFont val="Arial"/>
        <family val="2"/>
      </rPr>
      <t>Insurance, reinsurance and pension funding, except compulsory social security</t>
    </r>
  </si>
  <si>
    <t>ISIC 53</t>
  </si>
  <si>
    <r>
      <rPr>
        <sz val="9"/>
        <rFont val="Arial"/>
        <family val="2"/>
      </rPr>
      <t>K</t>
    </r>
  </si>
  <si>
    <r>
      <rPr>
        <sz val="9"/>
        <rFont val="Arial"/>
        <family val="2"/>
      </rPr>
      <t>Financial service activities, except insurance and pension funding</t>
    </r>
  </si>
  <si>
    <t>ISIC 52</t>
  </si>
  <si>
    <t>62-63</t>
  </si>
  <si>
    <r>
      <rPr>
        <sz val="9"/>
        <rFont val="Arial"/>
        <family val="2"/>
      </rPr>
      <t>JC</t>
    </r>
  </si>
  <si>
    <r>
      <rPr>
        <sz val="9"/>
        <rFont val="Arial"/>
        <family val="2"/>
      </rPr>
      <t>62-63</t>
    </r>
  </si>
  <si>
    <r>
      <rPr>
        <sz val="9"/>
        <rFont val="Arial"/>
        <family val="2"/>
      </rPr>
      <t>IT and other information services</t>
    </r>
  </si>
  <si>
    <t>ISIC 51</t>
  </si>
  <si>
    <t>61</t>
  </si>
  <si>
    <r>
      <rPr>
        <sz val="9"/>
        <rFont val="Arial"/>
        <family val="2"/>
      </rPr>
      <t>JB</t>
    </r>
  </si>
  <si>
    <r>
      <rPr>
        <sz val="9"/>
        <rFont val="Arial"/>
        <family val="2"/>
      </rPr>
      <t>Telecommunications</t>
    </r>
  </si>
  <si>
    <t>ISIC 50</t>
  </si>
  <si>
    <t>58-60</t>
  </si>
  <si>
    <r>
      <rPr>
        <sz val="9"/>
        <rFont val="Arial"/>
        <family val="2"/>
      </rPr>
      <t>59-60</t>
    </r>
  </si>
  <si>
    <r>
      <rPr>
        <sz val="9"/>
        <rFont val="Arial"/>
        <family val="2"/>
      </rPr>
      <t>Audiovisual and broadcasting activities</t>
    </r>
  </si>
  <si>
    <t>ISIC 49</t>
  </si>
  <si>
    <r>
      <rPr>
        <sz val="9"/>
        <rFont val="Arial"/>
        <family val="2"/>
      </rPr>
      <t>J</t>
    </r>
  </si>
  <si>
    <r>
      <rPr>
        <sz val="9"/>
        <rFont val="Arial"/>
        <family val="2"/>
      </rPr>
      <t>JA</t>
    </r>
  </si>
  <si>
    <r>
      <rPr>
        <sz val="9"/>
        <rFont val="Arial"/>
        <family val="2"/>
      </rPr>
      <t>Publishing activities</t>
    </r>
  </si>
  <si>
    <t>ISIC 47</t>
  </si>
  <si>
    <r>
      <rPr>
        <sz val="9"/>
        <rFont val="Arial"/>
        <family val="2"/>
      </rPr>
      <t>I</t>
    </r>
  </si>
  <si>
    <r>
      <rPr>
        <sz val="9"/>
        <rFont val="Arial"/>
        <family val="2"/>
      </rPr>
      <t>55-56</t>
    </r>
  </si>
  <si>
    <r>
      <rPr>
        <sz val="9"/>
        <rFont val="Arial"/>
        <family val="2"/>
      </rPr>
      <t>Accommodation and food service activities</t>
    </r>
  </si>
  <si>
    <t>ISIC 46</t>
  </si>
  <si>
    <t>53</t>
  </si>
  <si>
    <r>
      <rPr>
        <sz val="9"/>
        <rFont val="Arial"/>
        <family val="2"/>
      </rPr>
      <t>Postal and courier activities</t>
    </r>
  </si>
  <si>
    <t>ISIC 45</t>
  </si>
  <si>
    <t>49-52</t>
  </si>
  <si>
    <r>
      <rPr>
        <sz val="9"/>
        <rFont val="Arial"/>
        <family val="2"/>
      </rPr>
      <t>Warehousing and support activities for transportation</t>
    </r>
  </si>
  <si>
    <t>ISIC 41-43</t>
  </si>
  <si>
    <r>
      <rPr>
        <sz val="9"/>
        <rFont val="Arial"/>
        <family val="2"/>
      </rPr>
      <t>Air transport</t>
    </r>
  </si>
  <si>
    <t>ISIC 37-39</t>
  </si>
  <si>
    <r>
      <rPr>
        <sz val="9"/>
        <rFont val="Arial"/>
        <family val="2"/>
      </rPr>
      <t>Water transport</t>
    </r>
  </si>
  <si>
    <t>ISIC 36</t>
  </si>
  <si>
    <r>
      <rPr>
        <sz val="9"/>
        <rFont val="Arial"/>
        <family val="2"/>
      </rPr>
      <t>H</t>
    </r>
  </si>
  <si>
    <r>
      <rPr>
        <sz val="9"/>
        <rFont val="Arial"/>
        <family val="2"/>
      </rPr>
      <t>Land transport and transport via pipelines</t>
    </r>
  </si>
  <si>
    <t>47</t>
  </si>
  <si>
    <r>
      <rPr>
        <sz val="9"/>
        <rFont val="Arial"/>
        <family val="2"/>
      </rPr>
      <t>Retail trade, except of motor vehicles and motorcycles</t>
    </r>
  </si>
  <si>
    <t>ISIC 35</t>
  </si>
  <si>
    <t>46</t>
  </si>
  <si>
    <r>
      <rPr>
        <sz val="9"/>
        <rFont val="Arial"/>
        <family val="2"/>
      </rPr>
      <t>Wholesale trade, except of motor vehicles and motorcycles</t>
    </r>
  </si>
  <si>
    <t>ISIC 33</t>
  </si>
  <si>
    <t>45</t>
  </si>
  <si>
    <r>
      <rPr>
        <sz val="9"/>
        <rFont val="Arial"/>
        <family val="2"/>
      </rPr>
      <t>G-I</t>
    </r>
  </si>
  <si>
    <r>
      <rPr>
        <sz val="9"/>
        <rFont val="Arial"/>
        <family val="2"/>
      </rPr>
      <t>G</t>
    </r>
  </si>
  <si>
    <r>
      <rPr>
        <sz val="9"/>
        <rFont val="Arial"/>
        <family val="2"/>
      </rPr>
      <t>Wholesale and retail trade and repair of motor vehicles and motorcycles</t>
    </r>
  </si>
  <si>
    <t>ISIC 31-32</t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</si>
  <si>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</si>
  <si>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41-43</t>
    </r>
  </si>
  <si>
    <r>
      <rPr>
        <sz val="9"/>
        <rFont val="Arial"/>
        <family val="2"/>
      </rPr>
      <t>Construction</t>
    </r>
  </si>
  <si>
    <t>D-E</t>
  </si>
  <si>
    <r>
      <rPr>
        <sz val="9"/>
        <rFont val="Arial"/>
        <family val="2"/>
      </rPr>
      <t>37-39</t>
    </r>
  </si>
  <si>
    <r>
      <rPr>
        <sz val="9"/>
        <rFont val="Arial"/>
        <family val="2"/>
      </rPr>
      <t>Sewerage, waste collection, treatment and disposal activities; materials recovery; remediation activities and other waste management services</t>
    </r>
  </si>
  <si>
    <r>
      <rPr>
        <sz val="9"/>
        <rFont val="Arial"/>
        <family val="2"/>
      </rPr>
      <t>E</t>
    </r>
  </si>
  <si>
    <r>
      <rPr>
        <sz val="9"/>
        <rFont val="Arial"/>
        <family val="2"/>
      </rPr>
      <t>Water collection, treatment and supply</t>
    </r>
  </si>
  <si>
    <r>
      <rPr>
        <sz val="9"/>
        <rFont val="Arial"/>
        <family val="2"/>
      </rPr>
      <t>D</t>
    </r>
  </si>
  <si>
    <r>
      <rPr>
        <sz val="9"/>
        <rFont val="Arial"/>
        <family val="2"/>
      </rPr>
      <t>Electricity, gas, steam and air conditioning supply</t>
    </r>
  </si>
  <si>
    <t>31-33</t>
  </si>
  <si>
    <r>
      <rPr>
        <sz val="9"/>
        <rFont val="Arial"/>
        <family val="2"/>
      </rPr>
      <t>Repair and installation of machinery and equipment</t>
    </r>
  </si>
  <si>
    <r>
      <rPr>
        <sz val="9"/>
        <rFont val="Arial"/>
        <family val="2"/>
      </rPr>
      <t>CM</t>
    </r>
  </si>
  <si>
    <r>
      <rPr>
        <sz val="9"/>
        <rFont val="Arial"/>
        <family val="2"/>
      </rPr>
      <t>31-32</t>
    </r>
  </si>
  <si>
    <r>
      <rPr>
        <sz val="9"/>
        <rFont val="Arial"/>
        <family val="2"/>
      </rPr>
      <t>Manufacture of furniture, other manufacturing</t>
    </r>
  </si>
  <si>
    <t>29-30</t>
  </si>
  <si>
    <r>
      <rPr>
        <sz val="9"/>
        <rFont val="Arial"/>
        <family val="2"/>
      </rPr>
      <t>Manufacture of other transport equipment</t>
    </r>
  </si>
  <si>
    <r>
      <rPr>
        <sz val="9"/>
        <rFont val="Arial"/>
        <family val="2"/>
      </rPr>
      <t>CL</t>
    </r>
  </si>
  <si>
    <r>
      <rPr>
        <sz val="9"/>
        <rFont val="Arial"/>
        <family val="2"/>
      </rPr>
      <t>Manufacture of motor vehicles, trailers and semi-trailers</t>
    </r>
  </si>
  <si>
    <t>ISIC 24</t>
  </si>
  <si>
    <t>28</t>
  </si>
  <si>
    <r>
      <rPr>
        <sz val="9"/>
        <rFont val="Arial"/>
        <family val="2"/>
      </rPr>
      <t>CK</t>
    </r>
  </si>
  <si>
    <r>
      <rPr>
        <sz val="9"/>
        <rFont val="Arial"/>
        <family val="2"/>
      </rPr>
      <t>Manufacture of machinery and equipment n.e.c.</t>
    </r>
  </si>
  <si>
    <t>26-27</t>
  </si>
  <si>
    <r>
      <rPr>
        <sz val="9"/>
        <rFont val="Arial"/>
        <family val="2"/>
      </rPr>
      <t>CJ</t>
    </r>
  </si>
  <si>
    <r>
      <rPr>
        <sz val="9"/>
        <rFont val="Arial"/>
        <family val="2"/>
      </rPr>
      <t>Manufacture of electrical equipment</t>
    </r>
  </si>
  <si>
    <t>ISIC 23</t>
  </si>
  <si>
    <r>
      <rPr>
        <sz val="9"/>
        <rFont val="Arial"/>
        <family val="2"/>
      </rPr>
      <t>CI</t>
    </r>
  </si>
  <si>
    <r>
      <rPr>
        <sz val="9"/>
        <rFont val="Arial"/>
        <family val="2"/>
      </rPr>
      <t>Manufacture of computer, electronic and optical products</t>
    </r>
  </si>
  <si>
    <t>24-25</t>
  </si>
  <si>
    <r>
      <rPr>
        <sz val="9"/>
        <rFont val="Arial"/>
        <family val="2"/>
      </rPr>
      <t>Manufacture of fabricated metal products, except machinery and equipment</t>
    </r>
  </si>
  <si>
    <r>
      <rPr>
        <sz val="9"/>
        <rFont val="Arial"/>
        <family val="2"/>
      </rPr>
      <t>CH</t>
    </r>
  </si>
  <si>
    <r>
      <rPr>
        <sz val="9"/>
        <rFont val="Arial"/>
        <family val="2"/>
      </rPr>
      <t>Manufacture of basic metals</t>
    </r>
  </si>
  <si>
    <t>22-23</t>
  </si>
  <si>
    <r>
      <rPr>
        <sz val="9"/>
        <rFont val="Arial"/>
        <family val="2"/>
      </rPr>
      <t>Manufacture of other non-metallic mineral products</t>
    </r>
  </si>
  <si>
    <r>
      <rPr>
        <sz val="9"/>
        <rFont val="Arial"/>
        <family val="2"/>
      </rPr>
      <t>CG</t>
    </r>
  </si>
  <si>
    <r>
      <rPr>
        <sz val="9"/>
        <rFont val="Arial"/>
        <family val="2"/>
      </rPr>
      <t>Manufacture of rubber and plastics products</t>
    </r>
  </si>
  <si>
    <t>ISIC 18</t>
  </si>
  <si>
    <t>20-21</t>
  </si>
  <si>
    <r>
      <rPr>
        <sz val="9"/>
        <rFont val="Arial"/>
        <family val="2"/>
      </rPr>
      <t>CF</t>
    </r>
  </si>
  <si>
    <r>
      <rPr>
        <sz val="9"/>
        <rFont val="Arial"/>
        <family val="2"/>
      </rPr>
      <t>Manufacture of basic pharmaceutical products and pharmaceutical preparations</t>
    </r>
  </si>
  <si>
    <t>ISIC 17</t>
  </si>
  <si>
    <r>
      <rPr>
        <sz val="9"/>
        <rFont val="Arial"/>
        <family val="2"/>
      </rPr>
      <t>CE</t>
    </r>
  </si>
  <si>
    <r>
      <rPr>
        <sz val="9"/>
        <rFont val="Arial"/>
        <family val="2"/>
      </rPr>
      <t>Manufacture of chemicals and chemical products</t>
    </r>
  </si>
  <si>
    <t>19</t>
  </si>
  <si>
    <r>
      <rPr>
        <sz val="9"/>
        <rFont val="Arial"/>
        <family val="2"/>
      </rPr>
      <t>CD</t>
    </r>
  </si>
  <si>
    <r>
      <rPr>
        <sz val="9"/>
        <rFont val="Arial"/>
        <family val="2"/>
      </rPr>
      <t>Manufacture of coke and refined petroleum products</t>
    </r>
  </si>
  <si>
    <t>ISIC 13-15</t>
  </si>
  <si>
    <t>16-18</t>
  </si>
  <si>
    <r>
      <rPr>
        <sz val="9"/>
        <rFont val="Arial"/>
        <family val="2"/>
      </rPr>
      <t>Printing and reproduction of recorded media</t>
    </r>
  </si>
  <si>
    <t>ISIC 10-12</t>
  </si>
  <si>
    <r>
      <rPr>
        <sz val="9"/>
        <rFont val="Arial"/>
        <family val="2"/>
      </rPr>
      <t>Manufacture of paper and paper products</t>
    </r>
  </si>
  <si>
    <r>
      <rPr>
        <sz val="9"/>
        <rFont val="Arial"/>
        <family val="2"/>
      </rPr>
      <t>CC</t>
    </r>
  </si>
  <si>
    <r>
      <rPr>
        <sz val="9"/>
        <rFont val="Arial"/>
        <family val="2"/>
      </rPr>
      <t>Manufacture of wood and of products of wood and cork, except furniture; articles of straw and plaiting materials</t>
    </r>
  </si>
  <si>
    <t>13-15</t>
  </si>
  <si>
    <r>
      <rPr>
        <sz val="9"/>
        <rFont val="Arial"/>
        <family val="2"/>
      </rPr>
      <t>CB</t>
    </r>
  </si>
  <si>
    <r>
      <rPr>
        <sz val="9"/>
        <rFont val="Arial"/>
        <family val="2"/>
      </rPr>
      <t>13-15</t>
    </r>
  </si>
  <si>
    <r>
      <rPr>
        <sz val="9"/>
        <rFont val="Arial"/>
        <family val="2"/>
      </rPr>
      <t>Manufacture of textiles, wearing apparel, leather and related prodcuts</t>
    </r>
  </si>
  <si>
    <t>10-12</t>
  </si>
  <si>
    <r>
      <rPr>
        <sz val="9"/>
        <rFont val="Arial"/>
        <family val="2"/>
      </rPr>
      <t>C</t>
    </r>
  </si>
  <si>
    <r>
      <rPr>
        <sz val="9"/>
        <rFont val="Arial"/>
        <family val="2"/>
      </rPr>
      <t>CA</t>
    </r>
  </si>
  <si>
    <r>
      <rPr>
        <sz val="9"/>
        <rFont val="Arial"/>
        <family val="2"/>
      </rPr>
      <t>10-12</t>
    </r>
  </si>
  <si>
    <r>
      <rPr>
        <sz val="9"/>
        <rFont val="Arial"/>
        <family val="2"/>
      </rPr>
      <t>Manufacture of food products, beverages and tobacco</t>
    </r>
  </si>
  <si>
    <t>ISIC 05T09</t>
  </si>
  <si>
    <t>ISIC 05-09</t>
  </si>
  <si>
    <r>
      <rPr>
        <sz val="9"/>
        <rFont val="Arial"/>
        <family val="2"/>
      </rPr>
      <t>B-E</t>
    </r>
  </si>
  <si>
    <r>
      <rPr>
        <sz val="9"/>
        <rFont val="Arial"/>
        <family val="2"/>
      </rPr>
      <t>B</t>
    </r>
  </si>
  <si>
    <r>
      <rPr>
        <sz val="9"/>
        <rFont val="Arial"/>
        <family val="2"/>
      </rPr>
      <t>05-09</t>
    </r>
  </si>
  <si>
    <r>
      <rPr>
        <sz val="9"/>
        <rFont val="Arial"/>
        <family val="2"/>
      </rPr>
      <t>Mining and quarrying</t>
    </r>
  </si>
  <si>
    <t>ISIC 3</t>
  </si>
  <si>
    <t>A</t>
  </si>
  <si>
    <r>
      <rPr>
        <sz val="9"/>
        <rFont val="Arial"/>
        <family val="2"/>
      </rPr>
      <t>Fishing and aquaculture</t>
    </r>
  </si>
  <si>
    <t>ISIC 2</t>
  </si>
  <si>
    <r>
      <rPr>
        <sz val="9"/>
        <rFont val="Arial"/>
        <family val="2"/>
      </rPr>
      <t>Forestry and logging</t>
    </r>
  </si>
  <si>
    <t>ISIC 1</t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</si>
  <si>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</si>
  <si>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Crop and animal production, hunting and related service activities</t>
    </r>
  </si>
  <si>
    <t>Blended (unique, no zeros)</t>
  </si>
  <si>
    <t>Blended (unique)</t>
  </si>
  <si>
    <t>Target ISIC</t>
  </si>
  <si>
    <t>Blended</t>
  </si>
  <si>
    <t>EUROSTAT ISIC</t>
  </si>
  <si>
    <t>Full ISIC</t>
  </si>
  <si>
    <t>Adjusted NACE Rev. 2</t>
  </si>
  <si>
    <r>
      <rPr>
        <sz val="10"/>
        <rFont val="Arial"/>
        <family val="2"/>
      </rPr>
      <t>A*10</t>
    </r>
  </si>
  <si>
    <r>
      <rPr>
        <sz val="10"/>
        <rFont val="Arial"/>
        <family val="2"/>
      </rPr>
      <t>A*21</t>
    </r>
  </si>
  <si>
    <r>
      <rPr>
        <sz val="10"/>
        <rFont val="Arial"/>
        <family val="2"/>
      </rPr>
      <t>A*38</t>
    </r>
  </si>
  <si>
    <r>
      <rPr>
        <sz val="10"/>
        <rFont val="Arial"/>
        <family val="2"/>
      </rPr>
      <t>A*64</t>
    </r>
  </si>
  <si>
    <r>
      <rPr>
        <sz val="9"/>
        <rFont val="Arial"/>
        <family val="2"/>
      </rPr>
      <t>Desc_EN</t>
    </r>
  </si>
  <si>
    <r>
      <t>Eurostat SNA NACE Rev.2 (ISIC Rev.4) A*64 to A*10 hierarchy</t>
    </r>
    <r>
      <rPr>
        <b/>
        <sz val="11"/>
        <rFont val="Arial"/>
        <family val="2"/>
      </rPr>
      <t>, with amendments</t>
    </r>
  </si>
  <si>
    <t>Gross operating surplus and mixed income (calculated)</t>
  </si>
  <si>
    <t>AUT: Austria</t>
  </si>
  <si>
    <t>BEL: Belgium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</si>
  <si>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</si>
  <si>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</si>
  <si>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</si>
  <si>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</si>
  <si>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</si>
  <si>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</si>
  <si>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</si>
  <si>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</si>
  <si>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IRL: Ireland</t>
  </si>
  <si>
    <t>ITA: Italy</t>
  </si>
  <si>
    <t>LVA: Latvia</t>
  </si>
  <si>
    <t>LTU: Lithuania</t>
  </si>
  <si>
    <t>LUX: Luxembourg</t>
  </si>
  <si>
    <t>NLD: Netherlands</t>
  </si>
  <si>
    <t>POL: Poland</t>
  </si>
  <si>
    <t>PRT: Portugal</t>
  </si>
  <si>
    <t>SVK: Slovak Republic</t>
  </si>
  <si>
    <t>SVN: Slovenia</t>
  </si>
  <si>
    <t>ESP: Spain</t>
  </si>
  <si>
    <t>SWE: Sweden</t>
  </si>
  <si>
    <t>GBR: United Kingdom</t>
  </si>
  <si>
    <t>BGR: Bulgaria</t>
  </si>
  <si>
    <t>CYP: Cyprus</t>
  </si>
  <si>
    <t>HRV: Croatia</t>
  </si>
  <si>
    <t>MLT: Malta</t>
  </si>
  <si>
    <t>ROU: Romania</t>
  </si>
  <si>
    <t>Value add</t>
  </si>
  <si>
    <t>Other taxes</t>
  </si>
  <si>
    <t>Labor</t>
  </si>
  <si>
    <t>Data extracted on 17 Apr 2021 03:36 UTC (GMT) from OECD.Stat</t>
  </si>
  <si>
    <t>Domestic taxes as share of value add</t>
  </si>
  <si>
    <t>Base data</t>
  </si>
  <si>
    <t>ISIC splits</t>
  </si>
  <si>
    <t>EXIOBASE</t>
  </si>
  <si>
    <t>EU28, Total compensation, Net taxes, Operating surplus [all calculated]</t>
  </si>
  <si>
    <t>EUROSTAT</t>
  </si>
  <si>
    <t>ESTAT</t>
  </si>
  <si>
    <t>https://ec.europa.eu/eurostat/databrowser/view/NAIO_10_CP1610__custom_806876/default/table?lang=en</t>
  </si>
  <si>
    <t>We use OECD base data (2015), apportioned using EXIOBASE and EUROSTAT for missing ISIC codes.</t>
  </si>
  <si>
    <t>Other notes</t>
  </si>
  <si>
    <t>Notes on approach to data</t>
  </si>
  <si>
    <t>EU ISIC Consolidation</t>
  </si>
  <si>
    <t>Default EPS ISIC Groupings</t>
  </si>
  <si>
    <t>EU ISIC Groupings</t>
  </si>
  <si>
    <t>Unit: USD</t>
  </si>
  <si>
    <t>Pre ISIC Consolidation Value Add</t>
  </si>
  <si>
    <t>Domestic Tax Share*Value Add</t>
  </si>
  <si>
    <t>Calculations</t>
  </si>
  <si>
    <t>Weighted Domestic Tax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</si>
</sst>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#,##0.0_ ;\-#,##0.0\ "/>
    <numFmt numFmtId="165" formatCode="0.000"/>
    <numFmt numFmtId="166" formatCode="0.0%"/>
    <numFmt numFmtId="167" formatCode="#,##0.##########"/>
    <numFmt numFmtId="168" formatCode="00"/>
    <numFmt numFmtId="169" formatCode="_(* #,##0_);_(* \(#,##0\);_(* &quot;-&quot;??_);_(@_)"/>
  </numFmts>
  <fonts count="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10"/>
      <color rgb="FF000000"/>
      <name val="Times New Roman"/>
      <family val="1"/>
    </font>
    <font>
      <u/>
      <sz val="10"/>
      <color rgb="FF0000FF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10"/>
      <color rgb="FFFF0000"/>
      <name val="Times New Roman"/>
      <family val="1"/>
    </font>
    <font>
      <sz val="9"/>
      <color rgb="FFFF0000"/>
      <name val="Arial"/>
      <family val="2"/>
    </font>
    <font>
      <i/>
      <sz val="9"/>
      <color rgb="FFFF0000"/>
      <name val="Arial"/>
      <family val="2"/>
    </font>
    <font>
      <b/>
      <sz val="9"/>
      <color rgb="FFFF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F6F6F6"/>
      </patternFill>
    </fill>
    <fill>
      <patternFill patternType="solid">
        <fgColor rgb="FFF6F6F6"/>
      </patternFill>
    </fill>
    <fill>
      <patternFill patternType="solid">
        <fgColor rgb="FFFFFF00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mediumGray">
        <bgColor rgb="FFFFFF00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theme="7" tint="0.79998168889431442"/>
        <bgColor rgb="FFF6F6F6"/>
      </patternFill>
    </fill>
    <fill>
      <patternFill patternType="solid">
        <fgColor theme="5" tint="0.79998168889431442"/>
        <bgColor rgb="FFF6F6F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B0B0B0"/>
      </left>
      <right style="thin">
        <color rgb="FFB0B0B0"/>
      </right>
      <top/>
      <bottom style="medium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16" applyNumberFormat="0" applyAlignment="0" applyProtection="0"/>
    <xf numFmtId="0" fontId="24" fillId="13" borderId="17" applyNumberFormat="0" applyAlignment="0" applyProtection="0"/>
    <xf numFmtId="0" fontId="25" fillId="13" borderId="16" applyNumberFormat="0" applyAlignment="0" applyProtection="0"/>
    <xf numFmtId="0" fontId="26" fillId="0" borderId="18" applyNumberFormat="0" applyFill="0" applyAlignment="0" applyProtection="0"/>
    <xf numFmtId="0" fontId="27" fillId="14" borderId="19" applyNumberFormat="0" applyAlignment="0" applyProtection="0"/>
    <xf numFmtId="0" fontId="28" fillId="0" borderId="0" applyNumberFormat="0" applyFill="0" applyBorder="0" applyAlignment="0" applyProtection="0"/>
    <xf numFmtId="0" fontId="15" fillId="15" borderId="20" applyNumberFormat="0" applyFont="0" applyAlignment="0" applyProtection="0"/>
    <xf numFmtId="0" fontId="29" fillId="0" borderId="0" applyNumberFormat="0" applyFill="0" applyBorder="0" applyAlignment="0" applyProtection="0"/>
    <xf numFmtId="0" fontId="1" fillId="0" borderId="21" applyNumberFormat="0" applyFill="0" applyAlignment="0" applyProtection="0"/>
    <xf numFmtId="0" fontId="30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30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30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30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30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30" fillId="36" borderId="0" applyNumberFormat="0" applyBorder="0" applyAlignment="0" applyProtection="0"/>
    <xf numFmtId="0" fontId="15" fillId="37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5" fillId="0" borderId="0"/>
  </cellStyleXfs>
  <cellXfs count="2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5" xfId="0" applyFont="1" applyFill="1" applyBorder="1" applyAlignment="1">
      <alignment horizontal="right" wrapText="1"/>
    </xf>
    <xf numFmtId="0" fontId="1" fillId="0" borderId="6" xfId="0" applyFont="1" applyFill="1" applyBorder="1" applyAlignment="1">
      <alignment horizontal="right" wrapText="1"/>
    </xf>
    <xf numFmtId="0" fontId="1" fillId="0" borderId="11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165" fontId="0" fillId="8" borderId="9" xfId="0" applyNumberFormat="1" applyFill="1" applyBorder="1"/>
    <xf numFmtId="0" fontId="0" fillId="8" borderId="11" xfId="0" applyFill="1" applyBorder="1" applyAlignment="1">
      <alignment horizontal="right"/>
    </xf>
    <xf numFmtId="0" fontId="0" fillId="0" borderId="0" xfId="0" applyAlignment="1">
      <alignment horizontal="left" indent="1"/>
    </xf>
    <xf numFmtId="9" fontId="0" fillId="0" borderId="0" xfId="0" applyNumberFormat="1" applyBorder="1"/>
    <xf numFmtId="9" fontId="0" fillId="0" borderId="9" xfId="0" applyNumberFormat="1" applyBorder="1"/>
    <xf numFmtId="9" fontId="0" fillId="0" borderId="12" xfId="0" applyNumberFormat="1" applyBorder="1"/>
    <xf numFmtId="9" fontId="0" fillId="0" borderId="7" xfId="0" applyNumberFormat="1" applyBorder="1"/>
    <xf numFmtId="9" fontId="0" fillId="0" borderId="10" xfId="0" applyNumberFormat="1" applyBorder="1"/>
    <xf numFmtId="9" fontId="0" fillId="0" borderId="8" xfId="0" applyNumberForma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31" fillId="0" borderId="0" xfId="47"/>
    <xf numFmtId="0" fontId="31" fillId="42" borderId="0" xfId="47" applyFill="1"/>
    <xf numFmtId="0" fontId="31" fillId="0" borderId="22" xfId="47" applyBorder="1"/>
    <xf numFmtId="0" fontId="31" fillId="40" borderId="0" xfId="47" applyFill="1"/>
    <xf numFmtId="166" fontId="31" fillId="0" borderId="0" xfId="48" applyNumberFormat="1" applyFill="1"/>
    <xf numFmtId="167" fontId="31" fillId="0" borderId="0" xfId="47" applyNumberFormat="1"/>
    <xf numFmtId="4" fontId="31" fillId="0" borderId="0" xfId="47" applyNumberFormat="1"/>
    <xf numFmtId="0" fontId="32" fillId="40" borderId="0" xfId="47" applyFont="1" applyFill="1" applyAlignment="1">
      <alignment horizontal="left" vertical="center"/>
    </xf>
    <xf numFmtId="0" fontId="32" fillId="0" borderId="0" xfId="47" applyFont="1" applyAlignment="1">
      <alignment horizontal="left" vertical="center"/>
    </xf>
    <xf numFmtId="0" fontId="33" fillId="0" borderId="0" xfId="47" applyFont="1" applyAlignment="1">
      <alignment horizontal="left" vertical="center"/>
    </xf>
    <xf numFmtId="3" fontId="32" fillId="43" borderId="0" xfId="47" applyNumberFormat="1" applyFont="1" applyFill="1" applyAlignment="1">
      <alignment horizontal="right" vertical="center" shrinkToFit="1"/>
    </xf>
    <xf numFmtId="3" fontId="32" fillId="44" borderId="0" xfId="47" applyNumberFormat="1" applyFont="1" applyFill="1" applyAlignment="1">
      <alignment horizontal="right" vertical="center" shrinkToFit="1"/>
    </xf>
    <xf numFmtId="3" fontId="32" fillId="43" borderId="22" xfId="47" applyNumberFormat="1" applyFont="1" applyFill="1" applyBorder="1" applyAlignment="1">
      <alignment horizontal="right" vertical="center" shrinkToFit="1"/>
    </xf>
    <xf numFmtId="0" fontId="33" fillId="40" borderId="0" xfId="47" applyFont="1" applyFill="1" applyAlignment="1">
      <alignment horizontal="left" vertical="center"/>
    </xf>
    <xf numFmtId="0" fontId="33" fillId="45" borderId="23" xfId="47" applyFont="1" applyFill="1" applyBorder="1" applyAlignment="1">
      <alignment horizontal="left" vertical="center"/>
    </xf>
    <xf numFmtId="3" fontId="32" fillId="0" borderId="0" xfId="47" applyNumberFormat="1" applyFont="1" applyAlignment="1">
      <alignment horizontal="right" vertical="center" shrinkToFit="1"/>
    </xf>
    <xf numFmtId="167" fontId="32" fillId="0" borderId="0" xfId="47" applyNumberFormat="1" applyFont="1" applyAlignment="1">
      <alignment horizontal="right" vertical="center" shrinkToFit="1"/>
    </xf>
    <xf numFmtId="167" fontId="32" fillId="42" borderId="0" xfId="47" applyNumberFormat="1" applyFont="1" applyFill="1" applyAlignment="1">
      <alignment horizontal="right" vertical="center" shrinkToFit="1"/>
    </xf>
    <xf numFmtId="3" fontId="32" fillId="0" borderId="22" xfId="47" applyNumberFormat="1" applyFont="1" applyBorder="1" applyAlignment="1">
      <alignment horizontal="right" vertical="center" shrinkToFit="1"/>
    </xf>
    <xf numFmtId="167" fontId="32" fillId="43" borderId="0" xfId="47" applyNumberFormat="1" applyFont="1" applyFill="1" applyAlignment="1">
      <alignment horizontal="right" vertical="center" shrinkToFit="1"/>
    </xf>
    <xf numFmtId="167" fontId="32" fillId="44" borderId="0" xfId="47" applyNumberFormat="1" applyFont="1" applyFill="1" applyAlignment="1">
      <alignment horizontal="right" vertical="center" shrinkToFit="1"/>
    </xf>
    <xf numFmtId="0" fontId="31" fillId="8" borderId="0" xfId="47" applyFill="1"/>
    <xf numFmtId="3" fontId="32" fillId="8" borderId="0" xfId="47" applyNumberFormat="1" applyFont="1" applyFill="1" applyAlignment="1">
      <alignment horizontal="right" vertical="center" shrinkToFit="1"/>
    </xf>
    <xf numFmtId="3" fontId="32" fillId="8" borderId="22" xfId="47" applyNumberFormat="1" applyFont="1" applyFill="1" applyBorder="1" applyAlignment="1">
      <alignment horizontal="right" vertical="center" shrinkToFit="1"/>
    </xf>
    <xf numFmtId="0" fontId="33" fillId="8" borderId="0" xfId="47" applyFont="1" applyFill="1" applyAlignment="1">
      <alignment horizontal="left" vertical="center"/>
    </xf>
    <xf numFmtId="0" fontId="33" fillId="8" borderId="23" xfId="47" applyFont="1" applyFill="1" applyBorder="1" applyAlignment="1">
      <alignment horizontal="left" vertical="center"/>
    </xf>
    <xf numFmtId="3" fontId="32" fillId="42" borderId="0" xfId="47" applyNumberFormat="1" applyFont="1" applyFill="1" applyAlignment="1">
      <alignment horizontal="right" vertical="center" shrinkToFit="1"/>
    </xf>
    <xf numFmtId="3" fontId="32" fillId="44" borderId="22" xfId="47" applyNumberFormat="1" applyFont="1" applyFill="1" applyBorder="1" applyAlignment="1">
      <alignment horizontal="right" vertical="center" shrinkToFit="1"/>
    </xf>
    <xf numFmtId="0" fontId="33" fillId="44" borderId="23" xfId="47" applyFont="1" applyFill="1" applyBorder="1" applyAlignment="1">
      <alignment horizontal="left" vertical="center"/>
    </xf>
    <xf numFmtId="3" fontId="32" fillId="42" borderId="22" xfId="47" applyNumberFormat="1" applyFont="1" applyFill="1" applyBorder="1" applyAlignment="1">
      <alignment horizontal="right" vertical="center" shrinkToFit="1"/>
    </xf>
    <xf numFmtId="0" fontId="33" fillId="45" borderId="24" xfId="47" applyFont="1" applyFill="1" applyBorder="1" applyAlignment="1">
      <alignment horizontal="left" vertical="center"/>
    </xf>
    <xf numFmtId="0" fontId="31" fillId="0" borderId="12" xfId="47" applyBorder="1"/>
    <xf numFmtId="3" fontId="32" fillId="43" borderId="12" xfId="47" applyNumberFormat="1" applyFont="1" applyFill="1" applyBorder="1" applyAlignment="1">
      <alignment horizontal="right" vertical="center" shrinkToFit="1"/>
    </xf>
    <xf numFmtId="3" fontId="32" fillId="44" borderId="12" xfId="47" applyNumberFormat="1" applyFont="1" applyFill="1" applyBorder="1" applyAlignment="1">
      <alignment horizontal="right" vertical="center" shrinkToFit="1"/>
    </xf>
    <xf numFmtId="3" fontId="32" fillId="43" borderId="25" xfId="47" applyNumberFormat="1" applyFont="1" applyFill="1" applyBorder="1" applyAlignment="1">
      <alignment horizontal="right" vertical="center" shrinkToFit="1"/>
    </xf>
    <xf numFmtId="0" fontId="33" fillId="40" borderId="12" xfId="47" applyFont="1" applyFill="1" applyBorder="1" applyAlignment="1">
      <alignment horizontal="left" vertical="center"/>
    </xf>
    <xf numFmtId="0" fontId="33" fillId="45" borderId="26" xfId="47" applyFont="1" applyFill="1" applyBorder="1" applyAlignment="1">
      <alignment horizontal="left" vertical="center"/>
    </xf>
    <xf numFmtId="0" fontId="33" fillId="45" borderId="0" xfId="47" applyFont="1" applyFill="1" applyAlignment="1">
      <alignment horizontal="left" vertical="center"/>
    </xf>
    <xf numFmtId="0" fontId="33" fillId="45" borderId="27" xfId="47" applyFont="1" applyFill="1" applyBorder="1" applyAlignment="1">
      <alignment horizontal="left" vertical="center"/>
    </xf>
    <xf numFmtId="0" fontId="31" fillId="46" borderId="0" xfId="47" applyFill="1"/>
    <xf numFmtId="0" fontId="31" fillId="47" borderId="0" xfId="47" applyFill="1"/>
    <xf numFmtId="0" fontId="31" fillId="46" borderId="22" xfId="47" applyFill="1" applyBorder="1"/>
    <xf numFmtId="0" fontId="33" fillId="48" borderId="23" xfId="47" applyFont="1" applyFill="1" applyBorder="1" applyAlignment="1">
      <alignment horizontal="left" vertical="center"/>
    </xf>
    <xf numFmtId="0" fontId="34" fillId="40" borderId="0" xfId="47" applyFont="1" applyFill="1" applyAlignment="1">
      <alignment horizontal="left" vertical="center"/>
    </xf>
    <xf numFmtId="0" fontId="34" fillId="8" borderId="0" xfId="47" applyFont="1" applyFill="1" applyAlignment="1">
      <alignment horizontal="left" vertical="center"/>
    </xf>
    <xf numFmtId="0" fontId="34" fillId="40" borderId="22" xfId="47" applyFont="1" applyFill="1" applyBorder="1" applyAlignment="1">
      <alignment horizontal="left" vertical="center"/>
    </xf>
    <xf numFmtId="0" fontId="34" fillId="40" borderId="0" xfId="47" applyFont="1" applyFill="1" applyAlignment="1">
      <alignment horizontal="right" vertical="center"/>
    </xf>
    <xf numFmtId="0" fontId="34" fillId="40" borderId="23" xfId="47" applyFont="1" applyFill="1" applyBorder="1" applyAlignment="1">
      <alignment horizontal="right" vertical="center"/>
    </xf>
    <xf numFmtId="0" fontId="31" fillId="0" borderId="0" xfId="47" applyAlignment="1">
      <alignment wrapText="1"/>
    </xf>
    <xf numFmtId="0" fontId="34" fillId="49" borderId="23" xfId="47" applyFont="1" applyFill="1" applyBorder="1" applyAlignment="1">
      <alignment horizontal="left" vertical="center" wrapText="1"/>
    </xf>
    <xf numFmtId="0" fontId="34" fillId="40" borderId="23" xfId="47" applyFont="1" applyFill="1" applyBorder="1" applyAlignment="1">
      <alignment horizontal="right" vertical="center" wrapText="1"/>
    </xf>
    <xf numFmtId="0" fontId="21" fillId="10" borderId="0" xfId="10"/>
    <xf numFmtId="0" fontId="35" fillId="50" borderId="0" xfId="49" applyFill="1" applyAlignment="1">
      <alignment horizontal="left" vertical="top"/>
    </xf>
    <xf numFmtId="0" fontId="31" fillId="41" borderId="28" xfId="47" applyFill="1" applyBorder="1" applyAlignment="1">
      <alignment vertical="center"/>
    </xf>
    <xf numFmtId="0" fontId="35" fillId="50" borderId="28" xfId="49" applyFill="1" applyBorder="1" applyAlignment="1">
      <alignment horizontal="left" vertical="center"/>
    </xf>
    <xf numFmtId="0" fontId="3" fillId="50" borderId="0" xfId="49" applyFont="1" applyFill="1" applyAlignment="1">
      <alignment horizontal="left" vertical="center" wrapText="1" indent="3"/>
    </xf>
    <xf numFmtId="0" fontId="32" fillId="50" borderId="0" xfId="49" applyFont="1" applyFill="1" applyAlignment="1">
      <alignment horizontal="center" vertical="center" wrapText="1"/>
    </xf>
    <xf numFmtId="0" fontId="32" fillId="50" borderId="28" xfId="49" applyFont="1" applyFill="1" applyBorder="1" applyAlignment="1">
      <alignment horizontal="center" vertical="center" wrapText="1"/>
    </xf>
    <xf numFmtId="0" fontId="35" fillId="50" borderId="28" xfId="49" applyFill="1" applyBorder="1" applyAlignment="1">
      <alignment horizontal="left" vertical="top"/>
    </xf>
    <xf numFmtId="0" fontId="32" fillId="50" borderId="31" xfId="49" applyFont="1" applyFill="1" applyBorder="1" applyAlignment="1">
      <alignment horizontal="left" vertical="top" wrapText="1" indent="1"/>
    </xf>
    <xf numFmtId="1" fontId="37" fillId="50" borderId="31" xfId="49" applyNumberFormat="1" applyFont="1" applyFill="1" applyBorder="1" applyAlignment="1">
      <alignment horizontal="left" vertical="top" indent="1" shrinkToFit="1"/>
    </xf>
    <xf numFmtId="0" fontId="32" fillId="50" borderId="31" xfId="49" applyFont="1" applyFill="1" applyBorder="1" applyAlignment="1">
      <alignment horizontal="left" vertical="top" wrapText="1"/>
    </xf>
    <xf numFmtId="1" fontId="38" fillId="50" borderId="31" xfId="49" applyNumberFormat="1" applyFont="1" applyFill="1" applyBorder="1" applyAlignment="1">
      <alignment horizontal="left" vertical="top" shrinkToFit="1"/>
    </xf>
    <xf numFmtId="0" fontId="35" fillId="50" borderId="31" xfId="49" applyFill="1" applyBorder="1" applyAlignment="1">
      <alignment horizontal="left" vertical="top" wrapText="1"/>
    </xf>
    <xf numFmtId="0" fontId="33" fillId="45" borderId="33" xfId="47" applyFont="1" applyFill="1" applyBorder="1" applyAlignment="1">
      <alignment horizontal="left" vertical="center"/>
    </xf>
    <xf numFmtId="1" fontId="37" fillId="50" borderId="34" xfId="49" applyNumberFormat="1" applyFont="1" applyFill="1" applyBorder="1" applyAlignment="1">
      <alignment horizontal="left" vertical="top" indent="1" shrinkToFit="1"/>
    </xf>
    <xf numFmtId="0" fontId="32" fillId="50" borderId="34" xfId="49" applyFont="1" applyFill="1" applyBorder="1" applyAlignment="1">
      <alignment horizontal="left" vertical="top" wrapText="1"/>
    </xf>
    <xf numFmtId="1" fontId="38" fillId="50" borderId="34" xfId="49" applyNumberFormat="1" applyFont="1" applyFill="1" applyBorder="1" applyAlignment="1">
      <alignment horizontal="left" vertical="top" shrinkToFit="1"/>
    </xf>
    <xf numFmtId="0" fontId="31" fillId="41" borderId="28" xfId="47" applyFill="1" applyBorder="1" applyAlignment="1">
      <alignment horizontal="left" vertical="center"/>
    </xf>
    <xf numFmtId="1" fontId="37" fillId="50" borderId="35" xfId="49" applyNumberFormat="1" applyFont="1" applyFill="1" applyBorder="1" applyAlignment="1">
      <alignment horizontal="left" vertical="top" indent="1" shrinkToFit="1"/>
    </xf>
    <xf numFmtId="0" fontId="32" fillId="50" borderId="35" xfId="49" applyFont="1" applyFill="1" applyBorder="1" applyAlignment="1">
      <alignment horizontal="left" vertical="top" wrapText="1"/>
    </xf>
    <xf numFmtId="1" fontId="38" fillId="50" borderId="35" xfId="49" applyNumberFormat="1" applyFont="1" applyFill="1" applyBorder="1" applyAlignment="1">
      <alignment horizontal="left" vertical="top" shrinkToFit="1"/>
    </xf>
    <xf numFmtId="1" fontId="37" fillId="50" borderId="36" xfId="49" applyNumberFormat="1" applyFont="1" applyFill="1" applyBorder="1" applyAlignment="1">
      <alignment horizontal="left" vertical="top" indent="1" shrinkToFit="1"/>
    </xf>
    <xf numFmtId="0" fontId="32" fillId="50" borderId="36" xfId="49" applyFont="1" applyFill="1" applyBorder="1" applyAlignment="1">
      <alignment horizontal="left" vertical="top" wrapText="1"/>
    </xf>
    <xf numFmtId="1" fontId="38" fillId="50" borderId="36" xfId="49" applyNumberFormat="1" applyFont="1" applyFill="1" applyBorder="1" applyAlignment="1">
      <alignment horizontal="left" vertical="top" shrinkToFit="1"/>
    </xf>
    <xf numFmtId="0" fontId="32" fillId="50" borderId="36" xfId="49" applyFont="1" applyFill="1" applyBorder="1" applyAlignment="1">
      <alignment horizontal="left" vertical="top" wrapText="1" indent="1"/>
    </xf>
    <xf numFmtId="0" fontId="35" fillId="50" borderId="36" xfId="49" applyFill="1" applyBorder="1" applyAlignment="1">
      <alignment horizontal="left" vertical="top" wrapText="1"/>
    </xf>
    <xf numFmtId="0" fontId="32" fillId="50" borderId="0" xfId="49" applyFont="1" applyFill="1" applyAlignment="1">
      <alignment horizontal="left" vertical="center" wrapText="1" indent="2"/>
    </xf>
    <xf numFmtId="0" fontId="32" fillId="50" borderId="34" xfId="49" applyFont="1" applyFill="1" applyBorder="1" applyAlignment="1">
      <alignment horizontal="left" vertical="top" wrapText="1" indent="1"/>
    </xf>
    <xf numFmtId="0" fontId="39" fillId="51" borderId="0" xfId="49" applyFont="1" applyFill="1" applyAlignment="1">
      <alignment horizontal="left" vertical="top"/>
    </xf>
    <xf numFmtId="0" fontId="28" fillId="52" borderId="28" xfId="47" applyFont="1" applyFill="1" applyBorder="1" applyAlignment="1">
      <alignment horizontal="left" vertical="center"/>
    </xf>
    <xf numFmtId="0" fontId="39" fillId="51" borderId="28" xfId="49" applyFont="1" applyFill="1" applyBorder="1" applyAlignment="1">
      <alignment horizontal="left" vertical="center"/>
    </xf>
    <xf numFmtId="0" fontId="40" fillId="51" borderId="0" xfId="49" applyFont="1" applyFill="1" applyAlignment="1">
      <alignment horizontal="center" vertical="center" wrapText="1"/>
    </xf>
    <xf numFmtId="0" fontId="40" fillId="51" borderId="28" xfId="49" applyFont="1" applyFill="1" applyBorder="1" applyAlignment="1">
      <alignment horizontal="center" vertical="center" wrapText="1"/>
    </xf>
    <xf numFmtId="0" fontId="39" fillId="51" borderId="28" xfId="49" applyFont="1" applyFill="1" applyBorder="1" applyAlignment="1">
      <alignment horizontal="left" vertical="top"/>
    </xf>
    <xf numFmtId="0" fontId="40" fillId="51" borderId="0" xfId="49" applyFont="1" applyFill="1" applyAlignment="1">
      <alignment horizontal="center" vertical="top" wrapText="1"/>
    </xf>
    <xf numFmtId="0" fontId="28" fillId="52" borderId="0" xfId="0" applyFont="1" applyFill="1"/>
    <xf numFmtId="0" fontId="40" fillId="51" borderId="37" xfId="49" applyFont="1" applyFill="1" applyBorder="1" applyAlignment="1">
      <alignment horizontal="center" vertical="top" wrapText="1"/>
    </xf>
    <xf numFmtId="0" fontId="40" fillId="51" borderId="36" xfId="49" applyFont="1" applyFill="1" applyBorder="1" applyAlignment="1">
      <alignment horizontal="left" vertical="top" wrapText="1" indent="1"/>
    </xf>
    <xf numFmtId="1" fontId="40" fillId="51" borderId="36" xfId="49" applyNumberFormat="1" applyFont="1" applyFill="1" applyBorder="1" applyAlignment="1">
      <alignment horizontal="left" vertical="top" indent="1" shrinkToFit="1"/>
    </xf>
    <xf numFmtId="0" fontId="40" fillId="51" borderId="36" xfId="49" applyFont="1" applyFill="1" applyBorder="1" applyAlignment="1">
      <alignment horizontal="left" vertical="top" wrapText="1"/>
    </xf>
    <xf numFmtId="1" fontId="41" fillId="51" borderId="36" xfId="49" applyNumberFormat="1" applyFont="1" applyFill="1" applyBorder="1" applyAlignment="1">
      <alignment horizontal="left" vertical="top" shrinkToFit="1"/>
    </xf>
    <xf numFmtId="0" fontId="42" fillId="21" borderId="23" xfId="47" applyFont="1" applyFill="1" applyBorder="1" applyAlignment="1">
      <alignment horizontal="left" vertical="center"/>
    </xf>
    <xf numFmtId="0" fontId="32" fillId="50" borderId="0" xfId="49" applyFont="1" applyFill="1" applyAlignment="1">
      <alignment horizontal="center" vertical="top" wrapText="1"/>
    </xf>
    <xf numFmtId="0" fontId="32" fillId="50" borderId="38" xfId="49" applyFont="1" applyFill="1" applyBorder="1" applyAlignment="1">
      <alignment horizontal="center" vertical="top" wrapText="1"/>
    </xf>
    <xf numFmtId="0" fontId="43" fillId="50" borderId="0" xfId="49" applyFont="1" applyFill="1" applyAlignment="1">
      <alignment horizontal="left" vertical="top"/>
    </xf>
    <xf numFmtId="0" fontId="31" fillId="41" borderId="39" xfId="47" applyFill="1" applyBorder="1" applyAlignment="1">
      <alignment horizontal="left" vertical="center"/>
    </xf>
    <xf numFmtId="0" fontId="35" fillId="50" borderId="39" xfId="49" applyFill="1" applyBorder="1" applyAlignment="1">
      <alignment horizontal="left" vertical="center"/>
    </xf>
    <xf numFmtId="0" fontId="35" fillId="50" borderId="41" xfId="49" applyFill="1" applyBorder="1" applyAlignment="1">
      <alignment horizontal="left" vertical="center"/>
    </xf>
    <xf numFmtId="0" fontId="35" fillId="50" borderId="42" xfId="49" applyFill="1" applyBorder="1" applyAlignment="1">
      <alignment horizontal="left" vertical="center"/>
    </xf>
    <xf numFmtId="0" fontId="35" fillId="50" borderId="44" xfId="49" applyFill="1" applyBorder="1" applyAlignment="1">
      <alignment horizontal="left" vertical="center"/>
    </xf>
    <xf numFmtId="0" fontId="35" fillId="50" borderId="45" xfId="49" applyFill="1" applyBorder="1" applyAlignment="1">
      <alignment horizontal="left" vertical="center"/>
    </xf>
    <xf numFmtId="0" fontId="31" fillId="41" borderId="40" xfId="47" applyFill="1" applyBorder="1" applyAlignment="1">
      <alignment horizontal="left" vertical="center"/>
    </xf>
    <xf numFmtId="0" fontId="31" fillId="41" borderId="43" xfId="47" applyFill="1" applyBorder="1" applyAlignment="1">
      <alignment horizontal="left" vertical="center"/>
    </xf>
    <xf numFmtId="0" fontId="35" fillId="50" borderId="49" xfId="49" applyFill="1" applyBorder="1" applyAlignment="1">
      <alignment horizontal="left" vertical="center"/>
    </xf>
    <xf numFmtId="0" fontId="31" fillId="41" borderId="50" xfId="47" applyFill="1" applyBorder="1" applyAlignment="1">
      <alignment horizontal="left" vertical="center"/>
    </xf>
    <xf numFmtId="0" fontId="31" fillId="41" borderId="49" xfId="47" applyFill="1" applyBorder="1" applyAlignment="1">
      <alignment horizontal="left" vertical="center"/>
    </xf>
    <xf numFmtId="0" fontId="31" fillId="41" borderId="52" xfId="47" applyFill="1" applyBorder="1" applyAlignment="1">
      <alignment horizontal="left" vertical="center"/>
    </xf>
    <xf numFmtId="168" fontId="37" fillId="50" borderId="34" xfId="49" applyNumberFormat="1" applyFont="1" applyFill="1" applyBorder="1" applyAlignment="1">
      <alignment horizontal="left" vertical="top" indent="1" shrinkToFit="1"/>
    </xf>
    <xf numFmtId="168" fontId="37" fillId="50" borderId="35" xfId="49" applyNumberFormat="1" applyFont="1" applyFill="1" applyBorder="1" applyAlignment="1">
      <alignment horizontal="left" vertical="top" indent="1" shrinkToFit="1"/>
    </xf>
    <xf numFmtId="168" fontId="37" fillId="50" borderId="36" xfId="49" applyNumberFormat="1" applyFont="1" applyFill="1" applyBorder="1" applyAlignment="1">
      <alignment horizontal="left" vertical="top" indent="1" shrinkToFit="1"/>
    </xf>
    <xf numFmtId="0" fontId="44" fillId="41" borderId="0" xfId="49" applyFont="1" applyFill="1" applyAlignment="1">
      <alignment horizontal="left" vertical="top"/>
    </xf>
    <xf numFmtId="0" fontId="44" fillId="41" borderId="0" xfId="49" applyFont="1" applyFill="1" applyAlignment="1">
      <alignment vertical="top"/>
    </xf>
    <xf numFmtId="0" fontId="3" fillId="50" borderId="0" xfId="49" applyFont="1" applyFill="1" applyAlignment="1">
      <alignment horizontal="center" vertical="top" wrapText="1"/>
    </xf>
    <xf numFmtId="0" fontId="45" fillId="50" borderId="34" xfId="49" applyFont="1" applyFill="1" applyBorder="1" applyAlignment="1">
      <alignment horizontal="center" vertical="top" wrapText="1"/>
    </xf>
    <xf numFmtId="0" fontId="3" fillId="50" borderId="34" xfId="49" applyFont="1" applyFill="1" applyBorder="1" applyAlignment="1">
      <alignment horizontal="center" vertical="top" wrapText="1"/>
    </xf>
    <xf numFmtId="0" fontId="3" fillId="50" borderId="34" xfId="49" applyFont="1" applyFill="1" applyBorder="1" applyAlignment="1">
      <alignment horizontal="left" vertical="top" wrapText="1" indent="2"/>
    </xf>
    <xf numFmtId="0" fontId="35" fillId="50" borderId="34" xfId="49" applyFill="1" applyBorder="1" applyAlignment="1">
      <alignment horizontal="left" wrapText="1"/>
    </xf>
    <xf numFmtId="0" fontId="46" fillId="50" borderId="0" xfId="49" applyFont="1" applyFill="1" applyAlignment="1">
      <alignment horizontal="left" vertical="top" wrapText="1"/>
    </xf>
    <xf numFmtId="0" fontId="33" fillId="41" borderId="23" xfId="47" applyFont="1" applyFill="1" applyBorder="1" applyAlignment="1">
      <alignment horizontal="left" vertical="center"/>
    </xf>
    <xf numFmtId="0" fontId="33" fillId="41" borderId="0" xfId="47" applyFont="1" applyFill="1" applyAlignment="1">
      <alignment horizontal="left" vertical="center"/>
    </xf>
    <xf numFmtId="167" fontId="32" fillId="41" borderId="0" xfId="47" applyNumberFormat="1" applyFont="1" applyFill="1" applyAlignment="1">
      <alignment horizontal="right" vertical="center" shrinkToFit="1"/>
    </xf>
    <xf numFmtId="3" fontId="32" fillId="41" borderId="22" xfId="47" applyNumberFormat="1" applyFont="1" applyFill="1" applyBorder="1" applyAlignment="1">
      <alignment horizontal="right" vertical="center" shrinkToFit="1"/>
    </xf>
    <xf numFmtId="3" fontId="32" fillId="41" borderId="0" xfId="47" applyNumberFormat="1" applyFont="1" applyFill="1" applyAlignment="1">
      <alignment horizontal="right" vertical="center" shrinkToFit="1"/>
    </xf>
    <xf numFmtId="0" fontId="31" fillId="41" borderId="0" xfId="47" applyFill="1"/>
    <xf numFmtId="169" fontId="0" fillId="0" borderId="0" xfId="45" applyNumberFormat="1" applyFont="1"/>
    <xf numFmtId="0" fontId="12" fillId="4" borderId="1" xfId="2" applyFont="1" applyFill="1" applyBorder="1" applyAlignment="1">
      <alignment vertical="top" wrapText="1"/>
    </xf>
    <xf numFmtId="164" fontId="3" fillId="0" borderId="0" xfId="2" applyNumberFormat="1"/>
    <xf numFmtId="169" fontId="0" fillId="0" borderId="0" xfId="0" applyNumberFormat="1"/>
    <xf numFmtId="0" fontId="1" fillId="0" borderId="0" xfId="0" applyFont="1" applyBorder="1" applyAlignment="1">
      <alignment horizontal="right"/>
    </xf>
    <xf numFmtId="169" fontId="0" fillId="0" borderId="7" xfId="0" applyNumberFormat="1" applyBorder="1"/>
    <xf numFmtId="169" fontId="0" fillId="0" borderId="8" xfId="0" applyNumberFormat="1" applyBorder="1"/>
    <xf numFmtId="169" fontId="0" fillId="0" borderId="0" xfId="0" applyNumberFormat="1" applyBorder="1"/>
    <xf numFmtId="9" fontId="0" fillId="0" borderId="0" xfId="46" applyFont="1"/>
    <xf numFmtId="0" fontId="0" fillId="8" borderId="0" xfId="0" applyFill="1"/>
    <xf numFmtId="169" fontId="1" fillId="0" borderId="0" xfId="0" applyNumberFormat="1" applyFont="1"/>
    <xf numFmtId="9" fontId="3" fillId="0" borderId="0" xfId="46" applyFont="1"/>
    <xf numFmtId="0" fontId="47" fillId="0" borderId="0" xfId="0" applyFont="1" applyAlignment="1">
      <alignment horizontal="left"/>
    </xf>
    <xf numFmtId="0" fontId="0" fillId="0" borderId="0" xfId="0" applyFont="1"/>
    <xf numFmtId="0" fontId="1" fillId="53" borderId="0" xfId="0" applyFont="1" applyFill="1"/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6" fillId="2" borderId="2" xfId="2" applyFont="1" applyFill="1" applyBorder="1" applyAlignment="1">
      <alignment horizontal="right" vertical="top" wrapText="1"/>
    </xf>
    <xf numFmtId="0" fontId="6" fillId="2" borderId="4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4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11" fillId="4" borderId="54" xfId="2" applyFont="1" applyFill="1" applyBorder="1" applyAlignment="1">
      <alignment vertical="top" wrapText="1"/>
    </xf>
    <xf numFmtId="0" fontId="11" fillId="4" borderId="55" xfId="2" applyFont="1" applyFill="1" applyBorder="1" applyAlignment="1">
      <alignment vertical="top" wrapText="1"/>
    </xf>
    <xf numFmtId="0" fontId="11" fillId="4" borderId="56" xfId="2" applyFont="1" applyFill="1" applyBorder="1" applyAlignment="1">
      <alignment vertical="top" wrapText="1"/>
    </xf>
    <xf numFmtId="0" fontId="34" fillId="49" borderId="23" xfId="47" applyFont="1" applyFill="1" applyBorder="1" applyAlignment="1">
      <alignment horizontal="left" vertical="center" wrapText="1"/>
    </xf>
    <xf numFmtId="0" fontId="34" fillId="49" borderId="23" xfId="47" applyFont="1" applyFill="1" applyBorder="1" applyAlignment="1">
      <alignment horizontal="right" vertical="center" wrapText="1"/>
    </xf>
    <xf numFmtId="0" fontId="31" fillId="41" borderId="28" xfId="47" applyFill="1" applyBorder="1" applyAlignment="1">
      <alignment horizontal="left" vertical="center"/>
    </xf>
    <xf numFmtId="0" fontId="3" fillId="50" borderId="29" xfId="49" applyFont="1" applyFill="1" applyBorder="1" applyAlignment="1">
      <alignment horizontal="left" vertical="center" wrapText="1" indent="3"/>
    </xf>
    <xf numFmtId="0" fontId="32" fillId="50" borderId="36" xfId="49" applyFont="1" applyFill="1" applyBorder="1" applyAlignment="1">
      <alignment horizontal="left" vertical="top" wrapText="1" indent="1"/>
    </xf>
    <xf numFmtId="0" fontId="32" fillId="50" borderId="34" xfId="49" applyFont="1" applyFill="1" applyBorder="1" applyAlignment="1">
      <alignment horizontal="left" vertical="top" wrapText="1" indent="1"/>
    </xf>
    <xf numFmtId="0" fontId="32" fillId="50" borderId="36" xfId="49" applyFont="1" applyFill="1" applyBorder="1" applyAlignment="1">
      <alignment horizontal="left" vertical="center" wrapText="1" indent="1"/>
    </xf>
    <xf numFmtId="0" fontId="32" fillId="50" borderId="34" xfId="49" applyFont="1" applyFill="1" applyBorder="1" applyAlignment="1">
      <alignment horizontal="left" vertical="center" wrapText="1" indent="1"/>
    </xf>
    <xf numFmtId="0" fontId="32" fillId="50" borderId="37" xfId="49" applyFont="1" applyFill="1" applyBorder="1" applyAlignment="1">
      <alignment horizontal="center" vertical="center" wrapText="1"/>
    </xf>
    <xf numFmtId="0" fontId="32" fillId="50" borderId="32" xfId="49" applyFont="1" applyFill="1" applyBorder="1" applyAlignment="1">
      <alignment horizontal="center" vertical="center" wrapText="1"/>
    </xf>
    <xf numFmtId="0" fontId="32" fillId="50" borderId="30" xfId="49" applyFont="1" applyFill="1" applyBorder="1" applyAlignment="1">
      <alignment horizontal="center" vertical="center" wrapText="1"/>
    </xf>
    <xf numFmtId="0" fontId="32" fillId="50" borderId="35" xfId="49" applyFont="1" applyFill="1" applyBorder="1" applyAlignment="1">
      <alignment horizontal="left" vertical="center" wrapText="1" indent="1"/>
    </xf>
    <xf numFmtId="0" fontId="32" fillId="50" borderId="37" xfId="49" applyFont="1" applyFill="1" applyBorder="1" applyAlignment="1">
      <alignment horizontal="left" vertical="center" wrapText="1" indent="2"/>
    </xf>
    <xf numFmtId="0" fontId="32" fillId="50" borderId="32" xfId="49" applyFont="1" applyFill="1" applyBorder="1" applyAlignment="1">
      <alignment horizontal="left" vertical="center" wrapText="1" indent="2"/>
    </xf>
    <xf numFmtId="0" fontId="32" fillId="50" borderId="30" xfId="49" applyFont="1" applyFill="1" applyBorder="1" applyAlignment="1">
      <alignment horizontal="left" vertical="center" wrapText="1" indent="2"/>
    </xf>
    <xf numFmtId="0" fontId="35" fillId="50" borderId="47" xfId="49" applyFill="1" applyBorder="1" applyAlignment="1">
      <alignment horizontal="left" vertical="center"/>
    </xf>
    <xf numFmtId="0" fontId="35" fillId="50" borderId="46" xfId="49" applyFill="1" applyBorder="1" applyAlignment="1">
      <alignment horizontal="left" vertical="center"/>
    </xf>
    <xf numFmtId="0" fontId="32" fillId="50" borderId="35" xfId="49" applyFont="1" applyFill="1" applyBorder="1" applyAlignment="1">
      <alignment horizontal="left" vertical="top" wrapText="1" indent="1"/>
    </xf>
    <xf numFmtId="0" fontId="32" fillId="50" borderId="37" xfId="49" applyFont="1" applyFill="1" applyBorder="1" applyAlignment="1">
      <alignment horizontal="center" vertical="top" wrapText="1"/>
    </xf>
    <xf numFmtId="0" fontId="32" fillId="50" borderId="32" xfId="49" applyFont="1" applyFill="1" applyBorder="1" applyAlignment="1">
      <alignment horizontal="center" vertical="top" wrapText="1"/>
    </xf>
    <xf numFmtId="0" fontId="32" fillId="50" borderId="30" xfId="49" applyFont="1" applyFill="1" applyBorder="1" applyAlignment="1">
      <alignment horizontal="center" vertical="top" wrapText="1"/>
    </xf>
    <xf numFmtId="0" fontId="31" fillId="41" borderId="43" xfId="47" applyFill="1" applyBorder="1" applyAlignment="1">
      <alignment horizontal="left" vertical="center"/>
    </xf>
    <xf numFmtId="0" fontId="31" fillId="41" borderId="40" xfId="47" applyFill="1" applyBorder="1" applyAlignment="1">
      <alignment horizontal="left" vertical="center"/>
    </xf>
    <xf numFmtId="0" fontId="46" fillId="50" borderId="0" xfId="49" applyFont="1" applyFill="1" applyAlignment="1">
      <alignment horizontal="left" vertical="top" wrapText="1"/>
    </xf>
    <xf numFmtId="0" fontId="31" fillId="41" borderId="49" xfId="47" applyFill="1" applyBorder="1" applyAlignment="1">
      <alignment horizontal="center" vertical="center"/>
    </xf>
    <xf numFmtId="0" fontId="31" fillId="41" borderId="48" xfId="47" applyFill="1" applyBorder="1" applyAlignment="1">
      <alignment horizontal="center" vertical="center"/>
    </xf>
    <xf numFmtId="0" fontId="35" fillId="50" borderId="45" xfId="49" applyFill="1" applyBorder="1" applyAlignment="1">
      <alignment horizontal="left" vertical="center"/>
    </xf>
    <xf numFmtId="0" fontId="35" fillId="50" borderId="51" xfId="49" applyFill="1" applyBorder="1" applyAlignment="1">
      <alignment horizontal="left" vertical="center"/>
    </xf>
    <xf numFmtId="0" fontId="31" fillId="41" borderId="49" xfId="47" applyFill="1" applyBorder="1" applyAlignment="1">
      <alignment horizontal="left" vertical="center"/>
    </xf>
    <xf numFmtId="0" fontId="35" fillId="50" borderId="53" xfId="49" applyFill="1" applyBorder="1" applyAlignment="1">
      <alignment horizontal="left" vertical="center"/>
    </xf>
    <xf numFmtId="0" fontId="35" fillId="50" borderId="42" xfId="49" applyFill="1" applyBorder="1" applyAlignment="1">
      <alignment horizontal="left" vertical="center"/>
    </xf>
  </cellXfs>
  <cellStyles count="50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45" builtinId="3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1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/>
    <cellStyle name="Normal 2 3" xfId="49"/>
    <cellStyle name="Normal 3" xfId="3"/>
    <cellStyle name="Normal 3 2 2" xfId="47"/>
    <cellStyle name="Note" xfId="18" builtinId="10" customBuiltin="1"/>
    <cellStyle name="Output" xfId="13" builtinId="21" customBuiltin="1"/>
    <cellStyle name="Percent" xfId="46" builtinId="5"/>
    <cellStyle name="Percent 2" xfId="48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olg/Dropbox/Energy%20Innovation%20IO/Deliverable%20IO%20files/EU/BECbIC/BAU%20Employee%20Compensation%20by%20ISIC%20Cod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U KLEMS Split 1"/>
      <sheetName val="EU KLEMS LAB"/>
      <sheetName val="OECD VAL EU28 "/>
      <sheetName val="EXIOBASE EMP COMP Split"/>
      <sheetName val="EU28 LAB WIOD"/>
      <sheetName val="EU KLEMS for Split 2"/>
      <sheetName val="BECbIC"/>
    </sheetNames>
    <sheetDataSet>
      <sheetData sheetId="0">
        <row r="42">
          <cell r="A42">
            <v>1.1299999999999999</v>
          </cell>
        </row>
      </sheetData>
      <sheetData sheetId="1"/>
      <sheetData sheetId="2"/>
      <sheetData sheetId="3"/>
      <sheetData sheetId="4">
        <row r="7">
          <cell r="C7">
            <v>0.59628236000680579</v>
          </cell>
          <cell r="K7">
            <v>0.59815667746091583</v>
          </cell>
        </row>
      </sheetData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NAIO_10_CP1610__custom_806876/default/table?lang=en" TargetMode="External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I4_2018&amp;Coords=%5bCOU%5d.%5bCYP%5d&amp;ShowOnWeb=true&amp;Lang=en" TargetMode="External"/><Relationship Id="rId2" Type="http://schemas.openxmlformats.org/officeDocument/2006/relationships/hyperlink" Target="http://stats.oecd.org/OECDStat_Metadata/ShowMetadata.ashx?Dataset=IOTSI4_2018&amp;Coords=%5bVAR%5d.%5bVA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Relationship Id="rId6" Type="http://schemas.openxmlformats.org/officeDocument/2006/relationships/hyperlink" Target="https://stats-1.oecd.org/index.aspx?DatasetCode=IOTSI4_2018" TargetMode="External"/><Relationship Id="rId5" Type="http://schemas.openxmlformats.org/officeDocument/2006/relationships/hyperlink" Target="http://stats.oecd.org/OECDStat_Metadata/ShowMetadata.ashx?Dataset=IOTSI4_2018&amp;Coords=%5bCOU%5d.%5bCYP%5d&amp;ShowOnWeb=true&amp;Lang=en" TargetMode="External"/><Relationship Id="rId4" Type="http://schemas.openxmlformats.org/officeDocument/2006/relationships/hyperlink" Target="http://stats.oecd.org/OECDStat_Metadata/ShowMetadata.ashx?Dataset=IOTSI4_2018&amp;Coords=%5bCOU%5d.%5bCYP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eur-lex.europa.eu/LexUriServ/LexUriServ.do?uri=OJ%3AL%3A2010%3A210%3A0001%3A0021%3AEN%3A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44"/>
  <sheetViews>
    <sheetView tabSelected="1" workbookViewId="0">
      <selection activeCell="B17" sqref="B17:B21"/>
    </sheetView>
  </sheetViews>
  <sheetFormatPr defaultRowHeight="14.25" x14ac:dyDescent="0.45"/>
  <cols>
    <col min="2" max="2" width="77.59765625" customWidth="1"/>
  </cols>
  <sheetData>
    <row r="1" spans="1:2" x14ac:dyDescent="0.45">
      <c r="A1" s="1" t="s">
        <v>96</v>
      </c>
    </row>
    <row r="3" spans="1:2" x14ac:dyDescent="0.45">
      <c r="A3" s="1" t="s">
        <v>0</v>
      </c>
      <c r="B3" s="9" t="s">
        <v>574</v>
      </c>
    </row>
    <row r="4" spans="1:2" x14ac:dyDescent="0.45">
      <c r="B4" t="s">
        <v>1</v>
      </c>
    </row>
    <row r="5" spans="1:2" x14ac:dyDescent="0.45">
      <c r="B5" s="2">
        <v>2018</v>
      </c>
    </row>
    <row r="6" spans="1:2" x14ac:dyDescent="0.45">
      <c r="B6" t="s">
        <v>80</v>
      </c>
    </row>
    <row r="7" spans="1:2" x14ac:dyDescent="0.45">
      <c r="B7" s="3" t="s">
        <v>95</v>
      </c>
    </row>
    <row r="8" spans="1:2" x14ac:dyDescent="0.45">
      <c r="B8" t="s">
        <v>90</v>
      </c>
    </row>
    <row r="10" spans="1:2" x14ac:dyDescent="0.45">
      <c r="B10" s="9" t="s">
        <v>575</v>
      </c>
    </row>
    <row r="11" spans="1:2" x14ac:dyDescent="0.45">
      <c r="B11" t="s">
        <v>578</v>
      </c>
    </row>
    <row r="12" spans="1:2" x14ac:dyDescent="0.45">
      <c r="B12" s="178">
        <v>2021</v>
      </c>
    </row>
    <row r="13" spans="1:2" x14ac:dyDescent="0.45">
      <c r="B13" t="s">
        <v>579</v>
      </c>
    </row>
    <row r="14" spans="1:2" x14ac:dyDescent="0.45">
      <c r="B14" s="3" t="s">
        <v>580</v>
      </c>
    </row>
    <row r="15" spans="1:2" x14ac:dyDescent="0.45">
      <c r="B15" t="s">
        <v>319</v>
      </c>
    </row>
    <row r="17" spans="1:2" x14ac:dyDescent="0.45">
      <c r="B17" t="s">
        <v>183</v>
      </c>
    </row>
    <row r="18" spans="1:2" x14ac:dyDescent="0.45">
      <c r="B18" s="2">
        <v>2019</v>
      </c>
    </row>
    <row r="19" spans="1:2" x14ac:dyDescent="0.45">
      <c r="B19" t="s">
        <v>184</v>
      </c>
    </row>
    <row r="20" spans="1:2" x14ac:dyDescent="0.45">
      <c r="B20" s="3" t="s">
        <v>185</v>
      </c>
    </row>
    <row r="21" spans="1:2" x14ac:dyDescent="0.45">
      <c r="B21" t="s">
        <v>577</v>
      </c>
    </row>
    <row r="22" spans="1:2" x14ac:dyDescent="0.45">
      <c r="B22" s="25"/>
    </row>
    <row r="23" spans="1:2" x14ac:dyDescent="0.45">
      <c r="A23" s="1" t="s">
        <v>583</v>
      </c>
    </row>
    <row r="24" spans="1:2" x14ac:dyDescent="0.45">
      <c r="A24" s="179" t="s">
        <v>581</v>
      </c>
    </row>
    <row r="26" spans="1:2" x14ac:dyDescent="0.45">
      <c r="A26" s="1" t="s">
        <v>582</v>
      </c>
    </row>
    <row r="27" spans="1:2" x14ac:dyDescent="0.45">
      <c r="A27" t="s">
        <v>91</v>
      </c>
    </row>
    <row r="28" spans="1:2" x14ac:dyDescent="0.45">
      <c r="A28" t="s">
        <v>92</v>
      </c>
    </row>
    <row r="29" spans="1:2" x14ac:dyDescent="0.45">
      <c r="A29" s="1" t="s">
        <v>93</v>
      </c>
    </row>
    <row r="30" spans="1:2" x14ac:dyDescent="0.45">
      <c r="A30" s="1" t="s">
        <v>94</v>
      </c>
    </row>
    <row r="32" spans="1:2" x14ac:dyDescent="0.45">
      <c r="A32" t="s">
        <v>89</v>
      </c>
    </row>
    <row r="33" spans="1:2" x14ac:dyDescent="0.45">
      <c r="B33" t="s">
        <v>86</v>
      </c>
    </row>
    <row r="34" spans="1:2" x14ac:dyDescent="0.45">
      <c r="B34" t="s">
        <v>87</v>
      </c>
    </row>
    <row r="35" spans="1:2" x14ac:dyDescent="0.45">
      <c r="B35" t="s">
        <v>88</v>
      </c>
    </row>
    <row r="37" spans="1:2" x14ac:dyDescent="0.45">
      <c r="A37" t="s">
        <v>97</v>
      </c>
    </row>
    <row r="38" spans="1:2" x14ac:dyDescent="0.45">
      <c r="A38" t="s">
        <v>98</v>
      </c>
    </row>
    <row r="39" spans="1:2" x14ac:dyDescent="0.45">
      <c r="A39" t="s">
        <v>101</v>
      </c>
    </row>
    <row r="40" spans="1:2" x14ac:dyDescent="0.45">
      <c r="A40" t="s">
        <v>99</v>
      </c>
    </row>
    <row r="42" spans="1:2" x14ac:dyDescent="0.45">
      <c r="A42" s="1" t="s">
        <v>83</v>
      </c>
    </row>
    <row r="43" spans="1:2" x14ac:dyDescent="0.45">
      <c r="A43" t="s">
        <v>81</v>
      </c>
    </row>
    <row r="44" spans="1:2" x14ac:dyDescent="0.45">
      <c r="A44" s="7">
        <v>0.9686815713640794</v>
      </c>
      <c r="B44" t="s">
        <v>84</v>
      </c>
    </row>
  </sheetData>
  <hyperlinks>
    <hyperlink ref="B7" r:id="rId1"/>
    <hyperlink ref="B1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M102"/>
  <sheetViews>
    <sheetView showGridLines="0" topLeftCell="A2" workbookViewId="0">
      <selection activeCell="D103" sqref="D103"/>
    </sheetView>
  </sheetViews>
  <sheetFormatPr defaultColWidth="9.1328125" defaultRowHeight="12.75" outlineLevelRow="1" x14ac:dyDescent="0.35"/>
  <cols>
    <col min="1" max="2" width="27.3984375" style="32" customWidth="1"/>
    <col min="3" max="3" width="2.3984375" style="32" customWidth="1"/>
    <col min="4" max="4" width="9.73046875" style="32" bestFit="1" customWidth="1"/>
    <col min="5" max="7" width="9.1328125" style="32"/>
    <col min="8" max="8" width="13.3984375" style="32" customWidth="1"/>
    <col min="9" max="16384" width="9.1328125" style="32"/>
  </cols>
  <sheetData>
    <row r="1" spans="1:39" hidden="1" x14ac:dyDescent="0.35">
      <c r="A1" s="5" t="e">
        <f ca="1">DotStatQuery(B1)</f>
        <v>#NAME?</v>
      </c>
      <c r="B1" s="5" t="s">
        <v>2</v>
      </c>
    </row>
    <row r="2" spans="1:39" ht="22.9" x14ac:dyDescent="0.35">
      <c r="A2" s="33" t="s">
        <v>39</v>
      </c>
    </row>
    <row r="3" spans="1:39" x14ac:dyDescent="0.35">
      <c r="A3" s="184" t="s">
        <v>40</v>
      </c>
      <c r="B3" s="185"/>
      <c r="C3" s="186"/>
      <c r="D3" s="181" t="s">
        <v>85</v>
      </c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3"/>
    </row>
    <row r="4" spans="1:39" x14ac:dyDescent="0.35">
      <c r="A4" s="184" t="s">
        <v>4</v>
      </c>
      <c r="B4" s="185"/>
      <c r="C4" s="186"/>
      <c r="D4" s="187" t="s">
        <v>5</v>
      </c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9"/>
    </row>
    <row r="5" spans="1:39" x14ac:dyDescent="0.35">
      <c r="A5" s="184" t="s">
        <v>6</v>
      </c>
      <c r="B5" s="185"/>
      <c r="C5" s="186"/>
      <c r="D5" s="187" t="s">
        <v>41</v>
      </c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9"/>
    </row>
    <row r="6" spans="1:39" ht="97.5" x14ac:dyDescent="0.35">
      <c r="A6" s="190" t="s">
        <v>42</v>
      </c>
      <c r="B6" s="191"/>
      <c r="C6" s="192"/>
      <c r="D6" s="34" t="s">
        <v>43</v>
      </c>
      <c r="E6" s="34" t="s">
        <v>44</v>
      </c>
      <c r="F6" s="34" t="s">
        <v>45</v>
      </c>
      <c r="G6" s="34" t="s">
        <v>46</v>
      </c>
      <c r="H6" s="34" t="s">
        <v>47</v>
      </c>
      <c r="I6" s="34" t="s">
        <v>48</v>
      </c>
      <c r="J6" s="34" t="s">
        <v>49</v>
      </c>
      <c r="K6" s="34" t="s">
        <v>50</v>
      </c>
      <c r="L6" s="34" t="s">
        <v>51</v>
      </c>
      <c r="M6" s="34" t="s">
        <v>52</v>
      </c>
      <c r="N6" s="34" t="s">
        <v>53</v>
      </c>
      <c r="O6" s="34" t="s">
        <v>54</v>
      </c>
      <c r="P6" s="34" t="s">
        <v>55</v>
      </c>
      <c r="Q6" s="34" t="s">
        <v>56</v>
      </c>
      <c r="R6" s="34" t="s">
        <v>57</v>
      </c>
      <c r="S6" s="34" t="s">
        <v>58</v>
      </c>
      <c r="T6" s="34" t="s">
        <v>59</v>
      </c>
      <c r="U6" s="34" t="s">
        <v>60</v>
      </c>
      <c r="V6" s="34" t="s">
        <v>61</v>
      </c>
      <c r="W6" s="34" t="s">
        <v>62</v>
      </c>
      <c r="X6" s="34" t="s">
        <v>63</v>
      </c>
      <c r="Y6" s="34" t="s">
        <v>64</v>
      </c>
      <c r="Z6" s="34" t="s">
        <v>65</v>
      </c>
      <c r="AA6" s="34" t="s">
        <v>66</v>
      </c>
      <c r="AB6" s="34" t="s">
        <v>67</v>
      </c>
      <c r="AC6" s="34" t="s">
        <v>68</v>
      </c>
      <c r="AD6" s="34" t="s">
        <v>69</v>
      </c>
      <c r="AE6" s="34" t="s">
        <v>70</v>
      </c>
      <c r="AF6" s="34" t="s">
        <v>71</v>
      </c>
      <c r="AG6" s="34" t="s">
        <v>72</v>
      </c>
      <c r="AH6" s="34" t="s">
        <v>73</v>
      </c>
      <c r="AI6" s="34" t="s">
        <v>74</v>
      </c>
      <c r="AJ6" s="34" t="s">
        <v>75</v>
      </c>
      <c r="AK6" s="34" t="s">
        <v>76</v>
      </c>
      <c r="AL6" s="34" t="s">
        <v>77</v>
      </c>
      <c r="AM6" s="34" t="s">
        <v>78</v>
      </c>
    </row>
    <row r="7" spans="1:39" ht="13.15" hidden="1" outlineLevel="1" x14ac:dyDescent="0.4">
      <c r="A7" s="35" t="s">
        <v>79</v>
      </c>
      <c r="B7" s="35" t="s">
        <v>3</v>
      </c>
      <c r="C7" s="36" t="s">
        <v>7</v>
      </c>
      <c r="D7" s="36" t="s">
        <v>7</v>
      </c>
      <c r="E7" s="36" t="s">
        <v>7</v>
      </c>
      <c r="F7" s="36" t="s">
        <v>7</v>
      </c>
      <c r="G7" s="36" t="s">
        <v>7</v>
      </c>
      <c r="H7" s="36" t="s">
        <v>7</v>
      </c>
      <c r="I7" s="36" t="s">
        <v>7</v>
      </c>
      <c r="J7" s="36" t="s">
        <v>7</v>
      </c>
      <c r="K7" s="36" t="s">
        <v>7</v>
      </c>
      <c r="L7" s="36" t="s">
        <v>7</v>
      </c>
      <c r="M7" s="36" t="s">
        <v>7</v>
      </c>
      <c r="N7" s="36" t="s">
        <v>7</v>
      </c>
      <c r="O7" s="36" t="s">
        <v>7</v>
      </c>
      <c r="P7" s="36" t="s">
        <v>7</v>
      </c>
      <c r="Q7" s="36" t="s">
        <v>7</v>
      </c>
      <c r="R7" s="36" t="s">
        <v>7</v>
      </c>
      <c r="S7" s="36" t="s">
        <v>7</v>
      </c>
      <c r="T7" s="36" t="s">
        <v>7</v>
      </c>
      <c r="U7" s="36" t="s">
        <v>7</v>
      </c>
      <c r="V7" s="36" t="s">
        <v>7</v>
      </c>
      <c r="W7" s="36" t="s">
        <v>7</v>
      </c>
      <c r="X7" s="36" t="s">
        <v>7</v>
      </c>
      <c r="Y7" s="36" t="s">
        <v>7</v>
      </c>
      <c r="Z7" s="36" t="s">
        <v>7</v>
      </c>
      <c r="AA7" s="36" t="s">
        <v>7</v>
      </c>
      <c r="AB7" s="36" t="s">
        <v>7</v>
      </c>
      <c r="AC7" s="36" t="s">
        <v>7</v>
      </c>
      <c r="AD7" s="36" t="s">
        <v>7</v>
      </c>
      <c r="AE7" s="36" t="s">
        <v>7</v>
      </c>
      <c r="AF7" s="36" t="s">
        <v>7</v>
      </c>
      <c r="AG7" s="36" t="s">
        <v>7</v>
      </c>
      <c r="AH7" s="36" t="s">
        <v>7</v>
      </c>
      <c r="AI7" s="36" t="s">
        <v>7</v>
      </c>
      <c r="AJ7" s="36" t="s">
        <v>7</v>
      </c>
      <c r="AK7" s="36" t="s">
        <v>7</v>
      </c>
      <c r="AL7" s="36" t="s">
        <v>7</v>
      </c>
      <c r="AM7" s="36" t="s">
        <v>7</v>
      </c>
    </row>
    <row r="8" spans="1:39" ht="13.15" hidden="1" outlineLevel="1" x14ac:dyDescent="0.4">
      <c r="A8" s="193" t="s">
        <v>86</v>
      </c>
      <c r="B8" s="37" t="s">
        <v>541</v>
      </c>
      <c r="C8" s="36" t="s">
        <v>7</v>
      </c>
      <c r="D8" s="38">
        <v>701.24599999999998</v>
      </c>
      <c r="E8" s="38">
        <v>194.738</v>
      </c>
      <c r="F8" s="38">
        <v>267.60000000000002</v>
      </c>
      <c r="G8" s="38">
        <v>11.789</v>
      </c>
      <c r="H8" s="38">
        <v>3507.5770000000002</v>
      </c>
      <c r="I8" s="38">
        <v>735.94100000000003</v>
      </c>
      <c r="J8" s="38">
        <v>1540.164</v>
      </c>
      <c r="K8" s="38">
        <v>1800.713</v>
      </c>
      <c r="L8" s="38">
        <v>179.59399999999999</v>
      </c>
      <c r="M8" s="38">
        <v>2576.0189999999998</v>
      </c>
      <c r="N8" s="38">
        <v>1520.5730000000001</v>
      </c>
      <c r="O8" s="38">
        <v>1776.2059999999999</v>
      </c>
      <c r="P8" s="38">
        <v>2586.4690000000001</v>
      </c>
      <c r="Q8" s="38">
        <v>4112.6109999999999</v>
      </c>
      <c r="R8" s="38">
        <v>1552.6559999999999</v>
      </c>
      <c r="S8" s="38">
        <v>2824.9749999999999</v>
      </c>
      <c r="T8" s="38">
        <v>5107.6289999999999</v>
      </c>
      <c r="U8" s="38">
        <v>1931.405</v>
      </c>
      <c r="V8" s="38">
        <v>424.66300000000001</v>
      </c>
      <c r="W8" s="38">
        <v>3532.43</v>
      </c>
      <c r="X8" s="38">
        <v>3694.28</v>
      </c>
      <c r="Y8" s="38">
        <v>12311.474</v>
      </c>
      <c r="Z8" s="38">
        <v>24491.695</v>
      </c>
      <c r="AA8" s="38">
        <v>10112.023999999999</v>
      </c>
      <c r="AB8" s="38">
        <v>8051.7749999999996</v>
      </c>
      <c r="AC8" s="38">
        <v>1535.0740000000001</v>
      </c>
      <c r="AD8" s="38">
        <v>1207.088</v>
      </c>
      <c r="AE8" s="38">
        <v>4013.404</v>
      </c>
      <c r="AF8" s="38">
        <v>9660.6859999999997</v>
      </c>
      <c r="AG8" s="38">
        <v>2072.1350000000002</v>
      </c>
      <c r="AH8" s="38">
        <v>17933.983</v>
      </c>
      <c r="AI8" s="38">
        <v>14079.045</v>
      </c>
      <c r="AJ8" s="38">
        <v>15101.915000000001</v>
      </c>
      <c r="AK8" s="38">
        <v>16985.025000000001</v>
      </c>
      <c r="AL8" s="38">
        <v>5370.43</v>
      </c>
      <c r="AM8" s="38">
        <v>195</v>
      </c>
    </row>
    <row r="9" spans="1:39" ht="13.15" hidden="1" outlineLevel="1" x14ac:dyDescent="0.4">
      <c r="A9" s="194"/>
      <c r="B9" s="37" t="s">
        <v>542</v>
      </c>
      <c r="C9" s="36" t="s">
        <v>7</v>
      </c>
      <c r="D9" s="39">
        <v>640.93700000000001</v>
      </c>
      <c r="E9" s="39">
        <v>31.786999999999999</v>
      </c>
      <c r="F9" s="39">
        <v>96.885999999999996</v>
      </c>
      <c r="G9" s="39">
        <v>0.61499999999999999</v>
      </c>
      <c r="H9" s="39">
        <v>5361.9309999999996</v>
      </c>
      <c r="I9" s="39">
        <v>1102.498</v>
      </c>
      <c r="J9" s="39">
        <v>591.13400000000001</v>
      </c>
      <c r="K9" s="39">
        <v>1544.819</v>
      </c>
      <c r="L9" s="39">
        <v>1617.797</v>
      </c>
      <c r="M9" s="39">
        <v>7389.7929999999997</v>
      </c>
      <c r="N9" s="39">
        <v>1619.732</v>
      </c>
      <c r="O9" s="39">
        <v>1983.7819999999999</v>
      </c>
      <c r="P9" s="39">
        <v>2485.0790000000002</v>
      </c>
      <c r="Q9" s="39">
        <v>3003.75</v>
      </c>
      <c r="R9" s="39">
        <v>856.21900000000005</v>
      </c>
      <c r="S9" s="39">
        <v>1062.296</v>
      </c>
      <c r="T9" s="39">
        <v>2330.931</v>
      </c>
      <c r="U9" s="39">
        <v>2247.15</v>
      </c>
      <c r="V9" s="39">
        <v>608.65200000000004</v>
      </c>
      <c r="W9" s="39">
        <v>2509.922</v>
      </c>
      <c r="X9" s="39">
        <v>4690.0140000000001</v>
      </c>
      <c r="Y9" s="39">
        <v>11489.189</v>
      </c>
      <c r="Z9" s="39">
        <v>28463.371999999999</v>
      </c>
      <c r="AA9" s="39">
        <v>15076.995000000001</v>
      </c>
      <c r="AB9" s="39">
        <v>4383.902</v>
      </c>
      <c r="AC9" s="39">
        <v>1723.7449999999999</v>
      </c>
      <c r="AD9" s="39">
        <v>2189.2179999999998</v>
      </c>
      <c r="AE9" s="39">
        <v>5176.3280000000004</v>
      </c>
      <c r="AF9" s="39">
        <v>11488.13</v>
      </c>
      <c r="AG9" s="39">
        <v>1069.153</v>
      </c>
      <c r="AH9" s="39">
        <v>27172.262999999999</v>
      </c>
      <c r="AI9" s="39">
        <v>28872.364000000001</v>
      </c>
      <c r="AJ9" s="39">
        <v>25487.934000000001</v>
      </c>
      <c r="AK9" s="39">
        <v>24187.116000000002</v>
      </c>
      <c r="AL9" s="39">
        <v>5344.4229999999998</v>
      </c>
      <c r="AM9" s="39">
        <v>478.9</v>
      </c>
    </row>
    <row r="10" spans="1:39" ht="13.15" hidden="1" outlineLevel="1" x14ac:dyDescent="0.4">
      <c r="A10" s="194"/>
      <c r="B10" s="37" t="s">
        <v>543</v>
      </c>
      <c r="C10" s="36" t="s">
        <v>7</v>
      </c>
      <c r="D10" s="38">
        <v>1571.2159999999999</v>
      </c>
      <c r="E10" s="38">
        <v>565.09</v>
      </c>
      <c r="F10" s="38">
        <v>172.84100000000001</v>
      </c>
      <c r="G10" s="38">
        <v>45.651000000000003</v>
      </c>
      <c r="H10" s="38">
        <v>1668.393</v>
      </c>
      <c r="I10" s="38">
        <v>570.84</v>
      </c>
      <c r="J10" s="38">
        <v>415.995</v>
      </c>
      <c r="K10" s="38">
        <v>607.99199999999996</v>
      </c>
      <c r="L10" s="38">
        <v>49.923999999999999</v>
      </c>
      <c r="M10" s="38">
        <v>786.16700000000003</v>
      </c>
      <c r="N10" s="38">
        <v>1465.905</v>
      </c>
      <c r="O10" s="38">
        <v>1027.701</v>
      </c>
      <c r="P10" s="38">
        <v>906.37800000000004</v>
      </c>
      <c r="Q10" s="38">
        <v>2625.1320000000001</v>
      </c>
      <c r="R10" s="38">
        <v>789.92700000000002</v>
      </c>
      <c r="S10" s="38">
        <v>1733.0070000000001</v>
      </c>
      <c r="T10" s="38">
        <v>2426.0709999999999</v>
      </c>
      <c r="U10" s="38">
        <v>3549.556</v>
      </c>
      <c r="V10" s="38">
        <v>471.80500000000001</v>
      </c>
      <c r="W10" s="38">
        <v>1662.02</v>
      </c>
      <c r="X10" s="38">
        <v>1796.4839999999999</v>
      </c>
      <c r="Y10" s="38">
        <v>3658.3960000000002</v>
      </c>
      <c r="Z10" s="38">
        <v>8744.393</v>
      </c>
      <c r="AA10" s="38">
        <v>4583.1139999999996</v>
      </c>
      <c r="AB10" s="38">
        <v>1522.44</v>
      </c>
      <c r="AC10" s="38">
        <v>524.73</v>
      </c>
      <c r="AD10" s="38">
        <v>605.91800000000001</v>
      </c>
      <c r="AE10" s="38">
        <v>2381.6060000000002</v>
      </c>
      <c r="AF10" s="38">
        <v>2469.5889999999999</v>
      </c>
      <c r="AG10" s="38">
        <v>796.38300000000004</v>
      </c>
      <c r="AH10" s="38">
        <v>5513.674</v>
      </c>
      <c r="AI10" s="38">
        <v>6415.2510000000002</v>
      </c>
      <c r="AJ10" s="38">
        <v>4963.5079999999998</v>
      </c>
      <c r="AK10" s="38">
        <v>5316.4139999999998</v>
      </c>
      <c r="AL10" s="38">
        <v>1511.021</v>
      </c>
      <c r="AM10" s="38">
        <v>140.80000000000001</v>
      </c>
    </row>
    <row r="11" spans="1:39" ht="13.15" hidden="1" outlineLevel="1" x14ac:dyDescent="0.4">
      <c r="A11" s="194"/>
      <c r="B11" s="37" t="s">
        <v>544</v>
      </c>
      <c r="C11" s="36" t="s">
        <v>7</v>
      </c>
      <c r="D11" s="39">
        <v>1132.539</v>
      </c>
      <c r="E11" s="39">
        <v>65.323999999999998</v>
      </c>
      <c r="F11" s="39">
        <v>32.286999999999999</v>
      </c>
      <c r="G11" s="39">
        <v>66.707999999999998</v>
      </c>
      <c r="H11" s="39">
        <v>2094.1819999999998</v>
      </c>
      <c r="I11" s="39">
        <v>250.01900000000001</v>
      </c>
      <c r="J11" s="39">
        <v>468.43599999999998</v>
      </c>
      <c r="K11" s="39">
        <v>731.06600000000003</v>
      </c>
      <c r="L11" s="39">
        <v>404.78500000000003</v>
      </c>
      <c r="M11" s="39">
        <v>3652.49</v>
      </c>
      <c r="N11" s="39">
        <v>654.53800000000001</v>
      </c>
      <c r="O11" s="39">
        <v>872.72299999999996</v>
      </c>
      <c r="P11" s="39">
        <v>344.96899999999999</v>
      </c>
      <c r="Q11" s="39">
        <v>2141.3409999999999</v>
      </c>
      <c r="R11" s="39">
        <v>1179.636</v>
      </c>
      <c r="S11" s="39">
        <v>844.32600000000002</v>
      </c>
      <c r="T11" s="39">
        <v>4152.5940000000001</v>
      </c>
      <c r="U11" s="39">
        <v>253.31399999999999</v>
      </c>
      <c r="V11" s="39">
        <v>215.18600000000001</v>
      </c>
      <c r="W11" s="39">
        <v>2237</v>
      </c>
      <c r="X11" s="39">
        <v>1525.5319999999999</v>
      </c>
      <c r="Y11" s="39">
        <v>9147.8320000000003</v>
      </c>
      <c r="Z11" s="39">
        <v>22341.146000000001</v>
      </c>
      <c r="AA11" s="39">
        <v>7242.0690000000004</v>
      </c>
      <c r="AB11" s="39">
        <v>2976.721</v>
      </c>
      <c r="AC11" s="39">
        <v>2386.806</v>
      </c>
      <c r="AD11" s="39">
        <v>972.07799999999997</v>
      </c>
      <c r="AE11" s="39">
        <v>4163.991</v>
      </c>
      <c r="AF11" s="39">
        <v>7926.7979999999998</v>
      </c>
      <c r="AG11" s="39">
        <v>2023.5909999999999</v>
      </c>
      <c r="AH11" s="39">
        <v>18010.62</v>
      </c>
      <c r="AI11" s="39">
        <v>10642.183999999999</v>
      </c>
      <c r="AJ11" s="39">
        <v>14290.32</v>
      </c>
      <c r="AK11" s="39">
        <v>26360.138999999999</v>
      </c>
      <c r="AL11" s="39">
        <v>5316.87</v>
      </c>
      <c r="AM11" s="39">
        <v>742.4</v>
      </c>
    </row>
    <row r="12" spans="1:39" ht="13.15" hidden="1" outlineLevel="1" x14ac:dyDescent="0.4">
      <c r="A12" s="194"/>
      <c r="B12" s="37" t="s">
        <v>545</v>
      </c>
      <c r="C12" s="36" t="s">
        <v>7</v>
      </c>
      <c r="D12" s="38">
        <v>232.04</v>
      </c>
      <c r="E12" s="38">
        <v>87.513000000000005</v>
      </c>
      <c r="F12" s="38">
        <v>38.322000000000003</v>
      </c>
      <c r="G12" s="38">
        <v>0.99399999999999999</v>
      </c>
      <c r="H12" s="38">
        <v>220.352</v>
      </c>
      <c r="I12" s="38">
        <v>143.63300000000001</v>
      </c>
      <c r="J12" s="38">
        <v>303.21199999999999</v>
      </c>
      <c r="K12" s="38">
        <v>77.778999999999996</v>
      </c>
      <c r="L12" s="38">
        <v>31.216000000000001</v>
      </c>
      <c r="M12" s="38">
        <v>47.07</v>
      </c>
      <c r="N12" s="38">
        <v>62.776000000000003</v>
      </c>
      <c r="O12" s="38">
        <v>93.998000000000005</v>
      </c>
      <c r="P12" s="38">
        <v>12.685</v>
      </c>
      <c r="Q12" s="38">
        <v>269.43200000000002</v>
      </c>
      <c r="R12" s="38">
        <v>83.944999999999993</v>
      </c>
      <c r="S12" s="38">
        <v>102.087</v>
      </c>
      <c r="T12" s="38">
        <v>84.626999999999995</v>
      </c>
      <c r="U12" s="38">
        <v>101.28100000000001</v>
      </c>
      <c r="V12" s="38">
        <v>11.715</v>
      </c>
      <c r="W12" s="38">
        <v>262.36799999999999</v>
      </c>
      <c r="X12" s="38">
        <v>181.24</v>
      </c>
      <c r="Y12" s="38">
        <v>794.73199999999997</v>
      </c>
      <c r="Z12" s="38">
        <v>1287.6500000000001</v>
      </c>
      <c r="AA12" s="38">
        <v>681.77599999999995</v>
      </c>
      <c r="AB12" s="38">
        <v>254.137</v>
      </c>
      <c r="AC12" s="38">
        <v>109.402</v>
      </c>
      <c r="AD12" s="38">
        <v>130.607</v>
      </c>
      <c r="AE12" s="38">
        <v>400.303</v>
      </c>
      <c r="AF12" s="38">
        <v>317.24799999999999</v>
      </c>
      <c r="AG12" s="38">
        <v>159.39599999999999</v>
      </c>
      <c r="AH12" s="38">
        <v>1058.027</v>
      </c>
      <c r="AI12" s="38">
        <v>1093.7550000000001</v>
      </c>
      <c r="AJ12" s="38">
        <v>796.62300000000005</v>
      </c>
      <c r="AK12" s="38">
        <v>668.40800000000002</v>
      </c>
      <c r="AL12" s="38">
        <v>350.41800000000001</v>
      </c>
      <c r="AM12" s="38">
        <v>0</v>
      </c>
    </row>
    <row r="13" spans="1:39" ht="13.15" hidden="1" outlineLevel="1" x14ac:dyDescent="0.4">
      <c r="A13" s="194"/>
      <c r="B13" s="37" t="s">
        <v>546</v>
      </c>
      <c r="C13" s="36" t="s">
        <v>7</v>
      </c>
      <c r="D13" s="39">
        <v>1222.4159999999999</v>
      </c>
      <c r="E13" s="39">
        <v>11.284000000000001</v>
      </c>
      <c r="F13" s="39">
        <v>249.858</v>
      </c>
      <c r="G13" s="39">
        <v>18.701000000000001</v>
      </c>
      <c r="H13" s="39">
        <v>1833.8130000000001</v>
      </c>
      <c r="I13" s="39">
        <v>289.63</v>
      </c>
      <c r="J13" s="39">
        <v>941.63400000000001</v>
      </c>
      <c r="K13" s="39">
        <v>2063.0390000000002</v>
      </c>
      <c r="L13" s="39">
        <v>305.34199999999998</v>
      </c>
      <c r="M13" s="39">
        <v>1234.405</v>
      </c>
      <c r="N13" s="39">
        <v>704.00300000000004</v>
      </c>
      <c r="O13" s="39">
        <v>729.02300000000002</v>
      </c>
      <c r="P13" s="39">
        <v>1037.0039999999999</v>
      </c>
      <c r="Q13" s="39">
        <v>2039.2529999999999</v>
      </c>
      <c r="R13" s="39">
        <v>1819.9860000000001</v>
      </c>
      <c r="S13" s="39">
        <v>995.22199999999998</v>
      </c>
      <c r="T13" s="39">
        <v>3116.6489999999999</v>
      </c>
      <c r="U13" s="39">
        <v>362.18599999999998</v>
      </c>
      <c r="V13" s="39">
        <v>369.41899999999998</v>
      </c>
      <c r="W13" s="39">
        <v>1614.3779999999999</v>
      </c>
      <c r="X13" s="39">
        <v>1475.0730000000001</v>
      </c>
      <c r="Y13" s="39">
        <v>9068.3359999999993</v>
      </c>
      <c r="Z13" s="39">
        <v>12096.516</v>
      </c>
      <c r="AA13" s="39">
        <v>6423.7719999999999</v>
      </c>
      <c r="AB13" s="39">
        <v>2578.2809999999999</v>
      </c>
      <c r="AC13" s="39">
        <v>1559.7650000000001</v>
      </c>
      <c r="AD13" s="39">
        <v>789.74300000000005</v>
      </c>
      <c r="AE13" s="39">
        <v>4105.0770000000002</v>
      </c>
      <c r="AF13" s="39">
        <v>3151.7260000000001</v>
      </c>
      <c r="AG13" s="39">
        <v>1095.0540000000001</v>
      </c>
      <c r="AH13" s="39">
        <v>12272.989</v>
      </c>
      <c r="AI13" s="39">
        <v>8772.6039999999994</v>
      </c>
      <c r="AJ13" s="39">
        <v>8984.9140000000007</v>
      </c>
      <c r="AK13" s="39">
        <v>17772.606</v>
      </c>
      <c r="AL13" s="39">
        <v>4134.1940000000004</v>
      </c>
      <c r="AM13" s="39">
        <v>271.8</v>
      </c>
    </row>
    <row r="14" spans="1:39" ht="13.15" hidden="1" outlineLevel="1" x14ac:dyDescent="0.4">
      <c r="A14" s="194"/>
      <c r="B14" s="37" t="s">
        <v>547</v>
      </c>
      <c r="C14" s="36" t="s">
        <v>7</v>
      </c>
      <c r="D14" s="38">
        <v>11154.022999999999</v>
      </c>
      <c r="E14" s="38">
        <v>47.436</v>
      </c>
      <c r="F14" s="38">
        <v>890.72</v>
      </c>
      <c r="G14" s="38">
        <v>35.223999999999997</v>
      </c>
      <c r="H14" s="38">
        <v>24513.475999999999</v>
      </c>
      <c r="I14" s="38">
        <v>3971.0450000000001</v>
      </c>
      <c r="J14" s="38">
        <v>2729.7040000000002</v>
      </c>
      <c r="K14" s="38">
        <v>6310.8609999999999</v>
      </c>
      <c r="L14" s="38">
        <v>1170.732</v>
      </c>
      <c r="M14" s="38">
        <v>15546.380999999999</v>
      </c>
      <c r="N14" s="38">
        <v>8900.4069999999992</v>
      </c>
      <c r="O14" s="38">
        <v>5362.951</v>
      </c>
      <c r="P14" s="38">
        <v>5679.6139999999996</v>
      </c>
      <c r="Q14" s="38">
        <v>15290.638000000001</v>
      </c>
      <c r="R14" s="38">
        <v>7441.1220000000003</v>
      </c>
      <c r="S14" s="38">
        <v>5709.3509999999997</v>
      </c>
      <c r="T14" s="38">
        <v>9034.5609999999997</v>
      </c>
      <c r="U14" s="38">
        <v>10837.513000000001</v>
      </c>
      <c r="V14" s="38">
        <v>8766.31</v>
      </c>
      <c r="W14" s="38">
        <v>23463.284</v>
      </c>
      <c r="X14" s="38">
        <v>21829.046999999999</v>
      </c>
      <c r="Y14" s="38">
        <v>73790.263999999996</v>
      </c>
      <c r="Z14" s="38">
        <v>159249.834</v>
      </c>
      <c r="AA14" s="38">
        <v>69644.596000000005</v>
      </c>
      <c r="AB14" s="38">
        <v>36667.639000000003</v>
      </c>
      <c r="AC14" s="38">
        <v>15972.924000000001</v>
      </c>
      <c r="AD14" s="38">
        <v>10482.745000000001</v>
      </c>
      <c r="AE14" s="38">
        <v>39849.381999999998</v>
      </c>
      <c r="AF14" s="38">
        <v>57215.618000000002</v>
      </c>
      <c r="AG14" s="38">
        <v>17553.698</v>
      </c>
      <c r="AH14" s="38">
        <v>204144.18</v>
      </c>
      <c r="AI14" s="38">
        <v>125048.731</v>
      </c>
      <c r="AJ14" s="38">
        <v>99845.043000000005</v>
      </c>
      <c r="AK14" s="38">
        <v>136475.59400000001</v>
      </c>
      <c r="AL14" s="38">
        <v>42732.163</v>
      </c>
      <c r="AM14" s="38">
        <v>3738</v>
      </c>
    </row>
    <row r="15" spans="1:39" ht="13.15" hidden="1" outlineLevel="1" x14ac:dyDescent="0.4">
      <c r="A15" s="194"/>
      <c r="B15" s="37" t="s">
        <v>548</v>
      </c>
      <c r="C15" s="36" t="s">
        <v>7</v>
      </c>
      <c r="D15" s="39">
        <v>6925.1189999999997</v>
      </c>
      <c r="E15" s="39">
        <v>2174.2080000000001</v>
      </c>
      <c r="F15" s="39">
        <v>2490.4369999999999</v>
      </c>
      <c r="G15" s="39">
        <v>76.887</v>
      </c>
      <c r="H15" s="39">
        <v>36640.588000000003</v>
      </c>
      <c r="I15" s="39">
        <v>5687.3040000000001</v>
      </c>
      <c r="J15" s="39">
        <v>5879.9170000000004</v>
      </c>
      <c r="K15" s="39">
        <v>13001.543</v>
      </c>
      <c r="L15" s="39">
        <v>2326.88</v>
      </c>
      <c r="M15" s="39">
        <v>37737.557000000001</v>
      </c>
      <c r="N15" s="39">
        <v>21262.601999999999</v>
      </c>
      <c r="O15" s="39">
        <v>11347.204</v>
      </c>
      <c r="P15" s="39">
        <v>16215.255999999999</v>
      </c>
      <c r="Q15" s="39">
        <v>42338.207000000002</v>
      </c>
      <c r="R15" s="39">
        <v>25044.697</v>
      </c>
      <c r="S15" s="39">
        <v>30192.763999999999</v>
      </c>
      <c r="T15" s="39">
        <v>72444.23</v>
      </c>
      <c r="U15" s="39">
        <v>71194.187000000005</v>
      </c>
      <c r="V15" s="39">
        <v>11009.51</v>
      </c>
      <c r="W15" s="39">
        <v>33337.392999999996</v>
      </c>
      <c r="X15" s="39">
        <v>30839.792000000001</v>
      </c>
      <c r="Y15" s="39">
        <v>86561.956000000006</v>
      </c>
      <c r="Z15" s="39">
        <v>198086.39300000001</v>
      </c>
      <c r="AA15" s="39">
        <v>78365.62</v>
      </c>
      <c r="AB15" s="39">
        <v>33182.909</v>
      </c>
      <c r="AC15" s="39">
        <v>17618.526000000002</v>
      </c>
      <c r="AD15" s="39">
        <v>9583.9189999999999</v>
      </c>
      <c r="AE15" s="39">
        <v>48166.866000000002</v>
      </c>
      <c r="AF15" s="39">
        <v>78905.036999999997</v>
      </c>
      <c r="AG15" s="39">
        <v>13847.047</v>
      </c>
      <c r="AH15" s="39">
        <v>181757.24600000001</v>
      </c>
      <c r="AI15" s="39">
        <v>147189.31899999999</v>
      </c>
      <c r="AJ15" s="39">
        <v>112585.266</v>
      </c>
      <c r="AK15" s="39">
        <v>171251.394</v>
      </c>
      <c r="AL15" s="39">
        <v>58497.485000000001</v>
      </c>
      <c r="AM15" s="39">
        <v>8453.2999999999993</v>
      </c>
    </row>
    <row r="16" spans="1:39" ht="13.15" hidden="1" outlineLevel="1" x14ac:dyDescent="0.4">
      <c r="A16" s="194"/>
      <c r="B16" s="37" t="s">
        <v>549</v>
      </c>
      <c r="C16" s="36" t="s">
        <v>7</v>
      </c>
      <c r="D16" s="38">
        <v>1026.671</v>
      </c>
      <c r="E16" s="38">
        <v>15.359</v>
      </c>
      <c r="F16" s="38">
        <v>352.70699999999999</v>
      </c>
      <c r="G16" s="38">
        <v>19.079999999999998</v>
      </c>
      <c r="H16" s="38">
        <v>2075.0700000000002</v>
      </c>
      <c r="I16" s="38">
        <v>311.298</v>
      </c>
      <c r="J16" s="38">
        <v>41.545000000000002</v>
      </c>
      <c r="K16" s="38">
        <v>317.41899999999998</v>
      </c>
      <c r="L16" s="38">
        <v>117.24</v>
      </c>
      <c r="M16" s="38">
        <v>741.23800000000006</v>
      </c>
      <c r="N16" s="38">
        <v>336.52100000000002</v>
      </c>
      <c r="O16" s="38">
        <v>393.66899999999998</v>
      </c>
      <c r="P16" s="38">
        <v>514.75199999999995</v>
      </c>
      <c r="Q16" s="38">
        <v>569.95299999999997</v>
      </c>
      <c r="R16" s="38">
        <v>96.875</v>
      </c>
      <c r="S16" s="38">
        <v>167.102</v>
      </c>
      <c r="T16" s="38">
        <v>267.423</v>
      </c>
      <c r="U16" s="38">
        <v>28.495000000000001</v>
      </c>
      <c r="V16" s="38">
        <v>130.08799999999999</v>
      </c>
      <c r="W16" s="38">
        <v>304.00900000000001</v>
      </c>
      <c r="X16" s="38">
        <v>1690.125</v>
      </c>
      <c r="Y16" s="38">
        <v>1293.7070000000001</v>
      </c>
      <c r="Z16" s="38">
        <v>9306.4930000000004</v>
      </c>
      <c r="AA16" s="38">
        <v>3734.2710000000002</v>
      </c>
      <c r="AB16" s="38">
        <v>2409.6419999999998</v>
      </c>
      <c r="AC16" s="38">
        <v>672.89700000000005</v>
      </c>
      <c r="AD16" s="38">
        <v>1136.3510000000001</v>
      </c>
      <c r="AE16" s="38">
        <v>536.92200000000003</v>
      </c>
      <c r="AF16" s="38">
        <v>3684.6329999999998</v>
      </c>
      <c r="AG16" s="38">
        <v>129.554</v>
      </c>
      <c r="AH16" s="38">
        <v>4023.991</v>
      </c>
      <c r="AI16" s="38">
        <v>12555.403</v>
      </c>
      <c r="AJ16" s="38">
        <v>7618.69</v>
      </c>
      <c r="AK16" s="38">
        <v>3664.0770000000002</v>
      </c>
      <c r="AL16" s="38">
        <v>3795.1979999999999</v>
      </c>
      <c r="AM16" s="38">
        <v>580.4</v>
      </c>
    </row>
    <row r="17" spans="1:39" ht="13.15" hidden="1" outlineLevel="1" x14ac:dyDescent="0.4">
      <c r="A17" s="194"/>
      <c r="B17" s="37" t="s">
        <v>550</v>
      </c>
      <c r="C17" s="36" t="s">
        <v>7</v>
      </c>
      <c r="D17" s="39">
        <v>1294.9079999999999</v>
      </c>
      <c r="E17" s="39">
        <v>25.437000000000001</v>
      </c>
      <c r="F17" s="39">
        <v>53.253999999999998</v>
      </c>
      <c r="G17" s="39">
        <v>18.038</v>
      </c>
      <c r="H17" s="39">
        <v>1374.078</v>
      </c>
      <c r="I17" s="39">
        <v>368.30500000000001</v>
      </c>
      <c r="J17" s="39">
        <v>171.22800000000001</v>
      </c>
      <c r="K17" s="39">
        <v>383.07499999999999</v>
      </c>
      <c r="L17" s="39">
        <v>221.18899999999999</v>
      </c>
      <c r="M17" s="39">
        <v>979.18100000000004</v>
      </c>
      <c r="N17" s="39">
        <v>723.21</v>
      </c>
      <c r="O17" s="39">
        <v>394.90800000000002</v>
      </c>
      <c r="P17" s="39">
        <v>403.52</v>
      </c>
      <c r="Q17" s="39">
        <v>1031.038</v>
      </c>
      <c r="R17" s="39">
        <v>826.875</v>
      </c>
      <c r="S17" s="39">
        <v>591.23099999999999</v>
      </c>
      <c r="T17" s="39">
        <v>1164.336</v>
      </c>
      <c r="U17" s="39">
        <v>1867.6849999999999</v>
      </c>
      <c r="V17" s="39">
        <v>80.314999999999998</v>
      </c>
      <c r="W17" s="39">
        <v>747.46900000000005</v>
      </c>
      <c r="X17" s="39">
        <v>1435.9860000000001</v>
      </c>
      <c r="Y17" s="39">
        <v>2170.7150000000001</v>
      </c>
      <c r="Z17" s="39">
        <v>6270.6350000000002</v>
      </c>
      <c r="AA17" s="39">
        <v>3514.5439999999999</v>
      </c>
      <c r="AB17" s="39">
        <v>1292.8340000000001</v>
      </c>
      <c r="AC17" s="39">
        <v>476.62799999999999</v>
      </c>
      <c r="AD17" s="39">
        <v>556.26</v>
      </c>
      <c r="AE17" s="39">
        <v>1552.402</v>
      </c>
      <c r="AF17" s="39">
        <v>1914.171</v>
      </c>
      <c r="AG17" s="39">
        <v>615.43399999999997</v>
      </c>
      <c r="AH17" s="39">
        <v>5588.3130000000001</v>
      </c>
      <c r="AI17" s="39">
        <v>5844.0140000000001</v>
      </c>
      <c r="AJ17" s="39">
        <v>3699.248</v>
      </c>
      <c r="AK17" s="39">
        <v>3554.5529999999999</v>
      </c>
      <c r="AL17" s="39">
        <v>1513.059</v>
      </c>
      <c r="AM17" s="39">
        <v>20.5</v>
      </c>
    </row>
    <row r="18" spans="1:39" ht="13.15" hidden="1" outlineLevel="1" x14ac:dyDescent="0.4">
      <c r="A18" s="194"/>
      <c r="B18" s="37" t="s">
        <v>551</v>
      </c>
      <c r="C18" s="36" t="s">
        <v>7</v>
      </c>
      <c r="D18" s="38">
        <v>934.89099999999996</v>
      </c>
      <c r="E18" s="38">
        <v>30.260999999999999</v>
      </c>
      <c r="F18" s="38">
        <v>310.49599999999998</v>
      </c>
      <c r="G18" s="38">
        <v>5.6340000000000003</v>
      </c>
      <c r="H18" s="38">
        <v>5074.9520000000002</v>
      </c>
      <c r="I18" s="38">
        <v>173.84800000000001</v>
      </c>
      <c r="J18" s="38">
        <v>273.23599999999999</v>
      </c>
      <c r="K18" s="38">
        <v>724.53399999999999</v>
      </c>
      <c r="L18" s="38">
        <v>170.12899999999999</v>
      </c>
      <c r="M18" s="38">
        <v>5678.0969999999998</v>
      </c>
      <c r="N18" s="38">
        <v>726.92200000000003</v>
      </c>
      <c r="O18" s="38">
        <v>723.16300000000001</v>
      </c>
      <c r="P18" s="38">
        <v>525.36300000000006</v>
      </c>
      <c r="Q18" s="38">
        <v>1009.1420000000001</v>
      </c>
      <c r="R18" s="38">
        <v>3358.0529999999999</v>
      </c>
      <c r="S18" s="38">
        <v>406.267</v>
      </c>
      <c r="T18" s="38">
        <v>1607.16</v>
      </c>
      <c r="U18" s="38">
        <v>276.26600000000002</v>
      </c>
      <c r="V18" s="38">
        <v>157.76900000000001</v>
      </c>
      <c r="W18" s="38">
        <v>10290.674000000001</v>
      </c>
      <c r="X18" s="38">
        <v>1216.4880000000001</v>
      </c>
      <c r="Y18" s="38">
        <v>4306.326</v>
      </c>
      <c r="Z18" s="38">
        <v>10654.84</v>
      </c>
      <c r="AA18" s="38">
        <v>3601.2359999999999</v>
      </c>
      <c r="AB18" s="38">
        <v>3756.0329999999999</v>
      </c>
      <c r="AC18" s="38">
        <v>2311.3119999999999</v>
      </c>
      <c r="AD18" s="38">
        <v>743.84100000000001</v>
      </c>
      <c r="AE18" s="38">
        <v>3435.6329999999998</v>
      </c>
      <c r="AF18" s="38">
        <v>7749.9830000000002</v>
      </c>
      <c r="AG18" s="38">
        <v>508.62099999999998</v>
      </c>
      <c r="AH18" s="38">
        <v>9805.2999999999993</v>
      </c>
      <c r="AI18" s="38">
        <v>6744.6350000000002</v>
      </c>
      <c r="AJ18" s="38">
        <v>8413.7510000000002</v>
      </c>
      <c r="AK18" s="38">
        <v>11632.688</v>
      </c>
      <c r="AL18" s="38">
        <v>1527.567</v>
      </c>
      <c r="AM18" s="38">
        <v>191.3</v>
      </c>
    </row>
    <row r="19" spans="1:39" ht="13.15" hidden="1" outlineLevel="1" x14ac:dyDescent="0.4">
      <c r="A19" s="194"/>
      <c r="B19" s="37" t="s">
        <v>552</v>
      </c>
      <c r="C19" s="36" t="s">
        <v>7</v>
      </c>
      <c r="D19" s="39">
        <v>9969.9429999999993</v>
      </c>
      <c r="E19" s="39">
        <v>703.53099999999995</v>
      </c>
      <c r="F19" s="39">
        <v>118.235</v>
      </c>
      <c r="G19" s="39">
        <v>271.37599999999998</v>
      </c>
      <c r="H19" s="39">
        <v>15818.112999999999</v>
      </c>
      <c r="I19" s="39">
        <v>14254.548000000001</v>
      </c>
      <c r="J19" s="39">
        <v>2566.9180000000001</v>
      </c>
      <c r="K19" s="39">
        <v>5715.4539999999997</v>
      </c>
      <c r="L19" s="39">
        <v>3615.835</v>
      </c>
      <c r="M19" s="39">
        <v>11643.761</v>
      </c>
      <c r="N19" s="39">
        <v>7882.9750000000004</v>
      </c>
      <c r="O19" s="39">
        <v>6642.0020000000004</v>
      </c>
      <c r="P19" s="39">
        <v>6086.7939999999999</v>
      </c>
      <c r="Q19" s="39">
        <v>18575.105</v>
      </c>
      <c r="R19" s="39">
        <v>5394.3810000000003</v>
      </c>
      <c r="S19" s="39">
        <v>7694.692</v>
      </c>
      <c r="T19" s="39">
        <v>23766.145</v>
      </c>
      <c r="U19" s="39">
        <v>9030.23</v>
      </c>
      <c r="V19" s="39">
        <v>4348.0510000000004</v>
      </c>
      <c r="W19" s="39">
        <v>12807.991</v>
      </c>
      <c r="X19" s="39">
        <v>14220.482</v>
      </c>
      <c r="Y19" s="39">
        <v>33847.228999999999</v>
      </c>
      <c r="Z19" s="39">
        <v>78076.495999999999</v>
      </c>
      <c r="AA19" s="39">
        <v>40694.563000000002</v>
      </c>
      <c r="AB19" s="39">
        <v>28290.896000000001</v>
      </c>
      <c r="AC19" s="39">
        <v>5003.165</v>
      </c>
      <c r="AD19" s="39">
        <v>4797.6360000000004</v>
      </c>
      <c r="AE19" s="39">
        <v>16887.089</v>
      </c>
      <c r="AF19" s="39">
        <v>38310.665999999997</v>
      </c>
      <c r="AG19" s="39">
        <v>2500.9160000000002</v>
      </c>
      <c r="AH19" s="39">
        <v>59539.366000000002</v>
      </c>
      <c r="AI19" s="39">
        <v>74589.718999999997</v>
      </c>
      <c r="AJ19" s="39">
        <v>60437.591</v>
      </c>
      <c r="AK19" s="39">
        <v>63683.218000000001</v>
      </c>
      <c r="AL19" s="39">
        <v>19258.912</v>
      </c>
      <c r="AM19" s="39">
        <v>20916.8</v>
      </c>
    </row>
    <row r="20" spans="1:39" ht="13.15" hidden="1" outlineLevel="1" x14ac:dyDescent="0.4">
      <c r="A20" s="194"/>
      <c r="B20" s="37" t="s">
        <v>553</v>
      </c>
      <c r="C20" s="36" t="s">
        <v>7</v>
      </c>
      <c r="D20" s="38">
        <v>380.17</v>
      </c>
      <c r="E20" s="38">
        <v>24.088999999999999</v>
      </c>
      <c r="F20" s="38">
        <v>23.166</v>
      </c>
      <c r="G20" s="38">
        <v>9.0429999999999993</v>
      </c>
      <c r="H20" s="38">
        <v>264.15699999999998</v>
      </c>
      <c r="I20" s="38">
        <v>79.123999999999995</v>
      </c>
      <c r="J20" s="38">
        <v>254.18600000000001</v>
      </c>
      <c r="K20" s="38">
        <v>59.316000000000003</v>
      </c>
      <c r="L20" s="38">
        <v>0.56999999999999995</v>
      </c>
      <c r="M20" s="38">
        <v>61.116999999999997</v>
      </c>
      <c r="N20" s="38">
        <v>33.673000000000002</v>
      </c>
      <c r="O20" s="38">
        <v>72.977000000000004</v>
      </c>
      <c r="P20" s="38">
        <v>21.765000000000001</v>
      </c>
      <c r="Q20" s="38">
        <v>126.53400000000001</v>
      </c>
      <c r="R20" s="38">
        <v>38.805</v>
      </c>
      <c r="S20" s="38">
        <v>41.792999999999999</v>
      </c>
      <c r="T20" s="38">
        <v>48.087000000000003</v>
      </c>
      <c r="U20" s="38">
        <v>27.97</v>
      </c>
      <c r="V20" s="38">
        <v>30.547000000000001</v>
      </c>
      <c r="W20" s="38">
        <v>152.08099999999999</v>
      </c>
      <c r="X20" s="38">
        <v>294.80200000000002</v>
      </c>
      <c r="Y20" s="38">
        <v>922.56700000000001</v>
      </c>
      <c r="Z20" s="38">
        <v>1736.9639999999999</v>
      </c>
      <c r="AA20" s="38">
        <v>1007.6369999999999</v>
      </c>
      <c r="AB20" s="38">
        <v>260.71699999999998</v>
      </c>
      <c r="AC20" s="38">
        <v>80.102999999999994</v>
      </c>
      <c r="AD20" s="38">
        <v>116.568</v>
      </c>
      <c r="AE20" s="38">
        <v>381.92899999999997</v>
      </c>
      <c r="AF20" s="38">
        <v>536.51599999999996</v>
      </c>
      <c r="AG20" s="38">
        <v>304.83300000000003</v>
      </c>
      <c r="AH20" s="38">
        <v>962.92600000000004</v>
      </c>
      <c r="AI20" s="38">
        <v>1021.068</v>
      </c>
      <c r="AJ20" s="38">
        <v>955.94799999999998</v>
      </c>
      <c r="AK20" s="38">
        <v>663.24199999999996</v>
      </c>
      <c r="AL20" s="38">
        <v>343.23599999999999</v>
      </c>
      <c r="AM20" s="38">
        <v>40.700000000000003</v>
      </c>
    </row>
    <row r="21" spans="1:39" ht="13.15" hidden="1" outlineLevel="1" x14ac:dyDescent="0.4">
      <c r="A21" s="194"/>
      <c r="B21" s="37" t="s">
        <v>554</v>
      </c>
      <c r="C21" s="36" t="s">
        <v>7</v>
      </c>
      <c r="D21" s="39">
        <v>456.53399999999999</v>
      </c>
      <c r="E21" s="39">
        <v>7.9740000000000002</v>
      </c>
      <c r="F21" s="39">
        <v>25.245999999999999</v>
      </c>
      <c r="G21" s="39">
        <v>9.2319999999999993</v>
      </c>
      <c r="H21" s="39">
        <v>545.30399999999997</v>
      </c>
      <c r="I21" s="39">
        <v>279.68400000000003</v>
      </c>
      <c r="J21" s="39">
        <v>241.78399999999999</v>
      </c>
      <c r="K21" s="39">
        <v>135.072</v>
      </c>
      <c r="L21" s="39">
        <v>61.606000000000002</v>
      </c>
      <c r="M21" s="39">
        <v>167.429</v>
      </c>
      <c r="N21" s="39">
        <v>128.44999999999999</v>
      </c>
      <c r="O21" s="39">
        <v>112.622</v>
      </c>
      <c r="P21" s="39">
        <v>10.566000000000001</v>
      </c>
      <c r="Q21" s="39">
        <v>198.214</v>
      </c>
      <c r="R21" s="39">
        <v>85.495999999999995</v>
      </c>
      <c r="S21" s="39">
        <v>69.251000000000005</v>
      </c>
      <c r="T21" s="39">
        <v>111.764</v>
      </c>
      <c r="U21" s="39">
        <v>44.79</v>
      </c>
      <c r="V21" s="39">
        <v>30.741</v>
      </c>
      <c r="W21" s="39">
        <v>624.09900000000005</v>
      </c>
      <c r="X21" s="39">
        <v>347.94499999999999</v>
      </c>
      <c r="Y21" s="39">
        <v>1350.8589999999999</v>
      </c>
      <c r="Z21" s="39">
        <v>2903.2429999999999</v>
      </c>
      <c r="AA21" s="39">
        <v>1383.7149999999999</v>
      </c>
      <c r="AB21" s="39">
        <v>348.89600000000002</v>
      </c>
      <c r="AC21" s="39">
        <v>102.294</v>
      </c>
      <c r="AD21" s="39">
        <v>160.52699999999999</v>
      </c>
      <c r="AE21" s="39">
        <v>462.03399999999999</v>
      </c>
      <c r="AF21" s="39">
        <v>379.04599999999999</v>
      </c>
      <c r="AG21" s="39">
        <v>195.988</v>
      </c>
      <c r="AH21" s="39">
        <v>1313.942</v>
      </c>
      <c r="AI21" s="39">
        <v>1328.5309999999999</v>
      </c>
      <c r="AJ21" s="39">
        <v>1477.7349999999999</v>
      </c>
      <c r="AK21" s="39">
        <v>1275.527</v>
      </c>
      <c r="AL21" s="39">
        <v>375.50200000000001</v>
      </c>
      <c r="AM21" s="39">
        <v>32.299999999999997</v>
      </c>
    </row>
    <row r="22" spans="1:39" ht="13.15" hidden="1" outlineLevel="1" x14ac:dyDescent="0.4">
      <c r="A22" s="194"/>
      <c r="B22" s="37" t="s">
        <v>555</v>
      </c>
      <c r="C22" s="36" t="s">
        <v>7</v>
      </c>
      <c r="D22" s="38">
        <v>54.85</v>
      </c>
      <c r="E22" s="38">
        <v>1.988</v>
      </c>
      <c r="F22" s="38">
        <v>5.8209999999999997</v>
      </c>
      <c r="G22" s="38">
        <v>1.61</v>
      </c>
      <c r="H22" s="38">
        <v>226.02</v>
      </c>
      <c r="I22" s="38">
        <v>118.07899999999999</v>
      </c>
      <c r="J22" s="38">
        <v>31.466999999999999</v>
      </c>
      <c r="K22" s="38">
        <v>45.412999999999997</v>
      </c>
      <c r="L22" s="38">
        <v>30.728999999999999</v>
      </c>
      <c r="M22" s="38">
        <v>71.992000000000004</v>
      </c>
      <c r="N22" s="38">
        <v>200.18</v>
      </c>
      <c r="O22" s="38">
        <v>165.88</v>
      </c>
      <c r="P22" s="38">
        <v>135.12</v>
      </c>
      <c r="Q22" s="38">
        <v>171.315</v>
      </c>
      <c r="R22" s="38">
        <v>103.21</v>
      </c>
      <c r="S22" s="38">
        <v>46.203000000000003</v>
      </c>
      <c r="T22" s="38">
        <v>338.47800000000001</v>
      </c>
      <c r="U22" s="38">
        <v>125.29</v>
      </c>
      <c r="V22" s="38">
        <v>11.214</v>
      </c>
      <c r="W22" s="38">
        <v>54.61</v>
      </c>
      <c r="X22" s="38">
        <v>361.517</v>
      </c>
      <c r="Y22" s="38">
        <v>2036.61</v>
      </c>
      <c r="Z22" s="38">
        <v>2596.8649999999998</v>
      </c>
      <c r="AA22" s="38">
        <v>1849.865</v>
      </c>
      <c r="AB22" s="38">
        <v>709.83500000000004</v>
      </c>
      <c r="AC22" s="38">
        <v>197.67699999999999</v>
      </c>
      <c r="AD22" s="38">
        <v>348.25900000000001</v>
      </c>
      <c r="AE22" s="38">
        <v>1239.558</v>
      </c>
      <c r="AF22" s="38">
        <v>5217.933</v>
      </c>
      <c r="AG22" s="38">
        <v>156.876</v>
      </c>
      <c r="AH22" s="38">
        <v>4162.0370000000003</v>
      </c>
      <c r="AI22" s="38">
        <v>2176.6849999999999</v>
      </c>
      <c r="AJ22" s="38">
        <v>1994.9290000000001</v>
      </c>
      <c r="AK22" s="38">
        <v>2289.0590000000002</v>
      </c>
      <c r="AL22" s="38">
        <v>583.29600000000005</v>
      </c>
      <c r="AM22" s="38">
        <v>142.6</v>
      </c>
    </row>
    <row r="23" spans="1:39" ht="13.15" hidden="1" outlineLevel="1" x14ac:dyDescent="0.4">
      <c r="A23" s="194"/>
      <c r="B23" s="37" t="s">
        <v>556</v>
      </c>
      <c r="C23" s="36" t="s">
        <v>7</v>
      </c>
      <c r="D23" s="39">
        <v>3171.7559999999999</v>
      </c>
      <c r="E23" s="39">
        <v>1281.414</v>
      </c>
      <c r="F23" s="39">
        <v>92.992999999999995</v>
      </c>
      <c r="G23" s="39">
        <v>0</v>
      </c>
      <c r="H23" s="39">
        <v>7231.15</v>
      </c>
      <c r="I23" s="39">
        <v>728.05700000000002</v>
      </c>
      <c r="J23" s="39">
        <v>555.50800000000004</v>
      </c>
      <c r="K23" s="39">
        <v>2236.2939999999999</v>
      </c>
      <c r="L23" s="39">
        <v>4976.9009999999998</v>
      </c>
      <c r="M23" s="39">
        <v>5036.1400000000003</v>
      </c>
      <c r="N23" s="39">
        <v>1713.027</v>
      </c>
      <c r="O23" s="39">
        <v>1171.4849999999999</v>
      </c>
      <c r="P23" s="39">
        <v>1283.79</v>
      </c>
      <c r="Q23" s="39">
        <v>4638.6719999999996</v>
      </c>
      <c r="R23" s="39">
        <v>2546.4989999999998</v>
      </c>
      <c r="S23" s="39">
        <v>1371.797</v>
      </c>
      <c r="T23" s="39">
        <v>5830.3639999999996</v>
      </c>
      <c r="U23" s="39">
        <v>1412.1</v>
      </c>
      <c r="V23" s="39">
        <v>1197.8900000000001</v>
      </c>
      <c r="W23" s="39">
        <v>7152.0919999999996</v>
      </c>
      <c r="X23" s="39">
        <v>4335.085</v>
      </c>
      <c r="Y23" s="39">
        <v>18244.258000000002</v>
      </c>
      <c r="Z23" s="39">
        <v>49171.834999999999</v>
      </c>
      <c r="AA23" s="39">
        <v>18736.467000000001</v>
      </c>
      <c r="AB23" s="39">
        <v>6641.7219999999998</v>
      </c>
      <c r="AC23" s="39">
        <v>2889.308</v>
      </c>
      <c r="AD23" s="39">
        <v>2722.489</v>
      </c>
      <c r="AE23" s="39">
        <v>11840.064</v>
      </c>
      <c r="AF23" s="39">
        <v>23030.15</v>
      </c>
      <c r="AG23" s="39">
        <v>4120.7830000000004</v>
      </c>
      <c r="AH23" s="39">
        <v>63546.783000000003</v>
      </c>
      <c r="AI23" s="39">
        <v>34161.116000000002</v>
      </c>
      <c r="AJ23" s="39">
        <v>26824.241999999998</v>
      </c>
      <c r="AK23" s="39">
        <v>48644.087</v>
      </c>
      <c r="AL23" s="39">
        <v>9060.9249999999993</v>
      </c>
      <c r="AM23" s="39">
        <v>592.29999999999995</v>
      </c>
    </row>
    <row r="24" spans="1:39" ht="13.15" hidden="1" outlineLevel="1" x14ac:dyDescent="0.4">
      <c r="A24" s="194"/>
      <c r="B24" s="37" t="s">
        <v>557</v>
      </c>
      <c r="C24" s="36" t="s">
        <v>7</v>
      </c>
      <c r="D24" s="38">
        <v>2649.9409999999998</v>
      </c>
      <c r="E24" s="38">
        <v>3221.1390000000001</v>
      </c>
      <c r="F24" s="38">
        <v>948.19299999999998</v>
      </c>
      <c r="G24" s="38">
        <v>257.125</v>
      </c>
      <c r="H24" s="38">
        <v>6372.308</v>
      </c>
      <c r="I24" s="38">
        <v>1573.1420000000001</v>
      </c>
      <c r="J24" s="38">
        <v>1201.461</v>
      </c>
      <c r="K24" s="38">
        <v>1655.335</v>
      </c>
      <c r="L24" s="38">
        <v>569.36</v>
      </c>
      <c r="M24" s="38">
        <v>2319.4319999999998</v>
      </c>
      <c r="N24" s="38">
        <v>2835.4319999999998</v>
      </c>
      <c r="O24" s="38">
        <v>2004.0050000000001</v>
      </c>
      <c r="P24" s="38">
        <v>1185.0160000000001</v>
      </c>
      <c r="Q24" s="38">
        <v>4768.0050000000001</v>
      </c>
      <c r="R24" s="38">
        <v>898.51900000000001</v>
      </c>
      <c r="S24" s="38">
        <v>1887.0509999999999</v>
      </c>
      <c r="T24" s="38">
        <v>2238.107</v>
      </c>
      <c r="U24" s="38">
        <v>3364.0529999999999</v>
      </c>
      <c r="V24" s="38">
        <v>802.33900000000006</v>
      </c>
      <c r="W24" s="38">
        <v>4652.3639999999996</v>
      </c>
      <c r="X24" s="38">
        <v>6010.9430000000002</v>
      </c>
      <c r="Y24" s="38">
        <v>11789.334000000001</v>
      </c>
      <c r="Z24" s="38">
        <v>22347.937000000002</v>
      </c>
      <c r="AA24" s="38">
        <v>10673.811</v>
      </c>
      <c r="AB24" s="38">
        <v>2209.692</v>
      </c>
      <c r="AC24" s="38">
        <v>1503.6320000000001</v>
      </c>
      <c r="AD24" s="38">
        <v>772.16099999999994</v>
      </c>
      <c r="AE24" s="38">
        <v>3805.3510000000001</v>
      </c>
      <c r="AF24" s="38">
        <v>6314.723</v>
      </c>
      <c r="AG24" s="38">
        <v>2266.424</v>
      </c>
      <c r="AH24" s="38">
        <v>14482.308000000001</v>
      </c>
      <c r="AI24" s="38">
        <v>20789.189999999999</v>
      </c>
      <c r="AJ24" s="38">
        <v>17635.466</v>
      </c>
      <c r="AK24" s="38">
        <v>10431.849</v>
      </c>
      <c r="AL24" s="38">
        <v>4605.5290000000005</v>
      </c>
      <c r="AM24" s="38">
        <v>586.79999999999995</v>
      </c>
    </row>
    <row r="25" spans="1:39" ht="13.15" hidden="1" outlineLevel="1" x14ac:dyDescent="0.4">
      <c r="A25" s="194"/>
      <c r="B25" s="37" t="s">
        <v>558</v>
      </c>
      <c r="C25" s="36" t="s">
        <v>7</v>
      </c>
      <c r="D25" s="39">
        <v>1128.577</v>
      </c>
      <c r="E25" s="39">
        <v>81.191000000000003</v>
      </c>
      <c r="F25" s="39">
        <v>201.083</v>
      </c>
      <c r="G25" s="39">
        <v>14.013999999999999</v>
      </c>
      <c r="H25" s="39">
        <v>1876.414</v>
      </c>
      <c r="I25" s="39">
        <v>2611.241</v>
      </c>
      <c r="J25" s="39">
        <v>516.44299999999998</v>
      </c>
      <c r="K25" s="39">
        <v>620.83699999999999</v>
      </c>
      <c r="L25" s="39">
        <v>132.16800000000001</v>
      </c>
      <c r="M25" s="39">
        <v>621.83399999999995</v>
      </c>
      <c r="N25" s="39">
        <v>561.38800000000003</v>
      </c>
      <c r="O25" s="39">
        <v>798.13199999999995</v>
      </c>
      <c r="P25" s="39">
        <v>185.92599999999999</v>
      </c>
      <c r="Q25" s="39">
        <v>1546.194</v>
      </c>
      <c r="R25" s="39">
        <v>308.59800000000001</v>
      </c>
      <c r="S25" s="39">
        <v>436.79700000000003</v>
      </c>
      <c r="T25" s="39">
        <v>497.62599999999998</v>
      </c>
      <c r="U25" s="39">
        <v>866.60599999999999</v>
      </c>
      <c r="V25" s="39">
        <v>90.93</v>
      </c>
      <c r="W25" s="39">
        <v>1223.2059999999999</v>
      </c>
      <c r="X25" s="39">
        <v>1296.4069999999999</v>
      </c>
      <c r="Y25" s="39">
        <v>4447.5159999999996</v>
      </c>
      <c r="Z25" s="39">
        <v>12089.808999999999</v>
      </c>
      <c r="AA25" s="39">
        <v>4549.7359999999999</v>
      </c>
      <c r="AB25" s="39">
        <v>4338.5230000000001</v>
      </c>
      <c r="AC25" s="39">
        <v>626.28099999999995</v>
      </c>
      <c r="AD25" s="39">
        <v>704.80399999999997</v>
      </c>
      <c r="AE25" s="39">
        <v>1700.0250000000001</v>
      </c>
      <c r="AF25" s="39">
        <v>4229.8680000000004</v>
      </c>
      <c r="AG25" s="39">
        <v>513.09500000000003</v>
      </c>
      <c r="AH25" s="39">
        <v>8301.2900000000009</v>
      </c>
      <c r="AI25" s="39">
        <v>9749.7440000000006</v>
      </c>
      <c r="AJ25" s="39">
        <v>8609.4369999999999</v>
      </c>
      <c r="AK25" s="39">
        <v>8249.3169999999991</v>
      </c>
      <c r="AL25" s="39">
        <v>2199.5839999999998</v>
      </c>
      <c r="AM25" s="39">
        <v>1258.7</v>
      </c>
    </row>
    <row r="26" spans="1:39" ht="13.15" hidden="1" outlineLevel="1" x14ac:dyDescent="0.4">
      <c r="A26" s="194"/>
      <c r="B26" s="37" t="s">
        <v>559</v>
      </c>
      <c r="C26" s="36" t="s">
        <v>7</v>
      </c>
      <c r="D26" s="38">
        <v>596.38099999999997</v>
      </c>
      <c r="E26" s="38">
        <v>31.294</v>
      </c>
      <c r="F26" s="38">
        <v>112.99</v>
      </c>
      <c r="G26" s="38">
        <v>45.402999999999999</v>
      </c>
      <c r="H26" s="38">
        <v>530.07399999999996</v>
      </c>
      <c r="I26" s="38">
        <v>371.87099999999998</v>
      </c>
      <c r="J26" s="38">
        <v>213.99799999999999</v>
      </c>
      <c r="K26" s="38">
        <v>254.12700000000001</v>
      </c>
      <c r="L26" s="38">
        <v>245.61199999999999</v>
      </c>
      <c r="M26" s="38">
        <v>289.11700000000002</v>
      </c>
      <c r="N26" s="38">
        <v>530.40499999999997</v>
      </c>
      <c r="O26" s="38">
        <v>307.09699999999998</v>
      </c>
      <c r="P26" s="38">
        <v>631.60900000000004</v>
      </c>
      <c r="Q26" s="38">
        <v>766.50199999999995</v>
      </c>
      <c r="R26" s="38">
        <v>221.20099999999999</v>
      </c>
      <c r="S26" s="38">
        <v>628.95699999999999</v>
      </c>
      <c r="T26" s="38">
        <v>678.34199999999998</v>
      </c>
      <c r="U26" s="38">
        <v>1394.5630000000001</v>
      </c>
      <c r="V26" s="38">
        <v>78.114999999999995</v>
      </c>
      <c r="W26" s="38">
        <v>643.23</v>
      </c>
      <c r="X26" s="38">
        <v>851.72699999999998</v>
      </c>
      <c r="Y26" s="38">
        <v>1577.6949999999999</v>
      </c>
      <c r="Z26" s="38">
        <v>4889.2389999999996</v>
      </c>
      <c r="AA26" s="38">
        <v>2204.3000000000002</v>
      </c>
      <c r="AB26" s="38">
        <v>680.40099999999995</v>
      </c>
      <c r="AC26" s="38">
        <v>211.02799999999999</v>
      </c>
      <c r="AD26" s="38">
        <v>369.45100000000002</v>
      </c>
      <c r="AE26" s="38">
        <v>884.91300000000001</v>
      </c>
      <c r="AF26" s="38">
        <v>1058.992</v>
      </c>
      <c r="AG26" s="38">
        <v>320.697</v>
      </c>
      <c r="AH26" s="38">
        <v>2869.01</v>
      </c>
      <c r="AI26" s="38">
        <v>3348.308</v>
      </c>
      <c r="AJ26" s="38">
        <v>2510.5010000000002</v>
      </c>
      <c r="AK26" s="38">
        <v>2169.9160000000002</v>
      </c>
      <c r="AL26" s="38">
        <v>621.29499999999996</v>
      </c>
      <c r="AM26" s="38">
        <v>149.4</v>
      </c>
    </row>
    <row r="27" spans="1:39" ht="13.15" hidden="1" outlineLevel="1" x14ac:dyDescent="0.4">
      <c r="A27" s="194"/>
      <c r="B27" s="37" t="s">
        <v>560</v>
      </c>
      <c r="C27" s="36" t="s">
        <v>7</v>
      </c>
      <c r="D27" s="39">
        <v>126.873</v>
      </c>
      <c r="E27" s="39">
        <v>28.433</v>
      </c>
      <c r="F27" s="39">
        <v>48.518000000000001</v>
      </c>
      <c r="G27" s="39">
        <v>7.67</v>
      </c>
      <c r="H27" s="39">
        <v>346.89</v>
      </c>
      <c r="I27" s="39">
        <v>174.29499999999999</v>
      </c>
      <c r="J27" s="39">
        <v>183.66399999999999</v>
      </c>
      <c r="K27" s="39">
        <v>213.15899999999999</v>
      </c>
      <c r="L27" s="39">
        <v>0.97199999999999998</v>
      </c>
      <c r="M27" s="39">
        <v>609.65899999999999</v>
      </c>
      <c r="N27" s="39">
        <v>371.63200000000001</v>
      </c>
      <c r="O27" s="39">
        <v>198.60400000000001</v>
      </c>
      <c r="P27" s="39">
        <v>264.601</v>
      </c>
      <c r="Q27" s="39">
        <v>767.779</v>
      </c>
      <c r="R27" s="39">
        <v>174.376</v>
      </c>
      <c r="S27" s="39">
        <v>477.26900000000001</v>
      </c>
      <c r="T27" s="39">
        <v>375.02300000000002</v>
      </c>
      <c r="U27" s="39">
        <v>441.45600000000002</v>
      </c>
      <c r="V27" s="39">
        <v>22.748999999999999</v>
      </c>
      <c r="W27" s="39">
        <v>473.976</v>
      </c>
      <c r="X27" s="39">
        <v>593.66999999999996</v>
      </c>
      <c r="Y27" s="39">
        <v>1110.087</v>
      </c>
      <c r="Z27" s="39">
        <v>2738.8290000000002</v>
      </c>
      <c r="AA27" s="39">
        <v>1211.116</v>
      </c>
      <c r="AB27" s="39">
        <v>562.68200000000002</v>
      </c>
      <c r="AC27" s="39">
        <v>199.93100000000001</v>
      </c>
      <c r="AD27" s="39">
        <v>218.001</v>
      </c>
      <c r="AE27" s="39">
        <v>467.21699999999998</v>
      </c>
      <c r="AF27" s="39">
        <v>910.08399999999995</v>
      </c>
      <c r="AG27" s="39">
        <v>140.96600000000001</v>
      </c>
      <c r="AH27" s="39">
        <v>2311.4540000000002</v>
      </c>
      <c r="AI27" s="39">
        <v>1529.377</v>
      </c>
      <c r="AJ27" s="39">
        <v>1785.309</v>
      </c>
      <c r="AK27" s="39">
        <v>1575.174</v>
      </c>
      <c r="AL27" s="39">
        <v>541.17200000000003</v>
      </c>
      <c r="AM27" s="39">
        <v>31.5</v>
      </c>
    </row>
    <row r="28" spans="1:39" ht="13.15" hidden="1" outlineLevel="1" x14ac:dyDescent="0.4">
      <c r="A28" s="194"/>
      <c r="B28" s="37" t="s">
        <v>561</v>
      </c>
      <c r="C28" s="36" t="s">
        <v>7</v>
      </c>
      <c r="D28" s="38">
        <v>5339.24</v>
      </c>
      <c r="E28" s="38">
        <v>240.648</v>
      </c>
      <c r="F28" s="38">
        <v>966.81700000000001</v>
      </c>
      <c r="G28" s="38">
        <v>51.131</v>
      </c>
      <c r="H28" s="38">
        <v>14399.262000000001</v>
      </c>
      <c r="I28" s="38">
        <v>3903.3510000000001</v>
      </c>
      <c r="J28" s="38">
        <v>1561.4380000000001</v>
      </c>
      <c r="K28" s="38">
        <v>4090.7730000000001</v>
      </c>
      <c r="L28" s="38">
        <v>3039.8380000000002</v>
      </c>
      <c r="M28" s="38">
        <v>8265.7950000000001</v>
      </c>
      <c r="N28" s="38">
        <v>3888.0390000000002</v>
      </c>
      <c r="O28" s="38">
        <v>3665.328</v>
      </c>
      <c r="P28" s="38">
        <v>4322.8599999999997</v>
      </c>
      <c r="Q28" s="38">
        <v>7564.7849999999999</v>
      </c>
      <c r="R28" s="38">
        <v>1912.5840000000001</v>
      </c>
      <c r="S28" s="38">
        <v>2847.2510000000002</v>
      </c>
      <c r="T28" s="38">
        <v>6387.6239999999998</v>
      </c>
      <c r="U28" s="38">
        <v>8455.5020000000004</v>
      </c>
      <c r="V28" s="38">
        <v>3317.6280000000002</v>
      </c>
      <c r="W28" s="38">
        <v>6750.4309999999996</v>
      </c>
      <c r="X28" s="38">
        <v>11375.191000000001</v>
      </c>
      <c r="Y28" s="38">
        <v>30622.271000000001</v>
      </c>
      <c r="Z28" s="38">
        <v>78153.312999999995</v>
      </c>
      <c r="AA28" s="38">
        <v>27160.449000000001</v>
      </c>
      <c r="AB28" s="38">
        <v>34242.980000000003</v>
      </c>
      <c r="AC28" s="38">
        <v>6578.3549999999996</v>
      </c>
      <c r="AD28" s="38">
        <v>4208.6189999999997</v>
      </c>
      <c r="AE28" s="38">
        <v>12857.812</v>
      </c>
      <c r="AF28" s="38">
        <v>23197.249</v>
      </c>
      <c r="AG28" s="38">
        <v>4505.6260000000002</v>
      </c>
      <c r="AH28" s="38">
        <v>60845.470999999998</v>
      </c>
      <c r="AI28" s="38">
        <v>54256.705000000002</v>
      </c>
      <c r="AJ28" s="38">
        <v>50176.737000000001</v>
      </c>
      <c r="AK28" s="38">
        <v>56091.44</v>
      </c>
      <c r="AL28" s="38">
        <v>19922.588</v>
      </c>
      <c r="AM28" s="38">
        <v>10288.799999999999</v>
      </c>
    </row>
    <row r="29" spans="1:39" ht="13.15" hidden="1" outlineLevel="1" x14ac:dyDescent="0.4">
      <c r="A29" s="194"/>
      <c r="B29" s="37" t="s">
        <v>562</v>
      </c>
      <c r="C29" s="36" t="s">
        <v>7</v>
      </c>
      <c r="D29" s="39">
        <v>2357.4259999999999</v>
      </c>
      <c r="E29" s="39">
        <v>131.08099999999999</v>
      </c>
      <c r="F29" s="39">
        <v>318.61599999999999</v>
      </c>
      <c r="G29" s="39">
        <v>27.507000000000001</v>
      </c>
      <c r="H29" s="39">
        <v>2771.5680000000002</v>
      </c>
      <c r="I29" s="39">
        <v>355.75799999999998</v>
      </c>
      <c r="J29" s="39">
        <v>1608.989</v>
      </c>
      <c r="K29" s="39">
        <v>2713.8159999999998</v>
      </c>
      <c r="L29" s="39">
        <v>126.782</v>
      </c>
      <c r="M29" s="39">
        <v>2352.2860000000001</v>
      </c>
      <c r="N29" s="39">
        <v>1209.934</v>
      </c>
      <c r="O29" s="39">
        <v>1005.798</v>
      </c>
      <c r="P29" s="39">
        <v>1851.8040000000001</v>
      </c>
      <c r="Q29" s="39">
        <v>3642.4670000000001</v>
      </c>
      <c r="R29" s="39">
        <v>959.99599999999998</v>
      </c>
      <c r="S29" s="39">
        <v>2047.1379999999999</v>
      </c>
      <c r="T29" s="39">
        <v>4645.2560000000003</v>
      </c>
      <c r="U29" s="39">
        <v>5641.8770000000004</v>
      </c>
      <c r="V29" s="39">
        <v>1215.3620000000001</v>
      </c>
      <c r="W29" s="39">
        <v>2275.2600000000002</v>
      </c>
      <c r="X29" s="39">
        <v>3143.73</v>
      </c>
      <c r="Y29" s="39">
        <v>17429.246999999999</v>
      </c>
      <c r="Z29" s="39">
        <v>29421.761999999999</v>
      </c>
      <c r="AA29" s="39">
        <v>12475.38</v>
      </c>
      <c r="AB29" s="39">
        <v>5730.8410000000003</v>
      </c>
      <c r="AC29" s="39">
        <v>6333.9920000000002</v>
      </c>
      <c r="AD29" s="39">
        <v>1634.4939999999999</v>
      </c>
      <c r="AE29" s="39">
        <v>10371.013999999999</v>
      </c>
      <c r="AF29" s="39">
        <v>7220.3280000000004</v>
      </c>
      <c r="AG29" s="39">
        <v>3517.482</v>
      </c>
      <c r="AH29" s="39">
        <v>30149.315999999999</v>
      </c>
      <c r="AI29" s="39">
        <v>13934.083000000001</v>
      </c>
      <c r="AJ29" s="39">
        <v>18532.106</v>
      </c>
      <c r="AK29" s="39">
        <v>38108.51</v>
      </c>
      <c r="AL29" s="39">
        <v>8240.5120000000006</v>
      </c>
      <c r="AM29" s="39">
        <v>191</v>
      </c>
    </row>
    <row r="30" spans="1:39" ht="13.15" hidden="1" outlineLevel="1" x14ac:dyDescent="0.4">
      <c r="A30" s="194"/>
      <c r="B30" s="37" t="s">
        <v>563</v>
      </c>
      <c r="C30" s="36" t="s">
        <v>7</v>
      </c>
      <c r="D30" s="38">
        <v>7413.3389999999999</v>
      </c>
      <c r="E30" s="38">
        <v>2809.7269999999999</v>
      </c>
      <c r="F30" s="38">
        <v>2381.56</v>
      </c>
      <c r="G30" s="38">
        <v>1695.34</v>
      </c>
      <c r="H30" s="38">
        <v>27433.323</v>
      </c>
      <c r="I30" s="38">
        <v>5906.7110000000002</v>
      </c>
      <c r="J30" s="38">
        <v>2278.2829999999999</v>
      </c>
      <c r="K30" s="38">
        <v>9654.8289999999997</v>
      </c>
      <c r="L30" s="38">
        <v>3181.9380000000001</v>
      </c>
      <c r="M30" s="38">
        <v>16251.985000000001</v>
      </c>
      <c r="N30" s="38">
        <v>9958.5949999999993</v>
      </c>
      <c r="O30" s="38">
        <v>5343.6980000000003</v>
      </c>
      <c r="P30" s="38">
        <v>3663.739</v>
      </c>
      <c r="Q30" s="38">
        <v>19051.941999999999</v>
      </c>
      <c r="R30" s="38">
        <v>9513.7129999999997</v>
      </c>
      <c r="S30" s="38">
        <v>5518.5789999999997</v>
      </c>
      <c r="T30" s="38">
        <v>12987.161</v>
      </c>
      <c r="U30" s="38">
        <v>14395.539000000001</v>
      </c>
      <c r="V30" s="38">
        <v>10765.63</v>
      </c>
      <c r="W30" s="38">
        <v>14415.483</v>
      </c>
      <c r="X30" s="38">
        <v>24007.449000000001</v>
      </c>
      <c r="Y30" s="38">
        <v>77927.523000000001</v>
      </c>
      <c r="Z30" s="38">
        <v>177011.823</v>
      </c>
      <c r="AA30" s="38">
        <v>77444.254000000001</v>
      </c>
      <c r="AB30" s="38">
        <v>50052.286</v>
      </c>
      <c r="AC30" s="38">
        <v>23059.29</v>
      </c>
      <c r="AD30" s="38">
        <v>22948.798999999999</v>
      </c>
      <c r="AE30" s="38">
        <v>50920.673999999999</v>
      </c>
      <c r="AF30" s="38">
        <v>100830.29</v>
      </c>
      <c r="AG30" s="38">
        <v>19929.484</v>
      </c>
      <c r="AH30" s="38">
        <v>186381.31</v>
      </c>
      <c r="AI30" s="38">
        <v>89900.501999999993</v>
      </c>
      <c r="AJ30" s="38">
        <v>134724.217</v>
      </c>
      <c r="AK30" s="38">
        <v>147082.33799999999</v>
      </c>
      <c r="AL30" s="38">
        <v>46832.006000000001</v>
      </c>
      <c r="AM30" s="38">
        <v>10113.6</v>
      </c>
    </row>
    <row r="31" spans="1:39" ht="13.15" hidden="1" outlineLevel="1" x14ac:dyDescent="0.4">
      <c r="A31" s="194"/>
      <c r="B31" s="37" t="s">
        <v>564</v>
      </c>
      <c r="C31" s="36" t="s">
        <v>7</v>
      </c>
      <c r="D31" s="39">
        <v>450.34500000000003</v>
      </c>
      <c r="E31" s="39">
        <v>235.54499999999999</v>
      </c>
      <c r="F31" s="39">
        <v>173.67599999999999</v>
      </c>
      <c r="G31" s="39">
        <v>0.28399999999999997</v>
      </c>
      <c r="H31" s="39">
        <v>507.274</v>
      </c>
      <c r="I31" s="39">
        <v>484.88099999999997</v>
      </c>
      <c r="J31" s="39">
        <v>91.305000000000007</v>
      </c>
      <c r="K31" s="39">
        <v>102.057</v>
      </c>
      <c r="L31" s="39">
        <v>44.593000000000004</v>
      </c>
      <c r="M31" s="39">
        <v>267.88799999999998</v>
      </c>
      <c r="N31" s="39">
        <v>205.422</v>
      </c>
      <c r="O31" s="39">
        <v>185.733</v>
      </c>
      <c r="P31" s="39">
        <v>108.274</v>
      </c>
      <c r="Q31" s="39">
        <v>397.30599999999998</v>
      </c>
      <c r="R31" s="39">
        <v>100.18300000000001</v>
      </c>
      <c r="S31" s="39">
        <v>176.68199999999999</v>
      </c>
      <c r="T31" s="39">
        <v>244.53</v>
      </c>
      <c r="U31" s="39">
        <v>128.16800000000001</v>
      </c>
      <c r="V31" s="39">
        <v>40.704999999999998</v>
      </c>
      <c r="W31" s="39">
        <v>336.21800000000002</v>
      </c>
      <c r="X31" s="39">
        <v>847.85</v>
      </c>
      <c r="Y31" s="39">
        <v>821.28300000000002</v>
      </c>
      <c r="Z31" s="39">
        <v>2752.355</v>
      </c>
      <c r="AA31" s="39">
        <v>1203.4649999999999</v>
      </c>
      <c r="AB31" s="39">
        <v>737.37599999999998</v>
      </c>
      <c r="AC31" s="39">
        <v>263.37200000000001</v>
      </c>
      <c r="AD31" s="39">
        <v>348.59899999999999</v>
      </c>
      <c r="AE31" s="39">
        <v>684.92200000000003</v>
      </c>
      <c r="AF31" s="39">
        <v>1068.0650000000001</v>
      </c>
      <c r="AG31" s="39">
        <v>208.678</v>
      </c>
      <c r="AH31" s="39">
        <v>1656.952</v>
      </c>
      <c r="AI31" s="39">
        <v>2335.4760000000001</v>
      </c>
      <c r="AJ31" s="39">
        <v>1473.605</v>
      </c>
      <c r="AK31" s="39">
        <v>1269.1659999999999</v>
      </c>
      <c r="AL31" s="39">
        <v>458.012</v>
      </c>
      <c r="AM31" s="39">
        <v>68.099999999999994</v>
      </c>
    </row>
    <row r="32" spans="1:39" ht="13.15" hidden="1" outlineLevel="1" x14ac:dyDescent="0.4">
      <c r="A32" s="194"/>
      <c r="B32" s="167" t="s">
        <v>565</v>
      </c>
      <c r="C32" s="36" t="s">
        <v>7</v>
      </c>
      <c r="D32" s="38">
        <v>85.736000000000004</v>
      </c>
      <c r="E32" s="38">
        <v>2.0590000000000002</v>
      </c>
      <c r="F32" s="38">
        <v>4.8620000000000001</v>
      </c>
      <c r="G32" s="38">
        <v>2.0830000000000002</v>
      </c>
      <c r="H32" s="38">
        <v>158.001</v>
      </c>
      <c r="I32" s="38">
        <v>10.647</v>
      </c>
      <c r="J32" s="38">
        <v>16.896999999999998</v>
      </c>
      <c r="K32" s="38">
        <v>20.356999999999999</v>
      </c>
      <c r="L32" s="38">
        <v>0.27500000000000002</v>
      </c>
      <c r="M32" s="38">
        <v>72.959999999999994</v>
      </c>
      <c r="N32" s="38">
        <v>13.759</v>
      </c>
      <c r="O32" s="38">
        <v>37.378999999999998</v>
      </c>
      <c r="P32" s="38">
        <v>2.9620000000000002</v>
      </c>
      <c r="Q32" s="38">
        <v>44.548000000000002</v>
      </c>
      <c r="R32" s="38">
        <v>16.417000000000002</v>
      </c>
      <c r="S32" s="38">
        <v>2.9550000000000001</v>
      </c>
      <c r="T32" s="38">
        <v>12.170999999999999</v>
      </c>
      <c r="U32" s="38">
        <v>2.2330000000000001</v>
      </c>
      <c r="V32" s="38">
        <v>1.546</v>
      </c>
      <c r="W32" s="38">
        <v>47.59</v>
      </c>
      <c r="X32" s="38">
        <v>73.997</v>
      </c>
      <c r="Y32" s="38">
        <v>211.66499999999999</v>
      </c>
      <c r="Z32" s="38">
        <v>1150.711</v>
      </c>
      <c r="AA32" s="38">
        <v>355.91899999999998</v>
      </c>
      <c r="AB32" s="38">
        <v>554.75</v>
      </c>
      <c r="AC32" s="38">
        <v>100.631</v>
      </c>
      <c r="AD32" s="38">
        <v>79.908000000000001</v>
      </c>
      <c r="AE32" s="38">
        <v>103.801</v>
      </c>
      <c r="AF32" s="38">
        <v>4589.9040000000005</v>
      </c>
      <c r="AG32" s="38">
        <v>19.87</v>
      </c>
      <c r="AH32" s="38">
        <v>787.59400000000005</v>
      </c>
      <c r="AI32" s="38">
        <v>1466.6289999999999</v>
      </c>
      <c r="AJ32" s="38">
        <v>751.68899999999996</v>
      </c>
      <c r="AK32" s="38">
        <v>632.09100000000001</v>
      </c>
      <c r="AL32" s="38">
        <v>103.51600000000001</v>
      </c>
      <c r="AM32" s="38">
        <v>183.2</v>
      </c>
    </row>
    <row r="33" spans="1:39" ht="13.15" hidden="1" outlineLevel="1" x14ac:dyDescent="0.4">
      <c r="A33" s="194"/>
      <c r="B33" s="37" t="s">
        <v>566</v>
      </c>
      <c r="C33" s="36" t="s">
        <v>7</v>
      </c>
      <c r="D33" s="39">
        <v>289.75299999999999</v>
      </c>
      <c r="E33" s="39">
        <v>156.33199999999999</v>
      </c>
      <c r="F33" s="39">
        <v>10.848000000000001</v>
      </c>
      <c r="G33" s="39">
        <v>37.212000000000003</v>
      </c>
      <c r="H33" s="39">
        <v>993.53499999999997</v>
      </c>
      <c r="I33" s="39">
        <v>286.09899999999999</v>
      </c>
      <c r="J33" s="39">
        <v>218.828</v>
      </c>
      <c r="K33" s="39">
        <v>223.89500000000001</v>
      </c>
      <c r="L33" s="39">
        <v>31.32</v>
      </c>
      <c r="M33" s="39">
        <v>293.00400000000002</v>
      </c>
      <c r="N33" s="39">
        <v>200.18600000000001</v>
      </c>
      <c r="O33" s="39">
        <v>248.16499999999999</v>
      </c>
      <c r="P33" s="39">
        <v>70.900999999999996</v>
      </c>
      <c r="Q33" s="39">
        <v>504.45800000000003</v>
      </c>
      <c r="R33" s="39">
        <v>142.92599999999999</v>
      </c>
      <c r="S33" s="39">
        <v>183.035</v>
      </c>
      <c r="T33" s="39">
        <v>231.452</v>
      </c>
      <c r="U33" s="39">
        <v>37.616999999999997</v>
      </c>
      <c r="V33" s="39">
        <v>170.25</v>
      </c>
      <c r="W33" s="39">
        <v>328.97699999999998</v>
      </c>
      <c r="X33" s="39">
        <v>878.73199999999997</v>
      </c>
      <c r="Y33" s="39">
        <v>1350.8389999999999</v>
      </c>
      <c r="Z33" s="39">
        <v>3390.779</v>
      </c>
      <c r="AA33" s="39">
        <v>1250.646</v>
      </c>
      <c r="AB33" s="39">
        <v>1337.73</v>
      </c>
      <c r="AC33" s="39">
        <v>274.72399999999999</v>
      </c>
      <c r="AD33" s="39">
        <v>200.59</v>
      </c>
      <c r="AE33" s="39">
        <v>422.36500000000001</v>
      </c>
      <c r="AF33" s="39">
        <v>1013.146</v>
      </c>
      <c r="AG33" s="39">
        <v>188.47499999999999</v>
      </c>
      <c r="AH33" s="39">
        <v>2107.5859999999998</v>
      </c>
      <c r="AI33" s="39">
        <v>2068.7849999999999</v>
      </c>
      <c r="AJ33" s="39">
        <v>1808.68</v>
      </c>
      <c r="AK33" s="39">
        <v>1717.001</v>
      </c>
      <c r="AL33" s="39">
        <v>891.61900000000003</v>
      </c>
      <c r="AM33" s="39">
        <v>21.6</v>
      </c>
    </row>
    <row r="34" spans="1:39" ht="13.15" hidden="1" outlineLevel="1" x14ac:dyDescent="0.4">
      <c r="A34" s="194"/>
      <c r="B34" s="37" t="s">
        <v>567</v>
      </c>
      <c r="C34" s="36" t="s">
        <v>7</v>
      </c>
      <c r="D34" s="38">
        <v>34.552</v>
      </c>
      <c r="E34" s="38">
        <v>2.375</v>
      </c>
      <c r="F34" s="38">
        <v>2.6379999999999999</v>
      </c>
      <c r="G34" s="38">
        <v>2.367</v>
      </c>
      <c r="H34" s="38">
        <v>71.149000000000001</v>
      </c>
      <c r="I34" s="38">
        <v>5.5460000000000003</v>
      </c>
      <c r="J34" s="38">
        <v>3.8</v>
      </c>
      <c r="K34" s="38">
        <v>35.561999999999998</v>
      </c>
      <c r="L34" s="38">
        <v>2.6150000000000002</v>
      </c>
      <c r="M34" s="38">
        <v>35.036999999999999</v>
      </c>
      <c r="N34" s="38">
        <v>28.640999999999998</v>
      </c>
      <c r="O34" s="38">
        <v>16.744</v>
      </c>
      <c r="P34" s="38">
        <v>0.06</v>
      </c>
      <c r="Q34" s="38">
        <v>19.805</v>
      </c>
      <c r="R34" s="38">
        <v>62.613999999999997</v>
      </c>
      <c r="S34" s="38">
        <v>9.5679999999999996</v>
      </c>
      <c r="T34" s="38">
        <v>14.71</v>
      </c>
      <c r="U34" s="38">
        <v>13.494999999999999</v>
      </c>
      <c r="V34" s="38">
        <v>14.522</v>
      </c>
      <c r="W34" s="38">
        <v>166.57400000000001</v>
      </c>
      <c r="X34" s="38">
        <v>73.75</v>
      </c>
      <c r="Y34" s="38">
        <v>174.749</v>
      </c>
      <c r="Z34" s="38">
        <v>520.46600000000001</v>
      </c>
      <c r="AA34" s="38">
        <v>480.00799999999998</v>
      </c>
      <c r="AB34" s="38">
        <v>283.50599999999997</v>
      </c>
      <c r="AC34" s="38">
        <v>38.664999999999999</v>
      </c>
      <c r="AD34" s="38">
        <v>115.599</v>
      </c>
      <c r="AE34" s="38">
        <v>95.691000000000003</v>
      </c>
      <c r="AF34" s="38">
        <v>324.95600000000002</v>
      </c>
      <c r="AG34" s="38">
        <v>6.4349999999999996</v>
      </c>
      <c r="AH34" s="38">
        <v>641.86800000000005</v>
      </c>
      <c r="AI34" s="38">
        <v>441.15300000000002</v>
      </c>
      <c r="AJ34" s="38">
        <v>457.255</v>
      </c>
      <c r="AK34" s="38">
        <v>430.06200000000001</v>
      </c>
      <c r="AL34" s="38">
        <v>312.94200000000001</v>
      </c>
      <c r="AM34" s="38">
        <v>25.7</v>
      </c>
    </row>
    <row r="35" spans="1:39" ht="13.15" hidden="1" outlineLevel="1" x14ac:dyDescent="0.4">
      <c r="A35" s="195"/>
      <c r="B35" s="37" t="s">
        <v>568</v>
      </c>
      <c r="C35" s="36" t="s">
        <v>7</v>
      </c>
      <c r="D35" s="39">
        <v>955.5</v>
      </c>
      <c r="E35" s="39">
        <v>1068.2560000000001</v>
      </c>
      <c r="F35" s="39">
        <v>72.441999999999993</v>
      </c>
      <c r="G35" s="39">
        <v>48.338000000000001</v>
      </c>
      <c r="H35" s="39">
        <v>1155.0450000000001</v>
      </c>
      <c r="I35" s="39">
        <v>1986.3409999999999</v>
      </c>
      <c r="J35" s="39">
        <v>395.63499999999999</v>
      </c>
      <c r="K35" s="39">
        <v>230.38</v>
      </c>
      <c r="L35" s="39">
        <v>92.506</v>
      </c>
      <c r="M35" s="39">
        <v>558.56100000000004</v>
      </c>
      <c r="N35" s="39">
        <v>499.54899999999998</v>
      </c>
      <c r="O35" s="39">
        <v>416.35399999999998</v>
      </c>
      <c r="P35" s="39">
        <v>615.67700000000002</v>
      </c>
      <c r="Q35" s="39">
        <v>751.61900000000003</v>
      </c>
      <c r="R35" s="39">
        <v>429.36599999999999</v>
      </c>
      <c r="S35" s="39">
        <v>787.54100000000005</v>
      </c>
      <c r="T35" s="39">
        <v>495.70600000000002</v>
      </c>
      <c r="U35" s="39">
        <v>2057.3519999999999</v>
      </c>
      <c r="V35" s="39">
        <v>506.81900000000002</v>
      </c>
      <c r="W35" s="39">
        <v>1283.4359999999999</v>
      </c>
      <c r="X35" s="39">
        <v>2059.9160000000002</v>
      </c>
      <c r="Y35" s="39">
        <v>2945.9560000000001</v>
      </c>
      <c r="Z35" s="39">
        <v>9802.2430000000004</v>
      </c>
      <c r="AA35" s="39">
        <v>4077.3139999999999</v>
      </c>
      <c r="AB35" s="39">
        <v>1103.33</v>
      </c>
      <c r="AC35" s="39">
        <v>708.27300000000002</v>
      </c>
      <c r="AD35" s="39">
        <v>662.83399999999995</v>
      </c>
      <c r="AE35" s="39">
        <v>1967.788</v>
      </c>
      <c r="AF35" s="39">
        <v>1904.3209999999999</v>
      </c>
      <c r="AG35" s="39">
        <v>345.60199999999998</v>
      </c>
      <c r="AH35" s="39">
        <v>5217.3590000000004</v>
      </c>
      <c r="AI35" s="39">
        <v>6031.4750000000004</v>
      </c>
      <c r="AJ35" s="39">
        <v>3401.27</v>
      </c>
      <c r="AK35" s="39">
        <v>2793.2440000000001</v>
      </c>
      <c r="AL35" s="39">
        <v>2023.037</v>
      </c>
      <c r="AM35" s="39">
        <v>535.20000000000005</v>
      </c>
    </row>
    <row r="36" spans="1:39" ht="13.15" hidden="1" outlineLevel="1" x14ac:dyDescent="0.4">
      <c r="A36" s="193" t="s">
        <v>87</v>
      </c>
      <c r="B36" s="37" t="s">
        <v>541</v>
      </c>
      <c r="C36" s="36" t="s">
        <v>7</v>
      </c>
      <c r="D36" s="38">
        <v>-1753.827</v>
      </c>
      <c r="E36" s="38">
        <v>-10.715999999999999</v>
      </c>
      <c r="F36" s="38">
        <v>15.122999999999999</v>
      </c>
      <c r="G36" s="38">
        <v>1.464</v>
      </c>
      <c r="H36" s="38">
        <v>90.13</v>
      </c>
      <c r="I36" s="38">
        <v>3.0649999999999999</v>
      </c>
      <c r="J36" s="38">
        <v>62.49</v>
      </c>
      <c r="K36" s="38">
        <v>29.568999999999999</v>
      </c>
      <c r="L36" s="38">
        <v>28.099</v>
      </c>
      <c r="M36" s="38">
        <v>103.852</v>
      </c>
      <c r="N36" s="38">
        <v>72.022999999999996</v>
      </c>
      <c r="O36" s="38">
        <v>81.724000000000004</v>
      </c>
      <c r="P36" s="38">
        <v>142.18799999999999</v>
      </c>
      <c r="Q36" s="38">
        <v>143.459</v>
      </c>
      <c r="R36" s="38">
        <v>44.314</v>
      </c>
      <c r="S36" s="38">
        <v>77.385999999999996</v>
      </c>
      <c r="T36" s="38">
        <v>240.72</v>
      </c>
      <c r="U36" s="38">
        <v>73.034000000000006</v>
      </c>
      <c r="V36" s="38">
        <v>22.109000000000002</v>
      </c>
      <c r="W36" s="38">
        <v>186.84899999999999</v>
      </c>
      <c r="X36" s="38">
        <v>372.63799999999998</v>
      </c>
      <c r="Y36" s="38">
        <v>667.86599999999999</v>
      </c>
      <c r="Z36" s="38">
        <v>1365.1980000000001</v>
      </c>
      <c r="AA36" s="38">
        <v>726.26599999999996</v>
      </c>
      <c r="AB36" s="38">
        <v>224.10300000000001</v>
      </c>
      <c r="AC36" s="38">
        <v>22.105</v>
      </c>
      <c r="AD36" s="38">
        <v>81.094999999999999</v>
      </c>
      <c r="AE36" s="38">
        <v>225.99700000000001</v>
      </c>
      <c r="AF36" s="38">
        <v>1569.09</v>
      </c>
      <c r="AG36" s="38">
        <v>490.96199999999999</v>
      </c>
      <c r="AH36" s="38">
        <v>1008.187</v>
      </c>
      <c r="AI36" s="38">
        <v>496.28399999999999</v>
      </c>
      <c r="AJ36" s="38">
        <v>610.38300000000004</v>
      </c>
      <c r="AK36" s="38">
        <v>31.928000000000001</v>
      </c>
      <c r="AL36" s="38">
        <v>196.35</v>
      </c>
      <c r="AM36" s="38">
        <v>0</v>
      </c>
    </row>
    <row r="37" spans="1:39" ht="13.15" hidden="1" outlineLevel="1" x14ac:dyDescent="0.4">
      <c r="A37" s="194"/>
      <c r="B37" s="37" t="s">
        <v>542</v>
      </c>
      <c r="C37" s="36" t="s">
        <v>7</v>
      </c>
      <c r="D37" s="39">
        <v>-653.75900000000001</v>
      </c>
      <c r="E37" s="39">
        <v>1.1719999999999999</v>
      </c>
      <c r="F37" s="39">
        <v>9.4600000000000009</v>
      </c>
      <c r="G37" s="39">
        <v>7.5999999999999998E-2</v>
      </c>
      <c r="H37" s="39">
        <v>-172.33500000000001</v>
      </c>
      <c r="I37" s="39">
        <v>-63.784999999999997</v>
      </c>
      <c r="J37" s="39">
        <v>-41.75</v>
      </c>
      <c r="K37" s="39">
        <v>-92.593000000000004</v>
      </c>
      <c r="L37" s="39">
        <v>-79.156000000000006</v>
      </c>
      <c r="M37" s="39">
        <v>-302.99799999999999</v>
      </c>
      <c r="N37" s="39">
        <v>-91.989000000000004</v>
      </c>
      <c r="O37" s="39">
        <v>-27.108000000000001</v>
      </c>
      <c r="P37" s="39">
        <v>-127.70699999999999</v>
      </c>
      <c r="Q37" s="39">
        <v>-143.21299999999999</v>
      </c>
      <c r="R37" s="39">
        <v>-162.68100000000001</v>
      </c>
      <c r="S37" s="39">
        <v>-81.881</v>
      </c>
      <c r="T37" s="39">
        <v>-102.497</v>
      </c>
      <c r="U37" s="39">
        <v>-127.408</v>
      </c>
      <c r="V37" s="39">
        <v>-71.923000000000002</v>
      </c>
      <c r="W37" s="39">
        <v>-48.167999999999999</v>
      </c>
      <c r="X37" s="39">
        <v>259.63799999999998</v>
      </c>
      <c r="Y37" s="39">
        <v>-173.61</v>
      </c>
      <c r="Z37" s="39">
        <v>-419.05700000000002</v>
      </c>
      <c r="AA37" s="39">
        <v>-535.66499999999996</v>
      </c>
      <c r="AB37" s="39">
        <v>44.456000000000003</v>
      </c>
      <c r="AC37" s="39">
        <v>-28.815999999999999</v>
      </c>
      <c r="AD37" s="39">
        <v>7.4379999999999997</v>
      </c>
      <c r="AE37" s="39">
        <v>-133.42500000000001</v>
      </c>
      <c r="AF37" s="39">
        <v>2173.9259999999999</v>
      </c>
      <c r="AG37" s="39">
        <v>4169.0140000000001</v>
      </c>
      <c r="AH37" s="39">
        <v>-3305.9290000000001</v>
      </c>
      <c r="AI37" s="39">
        <v>-465.58600000000001</v>
      </c>
      <c r="AJ37" s="39">
        <v>-312.91000000000003</v>
      </c>
      <c r="AK37" s="39">
        <v>-2446.9090000000001</v>
      </c>
      <c r="AL37" s="39">
        <v>-157.143</v>
      </c>
      <c r="AM37" s="39">
        <v>0</v>
      </c>
    </row>
    <row r="38" spans="1:39" ht="13.15" hidden="1" outlineLevel="1" x14ac:dyDescent="0.4">
      <c r="A38" s="194"/>
      <c r="B38" s="37" t="s">
        <v>543</v>
      </c>
      <c r="C38" s="36" t="s">
        <v>7</v>
      </c>
      <c r="D38" s="38">
        <v>-1072.7360000000001</v>
      </c>
      <c r="E38" s="38">
        <v>13.334</v>
      </c>
      <c r="F38" s="38">
        <v>-29.599</v>
      </c>
      <c r="G38" s="38">
        <v>0.26800000000000002</v>
      </c>
      <c r="H38" s="38">
        <v>-12.276999999999999</v>
      </c>
      <c r="I38" s="38">
        <v>-5.4470000000000001</v>
      </c>
      <c r="J38" s="38">
        <v>2.2770000000000001</v>
      </c>
      <c r="K38" s="38">
        <v>-1.423</v>
      </c>
      <c r="L38" s="38">
        <v>0.16300000000000001</v>
      </c>
      <c r="M38" s="38">
        <v>-1.3009999999999999</v>
      </c>
      <c r="N38" s="38">
        <v>-11.302</v>
      </c>
      <c r="O38" s="38">
        <v>2.1139999999999999</v>
      </c>
      <c r="P38" s="38">
        <v>2.073</v>
      </c>
      <c r="Q38" s="38">
        <v>-3.5369999999999999</v>
      </c>
      <c r="R38" s="38">
        <v>-14.837999999999999</v>
      </c>
      <c r="S38" s="38">
        <v>-11.505000000000001</v>
      </c>
      <c r="T38" s="38">
        <v>-13.659000000000001</v>
      </c>
      <c r="U38" s="38">
        <v>-0.20300000000000001</v>
      </c>
      <c r="V38" s="38">
        <v>-6.22</v>
      </c>
      <c r="W38" s="38">
        <v>-8.984</v>
      </c>
      <c r="X38" s="38">
        <v>91.468999999999994</v>
      </c>
      <c r="Y38" s="38">
        <v>31.628</v>
      </c>
      <c r="Z38" s="38">
        <v>29.838999999999999</v>
      </c>
      <c r="AA38" s="38">
        <v>-90.938999999999993</v>
      </c>
      <c r="AB38" s="38">
        <v>-0.48799999999999999</v>
      </c>
      <c r="AC38" s="38">
        <v>8.7810000000000006</v>
      </c>
      <c r="AD38" s="38">
        <v>9.0649999999999995</v>
      </c>
      <c r="AE38" s="38">
        <v>-47.279000000000003</v>
      </c>
      <c r="AF38" s="38">
        <v>239.19800000000001</v>
      </c>
      <c r="AG38" s="38">
        <v>141.471</v>
      </c>
      <c r="AH38" s="38">
        <v>-244.56399999999999</v>
      </c>
      <c r="AI38" s="38">
        <v>27.969000000000001</v>
      </c>
      <c r="AJ38" s="38">
        <v>2.8860000000000001</v>
      </c>
      <c r="AK38" s="38">
        <v>-6.5039999999999996</v>
      </c>
      <c r="AL38" s="38">
        <v>-66.344999999999999</v>
      </c>
      <c r="AM38" s="38">
        <v>0</v>
      </c>
    </row>
    <row r="39" spans="1:39" ht="13.15" hidden="1" outlineLevel="1" x14ac:dyDescent="0.4">
      <c r="A39" s="194"/>
      <c r="B39" s="37" t="s">
        <v>544</v>
      </c>
      <c r="C39" s="36" t="s">
        <v>7</v>
      </c>
      <c r="D39" s="39">
        <v>-864.30899999999997</v>
      </c>
      <c r="E39" s="39">
        <v>-4.8650000000000002</v>
      </c>
      <c r="F39" s="39">
        <v>-0.27300000000000002</v>
      </c>
      <c r="G39" s="39">
        <v>8.282</v>
      </c>
      <c r="H39" s="39">
        <v>34.909999999999997</v>
      </c>
      <c r="I39" s="39">
        <v>3.5750000000000002</v>
      </c>
      <c r="J39" s="39">
        <v>3.738</v>
      </c>
      <c r="K39" s="39">
        <v>5.0650000000000004</v>
      </c>
      <c r="L39" s="39">
        <v>9.4239999999999995</v>
      </c>
      <c r="M39" s="39">
        <v>25.634</v>
      </c>
      <c r="N39" s="39">
        <v>2.2389999999999999</v>
      </c>
      <c r="O39" s="39">
        <v>5.0279999999999996</v>
      </c>
      <c r="P39" s="39">
        <v>1.57</v>
      </c>
      <c r="Q39" s="39">
        <v>2.7210000000000001</v>
      </c>
      <c r="R39" s="39">
        <v>-0.58899999999999997</v>
      </c>
      <c r="S39" s="39">
        <v>-1.1279999999999999</v>
      </c>
      <c r="T39" s="39">
        <v>3.1960000000000002</v>
      </c>
      <c r="U39" s="39">
        <v>1.0669999999999999</v>
      </c>
      <c r="V39" s="39">
        <v>1.018</v>
      </c>
      <c r="W39" s="39">
        <v>7.5359999999999996</v>
      </c>
      <c r="X39" s="39">
        <v>19.21</v>
      </c>
      <c r="Y39" s="39">
        <v>55.69</v>
      </c>
      <c r="Z39" s="39">
        <v>-21.795999999999999</v>
      </c>
      <c r="AA39" s="39">
        <v>-90.519000000000005</v>
      </c>
      <c r="AB39" s="39">
        <v>-46.186999999999998</v>
      </c>
      <c r="AC39" s="39">
        <v>-9.8339999999999996</v>
      </c>
      <c r="AD39" s="39">
        <v>3.5859999999999999</v>
      </c>
      <c r="AE39" s="39">
        <v>-13.134</v>
      </c>
      <c r="AF39" s="39">
        <v>1164.9469999999999</v>
      </c>
      <c r="AG39" s="39">
        <v>2515.5450000000001</v>
      </c>
      <c r="AH39" s="39">
        <v>-67.400999999999996</v>
      </c>
      <c r="AI39" s="39">
        <v>-21.524000000000001</v>
      </c>
      <c r="AJ39" s="39">
        <v>-82.613</v>
      </c>
      <c r="AK39" s="39">
        <v>-228.89099999999999</v>
      </c>
      <c r="AL39" s="39">
        <v>-9.8689999999999998</v>
      </c>
      <c r="AM39" s="39">
        <v>0</v>
      </c>
    </row>
    <row r="40" spans="1:39" ht="13.15" hidden="1" outlineLevel="1" x14ac:dyDescent="0.4">
      <c r="A40" s="194"/>
      <c r="B40" s="37" t="s">
        <v>545</v>
      </c>
      <c r="C40" s="36" t="s">
        <v>7</v>
      </c>
      <c r="D40" s="38">
        <v>-170.648</v>
      </c>
      <c r="E40" s="38">
        <v>10.179</v>
      </c>
      <c r="F40" s="38">
        <v>0.32500000000000001</v>
      </c>
      <c r="G40" s="38">
        <v>0.123</v>
      </c>
      <c r="H40" s="38">
        <v>7.0999999999999994E-2</v>
      </c>
      <c r="I40" s="38">
        <v>0.126</v>
      </c>
      <c r="J40" s="38">
        <v>0.73</v>
      </c>
      <c r="K40" s="38">
        <v>0.64</v>
      </c>
      <c r="L40" s="38">
        <v>7.2080000000000002</v>
      </c>
      <c r="M40" s="38">
        <v>-0.216</v>
      </c>
      <c r="N40" s="38">
        <v>0.17399999999999999</v>
      </c>
      <c r="O40" s="38">
        <v>1.016</v>
      </c>
      <c r="P40" s="38">
        <v>3.4000000000000002E-2</v>
      </c>
      <c r="Q40" s="38">
        <v>0.33900000000000002</v>
      </c>
      <c r="R40" s="38">
        <v>0.182</v>
      </c>
      <c r="S40" s="38">
        <v>0.14399999999999999</v>
      </c>
      <c r="T40" s="38">
        <v>4.4999999999999998E-2</v>
      </c>
      <c r="U40" s="38">
        <v>7.0999999999999994E-2</v>
      </c>
      <c r="V40" s="38">
        <v>-2.7E-2</v>
      </c>
      <c r="W40" s="38">
        <v>9.1999999999999998E-2</v>
      </c>
      <c r="X40" s="38">
        <v>50.68</v>
      </c>
      <c r="Y40" s="38">
        <v>4.54</v>
      </c>
      <c r="Z40" s="38">
        <v>2.9729999999999999</v>
      </c>
      <c r="AA40" s="38">
        <v>2.012</v>
      </c>
      <c r="AB40" s="38">
        <v>0.51400000000000001</v>
      </c>
      <c r="AC40" s="38">
        <v>-3.2480000000000002</v>
      </c>
      <c r="AD40" s="38">
        <v>4.7E-2</v>
      </c>
      <c r="AE40" s="38">
        <v>-2.6219999999999999</v>
      </c>
      <c r="AF40" s="38">
        <v>16.914999999999999</v>
      </c>
      <c r="AG40" s="38">
        <v>31.962</v>
      </c>
      <c r="AH40" s="38">
        <v>-16.821999999999999</v>
      </c>
      <c r="AI40" s="38">
        <v>6.758</v>
      </c>
      <c r="AJ40" s="38">
        <v>-1.1020000000000001</v>
      </c>
      <c r="AK40" s="38">
        <v>-0.33400000000000002</v>
      </c>
      <c r="AL40" s="38">
        <v>-4.9000000000000002E-2</v>
      </c>
      <c r="AM40" s="38">
        <v>0</v>
      </c>
    </row>
    <row r="41" spans="1:39" ht="13.15" hidden="1" outlineLevel="1" x14ac:dyDescent="0.4">
      <c r="A41" s="194"/>
      <c r="B41" s="37" t="s">
        <v>546</v>
      </c>
      <c r="C41" s="36" t="s">
        <v>7</v>
      </c>
      <c r="D41" s="39">
        <v>-1770.454</v>
      </c>
      <c r="E41" s="39">
        <v>0.27100000000000002</v>
      </c>
      <c r="F41" s="39">
        <v>1.514</v>
      </c>
      <c r="G41" s="39">
        <v>2.3220000000000001</v>
      </c>
      <c r="H41" s="39">
        <v>-22.847000000000001</v>
      </c>
      <c r="I41" s="39">
        <v>-7.8250000000000002</v>
      </c>
      <c r="J41" s="39">
        <v>-21.936</v>
      </c>
      <c r="K41" s="39">
        <v>-15.347</v>
      </c>
      <c r="L41" s="39">
        <v>7.952</v>
      </c>
      <c r="M41" s="39">
        <v>-23.753</v>
      </c>
      <c r="N41" s="39">
        <v>-12.433999999999999</v>
      </c>
      <c r="O41" s="39">
        <v>-5.3949999999999996</v>
      </c>
      <c r="P41" s="39">
        <v>6.84</v>
      </c>
      <c r="Q41" s="39">
        <v>-36.956000000000003</v>
      </c>
      <c r="R41" s="39">
        <v>-46.978999999999999</v>
      </c>
      <c r="S41" s="39">
        <v>-19.163</v>
      </c>
      <c r="T41" s="39">
        <v>-57.371000000000002</v>
      </c>
      <c r="U41" s="39">
        <v>-10.695</v>
      </c>
      <c r="V41" s="39">
        <v>-61.093000000000004</v>
      </c>
      <c r="W41" s="39">
        <v>-28.273</v>
      </c>
      <c r="X41" s="39">
        <v>96.602000000000004</v>
      </c>
      <c r="Y41" s="39">
        <v>-1.147</v>
      </c>
      <c r="Z41" s="39">
        <v>-32.003</v>
      </c>
      <c r="AA41" s="39">
        <v>-63.326000000000001</v>
      </c>
      <c r="AB41" s="39">
        <v>-26.506</v>
      </c>
      <c r="AC41" s="39">
        <v>-25.132000000000001</v>
      </c>
      <c r="AD41" s="39">
        <v>-5.4740000000000002</v>
      </c>
      <c r="AE41" s="39">
        <v>-52.926000000000002</v>
      </c>
      <c r="AF41" s="39">
        <v>154.63800000000001</v>
      </c>
      <c r="AG41" s="39">
        <v>-60.265000000000001</v>
      </c>
      <c r="AH41" s="39">
        <v>-142.511</v>
      </c>
      <c r="AI41" s="39">
        <v>3.3780000000000001</v>
      </c>
      <c r="AJ41" s="39">
        <v>-35.198</v>
      </c>
      <c r="AK41" s="39">
        <v>-29.132000000000001</v>
      </c>
      <c r="AL41" s="39">
        <v>-67.072999999999993</v>
      </c>
      <c r="AM41" s="39">
        <v>0</v>
      </c>
    </row>
    <row r="42" spans="1:39" ht="13.15" hidden="1" outlineLevel="1" x14ac:dyDescent="0.4">
      <c r="A42" s="194"/>
      <c r="B42" s="37" t="s">
        <v>547</v>
      </c>
      <c r="C42" s="36" t="s">
        <v>7</v>
      </c>
      <c r="D42" s="38">
        <v>-7399.7539999999999</v>
      </c>
      <c r="E42" s="38">
        <v>-1.742</v>
      </c>
      <c r="F42" s="38">
        <v>139.911</v>
      </c>
      <c r="G42" s="38">
        <v>4.3730000000000002</v>
      </c>
      <c r="H42" s="38">
        <v>2073.4409999999998</v>
      </c>
      <c r="I42" s="38">
        <v>251.392</v>
      </c>
      <c r="J42" s="38">
        <v>171.13</v>
      </c>
      <c r="K42" s="38">
        <v>393.51600000000002</v>
      </c>
      <c r="L42" s="38">
        <v>371.685</v>
      </c>
      <c r="M42" s="38">
        <v>1434.83</v>
      </c>
      <c r="N42" s="38">
        <v>600.56899999999996</v>
      </c>
      <c r="O42" s="38">
        <v>446.54</v>
      </c>
      <c r="P42" s="38">
        <v>464.93</v>
      </c>
      <c r="Q42" s="38">
        <v>797.57899999999995</v>
      </c>
      <c r="R42" s="38">
        <v>322.42599999999999</v>
      </c>
      <c r="S42" s="38">
        <v>354.87099999999998</v>
      </c>
      <c r="T42" s="38">
        <v>546.96900000000005</v>
      </c>
      <c r="U42" s="38">
        <v>867.36900000000003</v>
      </c>
      <c r="V42" s="38">
        <v>723.02200000000005</v>
      </c>
      <c r="W42" s="38">
        <v>1079.559</v>
      </c>
      <c r="X42" s="38">
        <v>2675.819</v>
      </c>
      <c r="Y42" s="38">
        <v>2918.36</v>
      </c>
      <c r="Z42" s="38">
        <v>8123.2489999999998</v>
      </c>
      <c r="AA42" s="38">
        <v>3797.8760000000002</v>
      </c>
      <c r="AB42" s="38">
        <v>1552.742</v>
      </c>
      <c r="AC42" s="38">
        <v>-140.01</v>
      </c>
      <c r="AD42" s="38">
        <v>1090.5509999999999</v>
      </c>
      <c r="AE42" s="38">
        <v>1377.9939999999999</v>
      </c>
      <c r="AF42" s="38">
        <v>6985.9629999999997</v>
      </c>
      <c r="AG42" s="38">
        <v>26420.41</v>
      </c>
      <c r="AH42" s="38">
        <v>5629.9390000000003</v>
      </c>
      <c r="AI42" s="38">
        <v>3458.7170000000001</v>
      </c>
      <c r="AJ42" s="38">
        <v>-1257.9159999999999</v>
      </c>
      <c r="AK42" s="38">
        <v>5809.8180000000002</v>
      </c>
      <c r="AL42" s="38">
        <v>190.096</v>
      </c>
      <c r="AM42" s="38">
        <v>0</v>
      </c>
    </row>
    <row r="43" spans="1:39" ht="13.15" hidden="1" outlineLevel="1" x14ac:dyDescent="0.4">
      <c r="A43" s="194"/>
      <c r="B43" s="37" t="s">
        <v>548</v>
      </c>
      <c r="C43" s="36" t="s">
        <v>7</v>
      </c>
      <c r="D43" s="39">
        <v>-5328.2629999999999</v>
      </c>
      <c r="E43" s="39">
        <v>-1243.662</v>
      </c>
      <c r="F43" s="39">
        <v>10.525</v>
      </c>
      <c r="G43" s="39">
        <v>9.5459999999999994</v>
      </c>
      <c r="H43" s="39">
        <v>88.683000000000007</v>
      </c>
      <c r="I43" s="39">
        <v>19.013999999999999</v>
      </c>
      <c r="J43" s="39">
        <v>5.0709999999999997</v>
      </c>
      <c r="K43" s="39">
        <v>29.597999999999999</v>
      </c>
      <c r="L43" s="39">
        <v>103.57599999999999</v>
      </c>
      <c r="M43" s="39">
        <v>283.31</v>
      </c>
      <c r="N43" s="39">
        <v>36.811</v>
      </c>
      <c r="O43" s="39">
        <v>94.91</v>
      </c>
      <c r="P43" s="39">
        <v>-62.896000000000001</v>
      </c>
      <c r="Q43" s="39">
        <v>105.77200000000001</v>
      </c>
      <c r="R43" s="39">
        <v>-80.114000000000004</v>
      </c>
      <c r="S43" s="39">
        <v>23.574999999999999</v>
      </c>
      <c r="T43" s="39">
        <v>77.757000000000005</v>
      </c>
      <c r="U43" s="39">
        <v>266.66699999999997</v>
      </c>
      <c r="V43" s="39">
        <v>-22.73</v>
      </c>
      <c r="W43" s="39">
        <v>43.079000000000001</v>
      </c>
      <c r="X43" s="39">
        <v>70.95</v>
      </c>
      <c r="Y43" s="39">
        <v>-12.688000000000001</v>
      </c>
      <c r="Z43" s="39">
        <v>2003.021</v>
      </c>
      <c r="AA43" s="39">
        <v>-1133.425</v>
      </c>
      <c r="AB43" s="39">
        <v>-4.766</v>
      </c>
      <c r="AC43" s="39">
        <v>-28.187999999999999</v>
      </c>
      <c r="AD43" s="39">
        <v>30.518000000000001</v>
      </c>
      <c r="AE43" s="39">
        <v>192.39099999999999</v>
      </c>
      <c r="AF43" s="39">
        <v>1229.721</v>
      </c>
      <c r="AG43" s="39">
        <v>6787.6409999999996</v>
      </c>
      <c r="AH43" s="39">
        <v>-1098.527</v>
      </c>
      <c r="AI43" s="39">
        <v>-17.989000000000001</v>
      </c>
      <c r="AJ43" s="39">
        <v>-1636.6869999999999</v>
      </c>
      <c r="AK43" s="39">
        <v>-5007.34</v>
      </c>
      <c r="AL43" s="39">
        <v>26.702999999999999</v>
      </c>
      <c r="AM43" s="39">
        <v>0</v>
      </c>
    </row>
    <row r="44" spans="1:39" ht="13.15" hidden="1" outlineLevel="1" x14ac:dyDescent="0.4">
      <c r="A44" s="194"/>
      <c r="B44" s="37" t="s">
        <v>549</v>
      </c>
      <c r="C44" s="36" t="s">
        <v>7</v>
      </c>
      <c r="D44" s="38">
        <v>-2652.3040000000001</v>
      </c>
      <c r="E44" s="38">
        <v>6.7000000000000004E-2</v>
      </c>
      <c r="F44" s="38">
        <v>2.2890000000000001</v>
      </c>
      <c r="G44" s="38">
        <v>2.3690000000000002</v>
      </c>
      <c r="H44" s="38">
        <v>-40.24</v>
      </c>
      <c r="I44" s="38">
        <v>-3.3759999999999999</v>
      </c>
      <c r="J44" s="38">
        <v>-0.78</v>
      </c>
      <c r="K44" s="38">
        <v>-3.29</v>
      </c>
      <c r="L44" s="38">
        <v>-16.606000000000002</v>
      </c>
      <c r="M44" s="38">
        <v>-8.3059999999999992</v>
      </c>
      <c r="N44" s="38">
        <v>-5.08</v>
      </c>
      <c r="O44" s="38">
        <v>-3.9380000000000002</v>
      </c>
      <c r="P44" s="38">
        <v>-11.913</v>
      </c>
      <c r="Q44" s="38">
        <v>-1.5760000000000001</v>
      </c>
      <c r="R44" s="38">
        <v>-1.4450000000000001</v>
      </c>
      <c r="S44" s="38">
        <v>-2.2469999999999999</v>
      </c>
      <c r="T44" s="38">
        <v>-2.024</v>
      </c>
      <c r="U44" s="38">
        <v>-0.371</v>
      </c>
      <c r="V44" s="38">
        <v>-1.2989999999999999</v>
      </c>
      <c r="W44" s="38">
        <v>-2.7719999999999998</v>
      </c>
      <c r="X44" s="38">
        <v>405.93799999999999</v>
      </c>
      <c r="Y44" s="38">
        <v>0.13600000000000001</v>
      </c>
      <c r="Z44" s="38">
        <v>-75.031999999999996</v>
      </c>
      <c r="AA44" s="38">
        <v>2300.306</v>
      </c>
      <c r="AB44" s="38">
        <v>-23.463999999999999</v>
      </c>
      <c r="AC44" s="38">
        <v>6.7679999999999998</v>
      </c>
      <c r="AD44" s="38">
        <v>-12.862</v>
      </c>
      <c r="AE44" s="38">
        <v>-2.734</v>
      </c>
      <c r="AF44" s="38">
        <v>327.89800000000002</v>
      </c>
      <c r="AG44" s="38">
        <v>10.125</v>
      </c>
      <c r="AH44" s="38">
        <v>-29.026</v>
      </c>
      <c r="AI44" s="38">
        <v>8.0120000000000005</v>
      </c>
      <c r="AJ44" s="38">
        <v>1.002</v>
      </c>
      <c r="AK44" s="38">
        <v>2.3E-2</v>
      </c>
      <c r="AL44" s="38">
        <v>0.154</v>
      </c>
      <c r="AM44" s="38">
        <v>0</v>
      </c>
    </row>
    <row r="45" spans="1:39" ht="13.15" hidden="1" outlineLevel="1" x14ac:dyDescent="0.4">
      <c r="A45" s="194"/>
      <c r="B45" s="37" t="s">
        <v>550</v>
      </c>
      <c r="C45" s="36" t="s">
        <v>7</v>
      </c>
      <c r="D45" s="39">
        <v>-1723.7059999999999</v>
      </c>
      <c r="E45" s="39">
        <v>0.16600000000000001</v>
      </c>
      <c r="F45" s="39">
        <v>0.83</v>
      </c>
      <c r="G45" s="39">
        <v>2.2389999999999999</v>
      </c>
      <c r="H45" s="39">
        <v>37.802999999999997</v>
      </c>
      <c r="I45" s="39">
        <v>-11.992000000000001</v>
      </c>
      <c r="J45" s="39">
        <v>3.3029999999999999</v>
      </c>
      <c r="K45" s="39">
        <v>1.8939999999999999</v>
      </c>
      <c r="L45" s="39">
        <v>52.703000000000003</v>
      </c>
      <c r="M45" s="39">
        <v>55.709000000000003</v>
      </c>
      <c r="N45" s="39">
        <v>18.067</v>
      </c>
      <c r="O45" s="39">
        <v>13.063000000000001</v>
      </c>
      <c r="P45" s="39">
        <v>19.056999999999999</v>
      </c>
      <c r="Q45" s="39">
        <v>18.789000000000001</v>
      </c>
      <c r="R45" s="39">
        <v>23.55</v>
      </c>
      <c r="S45" s="39">
        <v>10.686</v>
      </c>
      <c r="T45" s="39">
        <v>36.271999999999998</v>
      </c>
      <c r="U45" s="39">
        <v>78.706000000000003</v>
      </c>
      <c r="V45" s="39">
        <v>2.2629999999999999</v>
      </c>
      <c r="W45" s="39">
        <v>13.452</v>
      </c>
      <c r="X45" s="39">
        <v>238.464</v>
      </c>
      <c r="Y45" s="39">
        <v>51.777000000000001</v>
      </c>
      <c r="Z45" s="39">
        <v>209.92</v>
      </c>
      <c r="AA45" s="39">
        <v>85.734999999999999</v>
      </c>
      <c r="AB45" s="39">
        <v>16.738</v>
      </c>
      <c r="AC45" s="39">
        <v>7.2949999999999999</v>
      </c>
      <c r="AD45" s="39">
        <v>60.491</v>
      </c>
      <c r="AE45" s="39">
        <v>27.425999999999998</v>
      </c>
      <c r="AF45" s="39">
        <v>526.39200000000005</v>
      </c>
      <c r="AG45" s="39">
        <v>96.194999999999993</v>
      </c>
      <c r="AH45" s="39">
        <v>156.96600000000001</v>
      </c>
      <c r="AI45" s="39">
        <v>17.675000000000001</v>
      </c>
      <c r="AJ45" s="39">
        <v>40.484999999999999</v>
      </c>
      <c r="AK45" s="39">
        <v>14.968</v>
      </c>
      <c r="AL45" s="39">
        <v>12.085000000000001</v>
      </c>
      <c r="AM45" s="39">
        <v>0</v>
      </c>
    </row>
    <row r="46" spans="1:39" ht="13.15" hidden="1" outlineLevel="1" x14ac:dyDescent="0.4">
      <c r="A46" s="194"/>
      <c r="B46" s="37" t="s">
        <v>551</v>
      </c>
      <c r="C46" s="36" t="s">
        <v>7</v>
      </c>
      <c r="D46" s="38">
        <v>-2084.66</v>
      </c>
      <c r="E46" s="38">
        <v>0.64100000000000001</v>
      </c>
      <c r="F46" s="38">
        <v>40.436</v>
      </c>
      <c r="G46" s="38">
        <v>0.69899999999999995</v>
      </c>
      <c r="H46" s="38">
        <v>268.71300000000002</v>
      </c>
      <c r="I46" s="38">
        <v>35.789000000000001</v>
      </c>
      <c r="J46" s="38">
        <v>3.7989999999999999</v>
      </c>
      <c r="K46" s="38">
        <v>22.51</v>
      </c>
      <c r="L46" s="38">
        <v>1.3009999999999999</v>
      </c>
      <c r="M46" s="38">
        <v>199.46799999999999</v>
      </c>
      <c r="N46" s="38">
        <v>42.713000000000001</v>
      </c>
      <c r="O46" s="38">
        <v>31.984999999999999</v>
      </c>
      <c r="P46" s="38">
        <v>13.074</v>
      </c>
      <c r="Q46" s="38">
        <v>37.704000000000001</v>
      </c>
      <c r="R46" s="38">
        <v>130.87</v>
      </c>
      <c r="S46" s="38">
        <v>6.9160000000000004</v>
      </c>
      <c r="T46" s="38">
        <v>39.537999999999997</v>
      </c>
      <c r="U46" s="38">
        <v>16.216999999999999</v>
      </c>
      <c r="V46" s="38">
        <v>5.6239999999999997</v>
      </c>
      <c r="W46" s="38">
        <v>20.094000000000001</v>
      </c>
      <c r="X46" s="38">
        <v>572.12400000000002</v>
      </c>
      <c r="Y46" s="38">
        <v>34.406999999999996</v>
      </c>
      <c r="Z46" s="38">
        <v>149.33199999999999</v>
      </c>
      <c r="AA46" s="38">
        <v>352.48</v>
      </c>
      <c r="AB46" s="38">
        <v>78.025999999999996</v>
      </c>
      <c r="AC46" s="38">
        <v>54.046999999999997</v>
      </c>
      <c r="AD46" s="38">
        <v>37.411000000000001</v>
      </c>
      <c r="AE46" s="38">
        <v>96.134</v>
      </c>
      <c r="AF46" s="38">
        <v>305.74700000000001</v>
      </c>
      <c r="AG46" s="38">
        <v>769.18399999999997</v>
      </c>
      <c r="AH46" s="38">
        <v>-48.859000000000002</v>
      </c>
      <c r="AI46" s="38">
        <v>7.1459999999999999</v>
      </c>
      <c r="AJ46" s="38">
        <v>-62.694000000000003</v>
      </c>
      <c r="AK46" s="38">
        <v>16.678999999999998</v>
      </c>
      <c r="AL46" s="38">
        <v>27.943999999999999</v>
      </c>
      <c r="AM46" s="38">
        <v>0</v>
      </c>
    </row>
    <row r="47" spans="1:39" ht="13.15" hidden="1" outlineLevel="1" x14ac:dyDescent="0.4">
      <c r="A47" s="194"/>
      <c r="B47" s="37" t="s">
        <v>552</v>
      </c>
      <c r="C47" s="36" t="s">
        <v>7</v>
      </c>
      <c r="D47" s="39">
        <v>-5716.1559999999999</v>
      </c>
      <c r="E47" s="39">
        <v>208.55199999999999</v>
      </c>
      <c r="F47" s="39">
        <v>20.065999999999999</v>
      </c>
      <c r="G47" s="39">
        <v>33.692</v>
      </c>
      <c r="H47" s="39">
        <v>746.02200000000005</v>
      </c>
      <c r="I47" s="39">
        <v>712.42100000000005</v>
      </c>
      <c r="J47" s="39">
        <v>162.60599999999999</v>
      </c>
      <c r="K47" s="39">
        <v>262.70400000000001</v>
      </c>
      <c r="L47" s="39">
        <v>62.26</v>
      </c>
      <c r="M47" s="39">
        <v>844.52200000000005</v>
      </c>
      <c r="N47" s="39">
        <v>460.16699999999997</v>
      </c>
      <c r="O47" s="39">
        <v>311.07600000000002</v>
      </c>
      <c r="P47" s="39">
        <v>265.154</v>
      </c>
      <c r="Q47" s="39">
        <v>972.58100000000002</v>
      </c>
      <c r="R47" s="39">
        <v>232.08799999999999</v>
      </c>
      <c r="S47" s="39">
        <v>278.39499999999998</v>
      </c>
      <c r="T47" s="39">
        <v>988.93600000000004</v>
      </c>
      <c r="U47" s="39">
        <v>275.20800000000003</v>
      </c>
      <c r="V47" s="39">
        <v>116.651</v>
      </c>
      <c r="W47" s="39">
        <v>710.96199999999999</v>
      </c>
      <c r="X47" s="39">
        <v>2339.8200000000002</v>
      </c>
      <c r="Y47" s="39">
        <v>2151.6030000000001</v>
      </c>
      <c r="Z47" s="39">
        <v>4850.2700000000004</v>
      </c>
      <c r="AA47" s="39">
        <v>1857.443</v>
      </c>
      <c r="AB47" s="39">
        <v>1344.08</v>
      </c>
      <c r="AC47" s="39">
        <v>178.547</v>
      </c>
      <c r="AD47" s="39">
        <v>464.47399999999999</v>
      </c>
      <c r="AE47" s="39">
        <v>787.46299999999997</v>
      </c>
      <c r="AF47" s="39">
        <v>4553.491</v>
      </c>
      <c r="AG47" s="39">
        <v>22795.757000000001</v>
      </c>
      <c r="AH47" s="39">
        <v>3220.6869999999999</v>
      </c>
      <c r="AI47" s="39">
        <v>4248.5020000000004</v>
      </c>
      <c r="AJ47" s="39">
        <v>2208.4</v>
      </c>
      <c r="AK47" s="39">
        <v>3600.761</v>
      </c>
      <c r="AL47" s="39">
        <v>814.928</v>
      </c>
      <c r="AM47" s="39">
        <v>0</v>
      </c>
    </row>
    <row r="48" spans="1:39" ht="13.15" hidden="1" outlineLevel="1" x14ac:dyDescent="0.4">
      <c r="A48" s="194"/>
      <c r="B48" s="37" t="s">
        <v>553</v>
      </c>
      <c r="C48" s="36" t="s">
        <v>7</v>
      </c>
      <c r="D48" s="38">
        <v>-434.87900000000002</v>
      </c>
      <c r="E48" s="38">
        <v>0.42599999999999999</v>
      </c>
      <c r="F48" s="38">
        <v>0.64900000000000002</v>
      </c>
      <c r="G48" s="38">
        <v>1.123</v>
      </c>
      <c r="H48" s="38">
        <v>3.7829999999999999</v>
      </c>
      <c r="I48" s="38">
        <v>0.56799999999999995</v>
      </c>
      <c r="J48" s="38">
        <v>3.948</v>
      </c>
      <c r="K48" s="38">
        <v>0.49399999999999999</v>
      </c>
      <c r="L48" s="38">
        <v>0.02</v>
      </c>
      <c r="M48" s="38">
        <v>1.2569999999999999</v>
      </c>
      <c r="N48" s="38">
        <v>0.40400000000000003</v>
      </c>
      <c r="O48" s="38">
        <v>3.3170000000000002</v>
      </c>
      <c r="P48" s="38">
        <v>0.64700000000000002</v>
      </c>
      <c r="Q48" s="38">
        <v>1.0720000000000001</v>
      </c>
      <c r="R48" s="38">
        <v>0.19500000000000001</v>
      </c>
      <c r="S48" s="38">
        <v>0.28299999999999997</v>
      </c>
      <c r="T48" s="38">
        <v>0.38</v>
      </c>
      <c r="U48" s="38">
        <v>0.42599999999999999</v>
      </c>
      <c r="V48" s="38">
        <v>0.28699999999999998</v>
      </c>
      <c r="W48" s="38">
        <v>1.1459999999999999</v>
      </c>
      <c r="X48" s="38">
        <v>-188.74100000000001</v>
      </c>
      <c r="Y48" s="38">
        <v>12.226000000000001</v>
      </c>
      <c r="Z48" s="38">
        <v>19.114999999999998</v>
      </c>
      <c r="AA48" s="38">
        <v>-106.858</v>
      </c>
      <c r="AB48" s="38">
        <v>4.6879999999999997</v>
      </c>
      <c r="AC48" s="38">
        <v>0.36899999999999999</v>
      </c>
      <c r="AD48" s="38">
        <v>2.8370000000000002</v>
      </c>
      <c r="AE48" s="38">
        <v>0.90900000000000003</v>
      </c>
      <c r="AF48" s="38">
        <v>48.923000000000002</v>
      </c>
      <c r="AG48" s="38">
        <v>64.662000000000006</v>
      </c>
      <c r="AH48" s="38">
        <v>23.350999999999999</v>
      </c>
      <c r="AI48" s="38">
        <v>1.246</v>
      </c>
      <c r="AJ48" s="38">
        <v>7.31</v>
      </c>
      <c r="AK48" s="38">
        <v>4.9690000000000003</v>
      </c>
      <c r="AL48" s="38">
        <v>11.632</v>
      </c>
      <c r="AM48" s="38">
        <v>0</v>
      </c>
    </row>
    <row r="49" spans="1:39" ht="13.15" hidden="1" outlineLevel="1" x14ac:dyDescent="0.4">
      <c r="A49" s="194"/>
      <c r="B49" s="37" t="s">
        <v>554</v>
      </c>
      <c r="C49" s="36" t="s">
        <v>7</v>
      </c>
      <c r="D49" s="39">
        <v>-26.059000000000001</v>
      </c>
      <c r="E49" s="39">
        <v>0.311</v>
      </c>
      <c r="F49" s="39">
        <v>0.98599999999999999</v>
      </c>
      <c r="G49" s="39">
        <v>1.1459999999999999</v>
      </c>
      <c r="H49" s="39">
        <v>5.8570000000000002</v>
      </c>
      <c r="I49" s="39">
        <v>1.36</v>
      </c>
      <c r="J49" s="39">
        <v>0.36299999999999999</v>
      </c>
      <c r="K49" s="39">
        <v>0.248</v>
      </c>
      <c r="L49" s="39">
        <v>34.314999999999998</v>
      </c>
      <c r="M49" s="39">
        <v>-2.387</v>
      </c>
      <c r="N49" s="39">
        <v>0.40200000000000002</v>
      </c>
      <c r="O49" s="39">
        <v>1.5669999999999999</v>
      </c>
      <c r="P49" s="39">
        <v>8.5000000000000006E-2</v>
      </c>
      <c r="Q49" s="39">
        <v>1.4670000000000001</v>
      </c>
      <c r="R49" s="39">
        <v>-0.313</v>
      </c>
      <c r="S49" s="39">
        <v>0.80200000000000005</v>
      </c>
      <c r="T49" s="39">
        <v>0.307</v>
      </c>
      <c r="U49" s="39">
        <v>0.127</v>
      </c>
      <c r="V49" s="39">
        <v>0.20200000000000001</v>
      </c>
      <c r="W49" s="39">
        <v>2.399</v>
      </c>
      <c r="X49" s="39">
        <v>1.46</v>
      </c>
      <c r="Y49" s="39">
        <v>9.8130000000000006</v>
      </c>
      <c r="Z49" s="39">
        <v>29.199000000000002</v>
      </c>
      <c r="AA49" s="39">
        <v>14.526999999999999</v>
      </c>
      <c r="AB49" s="39">
        <v>4.3159999999999998</v>
      </c>
      <c r="AC49" s="39">
        <v>2.9119999999999999</v>
      </c>
      <c r="AD49" s="39">
        <v>-3.8439999999999999</v>
      </c>
      <c r="AE49" s="39">
        <v>0.53400000000000003</v>
      </c>
      <c r="AF49" s="39">
        <v>76.257999999999996</v>
      </c>
      <c r="AG49" s="39">
        <v>35.548999999999999</v>
      </c>
      <c r="AH49" s="39">
        <v>6.7389999999999999</v>
      </c>
      <c r="AI49" s="39">
        <v>4.1479999999999997</v>
      </c>
      <c r="AJ49" s="39">
        <v>-5.7000000000000002E-2</v>
      </c>
      <c r="AK49" s="39">
        <v>0.88500000000000001</v>
      </c>
      <c r="AL49" s="39">
        <v>11.54</v>
      </c>
      <c r="AM49" s="39">
        <v>0</v>
      </c>
    </row>
    <row r="50" spans="1:39" ht="13.15" hidden="1" outlineLevel="1" x14ac:dyDescent="0.4">
      <c r="A50" s="194"/>
      <c r="B50" s="37" t="s">
        <v>555</v>
      </c>
      <c r="C50" s="36" t="s">
        <v>7</v>
      </c>
      <c r="D50" s="38">
        <v>-103.024</v>
      </c>
      <c r="E50" s="38">
        <v>0.58899999999999997</v>
      </c>
      <c r="F50" s="38">
        <v>0.98799999999999999</v>
      </c>
      <c r="G50" s="38">
        <v>0.2</v>
      </c>
      <c r="H50" s="38">
        <v>-2.6080000000000001</v>
      </c>
      <c r="I50" s="38">
        <v>-1.327</v>
      </c>
      <c r="J50" s="38">
        <v>-0.36599999999999999</v>
      </c>
      <c r="K50" s="38">
        <v>1.8520000000000001</v>
      </c>
      <c r="L50" s="38">
        <v>17.116</v>
      </c>
      <c r="M50" s="38">
        <v>-1.5429999999999999</v>
      </c>
      <c r="N50" s="38">
        <v>10.516</v>
      </c>
      <c r="O50" s="38">
        <v>11.362</v>
      </c>
      <c r="P50" s="38">
        <v>9.9120000000000008</v>
      </c>
      <c r="Q50" s="38">
        <v>10.157999999999999</v>
      </c>
      <c r="R50" s="38">
        <v>5.33</v>
      </c>
      <c r="S50" s="38">
        <v>2.7949999999999999</v>
      </c>
      <c r="T50" s="38">
        <v>18.34</v>
      </c>
      <c r="U50" s="38">
        <v>9.2059999999999995</v>
      </c>
      <c r="V50" s="38">
        <v>0.441</v>
      </c>
      <c r="W50" s="38">
        <v>2.3140000000000001</v>
      </c>
      <c r="X50" s="38">
        <v>-1.577</v>
      </c>
      <c r="Y50" s="38">
        <v>-26.074000000000002</v>
      </c>
      <c r="Z50" s="38">
        <v>-35.956000000000003</v>
      </c>
      <c r="AA50" s="38">
        <v>11.36</v>
      </c>
      <c r="AB50" s="38">
        <v>-12.993</v>
      </c>
      <c r="AC50" s="38">
        <v>-4.7809999999999997</v>
      </c>
      <c r="AD50" s="38">
        <v>-2.1909999999999998</v>
      </c>
      <c r="AE50" s="38">
        <v>-6.2249999999999996</v>
      </c>
      <c r="AF50" s="38">
        <v>1050.2539999999999</v>
      </c>
      <c r="AG50" s="38">
        <v>-18.044</v>
      </c>
      <c r="AH50" s="38">
        <v>-35.43</v>
      </c>
      <c r="AI50" s="38">
        <v>0.93100000000000005</v>
      </c>
      <c r="AJ50" s="38">
        <v>-7.8109999999999999</v>
      </c>
      <c r="AK50" s="38">
        <v>-120.303</v>
      </c>
      <c r="AL50" s="38">
        <v>-36.997999999999998</v>
      </c>
      <c r="AM50" s="38">
        <v>0</v>
      </c>
    </row>
    <row r="51" spans="1:39" ht="13.15" hidden="1" outlineLevel="1" x14ac:dyDescent="0.4">
      <c r="A51" s="194"/>
      <c r="B51" s="37" t="s">
        <v>556</v>
      </c>
      <c r="C51" s="36" t="s">
        <v>7</v>
      </c>
      <c r="D51" s="39">
        <v>-859.25300000000004</v>
      </c>
      <c r="E51" s="39">
        <v>26.338000000000001</v>
      </c>
      <c r="F51" s="39">
        <v>6.5389999999999997</v>
      </c>
      <c r="G51" s="39">
        <v>0</v>
      </c>
      <c r="H51" s="39">
        <v>131.79900000000001</v>
      </c>
      <c r="I51" s="39">
        <v>12.553000000000001</v>
      </c>
      <c r="J51" s="39">
        <v>4.4349999999999996</v>
      </c>
      <c r="K51" s="39">
        <v>21.992999999999999</v>
      </c>
      <c r="L51" s="39">
        <v>229.589</v>
      </c>
      <c r="M51" s="39">
        <v>43.521000000000001</v>
      </c>
      <c r="N51" s="39">
        <v>-5.2549999999999999</v>
      </c>
      <c r="O51" s="39">
        <v>15.845000000000001</v>
      </c>
      <c r="P51" s="39">
        <v>20.154</v>
      </c>
      <c r="Q51" s="39">
        <v>-13.481</v>
      </c>
      <c r="R51" s="39">
        <v>-42.091000000000001</v>
      </c>
      <c r="S51" s="39">
        <v>-10.836</v>
      </c>
      <c r="T51" s="39">
        <v>-58.777999999999999</v>
      </c>
      <c r="U51" s="39">
        <v>-12.552</v>
      </c>
      <c r="V51" s="39">
        <v>-5.6879999999999997</v>
      </c>
      <c r="W51" s="39">
        <v>-12.929</v>
      </c>
      <c r="X51" s="39">
        <v>181.36500000000001</v>
      </c>
      <c r="Y51" s="39">
        <v>52.908000000000001</v>
      </c>
      <c r="Z51" s="39">
        <v>217.25200000000001</v>
      </c>
      <c r="AA51" s="39">
        <v>193.80699999999999</v>
      </c>
      <c r="AB51" s="39">
        <v>162.10400000000001</v>
      </c>
      <c r="AC51" s="39">
        <v>11.269</v>
      </c>
      <c r="AD51" s="39">
        <v>19.594999999999999</v>
      </c>
      <c r="AE51" s="39">
        <v>-166.14099999999999</v>
      </c>
      <c r="AF51" s="39">
        <v>1408.259</v>
      </c>
      <c r="AG51" s="39">
        <v>4085.8330000000001</v>
      </c>
      <c r="AH51" s="39">
        <v>-823.17100000000005</v>
      </c>
      <c r="AI51" s="39">
        <v>420.41</v>
      </c>
      <c r="AJ51" s="39">
        <v>247.392</v>
      </c>
      <c r="AK51" s="39">
        <v>-1778.2629999999999</v>
      </c>
      <c r="AL51" s="39">
        <v>78.16</v>
      </c>
      <c r="AM51" s="39">
        <v>0</v>
      </c>
    </row>
    <row r="52" spans="1:39" ht="13.15" hidden="1" outlineLevel="1" x14ac:dyDescent="0.4">
      <c r="A52" s="194"/>
      <c r="B52" s="37" t="s">
        <v>557</v>
      </c>
      <c r="C52" s="36" t="s">
        <v>7</v>
      </c>
      <c r="D52" s="38">
        <v>-2724.7310000000002</v>
      </c>
      <c r="E52" s="38">
        <v>51.453000000000003</v>
      </c>
      <c r="F52" s="38">
        <v>72.632000000000005</v>
      </c>
      <c r="G52" s="38">
        <v>31.922000000000001</v>
      </c>
      <c r="H52" s="38">
        <v>-22.61</v>
      </c>
      <c r="I52" s="38">
        <v>-54.707000000000001</v>
      </c>
      <c r="J52" s="38">
        <v>-51.988</v>
      </c>
      <c r="K52" s="38">
        <v>-55.286000000000001</v>
      </c>
      <c r="L52" s="38">
        <v>150.43100000000001</v>
      </c>
      <c r="M52" s="38">
        <v>41.168999999999997</v>
      </c>
      <c r="N52" s="38">
        <v>-48.728000000000002</v>
      </c>
      <c r="O52" s="38">
        <v>7.649</v>
      </c>
      <c r="P52" s="38">
        <v>29.667999999999999</v>
      </c>
      <c r="Q52" s="38">
        <v>-124.336</v>
      </c>
      <c r="R52" s="38">
        <v>-16.474</v>
      </c>
      <c r="S52" s="38">
        <v>-0.999</v>
      </c>
      <c r="T52" s="38">
        <v>-16.013999999999999</v>
      </c>
      <c r="U52" s="38">
        <v>53.210999999999999</v>
      </c>
      <c r="V52" s="38">
        <v>-3.2829999999999999</v>
      </c>
      <c r="W52" s="38">
        <v>-166.87700000000001</v>
      </c>
      <c r="X52" s="38">
        <v>469.52800000000002</v>
      </c>
      <c r="Y52" s="38">
        <v>594.51800000000003</v>
      </c>
      <c r="Z52" s="38">
        <v>674.08799999999997</v>
      </c>
      <c r="AA52" s="38">
        <v>1128.6099999999999</v>
      </c>
      <c r="AB52" s="38">
        <v>177.21199999999999</v>
      </c>
      <c r="AC52" s="38">
        <v>69.363</v>
      </c>
      <c r="AD52" s="38">
        <v>88.289000000000001</v>
      </c>
      <c r="AE52" s="38">
        <v>3.4260000000000002</v>
      </c>
      <c r="AF52" s="38">
        <v>285.68099999999998</v>
      </c>
      <c r="AG52" s="38">
        <v>542.53</v>
      </c>
      <c r="AH52" s="38">
        <v>-298.97199999999998</v>
      </c>
      <c r="AI52" s="38">
        <v>160.65299999999999</v>
      </c>
      <c r="AJ52" s="38">
        <v>-29.471</v>
      </c>
      <c r="AK52" s="38">
        <v>173.322</v>
      </c>
      <c r="AL52" s="38">
        <v>-19.452999999999999</v>
      </c>
      <c r="AM52" s="38">
        <v>0</v>
      </c>
    </row>
    <row r="53" spans="1:39" ht="13.15" hidden="1" outlineLevel="1" x14ac:dyDescent="0.4">
      <c r="A53" s="194"/>
      <c r="B53" s="37" t="s">
        <v>558</v>
      </c>
      <c r="C53" s="36" t="s">
        <v>7</v>
      </c>
      <c r="D53" s="39">
        <v>-657.28200000000004</v>
      </c>
      <c r="E53" s="39">
        <v>-2930.0680000000002</v>
      </c>
      <c r="F53" s="39">
        <v>-2.262</v>
      </c>
      <c r="G53" s="39">
        <v>1.74</v>
      </c>
      <c r="H53" s="39">
        <v>48.585999999999999</v>
      </c>
      <c r="I53" s="39">
        <v>14.122</v>
      </c>
      <c r="J53" s="39">
        <v>9.8989999999999991</v>
      </c>
      <c r="K53" s="39">
        <v>19.742999999999999</v>
      </c>
      <c r="L53" s="39">
        <v>22.702000000000002</v>
      </c>
      <c r="M53" s="39">
        <v>104.884</v>
      </c>
      <c r="N53" s="39">
        <v>6.5289999999999999</v>
      </c>
      <c r="O53" s="39">
        <v>31.670999999999999</v>
      </c>
      <c r="P53" s="39">
        <v>9.2010000000000005</v>
      </c>
      <c r="Q53" s="39">
        <v>13.313000000000001</v>
      </c>
      <c r="R53" s="39">
        <v>3.9239999999999999</v>
      </c>
      <c r="S53" s="39">
        <v>3.7240000000000002</v>
      </c>
      <c r="T53" s="39">
        <v>4.0679999999999996</v>
      </c>
      <c r="U53" s="39">
        <v>12.759</v>
      </c>
      <c r="V53" s="39">
        <v>-0.36599999999999999</v>
      </c>
      <c r="W53" s="39">
        <v>8.9570000000000007</v>
      </c>
      <c r="X53" s="39">
        <v>87.572999999999993</v>
      </c>
      <c r="Y53" s="39">
        <v>40.826000000000001</v>
      </c>
      <c r="Z53" s="39">
        <v>177.494</v>
      </c>
      <c r="AA53" s="39">
        <v>109.38800000000001</v>
      </c>
      <c r="AB53" s="39">
        <v>45.25</v>
      </c>
      <c r="AC53" s="39">
        <v>-10.121</v>
      </c>
      <c r="AD53" s="39">
        <v>107.26900000000001</v>
      </c>
      <c r="AE53" s="39">
        <v>-13.811999999999999</v>
      </c>
      <c r="AF53" s="39">
        <v>504.64699999999999</v>
      </c>
      <c r="AG53" s="39">
        <v>1035.0360000000001</v>
      </c>
      <c r="AH53" s="39">
        <v>79.768000000000001</v>
      </c>
      <c r="AI53" s="39">
        <v>-165.035</v>
      </c>
      <c r="AJ53" s="39">
        <v>-343.21800000000002</v>
      </c>
      <c r="AK53" s="39">
        <v>-93.691000000000003</v>
      </c>
      <c r="AL53" s="39">
        <v>-248.505</v>
      </c>
      <c r="AM53" s="39">
        <v>0</v>
      </c>
    </row>
    <row r="54" spans="1:39" ht="13.15" hidden="1" outlineLevel="1" x14ac:dyDescent="0.4">
      <c r="A54" s="194"/>
      <c r="B54" s="37" t="s">
        <v>559</v>
      </c>
      <c r="C54" s="36" t="s">
        <v>7</v>
      </c>
      <c r="D54" s="38">
        <v>-290.72500000000002</v>
      </c>
      <c r="E54" s="38">
        <v>0.34699999999999998</v>
      </c>
      <c r="F54" s="38">
        <v>4.5270000000000001</v>
      </c>
      <c r="G54" s="38">
        <v>5.6369999999999996</v>
      </c>
      <c r="H54" s="38">
        <v>11.755000000000001</v>
      </c>
      <c r="I54" s="38">
        <v>3.1419999999999999</v>
      </c>
      <c r="J54" s="38">
        <v>4.7009999999999996</v>
      </c>
      <c r="K54" s="38">
        <v>4.952</v>
      </c>
      <c r="L54" s="38">
        <v>17.792000000000002</v>
      </c>
      <c r="M54" s="38">
        <v>7.2510000000000003</v>
      </c>
      <c r="N54" s="38">
        <v>8.6920000000000002</v>
      </c>
      <c r="O54" s="38">
        <v>11.657</v>
      </c>
      <c r="P54" s="38">
        <v>16.440000000000001</v>
      </c>
      <c r="Q54" s="38">
        <v>14.707000000000001</v>
      </c>
      <c r="R54" s="38">
        <v>3.895</v>
      </c>
      <c r="S54" s="38">
        <v>3.5739999999999998</v>
      </c>
      <c r="T54" s="38">
        <v>7.0910000000000002</v>
      </c>
      <c r="U54" s="38">
        <v>6.61</v>
      </c>
      <c r="V54" s="38">
        <v>1.89</v>
      </c>
      <c r="W54" s="38">
        <v>9.718</v>
      </c>
      <c r="X54" s="38">
        <v>76.230999999999995</v>
      </c>
      <c r="Y54" s="38">
        <v>41.133000000000003</v>
      </c>
      <c r="Z54" s="38">
        <v>72.457999999999998</v>
      </c>
      <c r="AA54" s="38">
        <v>-428.23099999999999</v>
      </c>
      <c r="AB54" s="38">
        <v>7.8239999999999998</v>
      </c>
      <c r="AC54" s="38">
        <v>2.08</v>
      </c>
      <c r="AD54" s="38">
        <v>12.504</v>
      </c>
      <c r="AE54" s="38">
        <v>3.992</v>
      </c>
      <c r="AF54" s="38">
        <v>262.79000000000002</v>
      </c>
      <c r="AG54" s="38">
        <v>31.591000000000001</v>
      </c>
      <c r="AH54" s="38">
        <v>23.364000000000001</v>
      </c>
      <c r="AI54" s="38">
        <v>3.5619999999999998</v>
      </c>
      <c r="AJ54" s="38">
        <v>-0.30399999999999999</v>
      </c>
      <c r="AK54" s="38">
        <v>8.2240000000000002</v>
      </c>
      <c r="AL54" s="38">
        <v>62.893999999999998</v>
      </c>
      <c r="AM54" s="38">
        <v>0</v>
      </c>
    </row>
    <row r="55" spans="1:39" ht="13.15" hidden="1" outlineLevel="1" x14ac:dyDescent="0.4">
      <c r="A55" s="194"/>
      <c r="B55" s="37" t="s">
        <v>560</v>
      </c>
      <c r="C55" s="36" t="s">
        <v>7</v>
      </c>
      <c r="D55" s="39">
        <v>-267.93599999999998</v>
      </c>
      <c r="E55" s="39">
        <v>-4.4660000000000002</v>
      </c>
      <c r="F55" s="39">
        <v>0.51900000000000002</v>
      </c>
      <c r="G55" s="39">
        <v>0.95199999999999996</v>
      </c>
      <c r="H55" s="39">
        <v>3.7330000000000001</v>
      </c>
      <c r="I55" s="39">
        <v>0.48799999999999999</v>
      </c>
      <c r="J55" s="39">
        <v>-3.1309999999999998</v>
      </c>
      <c r="K55" s="39">
        <v>1.833</v>
      </c>
      <c r="L55" s="39">
        <v>2.7E-2</v>
      </c>
      <c r="M55" s="39">
        <v>6.7030000000000003</v>
      </c>
      <c r="N55" s="39">
        <v>-2.3639999999999999</v>
      </c>
      <c r="O55" s="39">
        <v>5.7880000000000003</v>
      </c>
      <c r="P55" s="39">
        <v>6.9790000000000001</v>
      </c>
      <c r="Q55" s="39">
        <v>-5.4749999999999996</v>
      </c>
      <c r="R55" s="39">
        <v>-3.9129999999999998</v>
      </c>
      <c r="S55" s="39">
        <v>-4.742</v>
      </c>
      <c r="T55" s="39">
        <v>-4.3129999999999997</v>
      </c>
      <c r="U55" s="39">
        <v>-0.80100000000000005</v>
      </c>
      <c r="V55" s="39">
        <v>-0.79300000000000004</v>
      </c>
      <c r="W55" s="39">
        <v>-9.0730000000000004</v>
      </c>
      <c r="X55" s="39">
        <v>66.760999999999996</v>
      </c>
      <c r="Y55" s="39">
        <v>5.407</v>
      </c>
      <c r="Z55" s="39">
        <v>22.718</v>
      </c>
      <c r="AA55" s="39">
        <v>-13.226000000000001</v>
      </c>
      <c r="AB55" s="39">
        <v>0.61699999999999999</v>
      </c>
      <c r="AC55" s="39">
        <v>-3.778</v>
      </c>
      <c r="AD55" s="39">
        <v>0.54500000000000004</v>
      </c>
      <c r="AE55" s="39">
        <v>-6.9450000000000003</v>
      </c>
      <c r="AF55" s="39">
        <v>38.689</v>
      </c>
      <c r="AG55" s="39">
        <v>72.245999999999995</v>
      </c>
      <c r="AH55" s="39">
        <v>19.504999999999999</v>
      </c>
      <c r="AI55" s="39">
        <v>5.9550000000000001</v>
      </c>
      <c r="AJ55" s="39">
        <v>-19.026</v>
      </c>
      <c r="AK55" s="39">
        <v>-21.648</v>
      </c>
      <c r="AL55" s="39">
        <v>55.338000000000001</v>
      </c>
      <c r="AM55" s="39">
        <v>0</v>
      </c>
    </row>
    <row r="56" spans="1:39" ht="13.15" hidden="1" outlineLevel="1" x14ac:dyDescent="0.4">
      <c r="A56" s="194"/>
      <c r="B56" s="37" t="s">
        <v>561</v>
      </c>
      <c r="C56" s="36" t="s">
        <v>7</v>
      </c>
      <c r="D56" s="38">
        <v>-6442.7960000000003</v>
      </c>
      <c r="E56" s="38">
        <v>-8.1329999999999991</v>
      </c>
      <c r="F56" s="38">
        <v>3.0990000000000002</v>
      </c>
      <c r="G56" s="38">
        <v>6.3479999999999999</v>
      </c>
      <c r="H56" s="38">
        <v>100.431</v>
      </c>
      <c r="I56" s="38">
        <v>13.728</v>
      </c>
      <c r="J56" s="38">
        <v>11.022</v>
      </c>
      <c r="K56" s="38">
        <v>62.463000000000001</v>
      </c>
      <c r="L56" s="38">
        <v>359.005</v>
      </c>
      <c r="M56" s="38">
        <v>69.069999999999993</v>
      </c>
      <c r="N56" s="38">
        <v>27.472999999999999</v>
      </c>
      <c r="O56" s="38">
        <v>88.64</v>
      </c>
      <c r="P56" s="38">
        <v>21.388999999999999</v>
      </c>
      <c r="Q56" s="38">
        <v>24.135999999999999</v>
      </c>
      <c r="R56" s="38">
        <v>-5.5430000000000001</v>
      </c>
      <c r="S56" s="38">
        <v>4.859</v>
      </c>
      <c r="T56" s="38">
        <v>-4.7549999999999999</v>
      </c>
      <c r="U56" s="38">
        <v>2.74</v>
      </c>
      <c r="V56" s="38">
        <v>-84.816000000000003</v>
      </c>
      <c r="W56" s="38">
        <v>-23.556999999999999</v>
      </c>
      <c r="X56" s="38">
        <v>813.34</v>
      </c>
      <c r="Y56" s="38">
        <v>2129.933</v>
      </c>
      <c r="Z56" s="38">
        <v>839.90899999999999</v>
      </c>
      <c r="AA56" s="38">
        <v>228.64099999999999</v>
      </c>
      <c r="AB56" s="38">
        <v>400.44900000000001</v>
      </c>
      <c r="AC56" s="38">
        <v>45.497</v>
      </c>
      <c r="AD56" s="38">
        <v>524.88699999999994</v>
      </c>
      <c r="AE56" s="38">
        <v>-26.148</v>
      </c>
      <c r="AF56" s="38">
        <v>3178.2089999999998</v>
      </c>
      <c r="AG56" s="38">
        <v>9565.8240000000005</v>
      </c>
      <c r="AH56" s="38">
        <v>16.728999999999999</v>
      </c>
      <c r="AI56" s="38">
        <v>326.77199999999999</v>
      </c>
      <c r="AJ56" s="38">
        <v>-15.859</v>
      </c>
      <c r="AK56" s="38">
        <v>-165.10400000000001</v>
      </c>
      <c r="AL56" s="38">
        <v>142.22200000000001</v>
      </c>
      <c r="AM56" s="38">
        <v>0</v>
      </c>
    </row>
    <row r="57" spans="1:39" ht="13.15" hidden="1" outlineLevel="1" x14ac:dyDescent="0.4">
      <c r="A57" s="194"/>
      <c r="B57" s="37" t="s">
        <v>562</v>
      </c>
      <c r="C57" s="36" t="s">
        <v>7</v>
      </c>
      <c r="D57" s="39">
        <v>-634.37</v>
      </c>
      <c r="E57" s="39">
        <v>11.763999999999999</v>
      </c>
      <c r="F57" s="39">
        <v>25.366</v>
      </c>
      <c r="G57" s="39">
        <v>3.415</v>
      </c>
      <c r="H57" s="39">
        <v>448.42500000000001</v>
      </c>
      <c r="I57" s="39">
        <v>65.915999999999997</v>
      </c>
      <c r="J57" s="39">
        <v>205.75399999999999</v>
      </c>
      <c r="K57" s="39">
        <v>442.49099999999999</v>
      </c>
      <c r="L57" s="39">
        <v>23.748999999999999</v>
      </c>
      <c r="M57" s="39">
        <v>392.54899999999998</v>
      </c>
      <c r="N57" s="39">
        <v>179.63499999999999</v>
      </c>
      <c r="O57" s="39">
        <v>174.59899999999999</v>
      </c>
      <c r="P57" s="39">
        <v>308.32400000000001</v>
      </c>
      <c r="Q57" s="39">
        <v>642.40499999999997</v>
      </c>
      <c r="R57" s="39">
        <v>165.767</v>
      </c>
      <c r="S57" s="39">
        <v>340.25400000000002</v>
      </c>
      <c r="T57" s="39">
        <v>782.56100000000004</v>
      </c>
      <c r="U57" s="39">
        <v>942.92200000000003</v>
      </c>
      <c r="V57" s="39">
        <v>193.983</v>
      </c>
      <c r="W57" s="39">
        <v>402.303</v>
      </c>
      <c r="X57" s="39">
        <v>1734.905</v>
      </c>
      <c r="Y57" s="39">
        <v>3169.5189999999998</v>
      </c>
      <c r="Z57" s="39">
        <v>5097.1289999999999</v>
      </c>
      <c r="AA57" s="39">
        <v>1988.22</v>
      </c>
      <c r="AB57" s="39">
        <v>997.26800000000003</v>
      </c>
      <c r="AC57" s="39">
        <v>-290.81400000000002</v>
      </c>
      <c r="AD57" s="39">
        <v>276.71199999999999</v>
      </c>
      <c r="AE57" s="39">
        <v>1807.952</v>
      </c>
      <c r="AF57" s="39">
        <v>1855.8119999999999</v>
      </c>
      <c r="AG57" s="39">
        <v>3577</v>
      </c>
      <c r="AH57" s="39">
        <v>3785.317</v>
      </c>
      <c r="AI57" s="39">
        <v>2312.7530000000002</v>
      </c>
      <c r="AJ57" s="39">
        <v>3435.3339999999998</v>
      </c>
      <c r="AK57" s="39">
        <v>7273.5630000000001</v>
      </c>
      <c r="AL57" s="39">
        <v>962.70100000000002</v>
      </c>
      <c r="AM57" s="39">
        <v>0</v>
      </c>
    </row>
    <row r="58" spans="1:39" ht="13.15" hidden="1" outlineLevel="1" x14ac:dyDescent="0.4">
      <c r="A58" s="194"/>
      <c r="B58" s="37" t="s">
        <v>563</v>
      </c>
      <c r="C58" s="36" t="s">
        <v>7</v>
      </c>
      <c r="D58" s="38">
        <v>-2752.386</v>
      </c>
      <c r="E58" s="38">
        <v>136.96100000000001</v>
      </c>
      <c r="F58" s="38">
        <v>163.00700000000001</v>
      </c>
      <c r="G58" s="38">
        <v>210.47900000000001</v>
      </c>
      <c r="H58" s="38">
        <v>297.63799999999998</v>
      </c>
      <c r="I58" s="38">
        <v>44.491999999999997</v>
      </c>
      <c r="J58" s="38">
        <v>82.846999999999994</v>
      </c>
      <c r="K58" s="38">
        <v>256.214</v>
      </c>
      <c r="L58" s="38">
        <v>121.202</v>
      </c>
      <c r="M58" s="38">
        <v>153.422</v>
      </c>
      <c r="N58" s="38">
        <v>204.05099999999999</v>
      </c>
      <c r="O58" s="38">
        <v>204.05199999999999</v>
      </c>
      <c r="P58" s="38">
        <v>142.68299999999999</v>
      </c>
      <c r="Q58" s="38">
        <v>401.96600000000001</v>
      </c>
      <c r="R58" s="38">
        <v>116.601</v>
      </c>
      <c r="S58" s="38">
        <v>88.984999999999999</v>
      </c>
      <c r="T58" s="38">
        <v>303.77499999999998</v>
      </c>
      <c r="U58" s="38">
        <v>176.435</v>
      </c>
      <c r="V58" s="38">
        <v>64.436999999999998</v>
      </c>
      <c r="W58" s="38">
        <v>265.41899999999998</v>
      </c>
      <c r="X58" s="38">
        <v>4214.4979999999996</v>
      </c>
      <c r="Y58" s="38">
        <v>1963.799</v>
      </c>
      <c r="Z58" s="38">
        <v>14512.159</v>
      </c>
      <c r="AA58" s="38">
        <v>2913.48</v>
      </c>
      <c r="AB58" s="38">
        <v>4010.442</v>
      </c>
      <c r="AC58" s="38">
        <v>-403.49900000000002</v>
      </c>
      <c r="AD58" s="38">
        <v>770.17600000000004</v>
      </c>
      <c r="AE58" s="38">
        <v>474.07299999999998</v>
      </c>
      <c r="AF58" s="38">
        <v>4266.6580000000004</v>
      </c>
      <c r="AG58" s="38">
        <v>-30.684000000000001</v>
      </c>
      <c r="AH58" s="38">
        <v>4076.415</v>
      </c>
      <c r="AI58" s="38">
        <v>2732.6390000000001</v>
      </c>
      <c r="AJ58" s="38">
        <v>575.33100000000002</v>
      </c>
      <c r="AK58" s="38">
        <v>599.87900000000002</v>
      </c>
      <c r="AL58" s="38">
        <v>1640.079</v>
      </c>
      <c r="AM58" s="38">
        <v>0</v>
      </c>
    </row>
    <row r="59" spans="1:39" ht="13.15" hidden="1" outlineLevel="1" x14ac:dyDescent="0.4">
      <c r="A59" s="194"/>
      <c r="B59" s="37" t="s">
        <v>564</v>
      </c>
      <c r="C59" s="36" t="s">
        <v>7</v>
      </c>
      <c r="D59" s="39">
        <v>-922.11900000000003</v>
      </c>
      <c r="E59" s="39">
        <v>0.751</v>
      </c>
      <c r="F59" s="39">
        <v>1.4650000000000001</v>
      </c>
      <c r="G59" s="39">
        <v>3.5000000000000003E-2</v>
      </c>
      <c r="H59" s="39">
        <v>9.6229999999999993</v>
      </c>
      <c r="I59" s="39">
        <v>1.556</v>
      </c>
      <c r="J59" s="39">
        <v>0.69599999999999995</v>
      </c>
      <c r="K59" s="39">
        <v>1.4339999999999999</v>
      </c>
      <c r="L59" s="39">
        <v>2.0219999999999998</v>
      </c>
      <c r="M59" s="39">
        <v>6.891</v>
      </c>
      <c r="N59" s="39">
        <v>1.7150000000000001</v>
      </c>
      <c r="O59" s="39">
        <v>7.0460000000000003</v>
      </c>
      <c r="P59" s="39">
        <v>1.8859999999999999</v>
      </c>
      <c r="Q59" s="39">
        <v>4.1459999999999999</v>
      </c>
      <c r="R59" s="39">
        <v>-5.5E-2</v>
      </c>
      <c r="S59" s="39">
        <v>1.8640000000000001</v>
      </c>
      <c r="T59" s="39">
        <v>2.536</v>
      </c>
      <c r="U59" s="39">
        <v>0.97299999999999998</v>
      </c>
      <c r="V59" s="39">
        <v>0.624</v>
      </c>
      <c r="W59" s="39">
        <v>2.14</v>
      </c>
      <c r="X59" s="39">
        <v>44.393999999999998</v>
      </c>
      <c r="Y59" s="39">
        <v>14.34</v>
      </c>
      <c r="Z59" s="39">
        <v>32.106999999999999</v>
      </c>
      <c r="AA59" s="39">
        <v>-70.275000000000006</v>
      </c>
      <c r="AB59" s="39">
        <v>8.56</v>
      </c>
      <c r="AC59" s="39">
        <v>0.39100000000000001</v>
      </c>
      <c r="AD59" s="39">
        <v>0.80300000000000005</v>
      </c>
      <c r="AE59" s="39">
        <v>1.3640000000000001</v>
      </c>
      <c r="AF59" s="39">
        <v>171.59</v>
      </c>
      <c r="AG59" s="39">
        <v>21.783999999999999</v>
      </c>
      <c r="AH59" s="39">
        <v>9.8819999999999997</v>
      </c>
      <c r="AI59" s="39">
        <v>21.972000000000001</v>
      </c>
      <c r="AJ59" s="39">
        <v>-8.4600000000000009</v>
      </c>
      <c r="AK59" s="39">
        <v>-72.644999999999996</v>
      </c>
      <c r="AL59" s="39">
        <v>-6.415</v>
      </c>
      <c r="AM59" s="39">
        <v>0</v>
      </c>
    </row>
    <row r="60" spans="1:39" ht="13.15" hidden="1" outlineLevel="1" x14ac:dyDescent="0.4">
      <c r="A60" s="194"/>
      <c r="B60" s="167" t="s">
        <v>565</v>
      </c>
      <c r="C60" s="36" t="s">
        <v>7</v>
      </c>
      <c r="D60" s="38">
        <v>8.4169999999999998</v>
      </c>
      <c r="E60" s="38">
        <v>0.61</v>
      </c>
      <c r="F60" s="38">
        <v>0.82499999999999996</v>
      </c>
      <c r="G60" s="38">
        <v>0.25900000000000001</v>
      </c>
      <c r="H60" s="38">
        <v>18.282</v>
      </c>
      <c r="I60" s="38">
        <v>0.372</v>
      </c>
      <c r="J60" s="38">
        <v>1.1439999999999999</v>
      </c>
      <c r="K60" s="38">
        <v>0.873</v>
      </c>
      <c r="L60" s="38">
        <v>0.153</v>
      </c>
      <c r="M60" s="38">
        <v>4.0860000000000003</v>
      </c>
      <c r="N60" s="38">
        <v>0.73899999999999999</v>
      </c>
      <c r="O60" s="38">
        <v>3.1739999999999999</v>
      </c>
      <c r="P60" s="38">
        <v>0.49399999999999999</v>
      </c>
      <c r="Q60" s="38">
        <v>2.5670000000000002</v>
      </c>
      <c r="R60" s="38">
        <v>0.77500000000000002</v>
      </c>
      <c r="S60" s="38">
        <v>0.35699999999999998</v>
      </c>
      <c r="T60" s="38">
        <v>0.65300000000000002</v>
      </c>
      <c r="U60" s="38">
        <v>0.16700000000000001</v>
      </c>
      <c r="V60" s="38">
        <v>2.4E-2</v>
      </c>
      <c r="W60" s="38">
        <v>1.8779999999999999</v>
      </c>
      <c r="X60" s="38">
        <v>18.405000000000001</v>
      </c>
      <c r="Y60" s="38">
        <v>14.686</v>
      </c>
      <c r="Z60" s="38">
        <v>65.668000000000006</v>
      </c>
      <c r="AA60" s="38">
        <v>28.062000000000001</v>
      </c>
      <c r="AB60" s="38">
        <v>31.609000000000002</v>
      </c>
      <c r="AC60" s="38">
        <v>6.3869999999999996</v>
      </c>
      <c r="AD60" s="38">
        <v>11.603</v>
      </c>
      <c r="AE60" s="38">
        <v>5.7409999999999997</v>
      </c>
      <c r="AF60" s="38">
        <v>82.67</v>
      </c>
      <c r="AG60" s="38">
        <v>104.639</v>
      </c>
      <c r="AH60" s="38">
        <v>39.677</v>
      </c>
      <c r="AI60" s="38">
        <v>12.436999999999999</v>
      </c>
      <c r="AJ60" s="38">
        <v>18.239999999999998</v>
      </c>
      <c r="AK60" s="38">
        <v>9.9819999999999993</v>
      </c>
      <c r="AL60" s="38">
        <v>15.978</v>
      </c>
      <c r="AM60" s="38">
        <v>0</v>
      </c>
    </row>
    <row r="61" spans="1:39" ht="13.15" hidden="1" outlineLevel="1" x14ac:dyDescent="0.4">
      <c r="A61" s="194"/>
      <c r="B61" s="37" t="s">
        <v>566</v>
      </c>
      <c r="C61" s="36" t="s">
        <v>7</v>
      </c>
      <c r="D61" s="39">
        <v>3.4409999999999998</v>
      </c>
      <c r="E61" s="39">
        <v>46.343000000000004</v>
      </c>
      <c r="F61" s="39">
        <v>1.841</v>
      </c>
      <c r="G61" s="39">
        <v>4.62</v>
      </c>
      <c r="H61" s="39">
        <v>17.286000000000001</v>
      </c>
      <c r="I61" s="39">
        <v>3.0209999999999999</v>
      </c>
      <c r="J61" s="39">
        <v>1.415</v>
      </c>
      <c r="K61" s="39">
        <v>2.7090000000000001</v>
      </c>
      <c r="L61" s="39">
        <v>2.012</v>
      </c>
      <c r="M61" s="39">
        <v>13.61</v>
      </c>
      <c r="N61" s="39">
        <v>2.5230000000000001</v>
      </c>
      <c r="O61" s="39">
        <v>8.5820000000000007</v>
      </c>
      <c r="P61" s="39">
        <v>0.41399999999999998</v>
      </c>
      <c r="Q61" s="39">
        <v>4.3719999999999999</v>
      </c>
      <c r="R61" s="39">
        <v>0.65700000000000003</v>
      </c>
      <c r="S61" s="39">
        <v>1.5549999999999999</v>
      </c>
      <c r="T61" s="39">
        <v>1.746</v>
      </c>
      <c r="U61" s="39">
        <v>0.13400000000000001</v>
      </c>
      <c r="V61" s="39">
        <v>2.4809999999999999</v>
      </c>
      <c r="W61" s="39">
        <v>2.6230000000000002</v>
      </c>
      <c r="X61" s="39">
        <v>6.5289999999999999</v>
      </c>
      <c r="Y61" s="39">
        <v>25.577999999999999</v>
      </c>
      <c r="Z61" s="39">
        <v>71.447999999999993</v>
      </c>
      <c r="AA61" s="39">
        <v>34.643999999999998</v>
      </c>
      <c r="AB61" s="39">
        <v>33.235999999999997</v>
      </c>
      <c r="AC61" s="39">
        <v>11.585000000000001</v>
      </c>
      <c r="AD61" s="39">
        <v>7.0339999999999998</v>
      </c>
      <c r="AE61" s="39">
        <v>2.173</v>
      </c>
      <c r="AF61" s="39">
        <v>74.457999999999998</v>
      </c>
      <c r="AG61" s="39">
        <v>15.836</v>
      </c>
      <c r="AH61" s="39">
        <v>27.006</v>
      </c>
      <c r="AI61" s="39">
        <v>0.26900000000000002</v>
      </c>
      <c r="AJ61" s="39">
        <v>0.80900000000000005</v>
      </c>
      <c r="AK61" s="39">
        <v>0.65700000000000003</v>
      </c>
      <c r="AL61" s="39">
        <v>82.073999999999998</v>
      </c>
      <c r="AM61" s="39">
        <v>0</v>
      </c>
    </row>
    <row r="62" spans="1:39" ht="13.15" hidden="1" outlineLevel="1" x14ac:dyDescent="0.4">
      <c r="A62" s="194"/>
      <c r="B62" s="37" t="s">
        <v>567</v>
      </c>
      <c r="C62" s="36" t="s">
        <v>7</v>
      </c>
      <c r="D62" s="38">
        <v>-25.751999999999999</v>
      </c>
      <c r="E62" s="38">
        <v>0.498</v>
      </c>
      <c r="F62" s="38">
        <v>1.6E-2</v>
      </c>
      <c r="G62" s="38">
        <v>0.29399999999999998</v>
      </c>
      <c r="H62" s="38">
        <v>6.7000000000000004E-2</v>
      </c>
      <c r="I62" s="38">
        <v>0.01</v>
      </c>
      <c r="J62" s="38">
        <v>1.4E-2</v>
      </c>
      <c r="K62" s="38">
        <v>0.03</v>
      </c>
      <c r="L62" s="38">
        <v>-4.5999999999999999E-2</v>
      </c>
      <c r="M62" s="38">
        <v>9.4E-2</v>
      </c>
      <c r="N62" s="38">
        <v>8.9999999999999993E-3</v>
      </c>
      <c r="O62" s="38">
        <v>7.6999999999999999E-2</v>
      </c>
      <c r="P62" s="38">
        <v>2E-3</v>
      </c>
      <c r="Q62" s="38">
        <v>4.3999999999999997E-2</v>
      </c>
      <c r="R62" s="38">
        <v>-4.0000000000000001E-3</v>
      </c>
      <c r="S62" s="38">
        <v>5.0000000000000001E-3</v>
      </c>
      <c r="T62" s="38">
        <v>1.4999999999999999E-2</v>
      </c>
      <c r="U62" s="38">
        <v>-0.16700000000000001</v>
      </c>
      <c r="V62" s="38">
        <v>0.21299999999999999</v>
      </c>
      <c r="W62" s="38">
        <v>0.501</v>
      </c>
      <c r="X62" s="38">
        <v>0.16</v>
      </c>
      <c r="Y62" s="38">
        <v>2.4630000000000001</v>
      </c>
      <c r="Z62" s="38">
        <v>8.4920000000000009</v>
      </c>
      <c r="AA62" s="38">
        <v>-154.55000000000001</v>
      </c>
      <c r="AB62" s="38">
        <v>3.383</v>
      </c>
      <c r="AC62" s="38">
        <v>0.21</v>
      </c>
      <c r="AD62" s="38">
        <v>8.0679999999999996</v>
      </c>
      <c r="AE62" s="38">
        <v>1.0629999999999999</v>
      </c>
      <c r="AF62" s="38">
        <v>2.0419999999999998</v>
      </c>
      <c r="AG62" s="38">
        <v>1.0609999999999999</v>
      </c>
      <c r="AH62" s="38">
        <v>6.125</v>
      </c>
      <c r="AI62" s="38">
        <v>4.04</v>
      </c>
      <c r="AJ62" s="38">
        <v>2.758</v>
      </c>
      <c r="AK62" s="38">
        <v>1.419</v>
      </c>
      <c r="AL62" s="38">
        <v>4.3479999999999999</v>
      </c>
      <c r="AM62" s="38">
        <v>0</v>
      </c>
    </row>
    <row r="63" spans="1:39" ht="13.15" hidden="1" outlineLevel="1" x14ac:dyDescent="0.4">
      <c r="A63" s="195"/>
      <c r="B63" s="37" t="s">
        <v>568</v>
      </c>
      <c r="C63" s="36" t="s">
        <v>7</v>
      </c>
      <c r="D63" s="39">
        <v>-1495.3019999999999</v>
      </c>
      <c r="E63" s="39">
        <v>12.545999999999999</v>
      </c>
      <c r="F63" s="39">
        <v>1.748</v>
      </c>
      <c r="G63" s="39">
        <v>6.0010000000000003</v>
      </c>
      <c r="H63" s="39">
        <v>55.908000000000001</v>
      </c>
      <c r="I63" s="39">
        <v>15.625999999999999</v>
      </c>
      <c r="J63" s="39">
        <v>13.49</v>
      </c>
      <c r="K63" s="39">
        <v>7.7510000000000003</v>
      </c>
      <c r="L63" s="39">
        <v>5.3129999999999997</v>
      </c>
      <c r="M63" s="39">
        <v>24.018999999999998</v>
      </c>
      <c r="N63" s="39">
        <v>15.462999999999999</v>
      </c>
      <c r="O63" s="39">
        <v>23.597999999999999</v>
      </c>
      <c r="P63" s="39">
        <v>19.170000000000002</v>
      </c>
      <c r="Q63" s="39">
        <v>12.878</v>
      </c>
      <c r="R63" s="39">
        <v>4.2919999999999998</v>
      </c>
      <c r="S63" s="39">
        <v>10.702</v>
      </c>
      <c r="T63" s="39">
        <v>15.670999999999999</v>
      </c>
      <c r="U63" s="39">
        <v>35.003999999999998</v>
      </c>
      <c r="V63" s="39">
        <v>4.4989999999999997</v>
      </c>
      <c r="W63" s="39">
        <v>11.352</v>
      </c>
      <c r="X63" s="39">
        <v>201.464</v>
      </c>
      <c r="Y63" s="39">
        <v>92.244</v>
      </c>
      <c r="Z63" s="39">
        <v>186.74100000000001</v>
      </c>
      <c r="AA63" s="39">
        <v>94.715999999999994</v>
      </c>
      <c r="AB63" s="39">
        <v>48.537999999999997</v>
      </c>
      <c r="AC63" s="39">
        <v>24.393999999999998</v>
      </c>
      <c r="AD63" s="39">
        <v>88.317999999999998</v>
      </c>
      <c r="AE63" s="39">
        <v>7.452</v>
      </c>
      <c r="AF63" s="39">
        <v>52.808999999999997</v>
      </c>
      <c r="AG63" s="39">
        <v>111.878</v>
      </c>
      <c r="AH63" s="39">
        <v>58.497999999999998</v>
      </c>
      <c r="AI63" s="39">
        <v>5.5E-2</v>
      </c>
      <c r="AJ63" s="39">
        <v>1.042</v>
      </c>
      <c r="AK63" s="39">
        <v>3.4529999999999998</v>
      </c>
      <c r="AL63" s="39">
        <v>35.412999999999997</v>
      </c>
      <c r="AM63" s="39">
        <v>0</v>
      </c>
    </row>
    <row r="64" spans="1:39" ht="13.15" hidden="1" outlineLevel="1" x14ac:dyDescent="0.4">
      <c r="A64" s="193" t="s">
        <v>88</v>
      </c>
      <c r="B64" s="37" t="s">
        <v>541</v>
      </c>
      <c r="C64" s="36" t="s">
        <v>7</v>
      </c>
      <c r="D64" s="38">
        <v>5299.4809999999998</v>
      </c>
      <c r="E64" s="38">
        <v>566.47799999999995</v>
      </c>
      <c r="F64" s="38">
        <v>224.67699999999999</v>
      </c>
      <c r="G64" s="38">
        <v>11.648</v>
      </c>
      <c r="H64" s="38">
        <v>2938.893</v>
      </c>
      <c r="I64" s="38">
        <v>363.99400000000003</v>
      </c>
      <c r="J64" s="38">
        <v>936.74599999999998</v>
      </c>
      <c r="K64" s="38">
        <v>1257.7190000000001</v>
      </c>
      <c r="L64" s="38">
        <v>254.90700000000001</v>
      </c>
      <c r="M64" s="38">
        <v>2759.7289999999998</v>
      </c>
      <c r="N64" s="38">
        <v>1008.405</v>
      </c>
      <c r="O64" s="38">
        <v>957.17</v>
      </c>
      <c r="P64" s="38">
        <v>1649.742</v>
      </c>
      <c r="Q64" s="38">
        <v>2203.33</v>
      </c>
      <c r="R64" s="38">
        <v>1683.529</v>
      </c>
      <c r="S64" s="38">
        <v>2393.0390000000002</v>
      </c>
      <c r="T64" s="38">
        <v>3261.2510000000002</v>
      </c>
      <c r="U64" s="38">
        <v>2250.3620000000001</v>
      </c>
      <c r="V64" s="38">
        <v>370.02800000000002</v>
      </c>
      <c r="W64" s="38">
        <v>1865.421</v>
      </c>
      <c r="X64" s="38">
        <v>5622.482</v>
      </c>
      <c r="Y64" s="38">
        <v>8404.26</v>
      </c>
      <c r="Z64" s="38">
        <v>16431.607</v>
      </c>
      <c r="AA64" s="38">
        <v>8565.4089999999997</v>
      </c>
      <c r="AB64" s="38">
        <v>9403.0229999999992</v>
      </c>
      <c r="AC64" s="38">
        <v>1026.3209999999999</v>
      </c>
      <c r="AD64" s="38">
        <v>1649.7170000000001</v>
      </c>
      <c r="AE64" s="38">
        <v>2176.9989999999998</v>
      </c>
      <c r="AF64" s="38">
        <v>3813.2240000000002</v>
      </c>
      <c r="AG64" s="38">
        <v>30411.003000000001</v>
      </c>
      <c r="AH64" s="38">
        <v>13366.43</v>
      </c>
      <c r="AI64" s="38">
        <v>2845.8710000000001</v>
      </c>
      <c r="AJ64" s="38">
        <v>2917.1019999999999</v>
      </c>
      <c r="AK64" s="38">
        <v>6483.0460000000003</v>
      </c>
      <c r="AL64" s="38">
        <v>3993.62</v>
      </c>
      <c r="AM64" s="38">
        <v>0</v>
      </c>
    </row>
    <row r="65" spans="1:39" ht="13.15" hidden="1" outlineLevel="1" x14ac:dyDescent="0.4">
      <c r="A65" s="194"/>
      <c r="B65" s="37" t="s">
        <v>542</v>
      </c>
      <c r="C65" s="36" t="s">
        <v>7</v>
      </c>
      <c r="D65" s="39">
        <v>3121.3220000000001</v>
      </c>
      <c r="E65" s="39">
        <v>28.140999999999998</v>
      </c>
      <c r="F65" s="39">
        <v>76.953999999999994</v>
      </c>
      <c r="G65" s="39">
        <v>0.60799999999999998</v>
      </c>
      <c r="H65" s="39">
        <v>3708.7040000000002</v>
      </c>
      <c r="I65" s="39">
        <v>601.38699999999994</v>
      </c>
      <c r="J65" s="39">
        <v>273.21600000000001</v>
      </c>
      <c r="K65" s="39">
        <v>834.07500000000005</v>
      </c>
      <c r="L65" s="39">
        <v>822.15800000000002</v>
      </c>
      <c r="M65" s="39">
        <v>9643.0040000000008</v>
      </c>
      <c r="N65" s="39">
        <v>761.35599999999999</v>
      </c>
      <c r="O65" s="39">
        <v>665.42499999999995</v>
      </c>
      <c r="P65" s="39">
        <v>541.72799999999995</v>
      </c>
      <c r="Q65" s="39">
        <v>1231.663</v>
      </c>
      <c r="R65" s="39">
        <v>693.36199999999997</v>
      </c>
      <c r="S65" s="39">
        <v>543.18399999999997</v>
      </c>
      <c r="T65" s="39">
        <v>1660.1669999999999</v>
      </c>
      <c r="U65" s="39">
        <v>415.858</v>
      </c>
      <c r="V65" s="39">
        <v>559.97199999999998</v>
      </c>
      <c r="W65" s="39">
        <v>912.54499999999996</v>
      </c>
      <c r="X65" s="39">
        <v>4969.7470000000003</v>
      </c>
      <c r="Y65" s="39">
        <v>10461.321</v>
      </c>
      <c r="Z65" s="39">
        <v>21764.584999999999</v>
      </c>
      <c r="AA65" s="39">
        <v>8450.07</v>
      </c>
      <c r="AB65" s="39">
        <v>3322.942</v>
      </c>
      <c r="AC65" s="39">
        <v>1619.771</v>
      </c>
      <c r="AD65" s="39">
        <v>3452.9430000000002</v>
      </c>
      <c r="AE65" s="39">
        <v>2874.297</v>
      </c>
      <c r="AF65" s="39">
        <v>10698.843999999999</v>
      </c>
      <c r="AG65" s="39">
        <v>29958.432000000001</v>
      </c>
      <c r="AH65" s="39">
        <v>33166.065999999999</v>
      </c>
      <c r="AI65" s="39">
        <v>3308.3220000000001</v>
      </c>
      <c r="AJ65" s="39">
        <v>3426.7759999999998</v>
      </c>
      <c r="AK65" s="39">
        <v>8725.9940000000006</v>
      </c>
      <c r="AL65" s="39">
        <v>3487.62</v>
      </c>
      <c r="AM65" s="39">
        <v>0</v>
      </c>
    </row>
    <row r="66" spans="1:39" ht="13.15" hidden="1" outlineLevel="1" x14ac:dyDescent="0.4">
      <c r="A66" s="194"/>
      <c r="B66" s="37" t="s">
        <v>543</v>
      </c>
      <c r="C66" s="36" t="s">
        <v>7</v>
      </c>
      <c r="D66" s="38">
        <v>3663.92</v>
      </c>
      <c r="E66" s="38">
        <v>583.67600000000004</v>
      </c>
      <c r="F66" s="38">
        <v>148.458</v>
      </c>
      <c r="G66" s="38">
        <v>31.280999999999999</v>
      </c>
      <c r="H66" s="38">
        <v>1989.184</v>
      </c>
      <c r="I66" s="38">
        <v>456.60700000000003</v>
      </c>
      <c r="J66" s="38">
        <v>595.02800000000002</v>
      </c>
      <c r="K66" s="38">
        <v>721.33</v>
      </c>
      <c r="L66" s="38">
        <v>144.81299999999999</v>
      </c>
      <c r="M66" s="38">
        <v>1564.934</v>
      </c>
      <c r="N66" s="38">
        <v>2109.1970000000001</v>
      </c>
      <c r="O66" s="38">
        <v>1049.085</v>
      </c>
      <c r="P66" s="38">
        <v>778.649</v>
      </c>
      <c r="Q66" s="38">
        <v>2460.2049999999999</v>
      </c>
      <c r="R66" s="38">
        <v>1742.912</v>
      </c>
      <c r="S66" s="38">
        <v>1773.4970000000001</v>
      </c>
      <c r="T66" s="38">
        <v>1873.4880000000001</v>
      </c>
      <c r="U66" s="38">
        <v>5146.9470000000001</v>
      </c>
      <c r="V66" s="38">
        <v>539.81500000000005</v>
      </c>
      <c r="W66" s="38">
        <v>1459.364</v>
      </c>
      <c r="X66" s="38">
        <v>5568.4470000000001</v>
      </c>
      <c r="Y66" s="38">
        <v>5751.8760000000002</v>
      </c>
      <c r="Z66" s="38">
        <v>9494.2690000000002</v>
      </c>
      <c r="AA66" s="38">
        <v>4993.8249999999998</v>
      </c>
      <c r="AB66" s="38">
        <v>1790.748</v>
      </c>
      <c r="AC66" s="38">
        <v>1247.1890000000001</v>
      </c>
      <c r="AD66" s="38">
        <v>1704.4169999999999</v>
      </c>
      <c r="AE66" s="38">
        <v>2191.473</v>
      </c>
      <c r="AF66" s="38">
        <v>4490.2129999999997</v>
      </c>
      <c r="AG66" s="38">
        <v>13220.446</v>
      </c>
      <c r="AH66" s="38">
        <v>5775.19</v>
      </c>
      <c r="AI66" s="38">
        <v>3890.08</v>
      </c>
      <c r="AJ66" s="38">
        <v>2087.5059999999999</v>
      </c>
      <c r="AK66" s="38">
        <v>1948.19</v>
      </c>
      <c r="AL66" s="38">
        <v>2126.625</v>
      </c>
      <c r="AM66" s="38">
        <v>0</v>
      </c>
    </row>
    <row r="67" spans="1:39" ht="13.15" hidden="1" outlineLevel="1" x14ac:dyDescent="0.4">
      <c r="A67" s="194"/>
      <c r="B67" s="37" t="s">
        <v>544</v>
      </c>
      <c r="C67" s="36" t="s">
        <v>7</v>
      </c>
      <c r="D67" s="39">
        <v>2946.97</v>
      </c>
      <c r="E67" s="39">
        <v>3579.8409999999999</v>
      </c>
      <c r="F67" s="39">
        <v>41.585999999999999</v>
      </c>
      <c r="G67" s="39">
        <v>65.911000000000001</v>
      </c>
      <c r="H67" s="39">
        <v>942.00800000000004</v>
      </c>
      <c r="I67" s="39">
        <v>120.306</v>
      </c>
      <c r="J67" s="39">
        <v>210.327</v>
      </c>
      <c r="K67" s="39">
        <v>237.06899999999999</v>
      </c>
      <c r="L67" s="39">
        <v>-108.709</v>
      </c>
      <c r="M67" s="39">
        <v>8234.3760000000002</v>
      </c>
      <c r="N67" s="39">
        <v>410.822</v>
      </c>
      <c r="O67" s="39">
        <v>427.44900000000001</v>
      </c>
      <c r="P67" s="39">
        <v>81.460999999999999</v>
      </c>
      <c r="Q67" s="39">
        <v>691.33799999999997</v>
      </c>
      <c r="R67" s="39">
        <v>1209.153</v>
      </c>
      <c r="S67" s="39">
        <v>437.90100000000001</v>
      </c>
      <c r="T67" s="39">
        <v>2529.21</v>
      </c>
      <c r="U67" s="39">
        <v>132.91900000000001</v>
      </c>
      <c r="V67" s="39">
        <v>29.696000000000002</v>
      </c>
      <c r="W67" s="39">
        <v>2071.4639999999999</v>
      </c>
      <c r="X67" s="39">
        <v>4062.2579999999998</v>
      </c>
      <c r="Y67" s="39">
        <v>3024.2779999999998</v>
      </c>
      <c r="Z67" s="39">
        <v>12219.15</v>
      </c>
      <c r="AA67" s="39">
        <v>6789.25</v>
      </c>
      <c r="AB67" s="39">
        <v>1202.1659999999999</v>
      </c>
      <c r="AC67" s="39">
        <v>1756.9280000000001</v>
      </c>
      <c r="AD67" s="39">
        <v>1506.836</v>
      </c>
      <c r="AE67" s="39">
        <v>1424.2429999999999</v>
      </c>
      <c r="AF67" s="39">
        <v>7026.7550000000001</v>
      </c>
      <c r="AG67" s="39">
        <v>21416.964</v>
      </c>
      <c r="AH67" s="39">
        <v>5674.2809999999999</v>
      </c>
      <c r="AI67" s="39">
        <v>3045.04</v>
      </c>
      <c r="AJ67" s="39">
        <v>2872.694</v>
      </c>
      <c r="AK67" s="39">
        <v>1993.3530000000001</v>
      </c>
      <c r="AL67" s="39">
        <v>2901.3989999999999</v>
      </c>
      <c r="AM67" s="39">
        <v>0</v>
      </c>
    </row>
    <row r="68" spans="1:39" ht="13.15" hidden="1" outlineLevel="1" x14ac:dyDescent="0.4">
      <c r="A68" s="194"/>
      <c r="B68" s="37" t="s">
        <v>545</v>
      </c>
      <c r="C68" s="36" t="s">
        <v>7</v>
      </c>
      <c r="D68" s="38">
        <v>599.80799999999999</v>
      </c>
      <c r="E68" s="38">
        <v>69.409000000000006</v>
      </c>
      <c r="F68" s="38">
        <v>72.453000000000003</v>
      </c>
      <c r="G68" s="38">
        <v>0.98199999999999998</v>
      </c>
      <c r="H68" s="38">
        <v>180.37700000000001</v>
      </c>
      <c r="I68" s="38">
        <v>48.540999999999997</v>
      </c>
      <c r="J68" s="38">
        <v>229.458</v>
      </c>
      <c r="K68" s="38">
        <v>61.780999999999999</v>
      </c>
      <c r="L68" s="38">
        <v>68.575999999999993</v>
      </c>
      <c r="M68" s="38">
        <v>42.246000000000002</v>
      </c>
      <c r="N68" s="38">
        <v>41.45</v>
      </c>
      <c r="O68" s="38">
        <v>46.186999999999998</v>
      </c>
      <c r="P68" s="38">
        <v>5.2809999999999997</v>
      </c>
      <c r="Q68" s="38">
        <v>101.82899999999999</v>
      </c>
      <c r="R68" s="38">
        <v>67.972999999999999</v>
      </c>
      <c r="S68" s="38">
        <v>64.567999999999998</v>
      </c>
      <c r="T68" s="38">
        <v>46.828000000000003</v>
      </c>
      <c r="U68" s="38">
        <v>57.847999999999999</v>
      </c>
      <c r="V68" s="38">
        <v>7.9119999999999999</v>
      </c>
      <c r="W68" s="38">
        <v>103.34</v>
      </c>
      <c r="X68" s="38">
        <v>535.48</v>
      </c>
      <c r="Y68" s="38">
        <v>420.02800000000002</v>
      </c>
      <c r="Z68" s="38">
        <v>1025.6769999999999</v>
      </c>
      <c r="AA68" s="38">
        <v>848.41200000000003</v>
      </c>
      <c r="AB68" s="38">
        <v>102.45</v>
      </c>
      <c r="AC68" s="38">
        <v>51.246000000000002</v>
      </c>
      <c r="AD68" s="38">
        <v>228.04599999999999</v>
      </c>
      <c r="AE68" s="38">
        <v>259.01900000000001</v>
      </c>
      <c r="AF68" s="38">
        <v>439.73700000000002</v>
      </c>
      <c r="AG68" s="38">
        <v>1778.0419999999999</v>
      </c>
      <c r="AH68" s="38">
        <v>732.19500000000005</v>
      </c>
      <c r="AI68" s="38">
        <v>319.78699999999998</v>
      </c>
      <c r="AJ68" s="38">
        <v>121.57899999999999</v>
      </c>
      <c r="AK68" s="38">
        <v>103.426</v>
      </c>
      <c r="AL68" s="38">
        <v>155.631</v>
      </c>
      <c r="AM68" s="38">
        <v>0</v>
      </c>
    </row>
    <row r="69" spans="1:39" ht="13.15" hidden="1" outlineLevel="1" x14ac:dyDescent="0.4">
      <c r="A69" s="194"/>
      <c r="B69" s="37" t="s">
        <v>546</v>
      </c>
      <c r="C69" s="36" t="s">
        <v>7</v>
      </c>
      <c r="D69" s="39">
        <v>5640.7380000000003</v>
      </c>
      <c r="E69" s="39">
        <v>15.545</v>
      </c>
      <c r="F69" s="39">
        <v>386.52800000000002</v>
      </c>
      <c r="G69" s="39">
        <v>18.477</v>
      </c>
      <c r="H69" s="39">
        <v>1088.634</v>
      </c>
      <c r="I69" s="39">
        <v>141.89599999999999</v>
      </c>
      <c r="J69" s="39">
        <v>405.90199999999999</v>
      </c>
      <c r="K69" s="39">
        <v>1974.508</v>
      </c>
      <c r="L69" s="39">
        <v>347.80599999999998</v>
      </c>
      <c r="M69" s="39">
        <v>2490.9479999999999</v>
      </c>
      <c r="N69" s="39">
        <v>438.73099999999999</v>
      </c>
      <c r="O69" s="39">
        <v>394.47199999999998</v>
      </c>
      <c r="P69" s="39">
        <v>692.15599999999995</v>
      </c>
      <c r="Q69" s="39">
        <v>776.40300000000002</v>
      </c>
      <c r="R69" s="39">
        <v>2533.1930000000002</v>
      </c>
      <c r="S69" s="39">
        <v>1033.941</v>
      </c>
      <c r="T69" s="39">
        <v>2089.922</v>
      </c>
      <c r="U69" s="39">
        <v>188.709</v>
      </c>
      <c r="V69" s="39">
        <v>118.774</v>
      </c>
      <c r="W69" s="39">
        <v>598.09500000000003</v>
      </c>
      <c r="X69" s="39">
        <v>4731.2259999999997</v>
      </c>
      <c r="Y69" s="39">
        <v>3747.1109999999999</v>
      </c>
      <c r="Z69" s="39">
        <v>6684.3869999999997</v>
      </c>
      <c r="AA69" s="39">
        <v>3483.2539999999999</v>
      </c>
      <c r="AB69" s="39">
        <v>769.42499999999995</v>
      </c>
      <c r="AC69" s="39">
        <v>956.76599999999996</v>
      </c>
      <c r="AD69" s="39">
        <v>1572.931</v>
      </c>
      <c r="AE69" s="39">
        <v>2528.049</v>
      </c>
      <c r="AF69" s="39">
        <v>2466.2359999999999</v>
      </c>
      <c r="AG69" s="39">
        <v>24272.111000000001</v>
      </c>
      <c r="AH69" s="39">
        <v>4646.1220000000003</v>
      </c>
      <c r="AI69" s="39">
        <v>3674.4180000000001</v>
      </c>
      <c r="AJ69" s="39">
        <v>2416.9839999999999</v>
      </c>
      <c r="AK69" s="39">
        <v>2198.9259999999999</v>
      </c>
      <c r="AL69" s="39">
        <v>1914.079</v>
      </c>
      <c r="AM69" s="39">
        <v>0</v>
      </c>
    </row>
    <row r="70" spans="1:39" ht="13.15" hidden="1" outlineLevel="1" x14ac:dyDescent="0.4">
      <c r="A70" s="194"/>
      <c r="B70" s="37" t="s">
        <v>547</v>
      </c>
      <c r="C70" s="36" t="s">
        <v>7</v>
      </c>
      <c r="D70" s="38">
        <v>34271.330999999998</v>
      </c>
      <c r="E70" s="38">
        <v>180.60599999999999</v>
      </c>
      <c r="F70" s="38">
        <v>762.86900000000003</v>
      </c>
      <c r="G70" s="38">
        <v>34.802999999999997</v>
      </c>
      <c r="H70" s="38">
        <v>20582.282999999999</v>
      </c>
      <c r="I70" s="38">
        <v>1428.7629999999999</v>
      </c>
      <c r="J70" s="38">
        <v>243.666</v>
      </c>
      <c r="K70" s="38">
        <v>2098.8229999999999</v>
      </c>
      <c r="L70" s="38">
        <v>1281.0830000000001</v>
      </c>
      <c r="M70" s="38">
        <v>17498.089</v>
      </c>
      <c r="N70" s="38">
        <v>2485.5239999999999</v>
      </c>
      <c r="O70" s="38">
        <v>2596.2089999999998</v>
      </c>
      <c r="P70" s="38">
        <v>600.05600000000004</v>
      </c>
      <c r="Q70" s="38">
        <v>5027.8829999999998</v>
      </c>
      <c r="R70" s="38">
        <v>4621.5529999999999</v>
      </c>
      <c r="S70" s="38">
        <v>1252.3789999999999</v>
      </c>
      <c r="T70" s="38">
        <v>3533.87</v>
      </c>
      <c r="U70" s="38">
        <v>2552.4180000000001</v>
      </c>
      <c r="V70" s="38">
        <v>8481.268</v>
      </c>
      <c r="W70" s="38">
        <v>7183.0569999999998</v>
      </c>
      <c r="X70" s="38">
        <v>28787.434000000001</v>
      </c>
      <c r="Y70" s="38">
        <v>39508.576000000001</v>
      </c>
      <c r="Z70" s="38">
        <v>66613.616999999998</v>
      </c>
      <c r="AA70" s="38">
        <v>29716.829000000002</v>
      </c>
      <c r="AB70" s="38">
        <v>21080.719000000001</v>
      </c>
      <c r="AC70" s="38">
        <v>11317.486000000001</v>
      </c>
      <c r="AD70" s="38">
        <v>16693.903999999999</v>
      </c>
      <c r="AE70" s="38">
        <v>14857.824000000001</v>
      </c>
      <c r="AF70" s="38">
        <v>35378.417999999998</v>
      </c>
      <c r="AG70" s="38">
        <v>240945.092</v>
      </c>
      <c r="AH70" s="38">
        <v>82657.180999999997</v>
      </c>
      <c r="AI70" s="38">
        <v>40744.152000000002</v>
      </c>
      <c r="AJ70" s="38">
        <v>14813.873</v>
      </c>
      <c r="AK70" s="38">
        <v>52896.487999999998</v>
      </c>
      <c r="AL70" s="38">
        <v>15952.241</v>
      </c>
      <c r="AM70" s="38">
        <v>0</v>
      </c>
    </row>
    <row r="71" spans="1:39" ht="13.15" hidden="1" outlineLevel="1" x14ac:dyDescent="0.4">
      <c r="A71" s="194"/>
      <c r="B71" s="37" t="s">
        <v>548</v>
      </c>
      <c r="C71" s="36" t="s">
        <v>7</v>
      </c>
      <c r="D71" s="39">
        <v>17139.145</v>
      </c>
      <c r="E71" s="39">
        <v>1523.654</v>
      </c>
      <c r="F71" s="39">
        <v>1127.838</v>
      </c>
      <c r="G71" s="39">
        <v>75.968000000000004</v>
      </c>
      <c r="H71" s="39">
        <v>13053.728999999999</v>
      </c>
      <c r="I71" s="39">
        <v>2469.2820000000002</v>
      </c>
      <c r="J71" s="39">
        <v>2130.9119999999998</v>
      </c>
      <c r="K71" s="39">
        <v>7754.8590000000004</v>
      </c>
      <c r="L71" s="39">
        <v>4031.0439999999999</v>
      </c>
      <c r="M71" s="39">
        <v>39538.533000000003</v>
      </c>
      <c r="N71" s="39">
        <v>10599.087</v>
      </c>
      <c r="O71" s="39">
        <v>7215.1859999999997</v>
      </c>
      <c r="P71" s="39">
        <v>7689.241</v>
      </c>
      <c r="Q71" s="39">
        <v>17584.521000000001</v>
      </c>
      <c r="R71" s="39">
        <v>18066.417000000001</v>
      </c>
      <c r="S71" s="39">
        <v>16532.161</v>
      </c>
      <c r="T71" s="39">
        <v>33796.012999999999</v>
      </c>
      <c r="U71" s="39">
        <v>65974.044999999998</v>
      </c>
      <c r="V71" s="39">
        <v>6100.52</v>
      </c>
      <c r="W71" s="39">
        <v>11442.227999999999</v>
      </c>
      <c r="X71" s="39">
        <v>52242.059000000001</v>
      </c>
      <c r="Y71" s="39">
        <v>51915.631999999998</v>
      </c>
      <c r="Z71" s="39">
        <v>100714.086</v>
      </c>
      <c r="AA71" s="39">
        <v>62706.205000000002</v>
      </c>
      <c r="AB71" s="39">
        <v>14482.856</v>
      </c>
      <c r="AC71" s="39">
        <v>16237.361000000001</v>
      </c>
      <c r="AD71" s="39">
        <v>20629.863000000001</v>
      </c>
      <c r="AE71" s="39">
        <v>30663.643</v>
      </c>
      <c r="AF71" s="39">
        <v>43512.341999999997</v>
      </c>
      <c r="AG71" s="39">
        <v>311413.212</v>
      </c>
      <c r="AH71" s="39">
        <v>153398.08100000001</v>
      </c>
      <c r="AI71" s="39">
        <v>35005.269999999997</v>
      </c>
      <c r="AJ71" s="39">
        <v>25426.42</v>
      </c>
      <c r="AK71" s="39">
        <v>62204.345999999998</v>
      </c>
      <c r="AL71" s="39">
        <v>56618.012000000002</v>
      </c>
      <c r="AM71" s="39">
        <v>0</v>
      </c>
    </row>
    <row r="72" spans="1:39" ht="13.15" hidden="1" outlineLevel="1" x14ac:dyDescent="0.4">
      <c r="A72" s="194"/>
      <c r="B72" s="37" t="s">
        <v>549</v>
      </c>
      <c r="C72" s="36" t="s">
        <v>7</v>
      </c>
      <c r="D72" s="38">
        <v>8954.0329999999994</v>
      </c>
      <c r="E72" s="38">
        <v>7.9729999999999999</v>
      </c>
      <c r="F72" s="38">
        <v>394.70299999999997</v>
      </c>
      <c r="G72" s="38">
        <v>18.852</v>
      </c>
      <c r="H72" s="38">
        <v>4000.67</v>
      </c>
      <c r="I72" s="38">
        <v>242.27799999999999</v>
      </c>
      <c r="J72" s="38">
        <v>17.835000000000001</v>
      </c>
      <c r="K72" s="38">
        <v>127.27</v>
      </c>
      <c r="L72" s="38">
        <v>295.86599999999999</v>
      </c>
      <c r="M72" s="38">
        <v>983.66800000000001</v>
      </c>
      <c r="N72" s="38">
        <v>50.759</v>
      </c>
      <c r="O72" s="38">
        <v>469.56900000000002</v>
      </c>
      <c r="P72" s="38">
        <v>1281.3610000000001</v>
      </c>
      <c r="Q72" s="38">
        <v>848.62300000000005</v>
      </c>
      <c r="R72" s="38">
        <v>168.77099999999999</v>
      </c>
      <c r="S72" s="38">
        <v>220.04499999999999</v>
      </c>
      <c r="T72" s="38">
        <v>271.20100000000002</v>
      </c>
      <c r="U72" s="38">
        <v>43.776000000000003</v>
      </c>
      <c r="V72" s="38">
        <v>94.31</v>
      </c>
      <c r="W72" s="38">
        <v>833.16399999999999</v>
      </c>
      <c r="X72" s="38">
        <v>4184.3370000000004</v>
      </c>
      <c r="Y72" s="38">
        <v>2340.7570000000001</v>
      </c>
      <c r="Z72" s="38">
        <v>8837.0390000000007</v>
      </c>
      <c r="AA72" s="38">
        <v>6024.0240000000003</v>
      </c>
      <c r="AB72" s="38">
        <v>8836.3220000000001</v>
      </c>
      <c r="AC72" s="38">
        <v>232.83500000000001</v>
      </c>
      <c r="AD72" s="38">
        <v>2929.2109999999998</v>
      </c>
      <c r="AE72" s="38">
        <v>383.41199999999998</v>
      </c>
      <c r="AF72" s="38">
        <v>4014.37</v>
      </c>
      <c r="AG72" s="38">
        <v>30825.620999999999</v>
      </c>
      <c r="AH72" s="38">
        <v>4844.8339999999998</v>
      </c>
      <c r="AI72" s="38">
        <v>5394.4840000000004</v>
      </c>
      <c r="AJ72" s="38">
        <v>2765.0079999999998</v>
      </c>
      <c r="AK72" s="38">
        <v>3945.3</v>
      </c>
      <c r="AL72" s="38">
        <v>2984.2469999999998</v>
      </c>
      <c r="AM72" s="38">
        <v>0</v>
      </c>
    </row>
    <row r="73" spans="1:39" ht="13.15" hidden="1" outlineLevel="1" x14ac:dyDescent="0.4">
      <c r="A73" s="194"/>
      <c r="B73" s="37" t="s">
        <v>550</v>
      </c>
      <c r="C73" s="36" t="s">
        <v>7</v>
      </c>
      <c r="D73" s="39">
        <v>4987.7979999999998</v>
      </c>
      <c r="E73" s="39">
        <v>7.1959999999999997</v>
      </c>
      <c r="F73" s="39">
        <v>43.616</v>
      </c>
      <c r="G73" s="39">
        <v>17.823</v>
      </c>
      <c r="H73" s="39">
        <v>906.81899999999996</v>
      </c>
      <c r="I73" s="39">
        <v>124.887</v>
      </c>
      <c r="J73" s="39">
        <v>91.968999999999994</v>
      </c>
      <c r="K73" s="39">
        <v>303.53100000000001</v>
      </c>
      <c r="L73" s="39">
        <v>628.60799999999995</v>
      </c>
      <c r="M73" s="39">
        <v>1992.41</v>
      </c>
      <c r="N73" s="39">
        <v>828.22299999999996</v>
      </c>
      <c r="O73" s="39">
        <v>382.62900000000002</v>
      </c>
      <c r="P73" s="39">
        <v>210.62299999999999</v>
      </c>
      <c r="Q73" s="39">
        <v>565.57299999999998</v>
      </c>
      <c r="R73" s="39">
        <v>1069.7750000000001</v>
      </c>
      <c r="S73" s="39">
        <v>449.68299999999999</v>
      </c>
      <c r="T73" s="39">
        <v>2207.3919999999998</v>
      </c>
      <c r="U73" s="39">
        <v>3157.2089999999998</v>
      </c>
      <c r="V73" s="39">
        <v>97.522000000000006</v>
      </c>
      <c r="W73" s="39">
        <v>502.47899999999998</v>
      </c>
      <c r="X73" s="39">
        <v>1384.0509999999999</v>
      </c>
      <c r="Y73" s="39">
        <v>2056.6080000000002</v>
      </c>
      <c r="Z73" s="39">
        <v>4225.9449999999997</v>
      </c>
      <c r="AA73" s="39">
        <v>2960.3209999999999</v>
      </c>
      <c r="AB73" s="39">
        <v>417.12900000000002</v>
      </c>
      <c r="AC73" s="39">
        <v>560.976</v>
      </c>
      <c r="AD73" s="39">
        <v>1005.149</v>
      </c>
      <c r="AE73" s="39">
        <v>838.77200000000005</v>
      </c>
      <c r="AF73" s="39">
        <v>1231.6369999999999</v>
      </c>
      <c r="AG73" s="39">
        <v>7556.7709999999997</v>
      </c>
      <c r="AH73" s="39">
        <v>3409.0219999999999</v>
      </c>
      <c r="AI73" s="39">
        <v>2723.7109999999998</v>
      </c>
      <c r="AJ73" s="39">
        <v>1093.4680000000001</v>
      </c>
      <c r="AK73" s="39">
        <v>735.87900000000002</v>
      </c>
      <c r="AL73" s="39">
        <v>1457.4570000000001</v>
      </c>
      <c r="AM73" s="39">
        <v>0</v>
      </c>
    </row>
    <row r="74" spans="1:39" ht="13.15" hidden="1" outlineLevel="1" x14ac:dyDescent="0.4">
      <c r="A74" s="194"/>
      <c r="B74" s="37" t="s">
        <v>551</v>
      </c>
      <c r="C74" s="36" t="s">
        <v>7</v>
      </c>
      <c r="D74" s="38">
        <v>3725.1689999999999</v>
      </c>
      <c r="E74" s="38">
        <v>16.099</v>
      </c>
      <c r="F74" s="38">
        <v>241.06800000000001</v>
      </c>
      <c r="G74" s="38">
        <v>5.5670000000000002</v>
      </c>
      <c r="H74" s="38">
        <v>15899.035</v>
      </c>
      <c r="I74" s="38">
        <v>144.26300000000001</v>
      </c>
      <c r="J74" s="38">
        <v>133.86500000000001</v>
      </c>
      <c r="K74" s="38">
        <v>511.45699999999999</v>
      </c>
      <c r="L74" s="38">
        <v>267.97000000000003</v>
      </c>
      <c r="M74" s="38">
        <v>40007.235000000001</v>
      </c>
      <c r="N74" s="38">
        <v>498.96600000000001</v>
      </c>
      <c r="O74" s="38">
        <v>401.05200000000002</v>
      </c>
      <c r="P74" s="38">
        <v>175.06200000000001</v>
      </c>
      <c r="Q74" s="38">
        <v>652.85299999999995</v>
      </c>
      <c r="R74" s="38">
        <v>5733.576</v>
      </c>
      <c r="S74" s="38">
        <v>400.91699999999997</v>
      </c>
      <c r="T74" s="38">
        <v>1475.8019999999999</v>
      </c>
      <c r="U74" s="38">
        <v>169.51599999999999</v>
      </c>
      <c r="V74" s="38">
        <v>41.506999999999998</v>
      </c>
      <c r="W74" s="38">
        <v>4823.433</v>
      </c>
      <c r="X74" s="38">
        <v>2588.1880000000001</v>
      </c>
      <c r="Y74" s="38">
        <v>2458.7669999999998</v>
      </c>
      <c r="Z74" s="38">
        <v>11053.127</v>
      </c>
      <c r="AA74" s="38">
        <v>3145.5839999999998</v>
      </c>
      <c r="AB74" s="38">
        <v>965.24099999999999</v>
      </c>
      <c r="AC74" s="38">
        <v>10974.341</v>
      </c>
      <c r="AD74" s="38">
        <v>1180.1479999999999</v>
      </c>
      <c r="AE74" s="38">
        <v>5007.732</v>
      </c>
      <c r="AF74" s="38">
        <v>9983.77</v>
      </c>
      <c r="AG74" s="38">
        <v>14668.194</v>
      </c>
      <c r="AH74" s="38">
        <v>17989.359</v>
      </c>
      <c r="AI74" s="38">
        <v>1517.7190000000001</v>
      </c>
      <c r="AJ74" s="38">
        <v>1377.8430000000001</v>
      </c>
      <c r="AK74" s="38">
        <v>2240.5340000000001</v>
      </c>
      <c r="AL74" s="38">
        <v>1613.6890000000001</v>
      </c>
      <c r="AM74" s="38">
        <v>0</v>
      </c>
    </row>
    <row r="75" spans="1:39" ht="13.15" hidden="1" outlineLevel="1" x14ac:dyDescent="0.4">
      <c r="A75" s="194"/>
      <c r="B75" s="37" t="s">
        <v>552</v>
      </c>
      <c r="C75" s="36" t="s">
        <v>7</v>
      </c>
      <c r="D75" s="39">
        <v>32715.613000000001</v>
      </c>
      <c r="E75" s="39">
        <v>2060.317</v>
      </c>
      <c r="F75" s="39">
        <v>219.2</v>
      </c>
      <c r="G75" s="39">
        <v>268.13299999999998</v>
      </c>
      <c r="H75" s="39">
        <v>12711.665000000001</v>
      </c>
      <c r="I75" s="39">
        <v>11063.231</v>
      </c>
      <c r="J75" s="39">
        <v>2360.5749999999998</v>
      </c>
      <c r="K75" s="39">
        <v>4309.942</v>
      </c>
      <c r="L75" s="39">
        <v>-1130.095</v>
      </c>
      <c r="M75" s="39">
        <v>9231.0169999999998</v>
      </c>
      <c r="N75" s="39">
        <v>4956.8580000000002</v>
      </c>
      <c r="O75" s="39">
        <v>3434.7220000000002</v>
      </c>
      <c r="P75" s="39">
        <v>2180.1509999999998</v>
      </c>
      <c r="Q75" s="39">
        <v>12015.314</v>
      </c>
      <c r="R75" s="39">
        <v>3568.73</v>
      </c>
      <c r="S75" s="39">
        <v>4062.2130000000002</v>
      </c>
      <c r="T75" s="39">
        <v>14113.519</v>
      </c>
      <c r="U75" s="39">
        <v>4270.1629999999996</v>
      </c>
      <c r="V75" s="39">
        <v>2788.3980000000001</v>
      </c>
      <c r="W75" s="39">
        <v>9984.3469999999998</v>
      </c>
      <c r="X75" s="39">
        <v>24894.899000000001</v>
      </c>
      <c r="Y75" s="39">
        <v>42626.868000000002</v>
      </c>
      <c r="Z75" s="39">
        <v>106376.534</v>
      </c>
      <c r="AA75" s="39">
        <v>45956.695</v>
      </c>
      <c r="AB75" s="39">
        <v>30808.124</v>
      </c>
      <c r="AC75" s="39">
        <v>4227.2879999999996</v>
      </c>
      <c r="AD75" s="39">
        <v>14421.49</v>
      </c>
      <c r="AE75" s="39">
        <v>13904.748</v>
      </c>
      <c r="AF75" s="39">
        <v>50142.442999999999</v>
      </c>
      <c r="AG75" s="39">
        <v>206384.027</v>
      </c>
      <c r="AH75" s="39">
        <v>93672.847999999998</v>
      </c>
      <c r="AI75" s="39">
        <v>30689.879000000001</v>
      </c>
      <c r="AJ75" s="39">
        <v>5994.2079999999996</v>
      </c>
      <c r="AK75" s="39">
        <v>32244.521000000001</v>
      </c>
      <c r="AL75" s="39">
        <v>24361.46</v>
      </c>
      <c r="AM75" s="39">
        <v>0</v>
      </c>
    </row>
    <row r="76" spans="1:39" ht="13.15" hidden="1" outlineLevel="1" x14ac:dyDescent="0.4">
      <c r="A76" s="194"/>
      <c r="B76" s="37" t="s">
        <v>553</v>
      </c>
      <c r="C76" s="36" t="s">
        <v>7</v>
      </c>
      <c r="D76" s="38">
        <v>1037.2090000000001</v>
      </c>
      <c r="E76" s="38">
        <v>21.184000000000001</v>
      </c>
      <c r="F76" s="38">
        <v>28.085000000000001</v>
      </c>
      <c r="G76" s="38">
        <v>8.9350000000000005</v>
      </c>
      <c r="H76" s="38">
        <v>332.459</v>
      </c>
      <c r="I76" s="38">
        <v>47.908000000000001</v>
      </c>
      <c r="J76" s="38">
        <v>369.46699999999998</v>
      </c>
      <c r="K76" s="38">
        <v>59.09</v>
      </c>
      <c r="L76" s="38">
        <v>2.11</v>
      </c>
      <c r="M76" s="38">
        <v>95.325999999999993</v>
      </c>
      <c r="N76" s="38">
        <v>37.923000000000002</v>
      </c>
      <c r="O76" s="38">
        <v>117.60599999999999</v>
      </c>
      <c r="P76" s="38">
        <v>2.1890000000000001</v>
      </c>
      <c r="Q76" s="38">
        <v>106.893</v>
      </c>
      <c r="R76" s="38">
        <v>110.1</v>
      </c>
      <c r="S76" s="38">
        <v>37.323999999999998</v>
      </c>
      <c r="T76" s="38">
        <v>32.033000000000001</v>
      </c>
      <c r="U76" s="38">
        <v>26.004000000000001</v>
      </c>
      <c r="V76" s="38">
        <v>4.9660000000000002</v>
      </c>
      <c r="W76" s="38">
        <v>124.57299999999999</v>
      </c>
      <c r="X76" s="38">
        <v>676.73900000000003</v>
      </c>
      <c r="Y76" s="38">
        <v>602.50800000000004</v>
      </c>
      <c r="Z76" s="38">
        <v>1721.92</v>
      </c>
      <c r="AA76" s="38">
        <v>1243.3209999999999</v>
      </c>
      <c r="AB76" s="38">
        <v>175.79499999999999</v>
      </c>
      <c r="AC76" s="38">
        <v>46.027999999999999</v>
      </c>
      <c r="AD76" s="38">
        <v>234.89500000000001</v>
      </c>
      <c r="AE76" s="38">
        <v>220.06200000000001</v>
      </c>
      <c r="AF76" s="38">
        <v>526.86</v>
      </c>
      <c r="AG76" s="38">
        <v>2595.7049999999999</v>
      </c>
      <c r="AH76" s="38">
        <v>791.52300000000002</v>
      </c>
      <c r="AI76" s="38">
        <v>725.48500000000001</v>
      </c>
      <c r="AJ76" s="38">
        <v>213.84299999999999</v>
      </c>
      <c r="AK76" s="38">
        <v>141.78899999999999</v>
      </c>
      <c r="AL76" s="38">
        <v>302.43099999999998</v>
      </c>
      <c r="AM76" s="38">
        <v>0</v>
      </c>
    </row>
    <row r="77" spans="1:39" ht="13.15" hidden="1" outlineLevel="1" x14ac:dyDescent="0.4">
      <c r="A77" s="194"/>
      <c r="B77" s="37" t="s">
        <v>554</v>
      </c>
      <c r="C77" s="36" t="s">
        <v>7</v>
      </c>
      <c r="D77" s="39">
        <v>997.125</v>
      </c>
      <c r="E77" s="39">
        <v>15.214</v>
      </c>
      <c r="F77" s="39">
        <v>48.167999999999999</v>
      </c>
      <c r="G77" s="39">
        <v>9.1219999999999999</v>
      </c>
      <c r="H77" s="39">
        <v>1057.039</v>
      </c>
      <c r="I77" s="39">
        <v>282.45699999999999</v>
      </c>
      <c r="J77" s="39">
        <v>286.65300000000002</v>
      </c>
      <c r="K77" s="39">
        <v>212.18</v>
      </c>
      <c r="L77" s="39">
        <v>195.178</v>
      </c>
      <c r="M77" s="39">
        <v>608.35799999999995</v>
      </c>
      <c r="N77" s="39">
        <v>297.048</v>
      </c>
      <c r="O77" s="39">
        <v>152.511</v>
      </c>
      <c r="P77" s="39">
        <v>11.849</v>
      </c>
      <c r="Q77" s="39">
        <v>175.91900000000001</v>
      </c>
      <c r="R77" s="39">
        <v>92.716999999999999</v>
      </c>
      <c r="S77" s="39">
        <v>66.046999999999997</v>
      </c>
      <c r="T77" s="39">
        <v>103.929</v>
      </c>
      <c r="U77" s="39">
        <v>74.382999999999996</v>
      </c>
      <c r="V77" s="39">
        <v>67.057000000000002</v>
      </c>
      <c r="W77" s="39">
        <v>626.60199999999998</v>
      </c>
      <c r="X77" s="39">
        <v>737.39499999999998</v>
      </c>
      <c r="Y77" s="39">
        <v>1334.028</v>
      </c>
      <c r="Z77" s="39">
        <v>3819.058</v>
      </c>
      <c r="AA77" s="39">
        <v>2914.558</v>
      </c>
      <c r="AB77" s="39">
        <v>224.78800000000001</v>
      </c>
      <c r="AC77" s="39">
        <v>97.995000000000005</v>
      </c>
      <c r="AD77" s="39">
        <v>370.71699999999998</v>
      </c>
      <c r="AE77" s="39">
        <v>102.232</v>
      </c>
      <c r="AF77" s="39">
        <v>327.89600000000002</v>
      </c>
      <c r="AG77" s="39">
        <v>2313.5630000000001</v>
      </c>
      <c r="AH77" s="39">
        <v>1109.519</v>
      </c>
      <c r="AI77" s="39">
        <v>942.82100000000003</v>
      </c>
      <c r="AJ77" s="39">
        <v>199.422</v>
      </c>
      <c r="AK77" s="39">
        <v>110.988</v>
      </c>
      <c r="AL77" s="39">
        <v>400.35700000000003</v>
      </c>
      <c r="AM77" s="39">
        <v>0</v>
      </c>
    </row>
    <row r="78" spans="1:39" ht="13.15" hidden="1" outlineLevel="1" x14ac:dyDescent="0.4">
      <c r="A78" s="194"/>
      <c r="B78" s="37" t="s">
        <v>555</v>
      </c>
      <c r="C78" s="36" t="s">
        <v>7</v>
      </c>
      <c r="D78" s="38">
        <v>202.774</v>
      </c>
      <c r="E78" s="38">
        <v>5.8220000000000001</v>
      </c>
      <c r="F78" s="38">
        <v>10.791</v>
      </c>
      <c r="G78" s="38">
        <v>1.59</v>
      </c>
      <c r="H78" s="38">
        <v>82.688000000000002</v>
      </c>
      <c r="I78" s="38">
        <v>153.24799999999999</v>
      </c>
      <c r="J78" s="38">
        <v>13.398999999999999</v>
      </c>
      <c r="K78" s="38">
        <v>38.234999999999999</v>
      </c>
      <c r="L78" s="38">
        <v>97.353999999999999</v>
      </c>
      <c r="M78" s="38">
        <v>54.551000000000002</v>
      </c>
      <c r="N78" s="38">
        <v>125.10299999999999</v>
      </c>
      <c r="O78" s="38">
        <v>149.959</v>
      </c>
      <c r="P78" s="38">
        <v>135.96799999999999</v>
      </c>
      <c r="Q78" s="38">
        <v>84.427000000000007</v>
      </c>
      <c r="R78" s="38">
        <v>93.06</v>
      </c>
      <c r="S78" s="38">
        <v>26.202000000000002</v>
      </c>
      <c r="T78" s="38">
        <v>207.28299999999999</v>
      </c>
      <c r="U78" s="38">
        <v>81.004000000000005</v>
      </c>
      <c r="V78" s="38">
        <v>4.8449999999999998</v>
      </c>
      <c r="W78" s="38">
        <v>48.176000000000002</v>
      </c>
      <c r="X78" s="38">
        <v>505.96</v>
      </c>
      <c r="Y78" s="38">
        <v>812.16399999999999</v>
      </c>
      <c r="Z78" s="38">
        <v>3073.5909999999999</v>
      </c>
      <c r="AA78" s="38">
        <v>432.47500000000002</v>
      </c>
      <c r="AB78" s="38">
        <v>222.958</v>
      </c>
      <c r="AC78" s="38">
        <v>143.203</v>
      </c>
      <c r="AD78" s="38">
        <v>1264.1320000000001</v>
      </c>
      <c r="AE78" s="38">
        <v>189.36699999999999</v>
      </c>
      <c r="AF78" s="38">
        <v>7995.3119999999999</v>
      </c>
      <c r="AG78" s="38">
        <v>3658.4690000000001</v>
      </c>
      <c r="AH78" s="38">
        <v>1726.9929999999999</v>
      </c>
      <c r="AI78" s="38">
        <v>814.08399999999995</v>
      </c>
      <c r="AJ78" s="38">
        <v>145.482</v>
      </c>
      <c r="AK78" s="38">
        <v>679.14400000000001</v>
      </c>
      <c r="AL78" s="38">
        <v>309.00200000000001</v>
      </c>
      <c r="AM78" s="38">
        <v>0</v>
      </c>
    </row>
    <row r="79" spans="1:39" ht="13.15" hidden="1" outlineLevel="1" x14ac:dyDescent="0.4">
      <c r="A79" s="194"/>
      <c r="B79" s="37" t="s">
        <v>556</v>
      </c>
      <c r="C79" s="36" t="s">
        <v>7</v>
      </c>
      <c r="D79" s="39">
        <v>10117.198</v>
      </c>
      <c r="E79" s="39">
        <v>12766.047</v>
      </c>
      <c r="F79" s="39">
        <v>265.46800000000002</v>
      </c>
      <c r="G79" s="39">
        <v>0</v>
      </c>
      <c r="H79" s="39">
        <v>8463.6509999999998</v>
      </c>
      <c r="I79" s="39">
        <v>504.39</v>
      </c>
      <c r="J79" s="39">
        <v>473.45699999999999</v>
      </c>
      <c r="K79" s="39">
        <v>920.21400000000006</v>
      </c>
      <c r="L79" s="39">
        <v>-3628.991</v>
      </c>
      <c r="M79" s="39">
        <v>7496.74</v>
      </c>
      <c r="N79" s="39">
        <v>1376.7270000000001</v>
      </c>
      <c r="O79" s="39">
        <v>719.37</v>
      </c>
      <c r="P79" s="39">
        <v>702.35599999999999</v>
      </c>
      <c r="Q79" s="39">
        <v>2905.2089999999998</v>
      </c>
      <c r="R79" s="39">
        <v>2331.0920000000001</v>
      </c>
      <c r="S79" s="39">
        <v>1098.7380000000001</v>
      </c>
      <c r="T79" s="39">
        <v>4104.3140000000003</v>
      </c>
      <c r="U79" s="39">
        <v>1388.252</v>
      </c>
      <c r="V79" s="39">
        <v>862.298</v>
      </c>
      <c r="W79" s="39">
        <v>2735.6370000000002</v>
      </c>
      <c r="X79" s="39">
        <v>7261.65</v>
      </c>
      <c r="Y79" s="39">
        <v>13276.534</v>
      </c>
      <c r="Z79" s="39">
        <v>46695.612999999998</v>
      </c>
      <c r="AA79" s="39">
        <v>16540.726999999999</v>
      </c>
      <c r="AB79" s="39">
        <v>5708.7749999999996</v>
      </c>
      <c r="AC79" s="39">
        <v>2642.5230000000001</v>
      </c>
      <c r="AD79" s="39">
        <v>5813.8159999999998</v>
      </c>
      <c r="AE79" s="39">
        <v>7519.277</v>
      </c>
      <c r="AF79" s="39">
        <v>28344.89</v>
      </c>
      <c r="AG79" s="39">
        <v>32025.984</v>
      </c>
      <c r="AH79" s="39">
        <v>37916.688000000002</v>
      </c>
      <c r="AI79" s="39">
        <v>15793.474</v>
      </c>
      <c r="AJ79" s="39">
        <v>7863.0659999999998</v>
      </c>
      <c r="AK79" s="39">
        <v>15060.075000000001</v>
      </c>
      <c r="AL79" s="39">
        <v>8490.0149999999994</v>
      </c>
      <c r="AM79" s="39">
        <v>0</v>
      </c>
    </row>
    <row r="80" spans="1:39" ht="13.15" hidden="1" outlineLevel="1" x14ac:dyDescent="0.4">
      <c r="A80" s="194"/>
      <c r="B80" s="37" t="s">
        <v>557</v>
      </c>
      <c r="C80" s="36" t="s">
        <v>7</v>
      </c>
      <c r="D80" s="38">
        <v>10588.089</v>
      </c>
      <c r="E80" s="38">
        <v>869.80799999999999</v>
      </c>
      <c r="F80" s="38">
        <v>1698.875</v>
      </c>
      <c r="G80" s="38">
        <v>254.053</v>
      </c>
      <c r="H80" s="38">
        <v>8094.9030000000002</v>
      </c>
      <c r="I80" s="38">
        <v>1273.9649999999999</v>
      </c>
      <c r="J80" s="38">
        <v>1858.327</v>
      </c>
      <c r="K80" s="38">
        <v>2747.7510000000002</v>
      </c>
      <c r="L80" s="38">
        <v>1733.01</v>
      </c>
      <c r="M80" s="38">
        <v>3653.6990000000001</v>
      </c>
      <c r="N80" s="38">
        <v>3538.7959999999998</v>
      </c>
      <c r="O80" s="38">
        <v>2693.7449999999999</v>
      </c>
      <c r="P80" s="38">
        <v>1262.817</v>
      </c>
      <c r="Q80" s="38">
        <v>4952.8310000000001</v>
      </c>
      <c r="R80" s="38">
        <v>922.65499999999997</v>
      </c>
      <c r="S80" s="38">
        <v>1811.749</v>
      </c>
      <c r="T80" s="38">
        <v>1651.9069999999999</v>
      </c>
      <c r="U80" s="38">
        <v>3685.0369999999998</v>
      </c>
      <c r="V80" s="38">
        <v>991.94399999999996</v>
      </c>
      <c r="W80" s="38">
        <v>5239.9129999999996</v>
      </c>
      <c r="X80" s="38">
        <v>12636.429</v>
      </c>
      <c r="Y80" s="38">
        <v>21435.246999999999</v>
      </c>
      <c r="Z80" s="38">
        <v>51712.275000000001</v>
      </c>
      <c r="AA80" s="38">
        <v>15443.378000000001</v>
      </c>
      <c r="AB80" s="38">
        <v>2384.7959999999998</v>
      </c>
      <c r="AC80" s="38">
        <v>2097.8049999999998</v>
      </c>
      <c r="AD80" s="38">
        <v>4289.8490000000002</v>
      </c>
      <c r="AE80" s="38">
        <v>4476.6229999999996</v>
      </c>
      <c r="AF80" s="38">
        <v>10621.196</v>
      </c>
      <c r="AG80" s="38">
        <v>17991.446</v>
      </c>
      <c r="AH80" s="38">
        <v>20036.364000000001</v>
      </c>
      <c r="AI80" s="38">
        <v>2533.6559999999999</v>
      </c>
      <c r="AJ80" s="38">
        <v>2789.3049999999998</v>
      </c>
      <c r="AK80" s="38">
        <v>8114.8289999999997</v>
      </c>
      <c r="AL80" s="38">
        <v>4609.3230000000003</v>
      </c>
      <c r="AM80" s="38">
        <v>0</v>
      </c>
    </row>
    <row r="81" spans="1:39" ht="13.15" hidden="1" outlineLevel="1" x14ac:dyDescent="0.4">
      <c r="A81" s="194"/>
      <c r="B81" s="37" t="s">
        <v>558</v>
      </c>
      <c r="C81" s="36" t="s">
        <v>7</v>
      </c>
      <c r="D81" s="39">
        <v>3615.3049999999998</v>
      </c>
      <c r="E81" s="39">
        <v>3010.5770000000002</v>
      </c>
      <c r="F81" s="39">
        <v>251.578</v>
      </c>
      <c r="G81" s="39">
        <v>13.846</v>
      </c>
      <c r="H81" s="39">
        <v>2347.1</v>
      </c>
      <c r="I81" s="39">
        <v>1797.7370000000001</v>
      </c>
      <c r="J81" s="39">
        <v>528.55799999999999</v>
      </c>
      <c r="K81" s="39">
        <v>824.32</v>
      </c>
      <c r="L81" s="39">
        <v>498.43</v>
      </c>
      <c r="M81" s="39">
        <v>807.28200000000004</v>
      </c>
      <c r="N81" s="39">
        <v>792.28200000000004</v>
      </c>
      <c r="O81" s="39">
        <v>569.79700000000003</v>
      </c>
      <c r="P81" s="39">
        <v>140.273</v>
      </c>
      <c r="Q81" s="39">
        <v>652.19299999999998</v>
      </c>
      <c r="R81" s="39">
        <v>151.47800000000001</v>
      </c>
      <c r="S81" s="39">
        <v>215.27799999999999</v>
      </c>
      <c r="T81" s="39">
        <v>422.20600000000002</v>
      </c>
      <c r="U81" s="39">
        <v>558.13499999999999</v>
      </c>
      <c r="V81" s="39">
        <v>39.534999999999997</v>
      </c>
      <c r="W81" s="39">
        <v>679.93700000000001</v>
      </c>
      <c r="X81" s="39">
        <v>5701.52</v>
      </c>
      <c r="Y81" s="39">
        <v>2572.5569999999998</v>
      </c>
      <c r="Z81" s="39">
        <v>12686.596</v>
      </c>
      <c r="AA81" s="39">
        <v>3827.3760000000002</v>
      </c>
      <c r="AB81" s="39">
        <v>5170.8280000000004</v>
      </c>
      <c r="AC81" s="39">
        <v>365.73899999999998</v>
      </c>
      <c r="AD81" s="39">
        <v>1977.0260000000001</v>
      </c>
      <c r="AE81" s="39">
        <v>441.58699999999999</v>
      </c>
      <c r="AF81" s="39">
        <v>4402.1850000000004</v>
      </c>
      <c r="AG81" s="39">
        <v>19771.669000000002</v>
      </c>
      <c r="AH81" s="39">
        <v>3841.942</v>
      </c>
      <c r="AI81" s="39">
        <v>3495.3910000000001</v>
      </c>
      <c r="AJ81" s="39">
        <v>2174.8809999999999</v>
      </c>
      <c r="AK81" s="39">
        <v>2534.0749999999998</v>
      </c>
      <c r="AL81" s="39">
        <v>1843.6210000000001</v>
      </c>
      <c r="AM81" s="39">
        <v>0</v>
      </c>
    </row>
    <row r="82" spans="1:39" ht="13.15" hidden="1" outlineLevel="1" x14ac:dyDescent="0.4">
      <c r="A82" s="194"/>
      <c r="B82" s="37" t="s">
        <v>559</v>
      </c>
      <c r="C82" s="36" t="s">
        <v>7</v>
      </c>
      <c r="D82" s="38">
        <v>2658.0439999999999</v>
      </c>
      <c r="E82" s="38">
        <v>68.358999999999995</v>
      </c>
      <c r="F82" s="38">
        <v>80.183000000000007</v>
      </c>
      <c r="G82" s="38">
        <v>44.86</v>
      </c>
      <c r="H82" s="38">
        <v>573.072</v>
      </c>
      <c r="I82" s="38">
        <v>293.58699999999999</v>
      </c>
      <c r="J82" s="38">
        <v>666.30200000000002</v>
      </c>
      <c r="K82" s="38">
        <v>306.82100000000003</v>
      </c>
      <c r="L82" s="38">
        <v>337.69600000000003</v>
      </c>
      <c r="M82" s="38">
        <v>381.13099999999997</v>
      </c>
      <c r="N82" s="38">
        <v>882.10299999999995</v>
      </c>
      <c r="O82" s="38">
        <v>290.94600000000003</v>
      </c>
      <c r="P82" s="38">
        <v>336.75099999999998</v>
      </c>
      <c r="Q82" s="38">
        <v>1641.692</v>
      </c>
      <c r="R82" s="38">
        <v>411.50400000000002</v>
      </c>
      <c r="S82" s="38">
        <v>268.86900000000003</v>
      </c>
      <c r="T82" s="38">
        <v>498.16699999999997</v>
      </c>
      <c r="U82" s="38">
        <v>1857.6279999999999</v>
      </c>
      <c r="V82" s="38">
        <v>52.295000000000002</v>
      </c>
      <c r="W82" s="38">
        <v>566.65200000000004</v>
      </c>
      <c r="X82" s="38">
        <v>2215.1419999999998</v>
      </c>
      <c r="Y82" s="38">
        <v>4810.8720000000003</v>
      </c>
      <c r="Z82" s="38">
        <v>4877.7030000000004</v>
      </c>
      <c r="AA82" s="38">
        <v>4571.3320000000003</v>
      </c>
      <c r="AB82" s="38">
        <v>428.47500000000002</v>
      </c>
      <c r="AC82" s="38">
        <v>245.49199999999999</v>
      </c>
      <c r="AD82" s="38">
        <v>733.44500000000005</v>
      </c>
      <c r="AE82" s="38">
        <v>822.19500000000005</v>
      </c>
      <c r="AF82" s="38">
        <v>1910.9179999999999</v>
      </c>
      <c r="AG82" s="38">
        <v>4611.3119999999999</v>
      </c>
      <c r="AH82" s="38">
        <v>3496.8249999999998</v>
      </c>
      <c r="AI82" s="38">
        <v>1378.731</v>
      </c>
      <c r="AJ82" s="38">
        <v>410.90300000000002</v>
      </c>
      <c r="AK82" s="38">
        <v>710.86</v>
      </c>
      <c r="AL82" s="38">
        <v>2208.011</v>
      </c>
      <c r="AM82" s="38">
        <v>0</v>
      </c>
    </row>
    <row r="83" spans="1:39" ht="13.15" hidden="1" outlineLevel="1" x14ac:dyDescent="0.4">
      <c r="A83" s="194"/>
      <c r="B83" s="37" t="s">
        <v>560</v>
      </c>
      <c r="C83" s="36" t="s">
        <v>7</v>
      </c>
      <c r="D83" s="39">
        <v>1013.3630000000001</v>
      </c>
      <c r="E83" s="39">
        <v>6.4329999999999998</v>
      </c>
      <c r="F83" s="39">
        <v>52.063000000000002</v>
      </c>
      <c r="G83" s="39">
        <v>7.5780000000000003</v>
      </c>
      <c r="H83" s="39">
        <v>218.77699999999999</v>
      </c>
      <c r="I83" s="39">
        <v>80.117000000000004</v>
      </c>
      <c r="J83" s="39">
        <v>118.46599999999999</v>
      </c>
      <c r="K83" s="39">
        <v>144.108</v>
      </c>
      <c r="L83" s="39">
        <v>0.10100000000000001</v>
      </c>
      <c r="M83" s="39">
        <v>860.73800000000006</v>
      </c>
      <c r="N83" s="39">
        <v>227.13200000000001</v>
      </c>
      <c r="O83" s="39">
        <v>121.508</v>
      </c>
      <c r="P83" s="39">
        <v>182.92</v>
      </c>
      <c r="Q83" s="39">
        <v>414.49700000000001</v>
      </c>
      <c r="R83" s="39">
        <v>113.23699999999999</v>
      </c>
      <c r="S83" s="39">
        <v>313.47300000000001</v>
      </c>
      <c r="T83" s="39">
        <v>184.39</v>
      </c>
      <c r="U83" s="39">
        <v>306.64400000000001</v>
      </c>
      <c r="V83" s="39">
        <v>10.244999999999999</v>
      </c>
      <c r="W83" s="39">
        <v>210.797</v>
      </c>
      <c r="X83" s="39">
        <v>687.37</v>
      </c>
      <c r="Y83" s="39">
        <v>928.00599999999997</v>
      </c>
      <c r="Z83" s="39">
        <v>1601.5530000000001</v>
      </c>
      <c r="AA83" s="39">
        <v>1088.6099999999999</v>
      </c>
      <c r="AB83" s="39">
        <v>283.601</v>
      </c>
      <c r="AC83" s="39">
        <v>61.747</v>
      </c>
      <c r="AD83" s="39">
        <v>354.75400000000002</v>
      </c>
      <c r="AE83" s="39">
        <v>262.62799999999999</v>
      </c>
      <c r="AF83" s="39">
        <v>571.52700000000004</v>
      </c>
      <c r="AG83" s="39">
        <v>2714.0880000000002</v>
      </c>
      <c r="AH83" s="39">
        <v>1344.6410000000001</v>
      </c>
      <c r="AI83" s="39">
        <v>634.76900000000001</v>
      </c>
      <c r="AJ83" s="39">
        <v>251.517</v>
      </c>
      <c r="AK83" s="39">
        <v>338.07499999999999</v>
      </c>
      <c r="AL83" s="39">
        <v>353.79</v>
      </c>
      <c r="AM83" s="39">
        <v>0</v>
      </c>
    </row>
    <row r="84" spans="1:39" ht="13.15" hidden="1" outlineLevel="1" x14ac:dyDescent="0.4">
      <c r="A84" s="194"/>
      <c r="B84" s="37" t="s">
        <v>561</v>
      </c>
      <c r="C84" s="36" t="s">
        <v>7</v>
      </c>
      <c r="D84" s="38">
        <v>31342.557000000001</v>
      </c>
      <c r="E84" s="38">
        <v>76.584999999999994</v>
      </c>
      <c r="F84" s="38">
        <v>1110.4839999999999</v>
      </c>
      <c r="G84" s="38">
        <v>50.52</v>
      </c>
      <c r="H84" s="38">
        <v>16572.207999999999</v>
      </c>
      <c r="I84" s="38">
        <v>2386.721</v>
      </c>
      <c r="J84" s="38">
        <v>563.54</v>
      </c>
      <c r="K84" s="38">
        <v>2618.5630000000001</v>
      </c>
      <c r="L84" s="38">
        <v>-204.84399999999999</v>
      </c>
      <c r="M84" s="38">
        <v>11377.135</v>
      </c>
      <c r="N84" s="38">
        <v>2565.6880000000001</v>
      </c>
      <c r="O84" s="38">
        <v>2028.5319999999999</v>
      </c>
      <c r="P84" s="38">
        <v>4153.2520000000004</v>
      </c>
      <c r="Q84" s="38">
        <v>3505.8789999999999</v>
      </c>
      <c r="R84" s="38">
        <v>1456.6590000000001</v>
      </c>
      <c r="S84" s="38">
        <v>2544.4899999999998</v>
      </c>
      <c r="T84" s="38">
        <v>5211.0309999999999</v>
      </c>
      <c r="U84" s="38">
        <v>4999.9579999999996</v>
      </c>
      <c r="V84" s="38">
        <v>4075.7869999999998</v>
      </c>
      <c r="W84" s="38">
        <v>5595.6260000000002</v>
      </c>
      <c r="X84" s="38">
        <v>26580.069</v>
      </c>
      <c r="Y84" s="38">
        <v>28163.895</v>
      </c>
      <c r="Z84" s="38">
        <v>50157.578000000001</v>
      </c>
      <c r="AA84" s="38">
        <v>25052.909</v>
      </c>
      <c r="AB84" s="38">
        <v>37333.171000000002</v>
      </c>
      <c r="AC84" s="38">
        <v>2347.1489999999999</v>
      </c>
      <c r="AD84" s="38">
        <v>12713.894</v>
      </c>
      <c r="AE84" s="38">
        <v>6318.1350000000002</v>
      </c>
      <c r="AF84" s="38">
        <v>16793.841</v>
      </c>
      <c r="AG84" s="38">
        <v>108397.45</v>
      </c>
      <c r="AH84" s="38">
        <v>25600.6</v>
      </c>
      <c r="AI84" s="38">
        <v>16712.124</v>
      </c>
      <c r="AJ84" s="38">
        <v>13459.123</v>
      </c>
      <c r="AK84" s="38">
        <v>13741.263999999999</v>
      </c>
      <c r="AL84" s="38">
        <v>13659.89</v>
      </c>
      <c r="AM84" s="38">
        <v>0</v>
      </c>
    </row>
    <row r="85" spans="1:39" ht="13.15" hidden="1" outlineLevel="1" x14ac:dyDescent="0.4">
      <c r="A85" s="194"/>
      <c r="B85" s="37" t="s">
        <v>562</v>
      </c>
      <c r="C85" s="36" t="s">
        <v>7</v>
      </c>
      <c r="D85" s="39">
        <v>4265.0439999999999</v>
      </c>
      <c r="E85" s="39">
        <v>16.655000000000001</v>
      </c>
      <c r="F85" s="39">
        <v>1299.4179999999999</v>
      </c>
      <c r="G85" s="39">
        <v>27.178000000000001</v>
      </c>
      <c r="H85" s="39">
        <v>1927.7070000000001</v>
      </c>
      <c r="I85" s="39">
        <v>116.926</v>
      </c>
      <c r="J85" s="39">
        <v>868.75699999999995</v>
      </c>
      <c r="K85" s="39">
        <v>2036.2929999999999</v>
      </c>
      <c r="L85" s="39">
        <v>723.06899999999996</v>
      </c>
      <c r="M85" s="39">
        <v>6491.0649999999996</v>
      </c>
      <c r="N85" s="39">
        <v>532.33100000000002</v>
      </c>
      <c r="O85" s="39">
        <v>513.50300000000004</v>
      </c>
      <c r="P85" s="39">
        <v>1264.5719999999999</v>
      </c>
      <c r="Q85" s="39">
        <v>1716.827</v>
      </c>
      <c r="R85" s="39">
        <v>2142.0369999999998</v>
      </c>
      <c r="S85" s="39">
        <v>420.00799999999998</v>
      </c>
      <c r="T85" s="39">
        <v>3044.3829999999998</v>
      </c>
      <c r="U85" s="39">
        <v>3752.3009999999999</v>
      </c>
      <c r="V85" s="39">
        <v>1489.9549999999999</v>
      </c>
      <c r="W85" s="39">
        <v>966.33699999999999</v>
      </c>
      <c r="X85" s="39">
        <v>7648.4650000000001</v>
      </c>
      <c r="Y85" s="39">
        <v>4829.2340000000004</v>
      </c>
      <c r="Z85" s="39">
        <v>13082.808999999999</v>
      </c>
      <c r="AA85" s="39">
        <v>9517.1</v>
      </c>
      <c r="AB85" s="39">
        <v>1261.3910000000001</v>
      </c>
      <c r="AC85" s="39">
        <v>5907.8220000000001</v>
      </c>
      <c r="AD85" s="39">
        <v>3236.895</v>
      </c>
      <c r="AE85" s="39">
        <v>4585.433</v>
      </c>
      <c r="AF85" s="39">
        <v>11341.159</v>
      </c>
      <c r="AG85" s="39">
        <v>29810.918000000001</v>
      </c>
      <c r="AH85" s="39">
        <v>15443.666999999999</v>
      </c>
      <c r="AI85" s="39">
        <v>4674.7640000000001</v>
      </c>
      <c r="AJ85" s="39">
        <v>2264.4609999999998</v>
      </c>
      <c r="AK85" s="39">
        <v>3174.7260000000001</v>
      </c>
      <c r="AL85" s="39">
        <v>3812.1880000000001</v>
      </c>
      <c r="AM85" s="39">
        <v>0</v>
      </c>
    </row>
    <row r="86" spans="1:39" ht="13.15" hidden="1" outlineLevel="1" x14ac:dyDescent="0.4">
      <c r="A86" s="194"/>
      <c r="B86" s="37" t="s">
        <v>563</v>
      </c>
      <c r="C86" s="36" t="s">
        <v>7</v>
      </c>
      <c r="D86" s="38">
        <v>12516.147000000001</v>
      </c>
      <c r="E86" s="38">
        <v>20660.312000000002</v>
      </c>
      <c r="F86" s="38">
        <v>1688.3330000000001</v>
      </c>
      <c r="G86" s="38">
        <v>1675.0820000000001</v>
      </c>
      <c r="H86" s="38">
        <v>13560.939</v>
      </c>
      <c r="I86" s="38">
        <v>3726.5970000000002</v>
      </c>
      <c r="J86" s="38">
        <v>1366.97</v>
      </c>
      <c r="K86" s="38">
        <v>4495.2569999999996</v>
      </c>
      <c r="L86" s="38">
        <v>1397.66</v>
      </c>
      <c r="M86" s="38">
        <v>19901.893</v>
      </c>
      <c r="N86" s="38">
        <v>3338.4540000000002</v>
      </c>
      <c r="O86" s="38">
        <v>2042.05</v>
      </c>
      <c r="P86" s="38">
        <v>1845.6780000000001</v>
      </c>
      <c r="Q86" s="38">
        <v>6505.0919999999996</v>
      </c>
      <c r="R86" s="38">
        <v>2276.7860000000001</v>
      </c>
      <c r="S86" s="38">
        <v>2203.136</v>
      </c>
      <c r="T86" s="38">
        <v>2594.364</v>
      </c>
      <c r="U86" s="38">
        <v>6193.6260000000002</v>
      </c>
      <c r="V86" s="38">
        <v>5529.3329999999996</v>
      </c>
      <c r="W86" s="38">
        <v>9627.1980000000003</v>
      </c>
      <c r="X86" s="38">
        <v>41175.353000000003</v>
      </c>
      <c r="Y86" s="38">
        <v>76634.178</v>
      </c>
      <c r="Z86" s="38">
        <v>86896.517999999996</v>
      </c>
      <c r="AA86" s="38">
        <v>34975.567000000003</v>
      </c>
      <c r="AB86" s="38">
        <v>21776.671999999999</v>
      </c>
      <c r="AC86" s="38">
        <v>18814.11</v>
      </c>
      <c r="AD86" s="38">
        <v>22878.224999999999</v>
      </c>
      <c r="AE86" s="38">
        <v>14960.153</v>
      </c>
      <c r="AF86" s="38">
        <v>70213.451000000001</v>
      </c>
      <c r="AG86" s="38">
        <v>339902.8</v>
      </c>
      <c r="AH86" s="38">
        <v>125974.575</v>
      </c>
      <c r="AI86" s="38">
        <v>29680.76</v>
      </c>
      <c r="AJ86" s="38">
        <v>22712.552</v>
      </c>
      <c r="AK86" s="38">
        <v>42496.283000000003</v>
      </c>
      <c r="AL86" s="38">
        <v>46038.815000000002</v>
      </c>
      <c r="AM86" s="38">
        <v>0</v>
      </c>
    </row>
    <row r="87" spans="1:39" ht="13.15" hidden="1" outlineLevel="1" x14ac:dyDescent="0.4">
      <c r="A87" s="194"/>
      <c r="B87" s="37" t="s">
        <v>564</v>
      </c>
      <c r="C87" s="36" t="s">
        <v>7</v>
      </c>
      <c r="D87" s="39">
        <v>2548.3739999999998</v>
      </c>
      <c r="E87" s="39">
        <v>211.404</v>
      </c>
      <c r="F87" s="39">
        <v>444.95800000000003</v>
      </c>
      <c r="G87" s="39">
        <v>0.28100000000000003</v>
      </c>
      <c r="H87" s="39">
        <v>763.50300000000004</v>
      </c>
      <c r="I87" s="39">
        <v>305.26299999999998</v>
      </c>
      <c r="J87" s="39">
        <v>54.499000000000002</v>
      </c>
      <c r="K87" s="39">
        <v>179.50899999999999</v>
      </c>
      <c r="L87" s="39">
        <v>75.484999999999999</v>
      </c>
      <c r="M87" s="39">
        <v>332.221</v>
      </c>
      <c r="N87" s="39">
        <v>146.76300000000001</v>
      </c>
      <c r="O87" s="39">
        <v>250.52099999999999</v>
      </c>
      <c r="P87" s="39">
        <v>234.24</v>
      </c>
      <c r="Q87" s="39">
        <v>223.548</v>
      </c>
      <c r="R87" s="39">
        <v>108.373</v>
      </c>
      <c r="S87" s="39">
        <v>145.554</v>
      </c>
      <c r="T87" s="39">
        <v>217.53399999999999</v>
      </c>
      <c r="U87" s="39">
        <v>104.85899999999999</v>
      </c>
      <c r="V87" s="39">
        <v>36.872</v>
      </c>
      <c r="W87" s="39">
        <v>192.74199999999999</v>
      </c>
      <c r="X87" s="39">
        <v>1410.4549999999999</v>
      </c>
      <c r="Y87" s="39">
        <v>1047.377</v>
      </c>
      <c r="Z87" s="39">
        <v>3117.3380000000002</v>
      </c>
      <c r="AA87" s="39">
        <v>1493.31</v>
      </c>
      <c r="AB87" s="39">
        <v>295.06400000000002</v>
      </c>
      <c r="AC87" s="39">
        <v>102.637</v>
      </c>
      <c r="AD87" s="39">
        <v>592.99800000000005</v>
      </c>
      <c r="AE87" s="39">
        <v>302.31299999999999</v>
      </c>
      <c r="AF87" s="39">
        <v>1795.5440000000001</v>
      </c>
      <c r="AG87" s="39">
        <v>4039.9380000000001</v>
      </c>
      <c r="AH87" s="39">
        <v>1062.1659999999999</v>
      </c>
      <c r="AI87" s="39">
        <v>503.95299999999997</v>
      </c>
      <c r="AJ87" s="39">
        <v>305.85500000000002</v>
      </c>
      <c r="AK87" s="39">
        <v>426.57900000000001</v>
      </c>
      <c r="AL87" s="39">
        <v>538.803</v>
      </c>
      <c r="AM87" s="39">
        <v>0</v>
      </c>
    </row>
    <row r="88" spans="1:39" ht="13.15" hidden="1" outlineLevel="1" x14ac:dyDescent="0.4">
      <c r="A88" s="194"/>
      <c r="B88" s="167" t="s">
        <v>565</v>
      </c>
      <c r="C88" s="36" t="s">
        <v>7</v>
      </c>
      <c r="D88" s="38">
        <v>311.346</v>
      </c>
      <c r="E88" s="38">
        <v>6.03</v>
      </c>
      <c r="F88" s="38">
        <v>9.0129999999999999</v>
      </c>
      <c r="G88" s="38">
        <v>2.0579999999999998</v>
      </c>
      <c r="H88" s="38">
        <v>103.617</v>
      </c>
      <c r="I88" s="38">
        <v>2.4809999999999999</v>
      </c>
      <c r="J88" s="38">
        <v>18.158999999999999</v>
      </c>
      <c r="K88" s="38">
        <v>19.07</v>
      </c>
      <c r="L88" s="38">
        <v>0.872</v>
      </c>
      <c r="M88" s="38">
        <v>76.155000000000001</v>
      </c>
      <c r="N88" s="38">
        <v>9.1020000000000003</v>
      </c>
      <c r="O88" s="38">
        <v>50.847000000000001</v>
      </c>
      <c r="P88" s="38">
        <v>10.544</v>
      </c>
      <c r="Q88" s="38">
        <v>20.085000000000001</v>
      </c>
      <c r="R88" s="38">
        <v>12.108000000000001</v>
      </c>
      <c r="S88" s="38">
        <v>6.2880000000000003</v>
      </c>
      <c r="T88" s="38">
        <v>7.2759999999999998</v>
      </c>
      <c r="U88" s="38">
        <v>1.5</v>
      </c>
      <c r="V88" s="38">
        <v>-0.67</v>
      </c>
      <c r="W88" s="38">
        <v>35.832000000000001</v>
      </c>
      <c r="X88" s="38">
        <v>339.59699999999998</v>
      </c>
      <c r="Y88" s="38">
        <v>390.04899999999998</v>
      </c>
      <c r="Z88" s="38">
        <v>640.221</v>
      </c>
      <c r="AA88" s="38">
        <v>903.91899999999998</v>
      </c>
      <c r="AB88" s="38">
        <v>522.14099999999996</v>
      </c>
      <c r="AC88" s="38">
        <v>105.08199999999999</v>
      </c>
      <c r="AD88" s="38">
        <v>276.68900000000002</v>
      </c>
      <c r="AE88" s="38">
        <v>121.258</v>
      </c>
      <c r="AF88" s="38">
        <v>-2473.174</v>
      </c>
      <c r="AG88" s="38">
        <v>1615.5909999999999</v>
      </c>
      <c r="AH88" s="38">
        <v>850.529</v>
      </c>
      <c r="AI88" s="38">
        <v>140.63399999999999</v>
      </c>
      <c r="AJ88" s="38">
        <v>396.07100000000003</v>
      </c>
      <c r="AK88" s="38">
        <v>75.927000000000007</v>
      </c>
      <c r="AL88" s="38">
        <v>449.50599999999997</v>
      </c>
      <c r="AM88" s="38">
        <v>0</v>
      </c>
    </row>
    <row r="89" spans="1:39" ht="13.15" hidden="1" outlineLevel="1" x14ac:dyDescent="0.4">
      <c r="A89" s="194"/>
      <c r="B89" s="37" t="s">
        <v>566</v>
      </c>
      <c r="C89" s="36" t="s">
        <v>7</v>
      </c>
      <c r="D89" s="39">
        <v>1198.9059999999999</v>
      </c>
      <c r="E89" s="39">
        <v>457.82499999999999</v>
      </c>
      <c r="F89" s="39">
        <v>20.111000000000001</v>
      </c>
      <c r="G89" s="39">
        <v>36.768000000000001</v>
      </c>
      <c r="H89" s="39">
        <v>654.87900000000002</v>
      </c>
      <c r="I89" s="39">
        <v>76.281000000000006</v>
      </c>
      <c r="J89" s="39">
        <v>45.055999999999997</v>
      </c>
      <c r="K89" s="39">
        <v>115.29600000000001</v>
      </c>
      <c r="L89" s="39">
        <v>-21.032</v>
      </c>
      <c r="M89" s="39">
        <v>303.48599999999999</v>
      </c>
      <c r="N89" s="39">
        <v>85.691000000000003</v>
      </c>
      <c r="O89" s="39">
        <v>110.054</v>
      </c>
      <c r="P89" s="39">
        <v>-0.115</v>
      </c>
      <c r="Q89" s="39">
        <v>188.37</v>
      </c>
      <c r="R89" s="39">
        <v>89.616</v>
      </c>
      <c r="S89" s="39">
        <v>93.71</v>
      </c>
      <c r="T89" s="39">
        <v>80.402000000000001</v>
      </c>
      <c r="U89" s="39">
        <v>12.349</v>
      </c>
      <c r="V89" s="39">
        <v>-11.231999999999999</v>
      </c>
      <c r="W89" s="39">
        <v>133.9</v>
      </c>
      <c r="X89" s="39">
        <v>943.23900000000003</v>
      </c>
      <c r="Y89" s="39">
        <v>824.08299999999997</v>
      </c>
      <c r="Z89" s="39">
        <v>1388.473</v>
      </c>
      <c r="AA89" s="39">
        <v>487.61099999999999</v>
      </c>
      <c r="AB89" s="39">
        <v>922.43499999999995</v>
      </c>
      <c r="AC89" s="39">
        <v>50.79</v>
      </c>
      <c r="AD89" s="39">
        <v>667.67700000000002</v>
      </c>
      <c r="AE89" s="39">
        <v>223.56200000000001</v>
      </c>
      <c r="AF89" s="39">
        <v>1566.4949999999999</v>
      </c>
      <c r="AG89" s="39">
        <v>4030.489</v>
      </c>
      <c r="AH89" s="39">
        <v>1301.508</v>
      </c>
      <c r="AI89" s="39">
        <v>220.44499999999999</v>
      </c>
      <c r="AJ89" s="39">
        <v>109.711</v>
      </c>
      <c r="AK89" s="39">
        <v>288.642</v>
      </c>
      <c r="AL89" s="39">
        <v>311.80700000000002</v>
      </c>
      <c r="AM89" s="39">
        <v>0</v>
      </c>
    </row>
    <row r="90" spans="1:39" ht="13.15" hidden="1" outlineLevel="1" x14ac:dyDescent="0.4">
      <c r="A90" s="194"/>
      <c r="B90" s="37" t="s">
        <v>567</v>
      </c>
      <c r="C90" s="36" t="s">
        <v>7</v>
      </c>
      <c r="D90" s="38">
        <v>109</v>
      </c>
      <c r="E90" s="38">
        <v>4.2270000000000003</v>
      </c>
      <c r="F90" s="38">
        <v>5.0460000000000003</v>
      </c>
      <c r="G90" s="38">
        <v>2.339</v>
      </c>
      <c r="H90" s="38">
        <v>65.983999999999995</v>
      </c>
      <c r="I90" s="38">
        <v>8.8439999999999994</v>
      </c>
      <c r="J90" s="38">
        <v>3.0870000000000002</v>
      </c>
      <c r="K90" s="38">
        <v>28.707999999999998</v>
      </c>
      <c r="L90" s="38">
        <v>3.63</v>
      </c>
      <c r="M90" s="38">
        <v>41.969000000000001</v>
      </c>
      <c r="N90" s="38">
        <v>13.15</v>
      </c>
      <c r="O90" s="38">
        <v>8.8780000000000001</v>
      </c>
      <c r="P90" s="38">
        <v>0.33800000000000002</v>
      </c>
      <c r="Q90" s="38">
        <v>10.250999999999999</v>
      </c>
      <c r="R90" s="38">
        <v>66.290000000000006</v>
      </c>
      <c r="S90" s="38">
        <v>9.4280000000000008</v>
      </c>
      <c r="T90" s="38">
        <v>7.2750000000000004</v>
      </c>
      <c r="U90" s="38">
        <v>15.571999999999999</v>
      </c>
      <c r="V90" s="38">
        <v>13.166</v>
      </c>
      <c r="W90" s="38">
        <v>10.125999999999999</v>
      </c>
      <c r="X90" s="38">
        <v>59.890999999999998</v>
      </c>
      <c r="Y90" s="38">
        <v>185.88800000000001</v>
      </c>
      <c r="Z90" s="38">
        <v>560.84199999999998</v>
      </c>
      <c r="AA90" s="38">
        <v>264.44200000000001</v>
      </c>
      <c r="AB90" s="38">
        <v>188.71100000000001</v>
      </c>
      <c r="AC90" s="38">
        <v>33.225000000000001</v>
      </c>
      <c r="AD90" s="38">
        <v>203.333</v>
      </c>
      <c r="AE90" s="38">
        <v>122.447</v>
      </c>
      <c r="AF90" s="38">
        <v>282.10199999999998</v>
      </c>
      <c r="AG90" s="38">
        <v>482.60300000000001</v>
      </c>
      <c r="AH90" s="38">
        <v>551.70699999999999</v>
      </c>
      <c r="AI90" s="38">
        <v>80.906999999999996</v>
      </c>
      <c r="AJ90" s="38">
        <v>62.387</v>
      </c>
      <c r="AK90" s="38">
        <v>136.41800000000001</v>
      </c>
      <c r="AL90" s="38">
        <v>859.61</v>
      </c>
      <c r="AM90" s="38">
        <v>0</v>
      </c>
    </row>
    <row r="91" spans="1:39" ht="13.15" hidden="1" outlineLevel="1" x14ac:dyDescent="0.4">
      <c r="A91" s="195"/>
      <c r="B91" s="37" t="s">
        <v>568</v>
      </c>
      <c r="C91" s="36" t="s">
        <v>7</v>
      </c>
      <c r="D91" s="39">
        <v>7986.0020000000004</v>
      </c>
      <c r="E91" s="39">
        <v>279.798</v>
      </c>
      <c r="F91" s="39">
        <v>63.01</v>
      </c>
      <c r="G91" s="39">
        <v>47.761000000000003</v>
      </c>
      <c r="H91" s="39">
        <v>6861.0469999999996</v>
      </c>
      <c r="I91" s="39">
        <v>1348.933</v>
      </c>
      <c r="J91" s="39">
        <v>678.47500000000002</v>
      </c>
      <c r="K91" s="39">
        <v>506.36900000000003</v>
      </c>
      <c r="L91" s="39">
        <v>2895.3820000000001</v>
      </c>
      <c r="M91" s="39">
        <v>1013.519</v>
      </c>
      <c r="N91" s="39">
        <v>845.68799999999999</v>
      </c>
      <c r="O91" s="39">
        <v>886.84799999999996</v>
      </c>
      <c r="P91" s="39">
        <v>730.95299999999997</v>
      </c>
      <c r="Q91" s="39">
        <v>896.00300000000004</v>
      </c>
      <c r="R91" s="39">
        <v>432.74099999999999</v>
      </c>
      <c r="S91" s="39">
        <v>1548.1569999999999</v>
      </c>
      <c r="T91" s="39">
        <v>879.322</v>
      </c>
      <c r="U91" s="39">
        <v>1102.2439999999999</v>
      </c>
      <c r="V91" s="39">
        <v>220.78200000000001</v>
      </c>
      <c r="W91" s="39">
        <v>1456.6120000000001</v>
      </c>
      <c r="X91" s="39">
        <v>4124.3190000000004</v>
      </c>
      <c r="Y91" s="39">
        <v>7410.3</v>
      </c>
      <c r="Z91" s="39">
        <v>5803.0159999999996</v>
      </c>
      <c r="AA91" s="39">
        <v>7316.6689999999999</v>
      </c>
      <c r="AB91" s="39">
        <v>1836.6320000000001</v>
      </c>
      <c r="AC91" s="39">
        <v>542.63300000000004</v>
      </c>
      <c r="AD91" s="39">
        <v>2081.5479999999998</v>
      </c>
      <c r="AE91" s="39">
        <v>2902.56</v>
      </c>
      <c r="AF91" s="39">
        <v>3784.07</v>
      </c>
      <c r="AG91" s="39">
        <v>14672.620999999999</v>
      </c>
      <c r="AH91" s="39">
        <v>7183.7430000000004</v>
      </c>
      <c r="AI91" s="39">
        <v>865.57</v>
      </c>
      <c r="AJ91" s="39">
        <v>2238.5880000000002</v>
      </c>
      <c r="AK91" s="39">
        <v>2078.3029999999999</v>
      </c>
      <c r="AL91" s="39">
        <v>3086.45</v>
      </c>
      <c r="AM91" s="39">
        <v>0</v>
      </c>
    </row>
    <row r="92" spans="1:39" hidden="1" outlineLevel="1" x14ac:dyDescent="0.35">
      <c r="A92" s="40" t="s">
        <v>572</v>
      </c>
    </row>
    <row r="93" spans="1:39" hidden="1" outlineLevel="1" x14ac:dyDescent="0.35"/>
    <row r="94" spans="1:39" hidden="1" outlineLevel="1" x14ac:dyDescent="0.35"/>
    <row r="95" spans="1:39" hidden="1" outlineLevel="1" x14ac:dyDescent="0.35"/>
    <row r="96" spans="1:39" collapsed="1" x14ac:dyDescent="0.35">
      <c r="B96" s="32" t="s">
        <v>571</v>
      </c>
      <c r="D96" s="168">
        <f t="shared" ref="D96:AM96" si="0">SUM(D8:D35)</f>
        <v>62296.921999999984</v>
      </c>
      <c r="E96" s="168">
        <f t="shared" si="0"/>
        <v>13275.512999999999</v>
      </c>
      <c r="F96" s="168">
        <f t="shared" si="0"/>
        <v>10463.111999999999</v>
      </c>
      <c r="G96" s="168">
        <f t="shared" si="0"/>
        <v>2779.0560000000005</v>
      </c>
      <c r="H96" s="168">
        <f t="shared" si="0"/>
        <v>165063.99900000004</v>
      </c>
      <c r="I96" s="168">
        <f t="shared" si="0"/>
        <v>46733.736000000012</v>
      </c>
      <c r="J96" s="168">
        <f t="shared" si="0"/>
        <v>25296.809000000001</v>
      </c>
      <c r="K96" s="168">
        <f t="shared" si="0"/>
        <v>55569.515999999996</v>
      </c>
      <c r="L96" s="168">
        <f t="shared" si="0"/>
        <v>22748.448</v>
      </c>
      <c r="M96" s="168">
        <f t="shared" si="0"/>
        <v>125286.395</v>
      </c>
      <c r="N96" s="168">
        <f t="shared" si="0"/>
        <v>68238.475999999995</v>
      </c>
      <c r="O96" s="168">
        <f t="shared" si="0"/>
        <v>47097.331000000006</v>
      </c>
      <c r="P96" s="168">
        <f t="shared" si="0"/>
        <v>51152.553</v>
      </c>
      <c r="Q96" s="168">
        <f t="shared" si="0"/>
        <v>137965.74700000006</v>
      </c>
      <c r="R96" s="168">
        <f t="shared" si="0"/>
        <v>65958.874999999985</v>
      </c>
      <c r="S96" s="168">
        <f t="shared" si="0"/>
        <v>68855.187000000005</v>
      </c>
      <c r="T96" s="168">
        <f t="shared" si="0"/>
        <v>160638.75699999993</v>
      </c>
      <c r="U96" s="168">
        <f t="shared" si="0"/>
        <v>140087.87900000002</v>
      </c>
      <c r="V96" s="168">
        <f t="shared" si="0"/>
        <v>44890.47</v>
      </c>
      <c r="W96" s="168">
        <f t="shared" si="0"/>
        <v>133348.56499999997</v>
      </c>
      <c r="X96" s="168">
        <f t="shared" si="0"/>
        <v>141147.25400000002</v>
      </c>
      <c r="Y96" s="168">
        <f t="shared" si="0"/>
        <v>421402.61499999987</v>
      </c>
      <c r="Z96" s="168">
        <f t="shared" si="0"/>
        <v>959747.63600000006</v>
      </c>
      <c r="AA96" s="168">
        <f t="shared" si="0"/>
        <v>409738.66199999995</v>
      </c>
      <c r="AB96" s="168">
        <f t="shared" si="0"/>
        <v>235162.476</v>
      </c>
      <c r="AC96" s="168">
        <f t="shared" si="0"/>
        <v>93062.529999999984</v>
      </c>
      <c r="AD96" s="168">
        <f t="shared" si="0"/>
        <v>68807.105999999985</v>
      </c>
      <c r="AE96" s="168">
        <f t="shared" si="0"/>
        <v>228874.16099999999</v>
      </c>
      <c r="AF96" s="168">
        <f t="shared" si="0"/>
        <v>404619.85599999997</v>
      </c>
      <c r="AG96" s="168">
        <f t="shared" si="0"/>
        <v>79112.295999999988</v>
      </c>
      <c r="AH96" s="168">
        <f t="shared" si="0"/>
        <v>932557.15800000029</v>
      </c>
      <c r="AI96" s="168">
        <f t="shared" si="0"/>
        <v>686385.85100000002</v>
      </c>
      <c r="AJ96" s="168">
        <f t="shared" si="0"/>
        <v>635343.929</v>
      </c>
      <c r="AK96" s="168">
        <f t="shared" si="0"/>
        <v>804973.25500000012</v>
      </c>
      <c r="AL96" s="168">
        <f t="shared" si="0"/>
        <v>246466.511</v>
      </c>
      <c r="AM96" s="168">
        <f t="shared" si="0"/>
        <v>59990.69999999999</v>
      </c>
    </row>
    <row r="97" spans="2:39" x14ac:dyDescent="0.35">
      <c r="B97" s="32" t="s">
        <v>570</v>
      </c>
      <c r="D97" s="168">
        <f t="shared" ref="D97:AM97" si="1">SUM(D36:D63)</f>
        <v>-48815.332000000009</v>
      </c>
      <c r="E97" s="168">
        <f t="shared" si="1"/>
        <v>-3680.3330000000001</v>
      </c>
      <c r="F97" s="168">
        <f t="shared" si="1"/>
        <v>492.55199999999996</v>
      </c>
      <c r="G97" s="168">
        <f t="shared" si="1"/>
        <v>339.62400000000002</v>
      </c>
      <c r="H97" s="168">
        <f t="shared" si="1"/>
        <v>4220.0290000000005</v>
      </c>
      <c r="I97" s="168">
        <f t="shared" si="1"/>
        <v>1053.8770000000002</v>
      </c>
      <c r="J97" s="168">
        <f t="shared" si="1"/>
        <v>634.92100000000005</v>
      </c>
      <c r="K97" s="168">
        <f t="shared" si="1"/>
        <v>1402.6370000000002</v>
      </c>
      <c r="L97" s="168">
        <f t="shared" si="1"/>
        <v>1534.011</v>
      </c>
      <c r="M97" s="168">
        <f t="shared" si="1"/>
        <v>3475.3470000000002</v>
      </c>
      <c r="N97" s="168">
        <f t="shared" si="1"/>
        <v>1513.7619999999995</v>
      </c>
      <c r="O97" s="168">
        <f t="shared" si="1"/>
        <v>1549.6390000000001</v>
      </c>
      <c r="P97" s="168">
        <f t="shared" si="1"/>
        <v>1299.8520000000001</v>
      </c>
      <c r="Q97" s="168">
        <f t="shared" si="1"/>
        <v>2883.6009999999997</v>
      </c>
      <c r="R97" s="168">
        <f t="shared" si="1"/>
        <v>679.827</v>
      </c>
      <c r="S97" s="168">
        <f t="shared" si="1"/>
        <v>1079.2310000000002</v>
      </c>
      <c r="T97" s="168">
        <f t="shared" si="1"/>
        <v>2811.1649999999995</v>
      </c>
      <c r="U97" s="168">
        <f t="shared" si="1"/>
        <v>2666.8559999999998</v>
      </c>
      <c r="V97" s="168">
        <f t="shared" si="1"/>
        <v>881.5300000000002</v>
      </c>
      <c r="W97" s="168">
        <f t="shared" si="1"/>
        <v>2471.7399999999998</v>
      </c>
      <c r="X97" s="168">
        <f t="shared" si="1"/>
        <v>14919.647000000001</v>
      </c>
      <c r="Y97" s="168">
        <f t="shared" si="1"/>
        <v>13871.880999999999</v>
      </c>
      <c r="Z97" s="168">
        <f t="shared" si="1"/>
        <v>38175.934999999998</v>
      </c>
      <c r="AA97" s="168">
        <f t="shared" si="1"/>
        <v>13180.559000000003</v>
      </c>
      <c r="AB97" s="168">
        <f t="shared" si="1"/>
        <v>9081.7510000000002</v>
      </c>
      <c r="AC97" s="168">
        <f t="shared" si="1"/>
        <v>-496.22100000000012</v>
      </c>
      <c r="AD97" s="168">
        <f t="shared" si="1"/>
        <v>3678.9450000000002</v>
      </c>
      <c r="AE97" s="168">
        <f t="shared" si="1"/>
        <v>4544.6930000000002</v>
      </c>
      <c r="AF97" s="168">
        <f t="shared" si="1"/>
        <v>32607.675000000003</v>
      </c>
      <c r="AG97" s="168">
        <f t="shared" si="1"/>
        <v>83384.741999999998</v>
      </c>
      <c r="AH97" s="168">
        <f t="shared" si="1"/>
        <v>12076.942999999997</v>
      </c>
      <c r="AI97" s="168">
        <f t="shared" si="1"/>
        <v>13612.149000000005</v>
      </c>
      <c r="AJ97" s="168">
        <f t="shared" si="1"/>
        <v>3338.0459999999998</v>
      </c>
      <c r="AK97" s="168">
        <f t="shared" si="1"/>
        <v>7579.7659999999996</v>
      </c>
      <c r="AL97" s="168">
        <f t="shared" si="1"/>
        <v>3758.7889999999998</v>
      </c>
      <c r="AM97" s="168">
        <f t="shared" si="1"/>
        <v>0</v>
      </c>
    </row>
    <row r="98" spans="2:39" x14ac:dyDescent="0.35">
      <c r="B98" s="32" t="s">
        <v>106</v>
      </c>
      <c r="D98" s="168">
        <f t="shared" ref="D98:AM98" si="2">SUM(D64:D91)</f>
        <v>213571.81099999999</v>
      </c>
      <c r="E98" s="168">
        <f t="shared" si="2"/>
        <v>47115.215000000004</v>
      </c>
      <c r="F98" s="168">
        <f t="shared" si="2"/>
        <v>10815.534000000003</v>
      </c>
      <c r="G98" s="168">
        <f t="shared" si="2"/>
        <v>2732.0239999999999</v>
      </c>
      <c r="H98" s="168">
        <f t="shared" si="2"/>
        <v>139681.57399999996</v>
      </c>
      <c r="I98" s="168">
        <f t="shared" si="2"/>
        <v>29610.889999999996</v>
      </c>
      <c r="J98" s="168">
        <f t="shared" si="2"/>
        <v>15542.670999999997</v>
      </c>
      <c r="K98" s="168">
        <f t="shared" si="2"/>
        <v>35444.148000000001</v>
      </c>
      <c r="L98" s="168">
        <f t="shared" si="2"/>
        <v>11009.136999999999</v>
      </c>
      <c r="M98" s="168">
        <f t="shared" si="2"/>
        <v>187481.45700000005</v>
      </c>
      <c r="N98" s="168">
        <f t="shared" si="2"/>
        <v>39003.358999999989</v>
      </c>
      <c r="O98" s="168">
        <f t="shared" si="2"/>
        <v>28745.829999999994</v>
      </c>
      <c r="P98" s="168">
        <f t="shared" si="2"/>
        <v>26900.096000000001</v>
      </c>
      <c r="Q98" s="168">
        <f t="shared" si="2"/>
        <v>68159.251000000004</v>
      </c>
      <c r="R98" s="168">
        <f t="shared" si="2"/>
        <v>51969.396999999997</v>
      </c>
      <c r="S98" s="168">
        <f t="shared" si="2"/>
        <v>39971.978999999992</v>
      </c>
      <c r="T98" s="168">
        <f t="shared" si="2"/>
        <v>86104.479000000007</v>
      </c>
      <c r="U98" s="168">
        <f t="shared" si="2"/>
        <v>108519.266</v>
      </c>
      <c r="V98" s="168">
        <f t="shared" si="2"/>
        <v>32616.899999999998</v>
      </c>
      <c r="W98" s="168">
        <f t="shared" si="2"/>
        <v>70029.59699999998</v>
      </c>
      <c r="X98" s="168">
        <f t="shared" si="2"/>
        <v>252274.20099999994</v>
      </c>
      <c r="Y98" s="168">
        <f t="shared" si="2"/>
        <v>337973.00199999992</v>
      </c>
      <c r="Z98" s="168">
        <f t="shared" si="2"/>
        <v>653275.12700000009</v>
      </c>
      <c r="AA98" s="168">
        <f t="shared" si="2"/>
        <v>309713.18199999986</v>
      </c>
      <c r="AB98" s="168">
        <f t="shared" si="2"/>
        <v>171917.37800000003</v>
      </c>
      <c r="AC98" s="168">
        <f t="shared" si="2"/>
        <v>83812.488000000012</v>
      </c>
      <c r="AD98" s="168">
        <f t="shared" si="2"/>
        <v>124664.54800000001</v>
      </c>
      <c r="AE98" s="168">
        <f t="shared" si="2"/>
        <v>120680.04300000003</v>
      </c>
      <c r="AF98" s="168">
        <f t="shared" si="2"/>
        <v>331202.261</v>
      </c>
      <c r="AG98" s="168">
        <f t="shared" si="2"/>
        <v>1521484.5610000002</v>
      </c>
      <c r="AH98" s="168">
        <f t="shared" si="2"/>
        <v>667564.59899999993</v>
      </c>
      <c r="AI98" s="168">
        <f t="shared" si="2"/>
        <v>212356.30100000001</v>
      </c>
      <c r="AJ98" s="168">
        <f t="shared" si="2"/>
        <v>120910.62799999998</v>
      </c>
      <c r="AK98" s="168">
        <f t="shared" si="2"/>
        <v>265827.9800000001</v>
      </c>
      <c r="AL98" s="168">
        <f t="shared" si="2"/>
        <v>204839.69900000002</v>
      </c>
      <c r="AM98" s="168">
        <f t="shared" si="2"/>
        <v>0</v>
      </c>
    </row>
    <row r="99" spans="2:39" x14ac:dyDescent="0.35"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  <c r="Q99" s="168"/>
      <c r="R99" s="168"/>
      <c r="S99" s="168"/>
      <c r="T99" s="168"/>
      <c r="U99" s="168"/>
      <c r="V99" s="168"/>
      <c r="W99" s="168"/>
      <c r="X99" s="168"/>
      <c r="Y99" s="168"/>
      <c r="Z99" s="168"/>
      <c r="AA99" s="168"/>
      <c r="AB99" s="168"/>
      <c r="AC99" s="168"/>
      <c r="AD99" s="168"/>
      <c r="AE99" s="168"/>
      <c r="AF99" s="168"/>
      <c r="AG99" s="168"/>
      <c r="AH99" s="168"/>
      <c r="AI99" s="168"/>
      <c r="AJ99" s="168"/>
      <c r="AK99" s="168"/>
      <c r="AL99" s="168"/>
      <c r="AM99" s="168"/>
    </row>
    <row r="100" spans="2:39" x14ac:dyDescent="0.35">
      <c r="B100" s="32" t="s">
        <v>569</v>
      </c>
      <c r="D100" s="168">
        <f t="shared" ref="D100:AM100" si="3">SUM(D96:D98)</f>
        <v>227053.40099999995</v>
      </c>
      <c r="E100" s="168">
        <f t="shared" si="3"/>
        <v>56710.395000000004</v>
      </c>
      <c r="F100" s="168">
        <f t="shared" si="3"/>
        <v>21771.198000000004</v>
      </c>
      <c r="G100" s="168">
        <f t="shared" si="3"/>
        <v>5850.7039999999997</v>
      </c>
      <c r="H100" s="168">
        <f t="shared" si="3"/>
        <v>308965.60200000001</v>
      </c>
      <c r="I100" s="168">
        <f t="shared" si="3"/>
        <v>77398.503000000012</v>
      </c>
      <c r="J100" s="168">
        <f t="shared" si="3"/>
        <v>41474.400999999998</v>
      </c>
      <c r="K100" s="168">
        <f t="shared" si="3"/>
        <v>92416.301000000007</v>
      </c>
      <c r="L100" s="168">
        <f t="shared" si="3"/>
        <v>35291.595999999998</v>
      </c>
      <c r="M100" s="168">
        <f t="shared" si="3"/>
        <v>316243.19900000002</v>
      </c>
      <c r="N100" s="168">
        <f t="shared" si="3"/>
        <v>108755.59699999998</v>
      </c>
      <c r="O100" s="168">
        <f t="shared" si="3"/>
        <v>77392.800000000003</v>
      </c>
      <c r="P100" s="168">
        <f t="shared" si="3"/>
        <v>79352.501000000004</v>
      </c>
      <c r="Q100" s="168">
        <f t="shared" si="3"/>
        <v>209008.59900000005</v>
      </c>
      <c r="R100" s="168">
        <f t="shared" si="3"/>
        <v>118608.09899999999</v>
      </c>
      <c r="S100" s="168">
        <f t="shared" si="3"/>
        <v>109906.397</v>
      </c>
      <c r="T100" s="168">
        <f t="shared" si="3"/>
        <v>249554.40099999995</v>
      </c>
      <c r="U100" s="168">
        <f t="shared" si="3"/>
        <v>251274.00100000002</v>
      </c>
      <c r="V100" s="168">
        <f t="shared" si="3"/>
        <v>78388.899999999994</v>
      </c>
      <c r="W100" s="168">
        <f t="shared" si="3"/>
        <v>205849.90199999994</v>
      </c>
      <c r="X100" s="168">
        <f t="shared" si="3"/>
        <v>408341.10199999996</v>
      </c>
      <c r="Y100" s="168">
        <f t="shared" si="3"/>
        <v>773247.49799999979</v>
      </c>
      <c r="Z100" s="168">
        <f t="shared" si="3"/>
        <v>1651198.6980000001</v>
      </c>
      <c r="AA100" s="168">
        <f t="shared" si="3"/>
        <v>732632.40299999982</v>
      </c>
      <c r="AB100" s="168">
        <f t="shared" si="3"/>
        <v>416161.60499999998</v>
      </c>
      <c r="AC100" s="168">
        <f t="shared" si="3"/>
        <v>176378.79699999999</v>
      </c>
      <c r="AD100" s="168">
        <f t="shared" si="3"/>
        <v>197150.59899999999</v>
      </c>
      <c r="AE100" s="168">
        <f t="shared" si="3"/>
        <v>354098.897</v>
      </c>
      <c r="AF100" s="168">
        <f t="shared" si="3"/>
        <v>768429.7919999999</v>
      </c>
      <c r="AG100" s="168">
        <f t="shared" si="3"/>
        <v>1683981.5990000002</v>
      </c>
      <c r="AH100" s="168">
        <f t="shared" si="3"/>
        <v>1612198.7000000002</v>
      </c>
      <c r="AI100" s="168">
        <f t="shared" si="3"/>
        <v>912354.30099999998</v>
      </c>
      <c r="AJ100" s="168">
        <f t="shared" si="3"/>
        <v>759592.603</v>
      </c>
      <c r="AK100" s="168">
        <f t="shared" si="3"/>
        <v>1078381.0010000002</v>
      </c>
      <c r="AL100" s="168">
        <f t="shared" si="3"/>
        <v>455064.99900000001</v>
      </c>
      <c r="AM100" s="168">
        <f t="shared" si="3"/>
        <v>59990.69999999999</v>
      </c>
    </row>
    <row r="102" spans="2:39" x14ac:dyDescent="0.35">
      <c r="B102" s="32" t="s">
        <v>573</v>
      </c>
      <c r="D102" s="177">
        <f>D97/D100</f>
        <v>-0.2149949385695395</v>
      </c>
      <c r="E102" s="177">
        <f t="shared" ref="E102:AM102" si="4">E97/E100</f>
        <v>-6.4896973473734396E-2</v>
      </c>
      <c r="F102" s="177">
        <f t="shared" si="4"/>
        <v>2.262401912839155E-2</v>
      </c>
      <c r="G102" s="177">
        <f t="shared" si="4"/>
        <v>5.8048398961902711E-2</v>
      </c>
      <c r="H102" s="177">
        <f t="shared" si="4"/>
        <v>1.3658572257503282E-2</v>
      </c>
      <c r="I102" s="177">
        <f t="shared" si="4"/>
        <v>1.3616245265105451E-2</v>
      </c>
      <c r="J102" s="177">
        <f t="shared" si="4"/>
        <v>1.5308744302298666E-2</v>
      </c>
      <c r="K102" s="177">
        <f t="shared" si="4"/>
        <v>1.5177376553947989E-2</v>
      </c>
      <c r="L102" s="177">
        <f t="shared" si="4"/>
        <v>4.3466750554437945E-2</v>
      </c>
      <c r="M102" s="177">
        <f t="shared" si="4"/>
        <v>1.0989475855890263E-2</v>
      </c>
      <c r="N102" s="177">
        <f t="shared" si="4"/>
        <v>1.3918934213565116E-2</v>
      </c>
      <c r="O102" s="177">
        <f t="shared" si="4"/>
        <v>2.002303831881002E-2</v>
      </c>
      <c r="P102" s="177">
        <f t="shared" si="4"/>
        <v>1.6380731339520099E-2</v>
      </c>
      <c r="Q102" s="177">
        <f t="shared" si="4"/>
        <v>1.3796566331703888E-2</v>
      </c>
      <c r="R102" s="177">
        <f t="shared" si="4"/>
        <v>5.7317080851283187E-3</v>
      </c>
      <c r="S102" s="177">
        <f t="shared" si="4"/>
        <v>9.8195467184680821E-3</v>
      </c>
      <c r="T102" s="177">
        <f t="shared" si="4"/>
        <v>1.1264738224352132E-2</v>
      </c>
      <c r="U102" s="177">
        <f t="shared" si="4"/>
        <v>1.0613338385135992E-2</v>
      </c>
      <c r="V102" s="177">
        <f t="shared" si="4"/>
        <v>1.1245597272062757E-2</v>
      </c>
      <c r="W102" s="177">
        <f t="shared" si="4"/>
        <v>1.2007486892075375E-2</v>
      </c>
      <c r="X102" s="177">
        <f t="shared" si="4"/>
        <v>3.6537215888691028E-2</v>
      </c>
      <c r="Y102" s="177">
        <f t="shared" si="4"/>
        <v>1.7939768361203288E-2</v>
      </c>
      <c r="Z102" s="177">
        <f t="shared" si="4"/>
        <v>2.3120133904078452E-2</v>
      </c>
      <c r="AA102" s="177">
        <f t="shared" si="4"/>
        <v>1.799068529596555E-2</v>
      </c>
      <c r="AB102" s="177">
        <f t="shared" si="4"/>
        <v>2.1822654687233822E-2</v>
      </c>
      <c r="AC102" s="177">
        <f t="shared" si="4"/>
        <v>-2.8133823817836799E-3</v>
      </c>
      <c r="AD102" s="177">
        <f t="shared" si="4"/>
        <v>1.8660582410911165E-2</v>
      </c>
      <c r="AE102" s="177">
        <f t="shared" si="4"/>
        <v>1.2834530235771958E-2</v>
      </c>
      <c r="AF102" s="177">
        <f t="shared" si="4"/>
        <v>4.2434162937815934E-2</v>
      </c>
      <c r="AG102" s="177">
        <f t="shared" si="4"/>
        <v>4.9516421111439939E-2</v>
      </c>
      <c r="AH102" s="177">
        <f t="shared" si="4"/>
        <v>7.4909767635961966E-3</v>
      </c>
      <c r="AI102" s="177">
        <f t="shared" si="4"/>
        <v>1.4919805809081187E-2</v>
      </c>
      <c r="AJ102" s="177">
        <f t="shared" si="4"/>
        <v>4.3945214669237637E-3</v>
      </c>
      <c r="AK102" s="177">
        <f t="shared" si="4"/>
        <v>7.0288385950523606E-3</v>
      </c>
      <c r="AL102" s="177">
        <f t="shared" si="4"/>
        <v>8.2598947584628449E-3</v>
      </c>
      <c r="AM102" s="177">
        <f t="shared" si="4"/>
        <v>0</v>
      </c>
    </row>
  </sheetData>
  <mergeCells count="10">
    <mergeCell ref="A6:C6"/>
    <mergeCell ref="A8:A35"/>
    <mergeCell ref="A36:A63"/>
    <mergeCell ref="A64:A91"/>
    <mergeCell ref="A3:C3"/>
    <mergeCell ref="D3:AM3"/>
    <mergeCell ref="A4:C4"/>
    <mergeCell ref="D4:AM4"/>
    <mergeCell ref="A5:C5"/>
    <mergeCell ref="D5:AM5"/>
  </mergeCells>
  <hyperlinks>
    <hyperlink ref="A2" r:id="rId1" display="http://stats.oecd.org/OECDStat_Metadata/ShowMetadata.ashx?Dataset=IOTSI4_2018&amp;ShowOnWeb=true&amp;Lang=en"/>
    <hyperlink ref="D3" r:id="rId2" display="http://stats.oecd.org/OECDStat_Metadata/ShowMetadata.ashx?Dataset=IOTSI4_2018&amp;Coords=[VAR].[VAL]&amp;ShowOnWeb=true&amp;Lang=en"/>
    <hyperlink ref="B32" r:id="rId3" display="http://stats.oecd.org/OECDStat_Metadata/ShowMetadata.ashx?Dataset=IOTSI4_2018&amp;Coords=[COU].[CYP]&amp;ShowOnWeb=true&amp;Lang=en"/>
    <hyperlink ref="B60" r:id="rId4" display="http://stats.oecd.org/OECDStat_Metadata/ShowMetadata.ashx?Dataset=IOTSI4_2018&amp;Coords=[COU].[CYP]&amp;ShowOnWeb=true&amp;Lang=en"/>
    <hyperlink ref="B88" r:id="rId5" display="http://stats.oecd.org/OECDStat_Metadata/ShowMetadata.ashx?Dataset=IOTSI4_2018&amp;Coords=[COU].[CYP]&amp;ShowOnWeb=true&amp;Lang=en"/>
    <hyperlink ref="A92" r:id="rId6" display="https://stats-1.oecd.org/index.aspx?DatasetCode=IOTSI4_2018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Y280"/>
  <sheetViews>
    <sheetView zoomScaleNormal="100" workbookViewId="0">
      <pane xSplit="4" ySplit="14" topLeftCell="E230" activePane="bottomRight" state="frozen"/>
      <selection activeCell="D120" sqref="D120"/>
      <selection pane="topRight" activeCell="D120" sqref="D120"/>
      <selection pane="bottomLeft" activeCell="D120" sqref="D120"/>
      <selection pane="bottomRight" activeCell="D120" sqref="D120"/>
    </sheetView>
  </sheetViews>
  <sheetFormatPr defaultColWidth="9.1328125" defaultRowHeight="11.45" customHeight="1" x14ac:dyDescent="0.45"/>
  <cols>
    <col min="1" max="1" width="17" style="41" customWidth="1"/>
    <col min="2" max="2" width="48.1328125" style="41" customWidth="1"/>
    <col min="3" max="4" width="20" style="44" customWidth="1"/>
    <col min="5" max="30" width="19.86328125" style="41" customWidth="1"/>
    <col min="31" max="31" width="12" style="41" customWidth="1"/>
    <col min="32" max="35" width="19.86328125" style="41" customWidth="1"/>
    <col min="36" max="36" width="15" style="41" customWidth="1"/>
    <col min="37" max="37" width="13" style="41" customWidth="1"/>
    <col min="38" max="42" width="19.86328125" style="41" customWidth="1"/>
    <col min="43" max="43" width="18" style="41" customWidth="1"/>
    <col min="44" max="58" width="19.86328125" style="41" customWidth="1"/>
    <col min="59" max="59" width="10" style="41" customWidth="1"/>
    <col min="60" max="67" width="19.86328125" style="41" customWidth="1"/>
    <col min="68" max="68" width="19.86328125" style="43" customWidth="1"/>
    <col min="69" max="69" width="5" style="41" customWidth="1"/>
    <col min="70" max="70" width="10" style="41" customWidth="1"/>
    <col min="71" max="71" width="5" style="41" customWidth="1"/>
    <col min="72" max="72" width="19.86328125" style="41" customWidth="1"/>
    <col min="73" max="73" width="5" style="41" customWidth="1"/>
    <col min="74" max="74" width="19.86328125" style="41" customWidth="1"/>
    <col min="75" max="75" width="5" style="41" customWidth="1"/>
    <col min="76" max="76" width="19.86328125" style="41" customWidth="1"/>
    <col min="77" max="77" width="5" style="41" customWidth="1"/>
    <col min="78" max="78" width="19.86328125" style="41" customWidth="1"/>
    <col min="79" max="79" width="5" style="41" customWidth="1"/>
    <col min="80" max="80" width="19.86328125" style="41" customWidth="1"/>
    <col min="81" max="81" width="5" style="41" customWidth="1"/>
    <col min="82" max="82" width="19.86328125" style="41" customWidth="1"/>
    <col min="83" max="83" width="5" style="41" customWidth="1"/>
    <col min="84" max="84" width="19.86328125" style="41" customWidth="1"/>
    <col min="85" max="85" width="5" style="41" customWidth="1"/>
    <col min="86" max="86" width="19.86328125" style="41" customWidth="1"/>
    <col min="87" max="87" width="5" style="41" customWidth="1"/>
    <col min="88" max="88" width="19.86328125" style="41" customWidth="1"/>
    <col min="89" max="89" width="5" style="41" customWidth="1"/>
    <col min="90" max="90" width="19.86328125" style="41" customWidth="1"/>
    <col min="91" max="91" width="5" style="41" customWidth="1"/>
    <col min="92" max="92" width="19.86328125" style="41" customWidth="1"/>
    <col min="93" max="93" width="5" style="41" customWidth="1"/>
    <col min="94" max="94" width="19.86328125" style="41" customWidth="1"/>
    <col min="95" max="95" width="5" style="41" customWidth="1"/>
    <col min="96" max="96" width="19.86328125" style="42" customWidth="1"/>
    <col min="97" max="97" width="5" style="41" customWidth="1"/>
    <col min="98" max="98" width="19.86328125" style="41" customWidth="1"/>
    <col min="99" max="99" width="5" style="41" customWidth="1"/>
    <col min="100" max="100" width="15" style="41" customWidth="1"/>
    <col min="101" max="101" width="5" style="41" customWidth="1"/>
    <col min="102" max="102" width="10" style="41" customWidth="1"/>
    <col min="103" max="103" width="5" style="41" customWidth="1"/>
    <col min="104" max="16384" width="9.1328125" style="41"/>
  </cols>
  <sheetData>
    <row r="1" spans="1:103" ht="14.25" x14ac:dyDescent="0.45">
      <c r="A1" s="49" t="s">
        <v>321</v>
      </c>
    </row>
    <row r="2" spans="1:103" ht="14.25" x14ac:dyDescent="0.45">
      <c r="A2" s="49" t="s">
        <v>320</v>
      </c>
      <c r="B2" s="50" t="s">
        <v>319</v>
      </c>
      <c r="C2" s="54"/>
      <c r="D2" s="54"/>
    </row>
    <row r="3" spans="1:103" ht="14.25" x14ac:dyDescent="0.45">
      <c r="A3" s="49" t="s">
        <v>318</v>
      </c>
      <c r="B3" s="49" t="s">
        <v>317</v>
      </c>
      <c r="C3" s="48"/>
      <c r="D3" s="48"/>
      <c r="AN3" s="92" t="s">
        <v>316</v>
      </c>
    </row>
    <row r="5" spans="1:103" ht="14.25" x14ac:dyDescent="0.45">
      <c r="A5" s="50" t="s">
        <v>315</v>
      </c>
      <c r="E5" s="49" t="s">
        <v>314</v>
      </c>
    </row>
    <row r="6" spans="1:103" ht="14.25" x14ac:dyDescent="0.45">
      <c r="A6" s="50" t="s">
        <v>313</v>
      </c>
      <c r="E6" s="49" t="s">
        <v>312</v>
      </c>
    </row>
    <row r="7" spans="1:103" ht="14.25" x14ac:dyDescent="0.45">
      <c r="A7" s="50" t="s">
        <v>311</v>
      </c>
      <c r="E7" s="49" t="s">
        <v>310</v>
      </c>
    </row>
    <row r="8" spans="1:103" ht="14.25" x14ac:dyDescent="0.45">
      <c r="A8" s="50" t="s">
        <v>4</v>
      </c>
      <c r="E8" s="49" t="s">
        <v>5</v>
      </c>
    </row>
    <row r="10" spans="1:103" s="89" customFormat="1" ht="36" customHeight="1" x14ac:dyDescent="0.45">
      <c r="A10" s="197" t="s">
        <v>309</v>
      </c>
      <c r="B10" s="197" t="s">
        <v>309</v>
      </c>
      <c r="C10" s="91"/>
      <c r="D10" s="91"/>
      <c r="E10" s="90" t="s">
        <v>132</v>
      </c>
      <c r="F10" s="90" t="s">
        <v>118</v>
      </c>
      <c r="G10" s="90" t="s">
        <v>133</v>
      </c>
      <c r="H10" s="90" t="s">
        <v>134</v>
      </c>
      <c r="I10" s="90" t="s">
        <v>308</v>
      </c>
      <c r="J10" s="90" t="s">
        <v>307</v>
      </c>
      <c r="K10" s="90" t="s">
        <v>135</v>
      </c>
      <c r="L10" s="90" t="s">
        <v>136</v>
      </c>
      <c r="M10" s="90" t="s">
        <v>137</v>
      </c>
      <c r="N10" s="90" t="s">
        <v>306</v>
      </c>
      <c r="O10" s="90" t="s">
        <v>305</v>
      </c>
      <c r="P10" s="90" t="s">
        <v>138</v>
      </c>
      <c r="Q10" s="90" t="s">
        <v>139</v>
      </c>
      <c r="R10" s="90" t="s">
        <v>140</v>
      </c>
      <c r="S10" s="90" t="s">
        <v>141</v>
      </c>
      <c r="T10" s="90" t="s">
        <v>142</v>
      </c>
      <c r="U10" s="90" t="s">
        <v>143</v>
      </c>
      <c r="V10" s="90" t="s">
        <v>144</v>
      </c>
      <c r="W10" s="90" t="s">
        <v>145</v>
      </c>
      <c r="X10" s="90" t="s">
        <v>146</v>
      </c>
      <c r="Y10" s="90" t="s">
        <v>147</v>
      </c>
      <c r="Z10" s="90" t="s">
        <v>148</v>
      </c>
      <c r="AA10" s="90" t="s">
        <v>149</v>
      </c>
      <c r="AB10" s="90" t="s">
        <v>150</v>
      </c>
      <c r="AC10" s="90" t="s">
        <v>151</v>
      </c>
      <c r="AD10" s="90" t="s">
        <v>304</v>
      </c>
      <c r="AE10" s="90" t="s">
        <v>152</v>
      </c>
      <c r="AF10" s="90" t="s">
        <v>153</v>
      </c>
      <c r="AG10" s="90" t="s">
        <v>154</v>
      </c>
      <c r="AH10" s="90" t="s">
        <v>155</v>
      </c>
      <c r="AI10" s="90" t="s">
        <v>156</v>
      </c>
      <c r="AJ10" s="90" t="s">
        <v>157</v>
      </c>
      <c r="AK10" s="90" t="s">
        <v>158</v>
      </c>
      <c r="AL10" s="90" t="s">
        <v>159</v>
      </c>
      <c r="AM10" s="90" t="s">
        <v>160</v>
      </c>
      <c r="AN10" s="90" t="s">
        <v>161</v>
      </c>
      <c r="AO10" s="90" t="s">
        <v>162</v>
      </c>
      <c r="AP10" s="90" t="s">
        <v>303</v>
      </c>
      <c r="AQ10" s="90" t="s">
        <v>163</v>
      </c>
      <c r="AR10" s="90" t="s">
        <v>302</v>
      </c>
      <c r="AS10" s="90" t="s">
        <v>164</v>
      </c>
      <c r="AT10" s="90" t="s">
        <v>165</v>
      </c>
      <c r="AU10" s="90" t="s">
        <v>166</v>
      </c>
      <c r="AV10" s="90" t="s">
        <v>301</v>
      </c>
      <c r="AW10" s="90" t="s">
        <v>167</v>
      </c>
      <c r="AX10" s="90" t="s">
        <v>168</v>
      </c>
      <c r="AY10" s="90" t="s">
        <v>169</v>
      </c>
      <c r="AZ10" s="90" t="s">
        <v>170</v>
      </c>
      <c r="BA10" s="90" t="s">
        <v>171</v>
      </c>
      <c r="BB10" s="90" t="s">
        <v>300</v>
      </c>
      <c r="BC10" s="90" t="s">
        <v>299</v>
      </c>
      <c r="BD10" s="90" t="s">
        <v>298</v>
      </c>
      <c r="BE10" s="90" t="s">
        <v>297</v>
      </c>
      <c r="BF10" s="90" t="s">
        <v>172</v>
      </c>
      <c r="BG10" s="90" t="s">
        <v>173</v>
      </c>
      <c r="BH10" s="90" t="s">
        <v>296</v>
      </c>
      <c r="BI10" s="90" t="s">
        <v>295</v>
      </c>
      <c r="BJ10" s="90" t="s">
        <v>294</v>
      </c>
      <c r="BK10" s="90" t="s">
        <v>293</v>
      </c>
      <c r="BL10" s="90" t="s">
        <v>292</v>
      </c>
      <c r="BM10" s="90" t="s">
        <v>291</v>
      </c>
      <c r="BN10" s="90" t="s">
        <v>290</v>
      </c>
      <c r="BO10" s="90" t="s">
        <v>174</v>
      </c>
      <c r="BP10" s="196" t="s">
        <v>289</v>
      </c>
      <c r="BQ10" s="196" t="s">
        <v>7</v>
      </c>
      <c r="BR10" s="196" t="s">
        <v>191</v>
      </c>
      <c r="BS10" s="196" t="s">
        <v>7</v>
      </c>
      <c r="BT10" s="196" t="s">
        <v>175</v>
      </c>
      <c r="BU10" s="196" t="s">
        <v>7</v>
      </c>
      <c r="BV10" s="196" t="s">
        <v>176</v>
      </c>
      <c r="BW10" s="196" t="s">
        <v>7</v>
      </c>
      <c r="BX10" s="196" t="s">
        <v>177</v>
      </c>
      <c r="BY10" s="196" t="s">
        <v>7</v>
      </c>
      <c r="BZ10" s="196" t="s">
        <v>288</v>
      </c>
      <c r="CA10" s="196" t="s">
        <v>7</v>
      </c>
      <c r="CB10" s="196" t="s">
        <v>178</v>
      </c>
      <c r="CC10" s="196" t="s">
        <v>7</v>
      </c>
      <c r="CD10" s="196" t="s">
        <v>287</v>
      </c>
      <c r="CE10" s="196" t="s">
        <v>7</v>
      </c>
      <c r="CF10" s="196" t="s">
        <v>286</v>
      </c>
      <c r="CG10" s="196" t="s">
        <v>7</v>
      </c>
      <c r="CH10" s="196" t="s">
        <v>285</v>
      </c>
      <c r="CI10" s="196" t="s">
        <v>7</v>
      </c>
      <c r="CJ10" s="196" t="s">
        <v>284</v>
      </c>
      <c r="CK10" s="196" t="s">
        <v>7</v>
      </c>
      <c r="CL10" s="196" t="s">
        <v>283</v>
      </c>
      <c r="CM10" s="196" t="s">
        <v>7</v>
      </c>
      <c r="CN10" s="196" t="s">
        <v>282</v>
      </c>
      <c r="CO10" s="196" t="s">
        <v>7</v>
      </c>
      <c r="CP10" s="196" t="s">
        <v>281</v>
      </c>
      <c r="CQ10" s="196" t="s">
        <v>7</v>
      </c>
      <c r="CR10" s="196" t="s">
        <v>280</v>
      </c>
      <c r="CS10" s="196" t="s">
        <v>7</v>
      </c>
      <c r="CT10" s="196" t="s">
        <v>279</v>
      </c>
      <c r="CU10" s="196" t="s">
        <v>7</v>
      </c>
      <c r="CV10" s="196" t="s">
        <v>278</v>
      </c>
      <c r="CW10" s="196" t="s">
        <v>7</v>
      </c>
      <c r="CX10" s="196" t="s">
        <v>277</v>
      </c>
      <c r="CY10" s="196" t="s">
        <v>7</v>
      </c>
    </row>
    <row r="11" spans="1:103" s="44" customFormat="1" ht="14.25" x14ac:dyDescent="0.45">
      <c r="A11" s="88"/>
      <c r="B11" s="88"/>
      <c r="C11" s="87"/>
      <c r="D11" s="87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6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5"/>
      <c r="CS11" s="84"/>
      <c r="CT11" s="84"/>
      <c r="CU11" s="84"/>
      <c r="CV11" s="84"/>
      <c r="CW11" s="84"/>
      <c r="CX11" s="84"/>
      <c r="CY11" s="84"/>
    </row>
    <row r="12" spans="1:103" s="44" customFormat="1" ht="14.25" x14ac:dyDescent="0.45">
      <c r="A12" s="88"/>
      <c r="B12" s="88"/>
      <c r="C12" s="87"/>
      <c r="D12" s="87"/>
      <c r="E12" s="84" t="str" cm="1">
        <f t="array" ref="E12:BP12">TRANSPOSE(C15:C78)</f>
        <v>ISIC 1</v>
      </c>
      <c r="F12" s="84" t="str">
        <v>ISIC 2</v>
      </c>
      <c r="G12" s="84" t="str">
        <v>ISIC 3</v>
      </c>
      <c r="H12" s="84" t="str">
        <v>ISIC 05-09</v>
      </c>
      <c r="I12" s="84" t="str">
        <v>ISIC 10-12</v>
      </c>
      <c r="J12" s="84" t="str">
        <v>ISIC 13-15</v>
      </c>
      <c r="K12" s="84" t="str">
        <v>ISIC 16</v>
      </c>
      <c r="L12" s="84" t="str">
        <v>ISIC 17</v>
      </c>
      <c r="M12" s="84" t="str">
        <v>ISIC 18</v>
      </c>
      <c r="N12" s="84" t="str">
        <v>ISIC 19</v>
      </c>
      <c r="O12" s="84" t="str">
        <v>ISIC 20</v>
      </c>
      <c r="P12" s="84" t="str">
        <v>ISIC 21</v>
      </c>
      <c r="Q12" s="84" t="str">
        <v>ISIC 22</v>
      </c>
      <c r="R12" s="84" t="str">
        <v>ISIC 23</v>
      </c>
      <c r="S12" s="84" t="str">
        <v>ISIC 24</v>
      </c>
      <c r="T12" s="84" t="str">
        <v>ISIC 25</v>
      </c>
      <c r="U12" s="84" t="str">
        <v>ISIC 26</v>
      </c>
      <c r="V12" s="84" t="str">
        <v>ISIC 27</v>
      </c>
      <c r="W12" s="84" t="str">
        <v>ISIC 28</v>
      </c>
      <c r="X12" s="84" t="str">
        <v>ISIC 29</v>
      </c>
      <c r="Y12" s="84" t="str">
        <v>ISIC 30</v>
      </c>
      <c r="Z12" s="84" t="str">
        <v>ISIC 31-32</v>
      </c>
      <c r="AA12" s="84" t="str">
        <v>ISIC 33</v>
      </c>
      <c r="AB12" s="84" t="str">
        <v>ISIC 35</v>
      </c>
      <c r="AC12" s="84" t="str">
        <v>ISIC 36</v>
      </c>
      <c r="AD12" s="84" t="str">
        <v>ISIC 37-39</v>
      </c>
      <c r="AE12" s="84" t="str">
        <v>ISIC 41-43</v>
      </c>
      <c r="AF12" s="84" t="str">
        <v>ISIC 45</v>
      </c>
      <c r="AG12" s="84" t="str">
        <v>ISIC 46</v>
      </c>
      <c r="AH12" s="84" t="str">
        <v>ISIC 47</v>
      </c>
      <c r="AI12" s="84" t="str">
        <v>ISIC 49</v>
      </c>
      <c r="AJ12" s="84" t="str">
        <v>ISIC 50</v>
      </c>
      <c r="AK12" s="84" t="str">
        <v>ISIC 51</v>
      </c>
      <c r="AL12" s="84" t="str">
        <v>ISIC 52</v>
      </c>
      <c r="AM12" s="84" t="str">
        <v>ISIC 53</v>
      </c>
      <c r="AN12" s="84" t="str">
        <v>ISIC 55-56</v>
      </c>
      <c r="AO12" s="84" t="str">
        <v>ISIC 58</v>
      </c>
      <c r="AP12" s="84" t="str">
        <v>ISIC 59-60</v>
      </c>
      <c r="AQ12" s="84" t="str">
        <v>ISIC 61</v>
      </c>
      <c r="AR12" s="84" t="str">
        <v>ISIC 62-63</v>
      </c>
      <c r="AS12" s="84" t="str">
        <v>ISIC 64</v>
      </c>
      <c r="AT12" s="84" t="str">
        <v>ISIC 65</v>
      </c>
      <c r="AU12" s="84" t="str">
        <v>ISIC 66</v>
      </c>
      <c r="AV12" s="84" t="str">
        <v>ISIC 68</v>
      </c>
      <c r="AW12" s="84" t="str">
        <v>ISIC 69-70</v>
      </c>
      <c r="AX12" s="84" t="str">
        <v>ISIC 71</v>
      </c>
      <c r="AY12" s="84" t="str">
        <v>ISIC 72</v>
      </c>
      <c r="AZ12" s="84" t="str">
        <v>ISIC 73</v>
      </c>
      <c r="BA12" s="84" t="str">
        <v>ISIC 74-75</v>
      </c>
      <c r="BB12" s="84" t="str">
        <v>ISIC 77</v>
      </c>
      <c r="BC12" s="84" t="str">
        <v>ISIC 78</v>
      </c>
      <c r="BD12" s="84" t="str">
        <v>ISIC 79</v>
      </c>
      <c r="BE12" s="84" t="str">
        <v>ISIC 80-82</v>
      </c>
      <c r="BF12" s="84" t="str">
        <v>ISIC 84</v>
      </c>
      <c r="BG12" s="84" t="str">
        <v>ISIC 85</v>
      </c>
      <c r="BH12" s="84" t="str">
        <v>ISIC 86</v>
      </c>
      <c r="BI12" s="84" t="str">
        <v>ISIC 87-88</v>
      </c>
      <c r="BJ12" s="84" t="str">
        <v>ISIC 90-92</v>
      </c>
      <c r="BK12" s="84" t="str">
        <v>ISIC 93</v>
      </c>
      <c r="BL12" s="84" t="str">
        <v>ISIC 94</v>
      </c>
      <c r="BM12" s="84" t="str">
        <v>ISIC 95</v>
      </c>
      <c r="BN12" s="84" t="str">
        <v>ISIC 96</v>
      </c>
      <c r="BO12" s="84" t="str">
        <v>ISIC 97-98</v>
      </c>
      <c r="BP12" s="86" t="str">
        <v>ISIC 99</v>
      </c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5"/>
      <c r="CS12" s="84"/>
      <c r="CT12" s="84"/>
      <c r="CU12" s="84"/>
      <c r="CV12" s="84"/>
      <c r="CW12" s="84"/>
      <c r="CX12" s="84"/>
      <c r="CY12" s="84"/>
    </row>
    <row r="13" spans="1:103" s="44" customFormat="1" ht="14.25" x14ac:dyDescent="0.45">
      <c r="A13" s="88"/>
      <c r="B13" s="88"/>
      <c r="C13" s="87"/>
      <c r="D13" s="87"/>
      <c r="E13" s="84" t="str" cm="1">
        <f t="array" ref="E13:BO13">TRANSPOSE(D15:D77)</f>
        <v>ISIC 01T03</v>
      </c>
      <c r="F13" s="84" t="str">
        <v>ISIC 01T03</v>
      </c>
      <c r="G13" s="84" t="str">
        <v>ISIC 01T03</v>
      </c>
      <c r="H13" s="84" t="str">
        <v>ISIC 05T09</v>
      </c>
      <c r="I13" s="84" t="str">
        <v>ISIC 10T12</v>
      </c>
      <c r="J13" s="84" t="str">
        <v>ISIC 13T15</v>
      </c>
      <c r="K13" s="84" t="str">
        <v>ISIC 16</v>
      </c>
      <c r="L13" s="84" t="str">
        <v>ISIC 17T18</v>
      </c>
      <c r="M13" s="84" t="str">
        <v>ISIC 17T18</v>
      </c>
      <c r="N13" s="84" t="str">
        <v>ISIC 19</v>
      </c>
      <c r="O13" s="84" t="str">
        <v>ISIC 20</v>
      </c>
      <c r="P13" s="84" t="str">
        <v>ISIC 21</v>
      </c>
      <c r="Q13" s="84" t="str">
        <v>ISIC 22</v>
      </c>
      <c r="R13" s="84" t="str">
        <v>ISIC 23</v>
      </c>
      <c r="S13" s="84" t="str">
        <v>ISIC 24</v>
      </c>
      <c r="T13" s="84" t="str">
        <v>ISIC 25</v>
      </c>
      <c r="U13" s="84" t="str">
        <v>ISIC 26</v>
      </c>
      <c r="V13" s="84" t="str">
        <v>ISIC 27</v>
      </c>
      <c r="W13" s="84" t="str">
        <v>ISIC 28</v>
      </c>
      <c r="X13" s="84" t="str">
        <v>ISIC 29</v>
      </c>
      <c r="Y13" s="84" t="str">
        <v>ISIC 30</v>
      </c>
      <c r="Z13" s="84" t="str">
        <v>ISIC 31T33</v>
      </c>
      <c r="AA13" s="84" t="str">
        <v>ISIC 31T33</v>
      </c>
      <c r="AB13" s="84" t="str">
        <v>ISIC 35</v>
      </c>
      <c r="AC13" s="84" t="str">
        <v>ISIC 36T39</v>
      </c>
      <c r="AD13" s="84" t="str">
        <v>ISIC 36T39</v>
      </c>
      <c r="AE13" s="84" t="str">
        <v>ISIC 41T43</v>
      </c>
      <c r="AF13" s="84" t="str">
        <v>ISIC 45T47</v>
      </c>
      <c r="AG13" s="84" t="str">
        <v>ISIC 45T47</v>
      </c>
      <c r="AH13" s="84" t="str">
        <v>ISIC 45T47</v>
      </c>
      <c r="AI13" s="84" t="str">
        <v>ISIC 49T53</v>
      </c>
      <c r="AJ13" s="84" t="str">
        <v>ISIC 49T53</v>
      </c>
      <c r="AK13" s="84" t="str">
        <v>ISIC 49T53</v>
      </c>
      <c r="AL13" s="84" t="str">
        <v>ISIC 49T53</v>
      </c>
      <c r="AM13" s="84" t="str">
        <v>ISIC 49T53</v>
      </c>
      <c r="AN13" s="84" t="str">
        <v>ISIC 55T56</v>
      </c>
      <c r="AO13" s="84" t="str">
        <v>ISIC 58T60</v>
      </c>
      <c r="AP13" s="84" t="str">
        <v>ISIC 58T60</v>
      </c>
      <c r="AQ13" s="84" t="str">
        <v>ISIC 61</v>
      </c>
      <c r="AR13" s="84" t="str">
        <v>ISIC 62T63</v>
      </c>
      <c r="AS13" s="84" t="str">
        <v>ISIC 64T66</v>
      </c>
      <c r="AT13" s="84" t="str">
        <v>ISIC 64T66</v>
      </c>
      <c r="AU13" s="84" t="str">
        <v>ISIC 64T66</v>
      </c>
      <c r="AV13" s="84" t="str">
        <v>ISIC 68</v>
      </c>
      <c r="AW13" s="84" t="str">
        <v>ISIC 69T82</v>
      </c>
      <c r="AX13" s="84" t="str">
        <v>ISIC 69T82</v>
      </c>
      <c r="AY13" s="84" t="str">
        <v>ISIC 69T82</v>
      </c>
      <c r="AZ13" s="84" t="str">
        <v>ISIC 69T82</v>
      </c>
      <c r="BA13" s="84" t="str">
        <v>ISIC 69T82</v>
      </c>
      <c r="BB13" s="84" t="str">
        <v>ISIC 69T82</v>
      </c>
      <c r="BC13" s="84" t="str">
        <v>ISIC 69T82</v>
      </c>
      <c r="BD13" s="84" t="str">
        <v>ISIC 69T82</v>
      </c>
      <c r="BE13" s="84" t="str">
        <v>ISIC 69T82</v>
      </c>
      <c r="BF13" s="84" t="str">
        <v>ISIC 84</v>
      </c>
      <c r="BG13" s="84" t="str">
        <v>ISIC 85</v>
      </c>
      <c r="BH13" s="84" t="str">
        <v>ISIC 86T88</v>
      </c>
      <c r="BI13" s="84" t="str">
        <v>ISIC 86T88</v>
      </c>
      <c r="BJ13" s="84" t="str">
        <v>ISIC 90T96</v>
      </c>
      <c r="BK13" s="84" t="str">
        <v>ISIC 90T96</v>
      </c>
      <c r="BL13" s="84" t="str">
        <v>ISIC 90T96</v>
      </c>
      <c r="BM13" s="84" t="str">
        <v>ISIC 90T96</v>
      </c>
      <c r="BN13" s="84" t="str">
        <v>ISIC 90T96</v>
      </c>
      <c r="BO13" s="84" t="str">
        <v>ISIC 97T98</v>
      </c>
      <c r="BP13" s="86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5"/>
      <c r="CS13" s="84"/>
      <c r="CT13" s="84"/>
      <c r="CU13" s="84"/>
      <c r="CV13" s="84"/>
      <c r="CW13" s="84"/>
      <c r="CX13" s="84"/>
      <c r="CY13" s="84"/>
    </row>
    <row r="14" spans="1:103" ht="14.25" x14ac:dyDescent="0.45">
      <c r="A14" s="83" t="s">
        <v>276</v>
      </c>
      <c r="B14" s="83" t="s">
        <v>275</v>
      </c>
      <c r="C14" s="54"/>
      <c r="D14" s="54"/>
      <c r="E14" s="80" t="s">
        <v>7</v>
      </c>
      <c r="F14" s="80" t="s">
        <v>7</v>
      </c>
      <c r="G14" s="80" t="s">
        <v>7</v>
      </c>
      <c r="H14" s="80" t="s">
        <v>7</v>
      </c>
      <c r="I14" s="80" t="s">
        <v>7</v>
      </c>
      <c r="J14" s="80" t="s">
        <v>7</v>
      </c>
      <c r="K14" s="80" t="s">
        <v>7</v>
      </c>
      <c r="L14" s="80" t="s">
        <v>7</v>
      </c>
      <c r="M14" s="80" t="s">
        <v>7</v>
      </c>
      <c r="N14" s="80" t="s">
        <v>7</v>
      </c>
      <c r="O14" s="80" t="s">
        <v>7</v>
      </c>
      <c r="P14" s="80" t="s">
        <v>7</v>
      </c>
      <c r="Q14" s="80" t="s">
        <v>7</v>
      </c>
      <c r="R14" s="80" t="s">
        <v>7</v>
      </c>
      <c r="S14" s="80" t="s">
        <v>7</v>
      </c>
      <c r="T14" s="80" t="s">
        <v>7</v>
      </c>
      <c r="U14" s="80" t="s">
        <v>7</v>
      </c>
      <c r="V14" s="80" t="s">
        <v>7</v>
      </c>
      <c r="W14" s="80" t="s">
        <v>7</v>
      </c>
      <c r="X14" s="80" t="s">
        <v>7</v>
      </c>
      <c r="Y14" s="80" t="s">
        <v>7</v>
      </c>
      <c r="Z14" s="80" t="s">
        <v>7</v>
      </c>
      <c r="AA14" s="80" t="s">
        <v>7</v>
      </c>
      <c r="AB14" s="80" t="s">
        <v>7</v>
      </c>
      <c r="AC14" s="80" t="s">
        <v>7</v>
      </c>
      <c r="AD14" s="80" t="s">
        <v>7</v>
      </c>
      <c r="AE14" s="80" t="s">
        <v>7</v>
      </c>
      <c r="AF14" s="80" t="s">
        <v>7</v>
      </c>
      <c r="AG14" s="80" t="s">
        <v>7</v>
      </c>
      <c r="AH14" s="80" t="s">
        <v>7</v>
      </c>
      <c r="AI14" s="80" t="s">
        <v>7</v>
      </c>
      <c r="AJ14" s="80" t="s">
        <v>7</v>
      </c>
      <c r="AK14" s="80" t="s">
        <v>7</v>
      </c>
      <c r="AL14" s="80" t="s">
        <v>7</v>
      </c>
      <c r="AM14" s="80" t="s">
        <v>7</v>
      </c>
      <c r="AN14" s="80" t="s">
        <v>7</v>
      </c>
      <c r="AO14" s="80" t="s">
        <v>7</v>
      </c>
      <c r="AP14" s="80" t="s">
        <v>7</v>
      </c>
      <c r="AQ14" s="80" t="s">
        <v>7</v>
      </c>
      <c r="AR14" s="80" t="s">
        <v>7</v>
      </c>
      <c r="AS14" s="80" t="s">
        <v>7</v>
      </c>
      <c r="AT14" s="80" t="s">
        <v>7</v>
      </c>
      <c r="AU14" s="80" t="s">
        <v>7</v>
      </c>
      <c r="AV14" s="80" t="s">
        <v>7</v>
      </c>
      <c r="AW14" s="80" t="s">
        <v>7</v>
      </c>
      <c r="AX14" s="80" t="s">
        <v>7</v>
      </c>
      <c r="AY14" s="80" t="s">
        <v>7</v>
      </c>
      <c r="AZ14" s="80" t="s">
        <v>7</v>
      </c>
      <c r="BA14" s="80" t="s">
        <v>7</v>
      </c>
      <c r="BB14" s="80" t="s">
        <v>7</v>
      </c>
      <c r="BC14" s="80" t="s">
        <v>7</v>
      </c>
      <c r="BD14" s="80" t="s">
        <v>7</v>
      </c>
      <c r="BE14" s="80" t="s">
        <v>7</v>
      </c>
      <c r="BF14" s="80" t="s">
        <v>7</v>
      </c>
      <c r="BG14" s="80" t="s">
        <v>7</v>
      </c>
      <c r="BH14" s="80" t="s">
        <v>7</v>
      </c>
      <c r="BI14" s="80" t="s">
        <v>7</v>
      </c>
      <c r="BJ14" s="80" t="s">
        <v>7</v>
      </c>
      <c r="BK14" s="80" t="s">
        <v>7</v>
      </c>
      <c r="BL14" s="80" t="s">
        <v>7</v>
      </c>
      <c r="BM14" s="80" t="s">
        <v>7</v>
      </c>
      <c r="BN14" s="80" t="s">
        <v>7</v>
      </c>
      <c r="BO14" s="80" t="s">
        <v>7</v>
      </c>
      <c r="BP14" s="82" t="s">
        <v>7</v>
      </c>
      <c r="BQ14" s="80" t="s">
        <v>7</v>
      </c>
      <c r="BR14" s="80" t="s">
        <v>7</v>
      </c>
      <c r="BS14" s="80" t="s">
        <v>7</v>
      </c>
      <c r="BT14" s="80" t="s">
        <v>7</v>
      </c>
      <c r="BU14" s="80" t="s">
        <v>7</v>
      </c>
      <c r="BV14" s="80" t="s">
        <v>7</v>
      </c>
      <c r="BW14" s="80" t="s">
        <v>7</v>
      </c>
      <c r="BX14" s="80" t="s">
        <v>7</v>
      </c>
      <c r="BY14" s="80" t="s">
        <v>7</v>
      </c>
      <c r="BZ14" s="80" t="s">
        <v>7</v>
      </c>
      <c r="CA14" s="80" t="s">
        <v>7</v>
      </c>
      <c r="CB14" s="80" t="s">
        <v>7</v>
      </c>
      <c r="CC14" s="80" t="s">
        <v>7</v>
      </c>
      <c r="CD14" s="80" t="s">
        <v>7</v>
      </c>
      <c r="CE14" s="80" t="s">
        <v>7</v>
      </c>
      <c r="CF14" s="80" t="s">
        <v>7</v>
      </c>
      <c r="CG14" s="80" t="s">
        <v>7</v>
      </c>
      <c r="CH14" s="80" t="s">
        <v>7</v>
      </c>
      <c r="CI14" s="80" t="s">
        <v>7</v>
      </c>
      <c r="CJ14" s="80" t="s">
        <v>7</v>
      </c>
      <c r="CK14" s="80" t="s">
        <v>7</v>
      </c>
      <c r="CL14" s="80" t="s">
        <v>7</v>
      </c>
      <c r="CM14" s="80" t="s">
        <v>7</v>
      </c>
      <c r="CN14" s="80" t="s">
        <v>7</v>
      </c>
      <c r="CO14" s="80" t="s">
        <v>7</v>
      </c>
      <c r="CP14" s="80" t="s">
        <v>7</v>
      </c>
      <c r="CQ14" s="80" t="s">
        <v>7</v>
      </c>
      <c r="CR14" s="81" t="s">
        <v>7</v>
      </c>
      <c r="CS14" s="80" t="s">
        <v>7</v>
      </c>
      <c r="CT14" s="80" t="s">
        <v>7</v>
      </c>
      <c r="CU14" s="80" t="s">
        <v>7</v>
      </c>
      <c r="CV14" s="80" t="s">
        <v>7</v>
      </c>
      <c r="CW14" s="80" t="s">
        <v>7</v>
      </c>
      <c r="CX14" s="80" t="s">
        <v>7</v>
      </c>
      <c r="CY14" s="80" t="s">
        <v>7</v>
      </c>
    </row>
    <row r="15" spans="1:103" ht="14.25" x14ac:dyDescent="0.45">
      <c r="A15" s="55" t="s">
        <v>191</v>
      </c>
      <c r="B15" s="55" t="s">
        <v>274</v>
      </c>
      <c r="C15" s="54" t="str">
        <f>'Correspondance tables'!K3</f>
        <v>ISIC 1</v>
      </c>
      <c r="D15" s="54" t="str">
        <f>VLOOKUP(C15, 'Correspondance tables'!$O$3:$P$73, 2, FALSE)</f>
        <v>ISIC 01T03</v>
      </c>
      <c r="E15" s="60">
        <v>57341.9</v>
      </c>
      <c r="F15" s="60">
        <v>581.23</v>
      </c>
      <c r="G15" s="60">
        <v>55.79</v>
      </c>
      <c r="H15" s="60">
        <v>11.12</v>
      </c>
      <c r="I15" s="60">
        <v>213176.28</v>
      </c>
      <c r="J15" s="60">
        <v>1825.32</v>
      </c>
      <c r="K15" s="60">
        <v>37.82</v>
      </c>
      <c r="L15" s="51">
        <v>41</v>
      </c>
      <c r="M15" s="60">
        <v>2.52</v>
      </c>
      <c r="N15" s="60">
        <v>10.37</v>
      </c>
      <c r="O15" s="60">
        <v>1180.53</v>
      </c>
      <c r="P15" s="60">
        <v>365.05</v>
      </c>
      <c r="Q15" s="60">
        <v>1416.53</v>
      </c>
      <c r="R15" s="60">
        <v>7.94</v>
      </c>
      <c r="S15" s="60">
        <v>2.34</v>
      </c>
      <c r="T15" s="60">
        <v>14.39</v>
      </c>
      <c r="U15" s="60">
        <v>152.44999999999999</v>
      </c>
      <c r="V15" s="60">
        <v>3.39</v>
      </c>
      <c r="W15" s="60">
        <v>14.75</v>
      </c>
      <c r="X15" s="60">
        <v>12.84</v>
      </c>
      <c r="Y15" s="60">
        <v>0.53</v>
      </c>
      <c r="Z15" s="60">
        <v>107.09</v>
      </c>
      <c r="AA15" s="60">
        <v>2.97</v>
      </c>
      <c r="AB15" s="60">
        <v>484.27</v>
      </c>
      <c r="AC15" s="60">
        <v>15.32</v>
      </c>
      <c r="AD15" s="60">
        <v>35.21</v>
      </c>
      <c r="AE15" s="60">
        <v>269.22000000000003</v>
      </c>
      <c r="AF15" s="60">
        <v>9.3000000000000007</v>
      </c>
      <c r="AG15" s="60">
        <v>3421.6</v>
      </c>
      <c r="AH15" s="60">
        <v>1901.87</v>
      </c>
      <c r="AI15" s="60">
        <v>46.63</v>
      </c>
      <c r="AJ15" s="60">
        <v>51.74</v>
      </c>
      <c r="AK15" s="60">
        <v>3.56</v>
      </c>
      <c r="AL15" s="60">
        <v>32.6</v>
      </c>
      <c r="AM15" s="60">
        <v>0.15</v>
      </c>
      <c r="AN15" s="60">
        <v>8075.76</v>
      </c>
      <c r="AO15" s="60">
        <v>0.18</v>
      </c>
      <c r="AP15" s="60">
        <v>18.760000000000002</v>
      </c>
      <c r="AQ15" s="60">
        <v>3.38</v>
      </c>
      <c r="AR15" s="60">
        <v>2.62</v>
      </c>
      <c r="AS15" s="60">
        <v>2.83</v>
      </c>
      <c r="AT15" s="60">
        <v>29.1</v>
      </c>
      <c r="AU15" s="60">
        <v>4.5999999999999996</v>
      </c>
      <c r="AV15" s="60">
        <v>57.34</v>
      </c>
      <c r="AW15" s="60">
        <v>31.33</v>
      </c>
      <c r="AX15" s="60">
        <v>153.76</v>
      </c>
      <c r="AY15" s="60">
        <v>56.97</v>
      </c>
      <c r="AZ15" s="60">
        <v>4.04</v>
      </c>
      <c r="BA15" s="60">
        <v>24.5</v>
      </c>
      <c r="BB15" s="60">
        <v>5.21</v>
      </c>
      <c r="BC15" s="60">
        <v>3.46</v>
      </c>
      <c r="BD15" s="60">
        <v>3.38</v>
      </c>
      <c r="BE15" s="60">
        <v>1578.46</v>
      </c>
      <c r="BF15" s="60">
        <v>837.55</v>
      </c>
      <c r="BG15" s="60">
        <v>164.38</v>
      </c>
      <c r="BH15" s="60">
        <v>638.66999999999996</v>
      </c>
      <c r="BI15" s="60">
        <v>625.42999999999995</v>
      </c>
      <c r="BJ15" s="60">
        <v>158.72999999999999</v>
      </c>
      <c r="BK15" s="60">
        <v>218.03</v>
      </c>
      <c r="BL15" s="60">
        <v>65.05</v>
      </c>
      <c r="BM15" s="60">
        <v>3.48</v>
      </c>
      <c r="BN15" s="60">
        <v>109.98</v>
      </c>
      <c r="BO15" s="60">
        <v>0.03</v>
      </c>
      <c r="BP15" s="53">
        <v>0</v>
      </c>
      <c r="BQ15" s="51" t="s">
        <v>7</v>
      </c>
      <c r="BR15" s="60">
        <v>295512.65000000002</v>
      </c>
      <c r="BS15" s="51" t="s">
        <v>7</v>
      </c>
      <c r="BT15" s="60">
        <v>113707.2</v>
      </c>
      <c r="BU15" s="51" t="s">
        <v>7</v>
      </c>
      <c r="BV15" s="60">
        <v>-17.3</v>
      </c>
      <c r="BW15" s="51" t="s">
        <v>7</v>
      </c>
      <c r="BX15" s="60">
        <v>827.74</v>
      </c>
      <c r="BY15" s="51" t="s">
        <v>7</v>
      </c>
      <c r="BZ15" s="60">
        <v>114517.64</v>
      </c>
      <c r="CA15" s="51" t="s">
        <v>7</v>
      </c>
      <c r="CB15" s="60">
        <v>7977.84</v>
      </c>
      <c r="CC15" s="51" t="s">
        <v>7</v>
      </c>
      <c r="CD15" s="51">
        <v>0</v>
      </c>
      <c r="CE15" s="51" t="s">
        <v>7</v>
      </c>
      <c r="CF15" s="60">
        <v>7964.22</v>
      </c>
      <c r="CG15" s="51" t="s">
        <v>7</v>
      </c>
      <c r="CH15" s="60">
        <v>7964.22</v>
      </c>
      <c r="CI15" s="51" t="s">
        <v>7</v>
      </c>
      <c r="CJ15" s="60">
        <v>15942.07</v>
      </c>
      <c r="CK15" s="51" t="s">
        <v>7</v>
      </c>
      <c r="CL15" s="51">
        <v>0</v>
      </c>
      <c r="CM15" s="51" t="s">
        <v>7</v>
      </c>
      <c r="CN15" s="51">
        <v>0</v>
      </c>
      <c r="CO15" s="51" t="s">
        <v>7</v>
      </c>
      <c r="CP15" s="51">
        <v>0</v>
      </c>
      <c r="CQ15" s="51" t="s">
        <v>7</v>
      </c>
      <c r="CR15" s="61">
        <v>23678.27</v>
      </c>
      <c r="CS15" s="51" t="s">
        <v>7</v>
      </c>
      <c r="CT15" s="60">
        <v>23678.27</v>
      </c>
      <c r="CU15" s="51" t="s">
        <v>7</v>
      </c>
      <c r="CV15" s="60">
        <v>154137.97</v>
      </c>
      <c r="CW15" s="51" t="s">
        <v>7</v>
      </c>
      <c r="CX15" s="60">
        <v>449650.63</v>
      </c>
      <c r="CY15" s="51" t="s">
        <v>7</v>
      </c>
    </row>
    <row r="16" spans="1:103" ht="14.25" x14ac:dyDescent="0.45">
      <c r="A16" s="55" t="s">
        <v>191</v>
      </c>
      <c r="B16" s="55" t="s">
        <v>273</v>
      </c>
      <c r="C16" s="54" t="str">
        <f>'Correspondance tables'!K4</f>
        <v>ISIC 2</v>
      </c>
      <c r="D16" s="54" t="str">
        <f>VLOOKUP(C16, 'Correspondance tables'!$O$3:$P$73, 2, FALSE)</f>
        <v>ISIC 01T03</v>
      </c>
      <c r="E16" s="57">
        <v>629.97</v>
      </c>
      <c r="F16" s="57">
        <v>11490.42</v>
      </c>
      <c r="G16" s="57">
        <v>12.73</v>
      </c>
      <c r="H16" s="57">
        <v>58.17</v>
      </c>
      <c r="I16" s="57">
        <v>372.1</v>
      </c>
      <c r="J16" s="57">
        <v>7.36</v>
      </c>
      <c r="K16" s="57">
        <v>14842.61</v>
      </c>
      <c r="L16" s="57">
        <v>5507.39</v>
      </c>
      <c r="M16" s="57">
        <v>20.48</v>
      </c>
      <c r="N16" s="57">
        <v>2.2999999999999998</v>
      </c>
      <c r="O16" s="57">
        <v>104.41</v>
      </c>
      <c r="P16" s="57">
        <v>16.899999999999999</v>
      </c>
      <c r="Q16" s="57">
        <v>104.08</v>
      </c>
      <c r="R16" s="57">
        <v>19.04</v>
      </c>
      <c r="S16" s="57">
        <v>20.86</v>
      </c>
      <c r="T16" s="57">
        <v>15.29</v>
      </c>
      <c r="U16" s="57">
        <v>0.2</v>
      </c>
      <c r="V16" s="57">
        <v>3.47</v>
      </c>
      <c r="W16" s="57">
        <v>5.94</v>
      </c>
      <c r="X16" s="57">
        <v>5.15</v>
      </c>
      <c r="Y16" s="57">
        <v>6.63</v>
      </c>
      <c r="Z16" s="57">
        <v>297.02</v>
      </c>
      <c r="AA16" s="57">
        <v>1.49</v>
      </c>
      <c r="AB16" s="57">
        <v>1125.46</v>
      </c>
      <c r="AC16" s="57">
        <v>3.52</v>
      </c>
      <c r="AD16" s="57">
        <v>3.35</v>
      </c>
      <c r="AE16" s="57">
        <v>417.94</v>
      </c>
      <c r="AF16" s="57">
        <v>11.33</v>
      </c>
      <c r="AG16" s="57">
        <v>197.59</v>
      </c>
      <c r="AH16" s="57">
        <v>39.01</v>
      </c>
      <c r="AI16" s="57">
        <v>34.520000000000003</v>
      </c>
      <c r="AJ16" s="57">
        <v>0.24</v>
      </c>
      <c r="AK16" s="57">
        <v>0.15</v>
      </c>
      <c r="AL16" s="57">
        <v>9.56</v>
      </c>
      <c r="AM16" s="57">
        <v>0.16</v>
      </c>
      <c r="AN16" s="57">
        <v>39.64</v>
      </c>
      <c r="AO16" s="57">
        <v>0.71</v>
      </c>
      <c r="AP16" s="57">
        <v>5.41</v>
      </c>
      <c r="AQ16" s="57">
        <v>0.09</v>
      </c>
      <c r="AR16" s="57">
        <v>1.42</v>
      </c>
      <c r="AS16" s="57">
        <v>1.47</v>
      </c>
      <c r="AT16" s="57">
        <v>0.02</v>
      </c>
      <c r="AU16" s="57">
        <v>3.21</v>
      </c>
      <c r="AV16" s="57">
        <v>45.21</v>
      </c>
      <c r="AW16" s="57">
        <v>8.3699999999999992</v>
      </c>
      <c r="AX16" s="57">
        <v>19.14</v>
      </c>
      <c r="AY16" s="57">
        <v>4.33</v>
      </c>
      <c r="AZ16" s="57">
        <v>3.49</v>
      </c>
      <c r="BA16" s="57">
        <v>3.49</v>
      </c>
      <c r="BB16" s="57">
        <v>1.22</v>
      </c>
      <c r="BC16" s="57">
        <v>1.1000000000000001</v>
      </c>
      <c r="BD16" s="57">
        <v>0.04</v>
      </c>
      <c r="BE16" s="57">
        <v>241.06</v>
      </c>
      <c r="BF16" s="57">
        <v>160.04</v>
      </c>
      <c r="BG16" s="57">
        <v>14.25</v>
      </c>
      <c r="BH16" s="57">
        <v>13.58</v>
      </c>
      <c r="BI16" s="57">
        <v>3.94</v>
      </c>
      <c r="BJ16" s="57">
        <v>16.55</v>
      </c>
      <c r="BK16" s="57">
        <v>37.630000000000003</v>
      </c>
      <c r="BL16" s="57">
        <v>9.93</v>
      </c>
      <c r="BM16" s="57">
        <v>4.24</v>
      </c>
      <c r="BN16" s="57">
        <v>16.57</v>
      </c>
      <c r="BO16" s="56">
        <v>0</v>
      </c>
      <c r="BP16" s="59">
        <v>0</v>
      </c>
      <c r="BQ16" s="56" t="s">
        <v>7</v>
      </c>
      <c r="BR16" s="57">
        <v>36042.949999999997</v>
      </c>
      <c r="BS16" s="56" t="s">
        <v>7</v>
      </c>
      <c r="BT16" s="57">
        <v>6339.69</v>
      </c>
      <c r="BU16" s="56" t="s">
        <v>7</v>
      </c>
      <c r="BV16" s="57">
        <v>-83.78</v>
      </c>
      <c r="BW16" s="56" t="s">
        <v>7</v>
      </c>
      <c r="BX16" s="57">
        <v>871.61</v>
      </c>
      <c r="BY16" s="56" t="s">
        <v>7</v>
      </c>
      <c r="BZ16" s="57">
        <v>7127.52</v>
      </c>
      <c r="CA16" s="56" t="s">
        <v>7</v>
      </c>
      <c r="CB16" s="57">
        <v>499.06</v>
      </c>
      <c r="CC16" s="56" t="s">
        <v>7</v>
      </c>
      <c r="CD16" s="56">
        <v>0</v>
      </c>
      <c r="CE16" s="56" t="s">
        <v>7</v>
      </c>
      <c r="CF16" s="57">
        <v>5381.34</v>
      </c>
      <c r="CG16" s="56" t="s">
        <v>7</v>
      </c>
      <c r="CH16" s="57">
        <v>5381.34</v>
      </c>
      <c r="CI16" s="56" t="s">
        <v>7</v>
      </c>
      <c r="CJ16" s="57">
        <v>5880.4</v>
      </c>
      <c r="CK16" s="56" t="s">
        <v>7</v>
      </c>
      <c r="CL16" s="56">
        <v>0</v>
      </c>
      <c r="CM16" s="56" t="s">
        <v>7</v>
      </c>
      <c r="CN16" s="56">
        <v>0</v>
      </c>
      <c r="CO16" s="56" t="s">
        <v>7</v>
      </c>
      <c r="CP16" s="56">
        <v>0</v>
      </c>
      <c r="CQ16" s="56" t="s">
        <v>7</v>
      </c>
      <c r="CR16" s="58">
        <v>609.04999999999995</v>
      </c>
      <c r="CS16" s="56" t="s">
        <v>7</v>
      </c>
      <c r="CT16" s="57">
        <v>609.04999999999995</v>
      </c>
      <c r="CU16" s="56" t="s">
        <v>7</v>
      </c>
      <c r="CV16" s="57">
        <v>13616.97</v>
      </c>
      <c r="CW16" s="56" t="s">
        <v>7</v>
      </c>
      <c r="CX16" s="57">
        <v>49659.92</v>
      </c>
      <c r="CY16" s="56" t="s">
        <v>7</v>
      </c>
    </row>
    <row r="17" spans="1:103" ht="14.25" x14ac:dyDescent="0.45">
      <c r="A17" s="55" t="s">
        <v>191</v>
      </c>
      <c r="B17" s="55" t="s">
        <v>272</v>
      </c>
      <c r="C17" s="54" t="str">
        <f>'Correspondance tables'!K5</f>
        <v>ISIC 3</v>
      </c>
      <c r="D17" s="54" t="str">
        <f>VLOOKUP(C17, 'Correspondance tables'!$O$3:$P$73, 2, FALSE)</f>
        <v>ISIC 01T03</v>
      </c>
      <c r="E17" s="60">
        <v>11.15</v>
      </c>
      <c r="F17" s="60">
        <v>4.8</v>
      </c>
      <c r="G17" s="60">
        <v>835.8</v>
      </c>
      <c r="H17" s="60">
        <v>6.82</v>
      </c>
      <c r="I17" s="51">
        <v>4994</v>
      </c>
      <c r="J17" s="60">
        <v>7.12</v>
      </c>
      <c r="K17" s="60">
        <v>0.12</v>
      </c>
      <c r="L17" s="51">
        <v>0</v>
      </c>
      <c r="M17" s="51">
        <v>0</v>
      </c>
      <c r="N17" s="51">
        <v>0</v>
      </c>
      <c r="O17" s="60">
        <v>33.58</v>
      </c>
      <c r="P17" s="60">
        <v>4.66</v>
      </c>
      <c r="Q17" s="51">
        <v>0</v>
      </c>
      <c r="R17" s="60">
        <v>0.1</v>
      </c>
      <c r="S17" s="51">
        <v>0</v>
      </c>
      <c r="T17" s="60">
        <v>0.46</v>
      </c>
      <c r="U17" s="60">
        <v>0.03</v>
      </c>
      <c r="V17" s="51">
        <v>0</v>
      </c>
      <c r="W17" s="60">
        <v>0.03</v>
      </c>
      <c r="X17" s="60">
        <v>0.03</v>
      </c>
      <c r="Y17" s="60">
        <v>0.01</v>
      </c>
      <c r="Z17" s="60">
        <v>22.6</v>
      </c>
      <c r="AA17" s="60">
        <v>0.01</v>
      </c>
      <c r="AB17" s="60">
        <v>15.91</v>
      </c>
      <c r="AC17" s="60">
        <v>0.03</v>
      </c>
      <c r="AD17" s="60">
        <v>2.33</v>
      </c>
      <c r="AE17" s="60">
        <v>90.85</v>
      </c>
      <c r="AF17" s="60">
        <v>0.39</v>
      </c>
      <c r="AG17" s="60">
        <v>39.92</v>
      </c>
      <c r="AH17" s="60">
        <v>9.1300000000000008</v>
      </c>
      <c r="AI17" s="60">
        <v>1.24</v>
      </c>
      <c r="AJ17" s="60">
        <v>86.48</v>
      </c>
      <c r="AK17" s="60">
        <v>0.37</v>
      </c>
      <c r="AL17" s="60">
        <v>6.43</v>
      </c>
      <c r="AM17" s="60">
        <v>7.0000000000000007E-2</v>
      </c>
      <c r="AN17" s="60">
        <v>2355.8200000000002</v>
      </c>
      <c r="AO17" s="60">
        <v>0.34</v>
      </c>
      <c r="AP17" s="60">
        <v>4.63</v>
      </c>
      <c r="AQ17" s="60">
        <v>1.49</v>
      </c>
      <c r="AR17" s="60">
        <v>2.27</v>
      </c>
      <c r="AS17" s="60">
        <v>0.64</v>
      </c>
      <c r="AT17" s="60">
        <v>1.03</v>
      </c>
      <c r="AU17" s="60">
        <v>0.47</v>
      </c>
      <c r="AV17" s="60">
        <v>20.13</v>
      </c>
      <c r="AW17" s="60">
        <v>1.29</v>
      </c>
      <c r="AX17" s="60">
        <v>1.21</v>
      </c>
      <c r="AY17" s="60">
        <v>0.7</v>
      </c>
      <c r="AZ17" s="60">
        <v>1.2</v>
      </c>
      <c r="BA17" s="60">
        <v>4.8099999999999996</v>
      </c>
      <c r="BB17" s="60">
        <v>1.94</v>
      </c>
      <c r="BC17" s="60">
        <v>0.12</v>
      </c>
      <c r="BD17" s="60">
        <v>0.44</v>
      </c>
      <c r="BE17" s="60">
        <v>4.92</v>
      </c>
      <c r="BF17" s="60">
        <v>19.12</v>
      </c>
      <c r="BG17" s="60">
        <v>17.7</v>
      </c>
      <c r="BH17" s="60">
        <v>36.33</v>
      </c>
      <c r="BI17" s="60">
        <v>31.75</v>
      </c>
      <c r="BJ17" s="60">
        <v>4.0999999999999996</v>
      </c>
      <c r="BK17" s="60">
        <v>7.18</v>
      </c>
      <c r="BL17" s="60">
        <v>20.58</v>
      </c>
      <c r="BM17" s="60">
        <v>0.01</v>
      </c>
      <c r="BN17" s="60">
        <v>2.25</v>
      </c>
      <c r="BO17" s="51">
        <v>0</v>
      </c>
      <c r="BP17" s="53">
        <v>0</v>
      </c>
      <c r="BQ17" s="51" t="s">
        <v>7</v>
      </c>
      <c r="BR17" s="60">
        <v>8716.9699999999993</v>
      </c>
      <c r="BS17" s="51" t="s">
        <v>7</v>
      </c>
      <c r="BT17" s="60">
        <v>6206.37</v>
      </c>
      <c r="BU17" s="51" t="s">
        <v>7</v>
      </c>
      <c r="BV17" s="60">
        <v>1.1200000000000001</v>
      </c>
      <c r="BW17" s="51" t="s">
        <v>7</v>
      </c>
      <c r="BX17" s="60">
        <v>11.55</v>
      </c>
      <c r="BY17" s="51" t="s">
        <v>7</v>
      </c>
      <c r="BZ17" s="60">
        <v>6219.04</v>
      </c>
      <c r="CA17" s="51" t="s">
        <v>7</v>
      </c>
      <c r="CB17" s="51">
        <v>27</v>
      </c>
      <c r="CC17" s="51" t="s">
        <v>7</v>
      </c>
      <c r="CD17" s="51">
        <v>0</v>
      </c>
      <c r="CE17" s="51" t="s">
        <v>7</v>
      </c>
      <c r="CF17" s="60">
        <v>-96.39</v>
      </c>
      <c r="CG17" s="51" t="s">
        <v>7</v>
      </c>
      <c r="CH17" s="60">
        <v>-96.39</v>
      </c>
      <c r="CI17" s="51" t="s">
        <v>7</v>
      </c>
      <c r="CJ17" s="60">
        <v>-69.39</v>
      </c>
      <c r="CK17" s="51" t="s">
        <v>7</v>
      </c>
      <c r="CL17" s="51">
        <v>0</v>
      </c>
      <c r="CM17" s="51" t="s">
        <v>7</v>
      </c>
      <c r="CN17" s="51">
        <v>0</v>
      </c>
      <c r="CO17" s="51" t="s">
        <v>7</v>
      </c>
      <c r="CP17" s="51">
        <v>0</v>
      </c>
      <c r="CQ17" s="51" t="s">
        <v>7</v>
      </c>
      <c r="CR17" s="61">
        <v>1931.2</v>
      </c>
      <c r="CS17" s="51" t="s">
        <v>7</v>
      </c>
      <c r="CT17" s="60">
        <v>1931.2</v>
      </c>
      <c r="CU17" s="51" t="s">
        <v>7</v>
      </c>
      <c r="CV17" s="60">
        <v>8080.84</v>
      </c>
      <c r="CW17" s="51" t="s">
        <v>7</v>
      </c>
      <c r="CX17" s="60">
        <v>16797.810000000001</v>
      </c>
      <c r="CY17" s="51" t="s">
        <v>7</v>
      </c>
    </row>
    <row r="18" spans="1:103" ht="14.25" x14ac:dyDescent="0.45">
      <c r="A18" s="55" t="s">
        <v>191</v>
      </c>
      <c r="B18" s="55" t="s">
        <v>134</v>
      </c>
      <c r="C18" s="54" t="str">
        <f>'Correspondance tables'!K6</f>
        <v>ISIC 05-09</v>
      </c>
      <c r="D18" s="54" t="str">
        <f>VLOOKUP(C18, 'Correspondance tables'!$O$3:$P$73, 2, FALSE)</f>
        <v>ISIC 05T09</v>
      </c>
      <c r="E18" s="57">
        <v>1375.98</v>
      </c>
      <c r="F18" s="57">
        <v>33.64</v>
      </c>
      <c r="G18" s="57">
        <v>63.82</v>
      </c>
      <c r="H18" s="57">
        <v>16143.22</v>
      </c>
      <c r="I18" s="57">
        <v>2926.5</v>
      </c>
      <c r="J18" s="57">
        <v>333.72</v>
      </c>
      <c r="K18" s="57">
        <v>79.39</v>
      </c>
      <c r="L18" s="57">
        <v>1503.72</v>
      </c>
      <c r="M18" s="57">
        <v>73.349999999999994</v>
      </c>
      <c r="N18" s="57">
        <v>179804.01</v>
      </c>
      <c r="O18" s="57">
        <v>9539.25</v>
      </c>
      <c r="P18" s="57">
        <v>236.91</v>
      </c>
      <c r="Q18" s="57">
        <v>576.29</v>
      </c>
      <c r="R18" s="57">
        <v>12219.33</v>
      </c>
      <c r="S18" s="57">
        <v>22674.9</v>
      </c>
      <c r="T18" s="57">
        <v>1310.19</v>
      </c>
      <c r="U18" s="57">
        <v>170.23</v>
      </c>
      <c r="V18" s="57">
        <v>741.77</v>
      </c>
      <c r="W18" s="57">
        <v>1187.52</v>
      </c>
      <c r="X18" s="57">
        <v>1397.59</v>
      </c>
      <c r="Y18" s="57">
        <v>286.98</v>
      </c>
      <c r="Z18" s="57">
        <v>729.09</v>
      </c>
      <c r="AA18" s="57">
        <v>286.04000000000002</v>
      </c>
      <c r="AB18" s="57">
        <v>65166.57</v>
      </c>
      <c r="AC18" s="57">
        <v>197.73</v>
      </c>
      <c r="AD18" s="57">
        <v>358.33</v>
      </c>
      <c r="AE18" s="57">
        <v>13130.58</v>
      </c>
      <c r="AF18" s="57">
        <v>137.66999999999999</v>
      </c>
      <c r="AG18" s="57">
        <v>2699.56</v>
      </c>
      <c r="AH18" s="57">
        <v>601.28</v>
      </c>
      <c r="AI18" s="57">
        <v>859.53</v>
      </c>
      <c r="AJ18" s="57">
        <v>11.68</v>
      </c>
      <c r="AK18" s="57">
        <v>19.25</v>
      </c>
      <c r="AL18" s="57">
        <v>674.34</v>
      </c>
      <c r="AM18" s="57">
        <v>31.92</v>
      </c>
      <c r="AN18" s="57">
        <v>794.49</v>
      </c>
      <c r="AO18" s="57">
        <v>11.41</v>
      </c>
      <c r="AP18" s="57">
        <v>23.26</v>
      </c>
      <c r="AQ18" s="57">
        <v>29.7</v>
      </c>
      <c r="AR18" s="57">
        <v>48.89</v>
      </c>
      <c r="AS18" s="56">
        <v>112</v>
      </c>
      <c r="AT18" s="57">
        <v>31.45</v>
      </c>
      <c r="AU18" s="57">
        <v>25.22</v>
      </c>
      <c r="AV18" s="57">
        <v>591.04</v>
      </c>
      <c r="AW18" s="57">
        <v>170.39</v>
      </c>
      <c r="AX18" s="57">
        <v>321.39999999999998</v>
      </c>
      <c r="AY18" s="57">
        <v>72.319999999999993</v>
      </c>
      <c r="AZ18" s="57">
        <v>18.05</v>
      </c>
      <c r="BA18" s="57">
        <v>40.54</v>
      </c>
      <c r="BB18" s="57">
        <v>43.75</v>
      </c>
      <c r="BC18" s="57">
        <v>24.52</v>
      </c>
      <c r="BD18" s="57">
        <v>8.06</v>
      </c>
      <c r="BE18" s="57">
        <v>734.55</v>
      </c>
      <c r="BF18" s="57">
        <v>1274.21</v>
      </c>
      <c r="BG18" s="57">
        <v>357.49</v>
      </c>
      <c r="BH18" s="57">
        <v>517.02</v>
      </c>
      <c r="BI18" s="57">
        <v>304.55</v>
      </c>
      <c r="BJ18" s="57">
        <v>96.85</v>
      </c>
      <c r="BK18" s="57">
        <v>145.38</v>
      </c>
      <c r="BL18" s="57">
        <v>123.87</v>
      </c>
      <c r="BM18" s="57">
        <v>29.29</v>
      </c>
      <c r="BN18" s="57">
        <v>108.24</v>
      </c>
      <c r="BO18" s="56">
        <v>0</v>
      </c>
      <c r="BP18" s="59">
        <v>0</v>
      </c>
      <c r="BQ18" s="56" t="s">
        <v>7</v>
      </c>
      <c r="BR18" s="57">
        <v>343639.82</v>
      </c>
      <c r="BS18" s="56" t="s">
        <v>7</v>
      </c>
      <c r="BT18" s="57">
        <v>17849.3</v>
      </c>
      <c r="BU18" s="56" t="s">
        <v>7</v>
      </c>
      <c r="BV18" s="57">
        <v>0.56000000000000005</v>
      </c>
      <c r="BW18" s="56" t="s">
        <v>7</v>
      </c>
      <c r="BX18" s="57">
        <v>316.05</v>
      </c>
      <c r="BY18" s="56" t="s">
        <v>7</v>
      </c>
      <c r="BZ18" s="57">
        <v>18165.91</v>
      </c>
      <c r="CA18" s="56" t="s">
        <v>7</v>
      </c>
      <c r="CB18" s="57">
        <v>1506.82</v>
      </c>
      <c r="CC18" s="56" t="s">
        <v>7</v>
      </c>
      <c r="CD18" s="57">
        <v>-1.57</v>
      </c>
      <c r="CE18" s="56" t="s">
        <v>7</v>
      </c>
      <c r="CF18" s="57">
        <v>2248.37</v>
      </c>
      <c r="CG18" s="56" t="s">
        <v>7</v>
      </c>
      <c r="CH18" s="57">
        <v>2246.8000000000002</v>
      </c>
      <c r="CI18" s="56" t="s">
        <v>7</v>
      </c>
      <c r="CJ18" s="57">
        <v>3753.63</v>
      </c>
      <c r="CK18" s="56" t="s">
        <v>7</v>
      </c>
      <c r="CL18" s="56">
        <v>0</v>
      </c>
      <c r="CM18" s="56" t="s">
        <v>7</v>
      </c>
      <c r="CN18" s="56">
        <v>0</v>
      </c>
      <c r="CO18" s="56" t="s">
        <v>7</v>
      </c>
      <c r="CP18" s="56">
        <v>0</v>
      </c>
      <c r="CQ18" s="56" t="s">
        <v>7</v>
      </c>
      <c r="CR18" s="58">
        <v>24279.759999999998</v>
      </c>
      <c r="CS18" s="56" t="s">
        <v>7</v>
      </c>
      <c r="CT18" s="57">
        <v>24279.759999999998</v>
      </c>
      <c r="CU18" s="56" t="s">
        <v>7</v>
      </c>
      <c r="CV18" s="57">
        <v>46199.29</v>
      </c>
      <c r="CW18" s="56" t="s">
        <v>7</v>
      </c>
      <c r="CX18" s="57">
        <v>389839.12</v>
      </c>
      <c r="CY18" s="56" t="s">
        <v>7</v>
      </c>
    </row>
    <row r="19" spans="1:103" ht="14.25" x14ac:dyDescent="0.45">
      <c r="A19" s="55" t="s">
        <v>191</v>
      </c>
      <c r="B19" s="55" t="s">
        <v>271</v>
      </c>
      <c r="C19" s="54" t="str">
        <f>'Correspondance tables'!K7</f>
        <v>ISIC 10-12</v>
      </c>
      <c r="D19" s="54" t="str">
        <f>VLOOKUP(C19, 'Correspondance tables'!$O$3:$P$73, 2, FALSE)</f>
        <v>ISIC 10T12</v>
      </c>
      <c r="E19" s="60">
        <v>44407.93</v>
      </c>
      <c r="F19" s="60">
        <v>51.83</v>
      </c>
      <c r="G19" s="60">
        <v>1045.82</v>
      </c>
      <c r="H19" s="60">
        <v>178.48</v>
      </c>
      <c r="I19" s="60">
        <v>229590.43</v>
      </c>
      <c r="J19" s="60">
        <v>2129.7800000000002</v>
      </c>
      <c r="K19" s="60">
        <v>81.08</v>
      </c>
      <c r="L19" s="60">
        <v>727.84</v>
      </c>
      <c r="M19" s="60">
        <v>38.840000000000003</v>
      </c>
      <c r="N19" s="60">
        <v>709.21</v>
      </c>
      <c r="O19" s="60">
        <v>8140.4</v>
      </c>
      <c r="P19" s="60">
        <v>2342.25</v>
      </c>
      <c r="Q19" s="60">
        <v>254.8</v>
      </c>
      <c r="R19" s="60">
        <v>107.34</v>
      </c>
      <c r="S19" s="60">
        <v>273.02</v>
      </c>
      <c r="T19" s="60">
        <v>148.21</v>
      </c>
      <c r="U19" s="60">
        <v>337.44</v>
      </c>
      <c r="V19" s="60">
        <v>290.33999999999997</v>
      </c>
      <c r="W19" s="60">
        <v>701.92</v>
      </c>
      <c r="X19" s="60">
        <v>279.33</v>
      </c>
      <c r="Y19" s="60">
        <v>58.13</v>
      </c>
      <c r="Z19" s="60">
        <v>448.19</v>
      </c>
      <c r="AA19" s="60">
        <v>125.43</v>
      </c>
      <c r="AB19" s="60">
        <v>811.68</v>
      </c>
      <c r="AC19" s="60">
        <v>43.9</v>
      </c>
      <c r="AD19" s="60">
        <v>718.3</v>
      </c>
      <c r="AE19" s="60">
        <v>875.89</v>
      </c>
      <c r="AF19" s="60">
        <v>879.02</v>
      </c>
      <c r="AG19" s="60">
        <v>7297.07</v>
      </c>
      <c r="AH19" s="60">
        <v>4809.75</v>
      </c>
      <c r="AI19" s="60">
        <v>2060.21</v>
      </c>
      <c r="AJ19" s="60">
        <v>1077.32</v>
      </c>
      <c r="AK19" s="60">
        <v>415.11</v>
      </c>
      <c r="AL19" s="60">
        <v>1553.84</v>
      </c>
      <c r="AM19" s="60">
        <v>151.04</v>
      </c>
      <c r="AN19" s="60">
        <v>115892.33</v>
      </c>
      <c r="AO19" s="60">
        <v>335.18</v>
      </c>
      <c r="AP19" s="60">
        <v>947.47</v>
      </c>
      <c r="AQ19" s="60">
        <v>355.43</v>
      </c>
      <c r="AR19" s="60">
        <v>706.19</v>
      </c>
      <c r="AS19" s="60">
        <v>435.42</v>
      </c>
      <c r="AT19" s="60">
        <v>246.5</v>
      </c>
      <c r="AU19" s="60">
        <v>152.66999999999999</v>
      </c>
      <c r="AV19" s="60">
        <v>672.39</v>
      </c>
      <c r="AW19" s="60">
        <v>901.14</v>
      </c>
      <c r="AX19" s="60">
        <v>384.43</v>
      </c>
      <c r="AY19" s="60">
        <v>756.37</v>
      </c>
      <c r="AZ19" s="60">
        <v>336.17</v>
      </c>
      <c r="BA19" s="60">
        <v>296.72000000000003</v>
      </c>
      <c r="BB19" s="60">
        <v>461.42</v>
      </c>
      <c r="BC19" s="60">
        <v>191.11</v>
      </c>
      <c r="BD19" s="60">
        <v>120.61</v>
      </c>
      <c r="BE19" s="60">
        <v>1464.71</v>
      </c>
      <c r="BF19" s="60">
        <v>4754.87</v>
      </c>
      <c r="BG19" s="60">
        <v>6454.99</v>
      </c>
      <c r="BH19" s="60">
        <v>10782.16</v>
      </c>
      <c r="BI19" s="60">
        <v>7036.21</v>
      </c>
      <c r="BJ19" s="60">
        <v>802.58</v>
      </c>
      <c r="BK19" s="60">
        <v>2508.09</v>
      </c>
      <c r="BL19" s="51">
        <v>963</v>
      </c>
      <c r="BM19" s="60">
        <v>157.65</v>
      </c>
      <c r="BN19" s="60">
        <v>401.79</v>
      </c>
      <c r="BO19" s="51">
        <v>0</v>
      </c>
      <c r="BP19" s="53">
        <v>0</v>
      </c>
      <c r="BQ19" s="51" t="s">
        <v>7</v>
      </c>
      <c r="BR19" s="60">
        <v>471678.77</v>
      </c>
      <c r="BS19" s="51" t="s">
        <v>7</v>
      </c>
      <c r="BT19" s="60">
        <v>582506.56000000006</v>
      </c>
      <c r="BU19" s="51" t="s">
        <v>7</v>
      </c>
      <c r="BV19" s="60">
        <v>10.56</v>
      </c>
      <c r="BW19" s="51" t="s">
        <v>7</v>
      </c>
      <c r="BX19" s="60">
        <v>1122.9000000000001</v>
      </c>
      <c r="BY19" s="51" t="s">
        <v>7</v>
      </c>
      <c r="BZ19" s="60">
        <v>583640.02</v>
      </c>
      <c r="CA19" s="51" t="s">
        <v>7</v>
      </c>
      <c r="CB19" s="60">
        <v>38.619999999999997</v>
      </c>
      <c r="CC19" s="51" t="s">
        <v>7</v>
      </c>
      <c r="CD19" s="60">
        <v>1.3</v>
      </c>
      <c r="CE19" s="51" t="s">
        <v>7</v>
      </c>
      <c r="CF19" s="60">
        <v>317.97000000000003</v>
      </c>
      <c r="CG19" s="51" t="s">
        <v>7</v>
      </c>
      <c r="CH19" s="60">
        <v>319.27</v>
      </c>
      <c r="CI19" s="51" t="s">
        <v>7</v>
      </c>
      <c r="CJ19" s="60">
        <v>357.89</v>
      </c>
      <c r="CK19" s="51" t="s">
        <v>7</v>
      </c>
      <c r="CL19" s="51">
        <v>0</v>
      </c>
      <c r="CM19" s="51" t="s">
        <v>7</v>
      </c>
      <c r="CN19" s="51">
        <v>0</v>
      </c>
      <c r="CO19" s="51" t="s">
        <v>7</v>
      </c>
      <c r="CP19" s="51">
        <v>0</v>
      </c>
      <c r="CQ19" s="51" t="s">
        <v>7</v>
      </c>
      <c r="CR19" s="61">
        <v>98447.37</v>
      </c>
      <c r="CS19" s="51" t="s">
        <v>7</v>
      </c>
      <c r="CT19" s="60">
        <v>98447.37</v>
      </c>
      <c r="CU19" s="51" t="s">
        <v>7</v>
      </c>
      <c r="CV19" s="60">
        <v>682445.28</v>
      </c>
      <c r="CW19" s="51" t="s">
        <v>7</v>
      </c>
      <c r="CX19" s="60">
        <v>1154124.05</v>
      </c>
      <c r="CY19" s="51" t="s">
        <v>7</v>
      </c>
    </row>
    <row r="20" spans="1:103" ht="14.25" x14ac:dyDescent="0.45">
      <c r="A20" s="55" t="s">
        <v>191</v>
      </c>
      <c r="B20" s="55" t="s">
        <v>270</v>
      </c>
      <c r="C20" s="54" t="str">
        <f>'Correspondance tables'!K8</f>
        <v>ISIC 13-15</v>
      </c>
      <c r="D20" s="54" t="str">
        <f>VLOOKUP(C20, 'Correspondance tables'!$O$3:$P$73, 2, FALSE)</f>
        <v>ISIC 13T15</v>
      </c>
      <c r="E20" s="57">
        <v>594.39</v>
      </c>
      <c r="F20" s="57">
        <v>65.16</v>
      </c>
      <c r="G20" s="57">
        <v>228.39</v>
      </c>
      <c r="H20" s="57">
        <v>96.43</v>
      </c>
      <c r="I20" s="56">
        <v>890</v>
      </c>
      <c r="J20" s="57">
        <v>61252.5</v>
      </c>
      <c r="K20" s="57">
        <v>353.85</v>
      </c>
      <c r="L20" s="57">
        <v>1482.91</v>
      </c>
      <c r="M20" s="57">
        <v>510.67</v>
      </c>
      <c r="N20" s="57">
        <v>104.7</v>
      </c>
      <c r="O20" s="57">
        <v>870.51</v>
      </c>
      <c r="P20" s="57">
        <v>397.87</v>
      </c>
      <c r="Q20" s="57">
        <v>2681.73</v>
      </c>
      <c r="R20" s="57">
        <v>332.68</v>
      </c>
      <c r="S20" s="57">
        <v>308.8</v>
      </c>
      <c r="T20" s="57">
        <v>844.79</v>
      </c>
      <c r="U20" s="57">
        <v>309.13</v>
      </c>
      <c r="V20" s="57">
        <v>306.27</v>
      </c>
      <c r="W20" s="57">
        <v>863.03</v>
      </c>
      <c r="X20" s="57">
        <v>4884.6499999999996</v>
      </c>
      <c r="Y20" s="57">
        <v>650.27</v>
      </c>
      <c r="Z20" s="57">
        <v>3791.01</v>
      </c>
      <c r="AA20" s="57">
        <v>449.54</v>
      </c>
      <c r="AB20" s="57">
        <v>200.67</v>
      </c>
      <c r="AC20" s="57">
        <v>37.020000000000003</v>
      </c>
      <c r="AD20" s="57">
        <v>263.20999999999998</v>
      </c>
      <c r="AE20" s="57">
        <v>3012.83</v>
      </c>
      <c r="AF20" s="57">
        <v>480.5</v>
      </c>
      <c r="AG20" s="57">
        <v>4032.91</v>
      </c>
      <c r="AH20" s="57">
        <v>1663.25</v>
      </c>
      <c r="AI20" s="57">
        <v>259.98</v>
      </c>
      <c r="AJ20" s="57">
        <v>105.56</v>
      </c>
      <c r="AK20" s="57">
        <v>65.67</v>
      </c>
      <c r="AL20" s="57">
        <v>247.41</v>
      </c>
      <c r="AM20" s="57">
        <v>90.16</v>
      </c>
      <c r="AN20" s="57">
        <v>1553.26</v>
      </c>
      <c r="AO20" s="57">
        <v>52.71</v>
      </c>
      <c r="AP20" s="57">
        <v>817.2</v>
      </c>
      <c r="AQ20" s="57">
        <v>243.43</v>
      </c>
      <c r="AR20" s="57">
        <v>115.45</v>
      </c>
      <c r="AS20" s="57">
        <v>174.58</v>
      </c>
      <c r="AT20" s="57">
        <v>53.53</v>
      </c>
      <c r="AU20" s="57">
        <v>36.5</v>
      </c>
      <c r="AV20" s="57">
        <v>434.16</v>
      </c>
      <c r="AW20" s="57">
        <v>388.76</v>
      </c>
      <c r="AX20" s="57">
        <v>436.02</v>
      </c>
      <c r="AY20" s="57">
        <v>112.01</v>
      </c>
      <c r="AZ20" s="57">
        <v>84.14</v>
      </c>
      <c r="BA20" s="57">
        <v>431.39</v>
      </c>
      <c r="BB20" s="57">
        <v>187.81</v>
      </c>
      <c r="BC20" s="57">
        <v>79.900000000000006</v>
      </c>
      <c r="BD20" s="57">
        <v>42.82</v>
      </c>
      <c r="BE20" s="57">
        <v>936.55</v>
      </c>
      <c r="BF20" s="57">
        <v>1787.95</v>
      </c>
      <c r="BG20" s="57">
        <v>430.1</v>
      </c>
      <c r="BH20" s="57">
        <v>2059.71</v>
      </c>
      <c r="BI20" s="57">
        <v>589.02</v>
      </c>
      <c r="BJ20" s="57">
        <v>317.98</v>
      </c>
      <c r="BK20" s="57">
        <v>443.86</v>
      </c>
      <c r="BL20" s="57">
        <v>223.57</v>
      </c>
      <c r="BM20" s="57">
        <v>294.7</v>
      </c>
      <c r="BN20" s="57">
        <v>742.09</v>
      </c>
      <c r="BO20" s="56">
        <v>0</v>
      </c>
      <c r="BP20" s="59">
        <v>0</v>
      </c>
      <c r="BQ20" s="56" t="s">
        <v>7</v>
      </c>
      <c r="BR20" s="57">
        <v>105797.62</v>
      </c>
      <c r="BS20" s="56" t="s">
        <v>7</v>
      </c>
      <c r="BT20" s="57">
        <v>159182.28</v>
      </c>
      <c r="BU20" s="56" t="s">
        <v>7</v>
      </c>
      <c r="BV20" s="57">
        <v>1.8</v>
      </c>
      <c r="BW20" s="56" t="s">
        <v>7</v>
      </c>
      <c r="BX20" s="56">
        <v>142</v>
      </c>
      <c r="BY20" s="56" t="s">
        <v>7</v>
      </c>
      <c r="BZ20" s="57">
        <v>159326.07999999999</v>
      </c>
      <c r="CA20" s="56" t="s">
        <v>7</v>
      </c>
      <c r="CB20" s="57">
        <v>1895.67</v>
      </c>
      <c r="CC20" s="56" t="s">
        <v>7</v>
      </c>
      <c r="CD20" s="57">
        <v>2.25</v>
      </c>
      <c r="CE20" s="56" t="s">
        <v>7</v>
      </c>
      <c r="CF20" s="57">
        <v>10331.69</v>
      </c>
      <c r="CG20" s="56" t="s">
        <v>7</v>
      </c>
      <c r="CH20" s="57">
        <v>10333.94</v>
      </c>
      <c r="CI20" s="56" t="s">
        <v>7</v>
      </c>
      <c r="CJ20" s="57">
        <v>12229.61</v>
      </c>
      <c r="CK20" s="56" t="s">
        <v>7</v>
      </c>
      <c r="CL20" s="56">
        <v>0</v>
      </c>
      <c r="CM20" s="56" t="s">
        <v>7</v>
      </c>
      <c r="CN20" s="56">
        <v>0</v>
      </c>
      <c r="CO20" s="56" t="s">
        <v>7</v>
      </c>
      <c r="CP20" s="56">
        <v>0</v>
      </c>
      <c r="CQ20" s="56" t="s">
        <v>7</v>
      </c>
      <c r="CR20" s="58">
        <v>57469.11</v>
      </c>
      <c r="CS20" s="56" t="s">
        <v>7</v>
      </c>
      <c r="CT20" s="57">
        <v>57469.11</v>
      </c>
      <c r="CU20" s="56" t="s">
        <v>7</v>
      </c>
      <c r="CV20" s="57">
        <v>229024.81</v>
      </c>
      <c r="CW20" s="56" t="s">
        <v>7</v>
      </c>
      <c r="CX20" s="57">
        <v>334822.42</v>
      </c>
      <c r="CY20" s="56" t="s">
        <v>7</v>
      </c>
    </row>
    <row r="21" spans="1:103" ht="14.25" x14ac:dyDescent="0.45">
      <c r="A21" s="55" t="s">
        <v>191</v>
      </c>
      <c r="B21" s="55" t="s">
        <v>269</v>
      </c>
      <c r="C21" s="54" t="str">
        <f>'Correspondance tables'!K9</f>
        <v>ISIC 16</v>
      </c>
      <c r="D21" s="54" t="str">
        <f>VLOOKUP(C21, 'Correspondance tables'!$O$3:$P$73, 2, FALSE)</f>
        <v>ISIC 16</v>
      </c>
      <c r="E21" s="60">
        <v>1016.29</v>
      </c>
      <c r="F21" s="60">
        <v>201.84</v>
      </c>
      <c r="G21" s="60">
        <v>66.53</v>
      </c>
      <c r="H21" s="60">
        <v>256.92</v>
      </c>
      <c r="I21" s="60">
        <v>1870.35</v>
      </c>
      <c r="J21" s="60">
        <v>157.33000000000001</v>
      </c>
      <c r="K21" s="60">
        <v>28782.51</v>
      </c>
      <c r="L21" s="60">
        <v>3598.08</v>
      </c>
      <c r="M21" s="60">
        <v>90.67</v>
      </c>
      <c r="N21" s="60">
        <v>54.18</v>
      </c>
      <c r="O21" s="60">
        <v>652.17999999999995</v>
      </c>
      <c r="P21" s="60">
        <v>178.72</v>
      </c>
      <c r="Q21" s="60">
        <v>481.57</v>
      </c>
      <c r="R21" s="60">
        <v>1093.73</v>
      </c>
      <c r="S21" s="60">
        <v>617.16</v>
      </c>
      <c r="T21" s="60">
        <v>1437.89</v>
      </c>
      <c r="U21" s="60">
        <v>290.58999999999997</v>
      </c>
      <c r="V21" s="60">
        <v>472.89</v>
      </c>
      <c r="W21" s="60">
        <v>927.02</v>
      </c>
      <c r="X21" s="60">
        <v>1624.23</v>
      </c>
      <c r="Y21" s="60">
        <v>1051.3699999999999</v>
      </c>
      <c r="Z21" s="60">
        <v>15149.75</v>
      </c>
      <c r="AA21" s="60">
        <v>344.08</v>
      </c>
      <c r="AB21" s="60">
        <v>1617.65</v>
      </c>
      <c r="AC21" s="60">
        <v>22.44</v>
      </c>
      <c r="AD21" s="60">
        <v>279.33</v>
      </c>
      <c r="AE21" s="60">
        <v>31953.73</v>
      </c>
      <c r="AF21" s="60">
        <v>101.67</v>
      </c>
      <c r="AG21" s="60">
        <v>1404.28</v>
      </c>
      <c r="AH21" s="60">
        <v>550.89</v>
      </c>
      <c r="AI21" s="60">
        <v>265.39</v>
      </c>
      <c r="AJ21" s="60">
        <v>22.32</v>
      </c>
      <c r="AK21" s="60">
        <v>10.02</v>
      </c>
      <c r="AL21" s="60">
        <v>371.41</v>
      </c>
      <c r="AM21" s="60">
        <v>12.02</v>
      </c>
      <c r="AN21" s="60">
        <v>436.24</v>
      </c>
      <c r="AO21" s="60">
        <v>79.819999999999993</v>
      </c>
      <c r="AP21" s="60">
        <v>275.58</v>
      </c>
      <c r="AQ21" s="60">
        <v>156.5</v>
      </c>
      <c r="AR21" s="60">
        <v>52.81</v>
      </c>
      <c r="AS21" s="60">
        <v>27.78</v>
      </c>
      <c r="AT21" s="60">
        <v>16.03</v>
      </c>
      <c r="AU21" s="60">
        <v>27.9</v>
      </c>
      <c r="AV21" s="60">
        <v>1876.76</v>
      </c>
      <c r="AW21" s="60">
        <v>137.88</v>
      </c>
      <c r="AX21" s="60">
        <v>221.88</v>
      </c>
      <c r="AY21" s="60">
        <v>43.11</v>
      </c>
      <c r="AZ21" s="60">
        <v>102.49</v>
      </c>
      <c r="BA21" s="60">
        <v>122.35</v>
      </c>
      <c r="BB21" s="60">
        <v>83.64</v>
      </c>
      <c r="BC21" s="60">
        <v>14.58</v>
      </c>
      <c r="BD21" s="60">
        <v>7.92</v>
      </c>
      <c r="BE21" s="60">
        <v>1285.69</v>
      </c>
      <c r="BF21" s="60">
        <v>258.25</v>
      </c>
      <c r="BG21" s="60">
        <v>330.01</v>
      </c>
      <c r="BH21" s="60">
        <v>59.64</v>
      </c>
      <c r="BI21" s="60">
        <v>79.64</v>
      </c>
      <c r="BJ21" s="60">
        <v>185.95</v>
      </c>
      <c r="BK21" s="60">
        <v>108.44</v>
      </c>
      <c r="BL21" s="60">
        <v>65.58</v>
      </c>
      <c r="BM21" s="60">
        <v>140.71</v>
      </c>
      <c r="BN21" s="60">
        <v>1266.8399999999999</v>
      </c>
      <c r="BO21" s="51">
        <v>0</v>
      </c>
      <c r="BP21" s="53">
        <v>0</v>
      </c>
      <c r="BQ21" s="51" t="s">
        <v>7</v>
      </c>
      <c r="BR21" s="60">
        <v>104491.05</v>
      </c>
      <c r="BS21" s="51" t="s">
        <v>7</v>
      </c>
      <c r="BT21" s="60">
        <v>8362.14</v>
      </c>
      <c r="BU21" s="51" t="s">
        <v>7</v>
      </c>
      <c r="BV21" s="51">
        <v>0</v>
      </c>
      <c r="BW21" s="51" t="s">
        <v>7</v>
      </c>
      <c r="BX21" s="60">
        <v>0.2</v>
      </c>
      <c r="BY21" s="51" t="s">
        <v>7</v>
      </c>
      <c r="BZ21" s="60">
        <v>8362.34</v>
      </c>
      <c r="CA21" s="51" t="s">
        <v>7</v>
      </c>
      <c r="CB21" s="60">
        <v>6223.94</v>
      </c>
      <c r="CC21" s="51" t="s">
        <v>7</v>
      </c>
      <c r="CD21" s="51">
        <v>0</v>
      </c>
      <c r="CE21" s="51" t="s">
        <v>7</v>
      </c>
      <c r="CF21" s="60">
        <v>1216.3900000000001</v>
      </c>
      <c r="CG21" s="51" t="s">
        <v>7</v>
      </c>
      <c r="CH21" s="60">
        <v>1216.3900000000001</v>
      </c>
      <c r="CI21" s="51" t="s">
        <v>7</v>
      </c>
      <c r="CJ21" s="60">
        <v>7440.32</v>
      </c>
      <c r="CK21" s="51" t="s">
        <v>7</v>
      </c>
      <c r="CL21" s="51">
        <v>0</v>
      </c>
      <c r="CM21" s="51" t="s">
        <v>7</v>
      </c>
      <c r="CN21" s="51">
        <v>0</v>
      </c>
      <c r="CO21" s="51" t="s">
        <v>7</v>
      </c>
      <c r="CP21" s="51">
        <v>0</v>
      </c>
      <c r="CQ21" s="51" t="s">
        <v>7</v>
      </c>
      <c r="CR21" s="61">
        <v>11467.93</v>
      </c>
      <c r="CS21" s="51" t="s">
        <v>7</v>
      </c>
      <c r="CT21" s="60">
        <v>11467.93</v>
      </c>
      <c r="CU21" s="51" t="s">
        <v>7</v>
      </c>
      <c r="CV21" s="60">
        <v>27270.6</v>
      </c>
      <c r="CW21" s="51" t="s">
        <v>7</v>
      </c>
      <c r="CX21" s="60">
        <v>131761.65</v>
      </c>
      <c r="CY21" s="51" t="s">
        <v>7</v>
      </c>
    </row>
    <row r="22" spans="1:103" ht="14.25" x14ac:dyDescent="0.45">
      <c r="A22" s="55" t="s">
        <v>191</v>
      </c>
      <c r="B22" s="55" t="s">
        <v>268</v>
      </c>
      <c r="C22" s="54" t="str">
        <f>'Correspondance tables'!K10</f>
        <v>ISIC 17</v>
      </c>
      <c r="D22" s="54" t="str">
        <f>VLOOKUP(C22, 'Correspondance tables'!$O$3:$P$73, 2, FALSE)</f>
        <v>ISIC 17T18</v>
      </c>
      <c r="E22" s="57">
        <v>639.41999999999996</v>
      </c>
      <c r="F22" s="57">
        <v>28.47</v>
      </c>
      <c r="G22" s="57">
        <v>40.450000000000003</v>
      </c>
      <c r="H22" s="57">
        <v>183.14</v>
      </c>
      <c r="I22" s="57">
        <v>14158.13</v>
      </c>
      <c r="J22" s="57">
        <v>978.5</v>
      </c>
      <c r="K22" s="57">
        <v>1068.54</v>
      </c>
      <c r="L22" s="57">
        <v>41793.53</v>
      </c>
      <c r="M22" s="57">
        <v>13047.37</v>
      </c>
      <c r="N22" s="57">
        <v>161.56</v>
      </c>
      <c r="O22" s="57">
        <v>4018.75</v>
      </c>
      <c r="P22" s="57">
        <v>1774.99</v>
      </c>
      <c r="Q22" s="57">
        <v>2703.68</v>
      </c>
      <c r="R22" s="57">
        <v>1361.02</v>
      </c>
      <c r="S22" s="57">
        <v>515.45000000000005</v>
      </c>
      <c r="T22" s="57">
        <v>1106.28</v>
      </c>
      <c r="U22" s="57">
        <v>898.6</v>
      </c>
      <c r="V22" s="57">
        <v>1400.97</v>
      </c>
      <c r="W22" s="57">
        <v>1327.36</v>
      </c>
      <c r="X22" s="57">
        <v>983.32</v>
      </c>
      <c r="Y22" s="57">
        <v>251.98</v>
      </c>
      <c r="Z22" s="57">
        <v>1926.71</v>
      </c>
      <c r="AA22" s="57">
        <v>316.69</v>
      </c>
      <c r="AB22" s="57">
        <v>448.39</v>
      </c>
      <c r="AC22" s="57">
        <v>65.709999999999994</v>
      </c>
      <c r="AD22" s="57">
        <v>1175.08</v>
      </c>
      <c r="AE22" s="57">
        <v>1729.61</v>
      </c>
      <c r="AF22" s="57">
        <v>421.99</v>
      </c>
      <c r="AG22" s="57">
        <v>4070.13</v>
      </c>
      <c r="AH22" s="57">
        <v>2444.4</v>
      </c>
      <c r="AI22" s="57">
        <v>661.56</v>
      </c>
      <c r="AJ22" s="57">
        <v>68.53</v>
      </c>
      <c r="AK22" s="57">
        <v>36.43</v>
      </c>
      <c r="AL22" s="57">
        <v>1186.32</v>
      </c>
      <c r="AM22" s="57">
        <v>223.34</v>
      </c>
      <c r="AN22" s="57">
        <v>1639.73</v>
      </c>
      <c r="AO22" s="57">
        <v>5047.9799999999996</v>
      </c>
      <c r="AP22" s="57">
        <v>1121.76</v>
      </c>
      <c r="AQ22" s="57">
        <v>458.5</v>
      </c>
      <c r="AR22" s="57">
        <v>688.26</v>
      </c>
      <c r="AS22" s="57">
        <v>1097.3499999999999</v>
      </c>
      <c r="AT22" s="57">
        <v>540.37</v>
      </c>
      <c r="AU22" s="57">
        <v>711.69</v>
      </c>
      <c r="AV22" s="57">
        <v>765.61</v>
      </c>
      <c r="AW22" s="57">
        <v>2248.23</v>
      </c>
      <c r="AX22" s="57">
        <v>1467.81</v>
      </c>
      <c r="AY22" s="57">
        <v>403.62</v>
      </c>
      <c r="AZ22" s="57">
        <v>904.51</v>
      </c>
      <c r="BA22" s="57">
        <v>966.67</v>
      </c>
      <c r="BB22" s="57">
        <v>401.42</v>
      </c>
      <c r="BC22" s="57">
        <v>88.43</v>
      </c>
      <c r="BD22" s="57">
        <v>568.47</v>
      </c>
      <c r="BE22" s="57">
        <v>3667.5</v>
      </c>
      <c r="BF22" s="57">
        <v>2237.5300000000002</v>
      </c>
      <c r="BG22" s="57">
        <v>2200.17</v>
      </c>
      <c r="BH22" s="57">
        <v>1998.16</v>
      </c>
      <c r="BI22" s="57">
        <v>926.15</v>
      </c>
      <c r="BJ22" s="57">
        <v>523.29</v>
      </c>
      <c r="BK22" s="57">
        <v>566.02</v>
      </c>
      <c r="BL22" s="57">
        <v>376.8</v>
      </c>
      <c r="BM22" s="57">
        <v>84.92</v>
      </c>
      <c r="BN22" s="57">
        <v>471.3</v>
      </c>
      <c r="BO22" s="56">
        <v>0</v>
      </c>
      <c r="BP22" s="59">
        <v>0</v>
      </c>
      <c r="BQ22" s="56" t="s">
        <v>7</v>
      </c>
      <c r="BR22" s="57">
        <v>135388.64000000001</v>
      </c>
      <c r="BS22" s="56" t="s">
        <v>7</v>
      </c>
      <c r="BT22" s="57">
        <v>21426.74</v>
      </c>
      <c r="BU22" s="56" t="s">
        <v>7</v>
      </c>
      <c r="BV22" s="56">
        <v>0</v>
      </c>
      <c r="BW22" s="56" t="s">
        <v>7</v>
      </c>
      <c r="BX22" s="57">
        <v>145.81</v>
      </c>
      <c r="BY22" s="56" t="s">
        <v>7</v>
      </c>
      <c r="BZ22" s="57">
        <v>21572.54</v>
      </c>
      <c r="CA22" s="56" t="s">
        <v>7</v>
      </c>
      <c r="CB22" s="57">
        <v>0.16</v>
      </c>
      <c r="CC22" s="56" t="s">
        <v>7</v>
      </c>
      <c r="CD22" s="56">
        <v>0</v>
      </c>
      <c r="CE22" s="56" t="s">
        <v>7</v>
      </c>
      <c r="CF22" s="57">
        <v>1626.4</v>
      </c>
      <c r="CG22" s="56" t="s">
        <v>7</v>
      </c>
      <c r="CH22" s="57">
        <v>1626.4</v>
      </c>
      <c r="CI22" s="56" t="s">
        <v>7</v>
      </c>
      <c r="CJ22" s="57">
        <v>1626.56</v>
      </c>
      <c r="CK22" s="56" t="s">
        <v>7</v>
      </c>
      <c r="CL22" s="56">
        <v>0</v>
      </c>
      <c r="CM22" s="56" t="s">
        <v>7</v>
      </c>
      <c r="CN22" s="56">
        <v>0</v>
      </c>
      <c r="CO22" s="56" t="s">
        <v>7</v>
      </c>
      <c r="CP22" s="56">
        <v>0</v>
      </c>
      <c r="CQ22" s="56" t="s">
        <v>7</v>
      </c>
      <c r="CR22" s="58">
        <v>23757.24</v>
      </c>
      <c r="CS22" s="56" t="s">
        <v>7</v>
      </c>
      <c r="CT22" s="57">
        <v>23757.24</v>
      </c>
      <c r="CU22" s="56" t="s">
        <v>7</v>
      </c>
      <c r="CV22" s="57">
        <v>46956.35</v>
      </c>
      <c r="CW22" s="56" t="s">
        <v>7</v>
      </c>
      <c r="CX22" s="57">
        <v>182344.98</v>
      </c>
      <c r="CY22" s="56" t="s">
        <v>7</v>
      </c>
    </row>
    <row r="23" spans="1:103" ht="14.25" x14ac:dyDescent="0.45">
      <c r="A23" s="55" t="s">
        <v>191</v>
      </c>
      <c r="B23" s="55" t="s">
        <v>267</v>
      </c>
      <c r="C23" s="54" t="str">
        <f>'Correspondance tables'!K11</f>
        <v>ISIC 18</v>
      </c>
      <c r="D23" s="54" t="str">
        <f>VLOOKUP(C23, 'Correspondance tables'!$O$3:$P$73, 2, FALSE)</f>
        <v>ISIC 17T18</v>
      </c>
      <c r="E23" s="60">
        <v>69.33</v>
      </c>
      <c r="F23" s="60">
        <v>13.14</v>
      </c>
      <c r="G23" s="60">
        <v>9.73</v>
      </c>
      <c r="H23" s="60">
        <v>38.729999999999997</v>
      </c>
      <c r="I23" s="60">
        <v>1033.02</v>
      </c>
      <c r="J23" s="60">
        <v>251.29</v>
      </c>
      <c r="K23" s="60">
        <v>96.66</v>
      </c>
      <c r="L23" s="60">
        <v>882.34</v>
      </c>
      <c r="M23" s="60">
        <v>7113.61</v>
      </c>
      <c r="N23" s="60">
        <v>71.010000000000005</v>
      </c>
      <c r="O23" s="60">
        <v>764.75</v>
      </c>
      <c r="P23" s="60">
        <v>582.57000000000005</v>
      </c>
      <c r="Q23" s="60">
        <v>358.1</v>
      </c>
      <c r="R23" s="60">
        <v>174.36</v>
      </c>
      <c r="S23" s="60">
        <v>205.41</v>
      </c>
      <c r="T23" s="60">
        <v>370.41</v>
      </c>
      <c r="U23" s="60">
        <v>274.33</v>
      </c>
      <c r="V23" s="60">
        <v>281.56</v>
      </c>
      <c r="W23" s="60">
        <v>533.65</v>
      </c>
      <c r="X23" s="60">
        <v>716.66</v>
      </c>
      <c r="Y23" s="60">
        <v>114.39</v>
      </c>
      <c r="Z23" s="60">
        <v>338.35</v>
      </c>
      <c r="AA23" s="60">
        <v>125.41</v>
      </c>
      <c r="AB23" s="60">
        <v>284.69</v>
      </c>
      <c r="AC23" s="60">
        <v>55.04</v>
      </c>
      <c r="AD23" s="60">
        <v>197.02</v>
      </c>
      <c r="AE23" s="60">
        <v>521.73</v>
      </c>
      <c r="AF23" s="60">
        <v>621.04999999999995</v>
      </c>
      <c r="AG23" s="60">
        <v>3228.4</v>
      </c>
      <c r="AH23" s="60">
        <v>3844.16</v>
      </c>
      <c r="AI23" s="60">
        <v>432.91</v>
      </c>
      <c r="AJ23" s="60">
        <v>44.59</v>
      </c>
      <c r="AK23" s="60">
        <v>39.909999999999997</v>
      </c>
      <c r="AL23" s="60">
        <v>417.54</v>
      </c>
      <c r="AM23" s="60">
        <v>292.10000000000002</v>
      </c>
      <c r="AN23" s="60">
        <v>661.46</v>
      </c>
      <c r="AO23" s="60">
        <v>10420.26</v>
      </c>
      <c r="AP23" s="60">
        <v>2148.7600000000002</v>
      </c>
      <c r="AQ23" s="60">
        <v>1390.84</v>
      </c>
      <c r="AR23" s="60">
        <v>1747.61</v>
      </c>
      <c r="AS23" s="60">
        <v>2528.37</v>
      </c>
      <c r="AT23" s="60">
        <v>2551.84</v>
      </c>
      <c r="AU23" s="60">
        <v>844.3</v>
      </c>
      <c r="AV23" s="60">
        <v>620.02</v>
      </c>
      <c r="AW23" s="60">
        <v>2663.87</v>
      </c>
      <c r="AX23" s="60">
        <v>2087.67</v>
      </c>
      <c r="AY23" s="60">
        <v>740.58</v>
      </c>
      <c r="AZ23" s="60">
        <v>1963.41</v>
      </c>
      <c r="BA23" s="60">
        <v>853.38</v>
      </c>
      <c r="BB23" s="60">
        <v>410.14</v>
      </c>
      <c r="BC23" s="60">
        <v>105.82</v>
      </c>
      <c r="BD23" s="60">
        <v>2214.19</v>
      </c>
      <c r="BE23" s="60">
        <v>2933.71</v>
      </c>
      <c r="BF23" s="60">
        <v>3289.25</v>
      </c>
      <c r="BG23" s="60">
        <v>3079.63</v>
      </c>
      <c r="BH23" s="60">
        <v>1542.09</v>
      </c>
      <c r="BI23" s="60">
        <v>591.09</v>
      </c>
      <c r="BJ23" s="60">
        <v>1108.08</v>
      </c>
      <c r="BK23" s="60">
        <v>960.29</v>
      </c>
      <c r="BL23" s="60">
        <v>744.97</v>
      </c>
      <c r="BM23" s="60">
        <v>61.92</v>
      </c>
      <c r="BN23" s="60">
        <v>264.44</v>
      </c>
      <c r="BO23" s="51">
        <v>0</v>
      </c>
      <c r="BP23" s="53">
        <v>0</v>
      </c>
      <c r="BQ23" s="51" t="s">
        <v>7</v>
      </c>
      <c r="BR23" s="60">
        <v>72925.960000000006</v>
      </c>
      <c r="BS23" s="51" t="s">
        <v>7</v>
      </c>
      <c r="BT23" s="60">
        <v>5133.96</v>
      </c>
      <c r="BU23" s="51" t="s">
        <v>7</v>
      </c>
      <c r="BV23" s="60">
        <v>2.34</v>
      </c>
      <c r="BW23" s="51" t="s">
        <v>7</v>
      </c>
      <c r="BX23" s="60">
        <v>5.08</v>
      </c>
      <c r="BY23" s="51" t="s">
        <v>7</v>
      </c>
      <c r="BZ23" s="60">
        <v>5141.3900000000003</v>
      </c>
      <c r="CA23" s="51" t="s">
        <v>7</v>
      </c>
      <c r="CB23" s="60">
        <v>13.56</v>
      </c>
      <c r="CC23" s="51" t="s">
        <v>7</v>
      </c>
      <c r="CD23" s="51">
        <v>0</v>
      </c>
      <c r="CE23" s="51" t="s">
        <v>7</v>
      </c>
      <c r="CF23" s="60">
        <v>-677.92</v>
      </c>
      <c r="CG23" s="51" t="s">
        <v>7</v>
      </c>
      <c r="CH23" s="60">
        <v>-677.92</v>
      </c>
      <c r="CI23" s="51" t="s">
        <v>7</v>
      </c>
      <c r="CJ23" s="60">
        <v>-664.36</v>
      </c>
      <c r="CK23" s="51" t="s">
        <v>7</v>
      </c>
      <c r="CL23" s="51">
        <v>0</v>
      </c>
      <c r="CM23" s="51" t="s">
        <v>7</v>
      </c>
      <c r="CN23" s="51">
        <v>0</v>
      </c>
      <c r="CO23" s="51" t="s">
        <v>7</v>
      </c>
      <c r="CP23" s="51">
        <v>0</v>
      </c>
      <c r="CQ23" s="51" t="s">
        <v>7</v>
      </c>
      <c r="CR23" s="61">
        <v>1650.79</v>
      </c>
      <c r="CS23" s="51" t="s">
        <v>7</v>
      </c>
      <c r="CT23" s="60">
        <v>1650.79</v>
      </c>
      <c r="CU23" s="51" t="s">
        <v>7</v>
      </c>
      <c r="CV23" s="60">
        <v>6127.81</v>
      </c>
      <c r="CW23" s="51" t="s">
        <v>7</v>
      </c>
      <c r="CX23" s="60">
        <v>79053.77</v>
      </c>
      <c r="CY23" s="51" t="s">
        <v>7</v>
      </c>
    </row>
    <row r="24" spans="1:103" ht="14.25" x14ac:dyDescent="0.45">
      <c r="A24" s="55" t="s">
        <v>191</v>
      </c>
      <c r="B24" s="55" t="s">
        <v>266</v>
      </c>
      <c r="C24" s="54" t="str">
        <f>'Correspondance tables'!K12</f>
        <v>ISIC 19</v>
      </c>
      <c r="D24" s="54" t="str">
        <f>VLOOKUP(C24, 'Correspondance tables'!$O$3:$P$73, 2, FALSE)</f>
        <v>ISIC 19</v>
      </c>
      <c r="E24" s="57">
        <v>8756.5400000000009</v>
      </c>
      <c r="F24" s="57">
        <v>567.66</v>
      </c>
      <c r="G24" s="57">
        <v>606.64</v>
      </c>
      <c r="H24" s="57">
        <v>1325.43</v>
      </c>
      <c r="I24" s="57">
        <v>2190.52</v>
      </c>
      <c r="J24" s="57">
        <v>301.57</v>
      </c>
      <c r="K24" s="57">
        <v>391.91</v>
      </c>
      <c r="L24" s="57">
        <v>468.49</v>
      </c>
      <c r="M24" s="57">
        <v>116.96</v>
      </c>
      <c r="N24" s="57">
        <v>34903.279999999999</v>
      </c>
      <c r="O24" s="57">
        <v>19335.23</v>
      </c>
      <c r="P24" s="57">
        <v>323.64</v>
      </c>
      <c r="Q24" s="57">
        <v>515.08000000000004</v>
      </c>
      <c r="R24" s="57">
        <v>2532.09</v>
      </c>
      <c r="S24" s="57">
        <v>4071.44</v>
      </c>
      <c r="T24" s="57">
        <v>809.96</v>
      </c>
      <c r="U24" s="57">
        <v>150.16</v>
      </c>
      <c r="V24" s="57">
        <v>492.91</v>
      </c>
      <c r="W24" s="57">
        <v>841.16</v>
      </c>
      <c r="X24" s="57">
        <v>760.83</v>
      </c>
      <c r="Y24" s="57">
        <v>177.06</v>
      </c>
      <c r="Z24" s="57">
        <v>612.51</v>
      </c>
      <c r="AA24" s="57">
        <v>566.37</v>
      </c>
      <c r="AB24" s="57">
        <v>9360.2999999999993</v>
      </c>
      <c r="AC24" s="57">
        <v>217.93</v>
      </c>
      <c r="AD24" s="57">
        <v>1472.05</v>
      </c>
      <c r="AE24" s="57">
        <v>11061.16</v>
      </c>
      <c r="AF24" s="57">
        <v>1546.28</v>
      </c>
      <c r="AG24" s="57">
        <v>9919.2900000000009</v>
      </c>
      <c r="AH24" s="57">
        <v>3344.18</v>
      </c>
      <c r="AI24" s="57">
        <v>27175.5</v>
      </c>
      <c r="AJ24" s="57">
        <v>8534.35</v>
      </c>
      <c r="AK24" s="57">
        <v>22040.69</v>
      </c>
      <c r="AL24" s="57">
        <v>4694.5</v>
      </c>
      <c r="AM24" s="57">
        <v>971.7</v>
      </c>
      <c r="AN24" s="57">
        <v>1132.3499999999999</v>
      </c>
      <c r="AO24" s="57">
        <v>128.07</v>
      </c>
      <c r="AP24" s="57">
        <v>339.57</v>
      </c>
      <c r="AQ24" s="57">
        <v>434.68</v>
      </c>
      <c r="AR24" s="57">
        <v>474.48</v>
      </c>
      <c r="AS24" s="57">
        <v>842.9</v>
      </c>
      <c r="AT24" s="57">
        <v>585.99</v>
      </c>
      <c r="AU24" s="57">
        <v>371.73</v>
      </c>
      <c r="AV24" s="57">
        <v>939.31</v>
      </c>
      <c r="AW24" s="57">
        <v>1086.8599999999999</v>
      </c>
      <c r="AX24" s="57">
        <v>630.94000000000005</v>
      </c>
      <c r="AY24" s="57">
        <v>306.2</v>
      </c>
      <c r="AZ24" s="57">
        <v>291.25</v>
      </c>
      <c r="BA24" s="57">
        <v>360.38</v>
      </c>
      <c r="BB24" s="57">
        <v>1251.3399999999999</v>
      </c>
      <c r="BC24" s="57">
        <v>110.3</v>
      </c>
      <c r="BD24" s="57">
        <v>385.79</v>
      </c>
      <c r="BE24" s="57">
        <v>1455.53</v>
      </c>
      <c r="BF24" s="57">
        <v>4092.49</v>
      </c>
      <c r="BG24" s="57">
        <v>1365.75</v>
      </c>
      <c r="BH24" s="57">
        <v>1202.3499999999999</v>
      </c>
      <c r="BI24" s="57">
        <v>857.51</v>
      </c>
      <c r="BJ24" s="57">
        <v>360.7</v>
      </c>
      <c r="BK24" s="57">
        <v>448.51</v>
      </c>
      <c r="BL24" s="57">
        <v>379.38</v>
      </c>
      <c r="BM24" s="57">
        <v>103.87</v>
      </c>
      <c r="BN24" s="57">
        <v>531.63</v>
      </c>
      <c r="BO24" s="56">
        <v>0</v>
      </c>
      <c r="BP24" s="59">
        <v>0</v>
      </c>
      <c r="BQ24" s="56" t="s">
        <v>7</v>
      </c>
      <c r="BR24" s="57">
        <v>201625.21</v>
      </c>
      <c r="BS24" s="56" t="s">
        <v>7</v>
      </c>
      <c r="BT24" s="57">
        <v>116440.32000000001</v>
      </c>
      <c r="BU24" s="56" t="s">
        <v>7</v>
      </c>
      <c r="BV24" s="57">
        <v>1.01</v>
      </c>
      <c r="BW24" s="56" t="s">
        <v>7</v>
      </c>
      <c r="BX24" s="57">
        <v>203.37</v>
      </c>
      <c r="BY24" s="56" t="s">
        <v>7</v>
      </c>
      <c r="BZ24" s="57">
        <v>116644.7</v>
      </c>
      <c r="CA24" s="56" t="s">
        <v>7</v>
      </c>
      <c r="CB24" s="56">
        <v>0</v>
      </c>
      <c r="CC24" s="56" t="s">
        <v>7</v>
      </c>
      <c r="CD24" s="56">
        <v>0</v>
      </c>
      <c r="CE24" s="56" t="s">
        <v>7</v>
      </c>
      <c r="CF24" s="57">
        <v>2235.52</v>
      </c>
      <c r="CG24" s="56" t="s">
        <v>7</v>
      </c>
      <c r="CH24" s="57">
        <v>2235.52</v>
      </c>
      <c r="CI24" s="56" t="s">
        <v>7</v>
      </c>
      <c r="CJ24" s="57">
        <v>2235.52</v>
      </c>
      <c r="CK24" s="56" t="s">
        <v>7</v>
      </c>
      <c r="CL24" s="56">
        <v>0</v>
      </c>
      <c r="CM24" s="56" t="s">
        <v>7</v>
      </c>
      <c r="CN24" s="56">
        <v>0</v>
      </c>
      <c r="CO24" s="56" t="s">
        <v>7</v>
      </c>
      <c r="CP24" s="56">
        <v>0</v>
      </c>
      <c r="CQ24" s="56" t="s">
        <v>7</v>
      </c>
      <c r="CR24" s="58">
        <v>69254.19</v>
      </c>
      <c r="CS24" s="56" t="s">
        <v>7</v>
      </c>
      <c r="CT24" s="57">
        <v>69254.19</v>
      </c>
      <c r="CU24" s="56" t="s">
        <v>7</v>
      </c>
      <c r="CV24" s="57">
        <v>188134.41</v>
      </c>
      <c r="CW24" s="56" t="s">
        <v>7</v>
      </c>
      <c r="CX24" s="57">
        <v>389759.62</v>
      </c>
      <c r="CY24" s="56" t="s">
        <v>7</v>
      </c>
    </row>
    <row r="25" spans="1:103" ht="14.25" x14ac:dyDescent="0.45">
      <c r="A25" s="55" t="s">
        <v>191</v>
      </c>
      <c r="B25" s="55" t="s">
        <v>265</v>
      </c>
      <c r="C25" s="54" t="str">
        <f>'Correspondance tables'!K13</f>
        <v>ISIC 20</v>
      </c>
      <c r="D25" s="54" t="str">
        <f>VLOOKUP(C25, 'Correspondance tables'!$O$3:$P$73, 2, FALSE)</f>
        <v>ISIC 20</v>
      </c>
      <c r="E25" s="60">
        <v>21808.75</v>
      </c>
      <c r="F25" s="60">
        <v>230.85</v>
      </c>
      <c r="G25" s="60">
        <v>300.61</v>
      </c>
      <c r="H25" s="60">
        <v>1492.23</v>
      </c>
      <c r="I25" s="60">
        <v>9569.56</v>
      </c>
      <c r="J25" s="60">
        <v>9247.18</v>
      </c>
      <c r="K25" s="60">
        <v>3821.63</v>
      </c>
      <c r="L25" s="60">
        <v>8567.9500000000007</v>
      </c>
      <c r="M25" s="60">
        <v>3053.28</v>
      </c>
      <c r="N25" s="60">
        <v>14443.77</v>
      </c>
      <c r="O25" s="60">
        <v>145789.63</v>
      </c>
      <c r="P25" s="60">
        <v>13911.27</v>
      </c>
      <c r="Q25" s="60">
        <v>58512.19</v>
      </c>
      <c r="R25" s="60">
        <v>5207.96</v>
      </c>
      <c r="S25" s="60">
        <v>7328.72</v>
      </c>
      <c r="T25" s="60">
        <v>6625.04</v>
      </c>
      <c r="U25" s="60">
        <v>3396.38</v>
      </c>
      <c r="V25" s="60">
        <v>4804.09</v>
      </c>
      <c r="W25" s="60">
        <v>4679.97</v>
      </c>
      <c r="X25" s="60">
        <v>10530.84</v>
      </c>
      <c r="Y25" s="60">
        <v>2403.5300000000002</v>
      </c>
      <c r="Z25" s="60">
        <v>5340.79</v>
      </c>
      <c r="AA25" s="60">
        <v>1719.01</v>
      </c>
      <c r="AB25" s="60">
        <v>6829.57</v>
      </c>
      <c r="AC25" s="60">
        <v>1285.5</v>
      </c>
      <c r="AD25" s="60">
        <v>1292.53</v>
      </c>
      <c r="AE25" s="60">
        <v>14180.84</v>
      </c>
      <c r="AF25" s="60">
        <v>1872.26</v>
      </c>
      <c r="AG25" s="60">
        <v>3157.64</v>
      </c>
      <c r="AH25" s="60">
        <v>1049.3</v>
      </c>
      <c r="AI25" s="60">
        <v>920.05</v>
      </c>
      <c r="AJ25" s="60">
        <v>94.46</v>
      </c>
      <c r="AK25" s="60">
        <v>134.52000000000001</v>
      </c>
      <c r="AL25" s="60">
        <v>560.49</v>
      </c>
      <c r="AM25" s="60">
        <v>37.590000000000003</v>
      </c>
      <c r="AN25" s="60">
        <v>2487.6999999999998</v>
      </c>
      <c r="AO25" s="60">
        <v>705.28</v>
      </c>
      <c r="AP25" s="60">
        <v>631.69000000000005</v>
      </c>
      <c r="AQ25" s="60">
        <v>120.89</v>
      </c>
      <c r="AR25" s="60">
        <v>324.62</v>
      </c>
      <c r="AS25" s="60">
        <v>136.55000000000001</v>
      </c>
      <c r="AT25" s="60">
        <v>70.22</v>
      </c>
      <c r="AU25" s="60">
        <v>68.73</v>
      </c>
      <c r="AV25" s="60">
        <v>2070.84</v>
      </c>
      <c r="AW25" s="60">
        <v>366.86</v>
      </c>
      <c r="AX25" s="60">
        <v>1972.21</v>
      </c>
      <c r="AY25" s="60">
        <v>1379.64</v>
      </c>
      <c r="AZ25" s="60">
        <v>249.18</v>
      </c>
      <c r="BA25" s="60">
        <v>604.88</v>
      </c>
      <c r="BB25" s="60">
        <v>275.56</v>
      </c>
      <c r="BC25" s="60">
        <v>55.7</v>
      </c>
      <c r="BD25" s="60">
        <v>60.63</v>
      </c>
      <c r="BE25" s="60">
        <v>3091.56</v>
      </c>
      <c r="BF25" s="60">
        <v>1562.15</v>
      </c>
      <c r="BG25" s="60">
        <v>1010.51</v>
      </c>
      <c r="BH25" s="60">
        <v>8197.49</v>
      </c>
      <c r="BI25" s="60">
        <v>918.83</v>
      </c>
      <c r="BJ25" s="60">
        <v>371.9</v>
      </c>
      <c r="BK25" s="60">
        <v>402.05</v>
      </c>
      <c r="BL25" s="60">
        <v>287.64</v>
      </c>
      <c r="BM25" s="60">
        <v>118.48</v>
      </c>
      <c r="BN25" s="60">
        <v>2361.75</v>
      </c>
      <c r="BO25" s="60">
        <v>0.04</v>
      </c>
      <c r="BP25" s="53">
        <v>0</v>
      </c>
      <c r="BQ25" s="51" t="s">
        <v>7</v>
      </c>
      <c r="BR25" s="60">
        <v>404103.55</v>
      </c>
      <c r="BS25" s="51" t="s">
        <v>7</v>
      </c>
      <c r="BT25" s="60">
        <v>50930.39</v>
      </c>
      <c r="BU25" s="51" t="s">
        <v>7</v>
      </c>
      <c r="BV25" s="60">
        <v>0.16</v>
      </c>
      <c r="BW25" s="51" t="s">
        <v>7</v>
      </c>
      <c r="BX25" s="60">
        <v>423.52</v>
      </c>
      <c r="BY25" s="51" t="s">
        <v>7</v>
      </c>
      <c r="BZ25" s="60">
        <v>51354.07</v>
      </c>
      <c r="CA25" s="51" t="s">
        <v>7</v>
      </c>
      <c r="CB25" s="60">
        <v>1376.51</v>
      </c>
      <c r="CC25" s="51" t="s">
        <v>7</v>
      </c>
      <c r="CD25" s="51">
        <v>0</v>
      </c>
      <c r="CE25" s="51" t="s">
        <v>7</v>
      </c>
      <c r="CF25" s="60">
        <v>5107.53</v>
      </c>
      <c r="CG25" s="51" t="s">
        <v>7</v>
      </c>
      <c r="CH25" s="60">
        <v>5107.53</v>
      </c>
      <c r="CI25" s="51" t="s">
        <v>7</v>
      </c>
      <c r="CJ25" s="60">
        <v>6484.04</v>
      </c>
      <c r="CK25" s="51" t="s">
        <v>7</v>
      </c>
      <c r="CL25" s="51">
        <v>0</v>
      </c>
      <c r="CM25" s="51" t="s">
        <v>7</v>
      </c>
      <c r="CN25" s="51">
        <v>0</v>
      </c>
      <c r="CO25" s="51" t="s">
        <v>7</v>
      </c>
      <c r="CP25" s="51">
        <v>0</v>
      </c>
      <c r="CQ25" s="51" t="s">
        <v>7</v>
      </c>
      <c r="CR25" s="61">
        <v>141002.25</v>
      </c>
      <c r="CS25" s="51" t="s">
        <v>7</v>
      </c>
      <c r="CT25" s="60">
        <v>141002.25</v>
      </c>
      <c r="CU25" s="51" t="s">
        <v>7</v>
      </c>
      <c r="CV25" s="60">
        <v>198840.36</v>
      </c>
      <c r="CW25" s="51" t="s">
        <v>7</v>
      </c>
      <c r="CX25" s="60">
        <v>602943.91</v>
      </c>
      <c r="CY25" s="51" t="s">
        <v>7</v>
      </c>
    </row>
    <row r="26" spans="1:103" ht="14.25" x14ac:dyDescent="0.45">
      <c r="A26" s="55" t="s">
        <v>191</v>
      </c>
      <c r="B26" s="55" t="s">
        <v>264</v>
      </c>
      <c r="C26" s="54" t="str">
        <f>'Correspondance tables'!K14</f>
        <v>ISIC 21</v>
      </c>
      <c r="D26" s="54" t="str">
        <f>VLOOKUP(C26, 'Correspondance tables'!$O$3:$P$73, 2, FALSE)</f>
        <v>ISIC 21</v>
      </c>
      <c r="E26" s="57">
        <v>1354.62</v>
      </c>
      <c r="F26" s="57">
        <v>0.27</v>
      </c>
      <c r="G26" s="57">
        <v>37.82</v>
      </c>
      <c r="H26" s="57">
        <v>0.82</v>
      </c>
      <c r="I26" s="57">
        <v>1292.97</v>
      </c>
      <c r="J26" s="57">
        <v>13.38</v>
      </c>
      <c r="K26" s="57">
        <v>1.25</v>
      </c>
      <c r="L26" s="57">
        <v>5.61</v>
      </c>
      <c r="M26" s="57">
        <v>0.22</v>
      </c>
      <c r="N26" s="57">
        <v>4.09</v>
      </c>
      <c r="O26" s="57">
        <v>1080.1099999999999</v>
      </c>
      <c r="P26" s="57">
        <v>22759.24</v>
      </c>
      <c r="Q26" s="57">
        <v>183.68</v>
      </c>
      <c r="R26" s="57">
        <v>49.26</v>
      </c>
      <c r="S26" s="57">
        <v>2.11</v>
      </c>
      <c r="T26" s="57">
        <v>2.48</v>
      </c>
      <c r="U26" s="57">
        <v>6.13</v>
      </c>
      <c r="V26" s="57">
        <v>4.8899999999999997</v>
      </c>
      <c r="W26" s="57">
        <v>84.26</v>
      </c>
      <c r="X26" s="57">
        <v>41.41</v>
      </c>
      <c r="Y26" s="57">
        <v>1.28</v>
      </c>
      <c r="Z26" s="57">
        <v>145.51</v>
      </c>
      <c r="AA26" s="57">
        <v>1.63</v>
      </c>
      <c r="AB26" s="57">
        <v>46.21</v>
      </c>
      <c r="AC26" s="57">
        <v>4.79</v>
      </c>
      <c r="AD26" s="57">
        <v>15.42</v>
      </c>
      <c r="AE26" s="57">
        <v>6.34</v>
      </c>
      <c r="AF26" s="57">
        <v>2.72</v>
      </c>
      <c r="AG26" s="57">
        <v>305.47000000000003</v>
      </c>
      <c r="AH26" s="57">
        <v>40.39</v>
      </c>
      <c r="AI26" s="57">
        <v>5.37</v>
      </c>
      <c r="AJ26" s="57">
        <v>2.4500000000000002</v>
      </c>
      <c r="AK26" s="57">
        <v>2.12</v>
      </c>
      <c r="AL26" s="57">
        <v>10.76</v>
      </c>
      <c r="AM26" s="57">
        <v>0.79</v>
      </c>
      <c r="AN26" s="57">
        <v>8.27</v>
      </c>
      <c r="AO26" s="57">
        <v>0.5</v>
      </c>
      <c r="AP26" s="57">
        <v>1.27</v>
      </c>
      <c r="AQ26" s="57">
        <v>1.05</v>
      </c>
      <c r="AR26" s="57">
        <v>7.53</v>
      </c>
      <c r="AS26" s="57">
        <v>7.79</v>
      </c>
      <c r="AT26" s="57">
        <v>4.0999999999999996</v>
      </c>
      <c r="AU26" s="57">
        <v>1.67</v>
      </c>
      <c r="AV26" s="57">
        <v>25.97</v>
      </c>
      <c r="AW26" s="57">
        <v>73.38</v>
      </c>
      <c r="AX26" s="57">
        <v>30.5</v>
      </c>
      <c r="AY26" s="57">
        <v>970.1</v>
      </c>
      <c r="AZ26" s="57">
        <v>17.920000000000002</v>
      </c>
      <c r="BA26" s="57">
        <v>1030.1099999999999</v>
      </c>
      <c r="BB26" s="57">
        <v>18.91</v>
      </c>
      <c r="BC26" s="57">
        <v>2.36</v>
      </c>
      <c r="BD26" s="57">
        <v>0.4</v>
      </c>
      <c r="BE26" s="57">
        <v>37.450000000000003</v>
      </c>
      <c r="BF26" s="57">
        <v>653.37</v>
      </c>
      <c r="BG26" s="57">
        <v>288.45999999999998</v>
      </c>
      <c r="BH26" s="57">
        <v>40800.559999999998</v>
      </c>
      <c r="BI26" s="57">
        <v>1711.01</v>
      </c>
      <c r="BJ26" s="57">
        <v>7.47</v>
      </c>
      <c r="BK26" s="57">
        <v>14.9</v>
      </c>
      <c r="BL26" s="57">
        <v>75.83</v>
      </c>
      <c r="BM26" s="57">
        <v>0.41</v>
      </c>
      <c r="BN26" s="57">
        <v>10.11</v>
      </c>
      <c r="BO26" s="56">
        <v>0</v>
      </c>
      <c r="BP26" s="59">
        <v>0</v>
      </c>
      <c r="BQ26" s="56" t="s">
        <v>7</v>
      </c>
      <c r="BR26" s="57">
        <v>73317.27</v>
      </c>
      <c r="BS26" s="56" t="s">
        <v>7</v>
      </c>
      <c r="BT26" s="57">
        <v>43806.01</v>
      </c>
      <c r="BU26" s="56" t="s">
        <v>7</v>
      </c>
      <c r="BV26" s="57">
        <v>1.44</v>
      </c>
      <c r="BW26" s="56" t="s">
        <v>7</v>
      </c>
      <c r="BX26" s="57">
        <v>68465.25</v>
      </c>
      <c r="BY26" s="56" t="s">
        <v>7</v>
      </c>
      <c r="BZ26" s="57">
        <v>112272.69</v>
      </c>
      <c r="CA26" s="56" t="s">
        <v>7</v>
      </c>
      <c r="CB26" s="57">
        <v>1214.95</v>
      </c>
      <c r="CC26" s="56" t="s">
        <v>7</v>
      </c>
      <c r="CD26" s="56">
        <v>0</v>
      </c>
      <c r="CE26" s="56" t="s">
        <v>7</v>
      </c>
      <c r="CF26" s="57">
        <v>-23405.03</v>
      </c>
      <c r="CG26" s="56" t="s">
        <v>7</v>
      </c>
      <c r="CH26" s="57">
        <v>-23405.03</v>
      </c>
      <c r="CI26" s="56" t="s">
        <v>7</v>
      </c>
      <c r="CJ26" s="57">
        <v>-22190.09</v>
      </c>
      <c r="CK26" s="56" t="s">
        <v>7</v>
      </c>
      <c r="CL26" s="56">
        <v>0</v>
      </c>
      <c r="CM26" s="56" t="s">
        <v>7</v>
      </c>
      <c r="CN26" s="56">
        <v>0</v>
      </c>
      <c r="CO26" s="56" t="s">
        <v>7</v>
      </c>
      <c r="CP26" s="56">
        <v>0</v>
      </c>
      <c r="CQ26" s="56" t="s">
        <v>7</v>
      </c>
      <c r="CR26" s="58">
        <v>117783.69</v>
      </c>
      <c r="CS26" s="56" t="s">
        <v>7</v>
      </c>
      <c r="CT26" s="57">
        <v>117783.69</v>
      </c>
      <c r="CU26" s="56" t="s">
        <v>7</v>
      </c>
      <c r="CV26" s="57">
        <v>207866.29</v>
      </c>
      <c r="CW26" s="56" t="s">
        <v>7</v>
      </c>
      <c r="CX26" s="57">
        <v>281183.57</v>
      </c>
      <c r="CY26" s="56" t="s">
        <v>7</v>
      </c>
    </row>
    <row r="27" spans="1:103" ht="14.25" x14ac:dyDescent="0.45">
      <c r="A27" s="55" t="s">
        <v>191</v>
      </c>
      <c r="B27" s="55" t="s">
        <v>263</v>
      </c>
      <c r="C27" s="54" t="str">
        <f>'Correspondance tables'!K15</f>
        <v>ISIC 22</v>
      </c>
      <c r="D27" s="54" t="str">
        <f>VLOOKUP(C27, 'Correspondance tables'!$O$3:$P$73, 2, FALSE)</f>
        <v>ISIC 22</v>
      </c>
      <c r="E27" s="60">
        <v>2700.56</v>
      </c>
      <c r="F27" s="60">
        <v>75.11</v>
      </c>
      <c r="G27" s="60">
        <v>121.12</v>
      </c>
      <c r="H27" s="60">
        <v>444.39</v>
      </c>
      <c r="I27" s="60">
        <v>16112.63</v>
      </c>
      <c r="J27" s="60">
        <v>2734.43</v>
      </c>
      <c r="K27" s="60">
        <v>1118.6400000000001</v>
      </c>
      <c r="L27" s="60">
        <v>3507.22</v>
      </c>
      <c r="M27" s="60">
        <v>1403.7</v>
      </c>
      <c r="N27" s="60">
        <v>1485.32</v>
      </c>
      <c r="O27" s="60">
        <v>7834.81</v>
      </c>
      <c r="P27" s="60">
        <v>3476.24</v>
      </c>
      <c r="Q27" s="60">
        <v>40025.03</v>
      </c>
      <c r="R27" s="60">
        <v>2394.9899999999998</v>
      </c>
      <c r="S27" s="60">
        <v>1441.74</v>
      </c>
      <c r="T27" s="60">
        <v>6055.49</v>
      </c>
      <c r="U27" s="60">
        <v>3905.26</v>
      </c>
      <c r="V27" s="60">
        <v>7403.38</v>
      </c>
      <c r="W27" s="60">
        <v>12296.08</v>
      </c>
      <c r="X27" s="60">
        <v>36008.230000000003</v>
      </c>
      <c r="Y27" s="60">
        <v>3858.95</v>
      </c>
      <c r="Z27" s="60">
        <v>5107.51</v>
      </c>
      <c r="AA27" s="60">
        <v>2940.17</v>
      </c>
      <c r="AB27" s="60">
        <v>1050.24</v>
      </c>
      <c r="AC27" s="60">
        <v>150.1</v>
      </c>
      <c r="AD27" s="60">
        <v>1321.65</v>
      </c>
      <c r="AE27" s="60">
        <v>36602.379999999997</v>
      </c>
      <c r="AF27" s="60">
        <v>4389.0200000000004</v>
      </c>
      <c r="AG27" s="60">
        <v>5959.29</v>
      </c>
      <c r="AH27" s="60">
        <v>4535.43</v>
      </c>
      <c r="AI27" s="60">
        <v>4429.41</v>
      </c>
      <c r="AJ27" s="60">
        <v>127.73</v>
      </c>
      <c r="AK27" s="60">
        <v>196.02</v>
      </c>
      <c r="AL27" s="60">
        <v>1554.79</v>
      </c>
      <c r="AM27" s="60">
        <v>167.74</v>
      </c>
      <c r="AN27" s="60">
        <v>818.09</v>
      </c>
      <c r="AO27" s="60">
        <v>312.81</v>
      </c>
      <c r="AP27" s="60">
        <v>332.8</v>
      </c>
      <c r="AQ27" s="60">
        <v>966.29</v>
      </c>
      <c r="AR27" s="51">
        <v>579</v>
      </c>
      <c r="AS27" s="60">
        <v>480.05</v>
      </c>
      <c r="AT27" s="60">
        <v>212.07</v>
      </c>
      <c r="AU27" s="60">
        <v>193.49</v>
      </c>
      <c r="AV27" s="60">
        <v>1264.1600000000001</v>
      </c>
      <c r="AW27" s="60">
        <v>796.1</v>
      </c>
      <c r="AX27" s="60">
        <v>1205.9100000000001</v>
      </c>
      <c r="AY27" s="60">
        <v>310.02</v>
      </c>
      <c r="AZ27" s="60">
        <v>318.77</v>
      </c>
      <c r="BA27" s="60">
        <v>406.85</v>
      </c>
      <c r="BB27" s="60">
        <v>443.88</v>
      </c>
      <c r="BC27" s="60">
        <v>45.49</v>
      </c>
      <c r="BD27" s="60">
        <v>148.80000000000001</v>
      </c>
      <c r="BE27" s="60">
        <v>3425.25</v>
      </c>
      <c r="BF27" s="60">
        <v>918.79</v>
      </c>
      <c r="BG27" s="60">
        <v>400.82</v>
      </c>
      <c r="BH27" s="60">
        <v>2444.67</v>
      </c>
      <c r="BI27" s="60">
        <v>600.54</v>
      </c>
      <c r="BJ27" s="60">
        <v>543.08000000000004</v>
      </c>
      <c r="BK27" s="60">
        <v>201.03</v>
      </c>
      <c r="BL27" s="60">
        <v>193.96</v>
      </c>
      <c r="BM27" s="60">
        <v>312.93</v>
      </c>
      <c r="BN27" s="60">
        <v>468.53</v>
      </c>
      <c r="BO27" s="60">
        <v>0.05</v>
      </c>
      <c r="BP27" s="53">
        <v>0</v>
      </c>
      <c r="BQ27" s="51" t="s">
        <v>7</v>
      </c>
      <c r="BR27" s="60">
        <v>241279.01</v>
      </c>
      <c r="BS27" s="51" t="s">
        <v>7</v>
      </c>
      <c r="BT27" s="60">
        <v>24823.65</v>
      </c>
      <c r="BU27" s="51" t="s">
        <v>7</v>
      </c>
      <c r="BV27" s="60">
        <v>0.13</v>
      </c>
      <c r="BW27" s="51" t="s">
        <v>7</v>
      </c>
      <c r="BX27" s="60">
        <v>102.54</v>
      </c>
      <c r="BY27" s="51" t="s">
        <v>7</v>
      </c>
      <c r="BZ27" s="60">
        <v>24926.32</v>
      </c>
      <c r="CA27" s="51" t="s">
        <v>7</v>
      </c>
      <c r="CB27" s="60">
        <v>2583.73</v>
      </c>
      <c r="CC27" s="51" t="s">
        <v>7</v>
      </c>
      <c r="CD27" s="51">
        <v>0</v>
      </c>
      <c r="CE27" s="51" t="s">
        <v>7</v>
      </c>
      <c r="CF27" s="60">
        <v>2703.53</v>
      </c>
      <c r="CG27" s="51" t="s">
        <v>7</v>
      </c>
      <c r="CH27" s="60">
        <v>2703.53</v>
      </c>
      <c r="CI27" s="51" t="s">
        <v>7</v>
      </c>
      <c r="CJ27" s="60">
        <v>5287.26</v>
      </c>
      <c r="CK27" s="51" t="s">
        <v>7</v>
      </c>
      <c r="CL27" s="51">
        <v>0</v>
      </c>
      <c r="CM27" s="51" t="s">
        <v>7</v>
      </c>
      <c r="CN27" s="51">
        <v>0</v>
      </c>
      <c r="CO27" s="51" t="s">
        <v>7</v>
      </c>
      <c r="CP27" s="51">
        <v>0</v>
      </c>
      <c r="CQ27" s="51" t="s">
        <v>7</v>
      </c>
      <c r="CR27" s="61">
        <v>39058.910000000003</v>
      </c>
      <c r="CS27" s="51" t="s">
        <v>7</v>
      </c>
      <c r="CT27" s="60">
        <v>39058.910000000003</v>
      </c>
      <c r="CU27" s="51" t="s">
        <v>7</v>
      </c>
      <c r="CV27" s="60">
        <v>69272.490000000005</v>
      </c>
      <c r="CW27" s="51" t="s">
        <v>7</v>
      </c>
      <c r="CX27" s="60">
        <v>310551.5</v>
      </c>
      <c r="CY27" s="51" t="s">
        <v>7</v>
      </c>
    </row>
    <row r="28" spans="1:103" ht="14.25" x14ac:dyDescent="0.45">
      <c r="A28" s="55" t="s">
        <v>191</v>
      </c>
      <c r="B28" s="55" t="s">
        <v>262</v>
      </c>
      <c r="C28" s="54" t="str">
        <f>'Correspondance tables'!K16</f>
        <v>ISIC 23</v>
      </c>
      <c r="D28" s="54" t="str">
        <f>VLOOKUP(C28, 'Correspondance tables'!$O$3:$P$73, 2, FALSE)</f>
        <v>ISIC 23</v>
      </c>
      <c r="E28" s="57">
        <v>1382.25</v>
      </c>
      <c r="F28" s="57">
        <v>46.72</v>
      </c>
      <c r="G28" s="57">
        <v>60.88</v>
      </c>
      <c r="H28" s="57">
        <v>1184.6500000000001</v>
      </c>
      <c r="I28" s="57">
        <v>5086.17</v>
      </c>
      <c r="J28" s="57">
        <v>364.97</v>
      </c>
      <c r="K28" s="57">
        <v>1624.18</v>
      </c>
      <c r="L28" s="57">
        <v>137.13</v>
      </c>
      <c r="M28" s="57">
        <v>28.56</v>
      </c>
      <c r="N28" s="57">
        <v>145.19999999999999</v>
      </c>
      <c r="O28" s="57">
        <v>2258.12</v>
      </c>
      <c r="P28" s="57">
        <v>815.4</v>
      </c>
      <c r="Q28" s="57">
        <v>1710.53</v>
      </c>
      <c r="R28" s="57">
        <v>24856.39</v>
      </c>
      <c r="S28" s="57">
        <v>2367.88</v>
      </c>
      <c r="T28" s="57">
        <v>2808.96</v>
      </c>
      <c r="U28" s="57">
        <v>1378.53</v>
      </c>
      <c r="V28" s="57">
        <v>2080.66</v>
      </c>
      <c r="W28" s="57">
        <v>1829.59</v>
      </c>
      <c r="X28" s="57">
        <v>5497.95</v>
      </c>
      <c r="Y28" s="57">
        <v>918.38</v>
      </c>
      <c r="Z28" s="57">
        <v>1443.95</v>
      </c>
      <c r="AA28" s="57">
        <v>735.57</v>
      </c>
      <c r="AB28" s="57">
        <v>1814.61</v>
      </c>
      <c r="AC28" s="57">
        <v>256.47000000000003</v>
      </c>
      <c r="AD28" s="57">
        <v>632.01</v>
      </c>
      <c r="AE28" s="57">
        <v>87914.99</v>
      </c>
      <c r="AF28" s="57">
        <v>915.23</v>
      </c>
      <c r="AG28" s="57">
        <v>1897.84</v>
      </c>
      <c r="AH28" s="57">
        <v>728.6</v>
      </c>
      <c r="AI28" s="57">
        <v>448.2</v>
      </c>
      <c r="AJ28" s="57">
        <v>54.34</v>
      </c>
      <c r="AK28" s="57">
        <v>18.46</v>
      </c>
      <c r="AL28" s="57">
        <v>282.95</v>
      </c>
      <c r="AM28" s="57">
        <v>7.5</v>
      </c>
      <c r="AN28" s="57">
        <v>1075.01</v>
      </c>
      <c r="AO28" s="57">
        <v>22.22</v>
      </c>
      <c r="AP28" s="57">
        <v>24.35</v>
      </c>
      <c r="AQ28" s="57">
        <v>254.77</v>
      </c>
      <c r="AR28" s="57">
        <v>76.150000000000006</v>
      </c>
      <c r="AS28" s="57">
        <v>56.31</v>
      </c>
      <c r="AT28" s="57">
        <v>2.5</v>
      </c>
      <c r="AU28" s="57">
        <v>17.32</v>
      </c>
      <c r="AV28" s="57">
        <v>2703.48</v>
      </c>
      <c r="AW28" s="57">
        <v>212.95</v>
      </c>
      <c r="AX28" s="57">
        <v>314.2</v>
      </c>
      <c r="AY28" s="57">
        <v>334.87</v>
      </c>
      <c r="AZ28" s="57">
        <v>73.97</v>
      </c>
      <c r="BA28" s="57">
        <v>103.15</v>
      </c>
      <c r="BB28" s="57">
        <v>136.32</v>
      </c>
      <c r="BC28" s="57">
        <v>22.68</v>
      </c>
      <c r="BD28" s="57">
        <v>5.94</v>
      </c>
      <c r="BE28" s="57">
        <v>1157.92</v>
      </c>
      <c r="BF28" s="57">
        <v>773.32</v>
      </c>
      <c r="BG28" s="57">
        <v>634.67999999999995</v>
      </c>
      <c r="BH28" s="57">
        <v>895.5</v>
      </c>
      <c r="BI28" s="57">
        <v>131.25</v>
      </c>
      <c r="BJ28" s="57">
        <v>262.77999999999997</v>
      </c>
      <c r="BK28" s="57">
        <v>179.68</v>
      </c>
      <c r="BL28" s="57">
        <v>176.75</v>
      </c>
      <c r="BM28" s="57">
        <v>86.34</v>
      </c>
      <c r="BN28" s="57">
        <v>486.67</v>
      </c>
      <c r="BO28" s="56">
        <v>0</v>
      </c>
      <c r="BP28" s="59">
        <v>0</v>
      </c>
      <c r="BQ28" s="56" t="s">
        <v>7</v>
      </c>
      <c r="BR28" s="57">
        <v>163954.92000000001</v>
      </c>
      <c r="BS28" s="56" t="s">
        <v>7</v>
      </c>
      <c r="BT28" s="57">
        <v>16655.2</v>
      </c>
      <c r="BU28" s="56" t="s">
        <v>7</v>
      </c>
      <c r="BV28" s="56">
        <v>0</v>
      </c>
      <c r="BW28" s="56" t="s">
        <v>7</v>
      </c>
      <c r="BX28" s="56">
        <v>0</v>
      </c>
      <c r="BY28" s="56" t="s">
        <v>7</v>
      </c>
      <c r="BZ28" s="57">
        <v>16655.2</v>
      </c>
      <c r="CA28" s="56" t="s">
        <v>7</v>
      </c>
      <c r="CB28" s="57">
        <v>4821.66</v>
      </c>
      <c r="CC28" s="56" t="s">
        <v>7</v>
      </c>
      <c r="CD28" s="56">
        <v>0</v>
      </c>
      <c r="CE28" s="56" t="s">
        <v>7</v>
      </c>
      <c r="CF28" s="57">
        <v>-5605.47</v>
      </c>
      <c r="CG28" s="56" t="s">
        <v>7</v>
      </c>
      <c r="CH28" s="57">
        <v>-5605.47</v>
      </c>
      <c r="CI28" s="56" t="s">
        <v>7</v>
      </c>
      <c r="CJ28" s="57">
        <v>-783.81</v>
      </c>
      <c r="CK28" s="56" t="s">
        <v>7</v>
      </c>
      <c r="CL28" s="56">
        <v>0</v>
      </c>
      <c r="CM28" s="56" t="s">
        <v>7</v>
      </c>
      <c r="CN28" s="56">
        <v>0</v>
      </c>
      <c r="CO28" s="56" t="s">
        <v>7</v>
      </c>
      <c r="CP28" s="56">
        <v>0</v>
      </c>
      <c r="CQ28" s="56" t="s">
        <v>7</v>
      </c>
      <c r="CR28" s="58">
        <v>20971.77</v>
      </c>
      <c r="CS28" s="56" t="s">
        <v>7</v>
      </c>
      <c r="CT28" s="57">
        <v>20971.77</v>
      </c>
      <c r="CU28" s="56" t="s">
        <v>7</v>
      </c>
      <c r="CV28" s="57">
        <v>36843.17</v>
      </c>
      <c r="CW28" s="56" t="s">
        <v>7</v>
      </c>
      <c r="CX28" s="57">
        <v>200798.09</v>
      </c>
      <c r="CY28" s="56" t="s">
        <v>7</v>
      </c>
    </row>
    <row r="29" spans="1:103" ht="14.25" x14ac:dyDescent="0.45">
      <c r="A29" s="55" t="s">
        <v>191</v>
      </c>
      <c r="B29" s="55" t="s">
        <v>261</v>
      </c>
      <c r="C29" s="54" t="str">
        <f>'Correspondance tables'!K17</f>
        <v>ISIC 24</v>
      </c>
      <c r="D29" s="54" t="str">
        <f>VLOOKUP(C29, 'Correspondance tables'!$O$3:$P$73, 2, FALSE)</f>
        <v>ISIC 24</v>
      </c>
      <c r="E29" s="60">
        <v>161.91</v>
      </c>
      <c r="F29" s="60">
        <v>23.49</v>
      </c>
      <c r="G29" s="60">
        <v>6.5</v>
      </c>
      <c r="H29" s="60">
        <v>938.26</v>
      </c>
      <c r="I29" s="60">
        <v>1076.25</v>
      </c>
      <c r="J29" s="60">
        <v>224.52</v>
      </c>
      <c r="K29" s="60">
        <v>412.61</v>
      </c>
      <c r="L29" s="60">
        <v>402.15</v>
      </c>
      <c r="M29" s="60">
        <v>174.61</v>
      </c>
      <c r="N29" s="60">
        <v>436.21</v>
      </c>
      <c r="O29" s="60">
        <v>4602.3500000000004</v>
      </c>
      <c r="P29" s="60">
        <v>672.9</v>
      </c>
      <c r="Q29" s="60">
        <v>2321.9899999999998</v>
      </c>
      <c r="R29" s="60">
        <v>2543.15</v>
      </c>
      <c r="S29" s="51">
        <v>106815</v>
      </c>
      <c r="T29" s="60">
        <v>63775.839999999997</v>
      </c>
      <c r="U29" s="60">
        <v>4360.92</v>
      </c>
      <c r="V29" s="60">
        <v>21574.89</v>
      </c>
      <c r="W29" s="60">
        <v>34601.42</v>
      </c>
      <c r="X29" s="60">
        <v>36365.199999999997</v>
      </c>
      <c r="Y29" s="60">
        <v>8103.49</v>
      </c>
      <c r="Z29" s="60">
        <v>6906.87</v>
      </c>
      <c r="AA29" s="60">
        <v>6648.69</v>
      </c>
      <c r="AB29" s="60">
        <v>1077.6600000000001</v>
      </c>
      <c r="AC29" s="51">
        <v>291</v>
      </c>
      <c r="AD29" s="60">
        <v>2888.64</v>
      </c>
      <c r="AE29" s="60">
        <v>21765.49</v>
      </c>
      <c r="AF29" s="60">
        <v>682.75</v>
      </c>
      <c r="AG29" s="60">
        <v>1637.75</v>
      </c>
      <c r="AH29" s="60">
        <v>276.83999999999997</v>
      </c>
      <c r="AI29" s="60">
        <v>538.45000000000005</v>
      </c>
      <c r="AJ29" s="60">
        <v>11.04</v>
      </c>
      <c r="AK29" s="60">
        <v>3.54</v>
      </c>
      <c r="AL29" s="60">
        <v>293.12</v>
      </c>
      <c r="AM29" s="60">
        <v>5.58</v>
      </c>
      <c r="AN29" s="60">
        <v>45.26</v>
      </c>
      <c r="AO29" s="60">
        <v>60.79</v>
      </c>
      <c r="AP29" s="60">
        <v>25.17</v>
      </c>
      <c r="AQ29" s="60">
        <v>210.16</v>
      </c>
      <c r="AR29" s="60">
        <v>56.53</v>
      </c>
      <c r="AS29" s="60">
        <v>19.48</v>
      </c>
      <c r="AT29" s="60">
        <v>35.32</v>
      </c>
      <c r="AU29" s="60">
        <v>8.33</v>
      </c>
      <c r="AV29" s="51">
        <v>748</v>
      </c>
      <c r="AW29" s="60">
        <v>196.6</v>
      </c>
      <c r="AX29" s="60">
        <v>933.04</v>
      </c>
      <c r="AY29" s="60">
        <v>187.14</v>
      </c>
      <c r="AZ29" s="60">
        <v>74.19</v>
      </c>
      <c r="BA29" s="60">
        <v>158.09</v>
      </c>
      <c r="BB29" s="60">
        <v>159.01</v>
      </c>
      <c r="BC29" s="60">
        <v>11.22</v>
      </c>
      <c r="BD29" s="60">
        <v>0.79</v>
      </c>
      <c r="BE29" s="60">
        <v>371.93</v>
      </c>
      <c r="BF29" s="60">
        <v>176.83</v>
      </c>
      <c r="BG29" s="60">
        <v>46.35</v>
      </c>
      <c r="BH29" s="60">
        <v>1016.54</v>
      </c>
      <c r="BI29" s="60">
        <v>2.93</v>
      </c>
      <c r="BJ29" s="60">
        <v>93.86</v>
      </c>
      <c r="BK29" s="60">
        <v>10.5</v>
      </c>
      <c r="BL29" s="60">
        <v>11.29</v>
      </c>
      <c r="BM29" s="60">
        <v>192.89</v>
      </c>
      <c r="BN29" s="60">
        <v>84.65</v>
      </c>
      <c r="BO29" s="51">
        <v>0</v>
      </c>
      <c r="BP29" s="53">
        <v>0</v>
      </c>
      <c r="BQ29" s="51" t="s">
        <v>7</v>
      </c>
      <c r="BR29" s="60">
        <v>337557.96</v>
      </c>
      <c r="BS29" s="51" t="s">
        <v>7</v>
      </c>
      <c r="BT29" s="60">
        <v>191.56</v>
      </c>
      <c r="BU29" s="51" t="s">
        <v>7</v>
      </c>
      <c r="BV29" s="51">
        <v>0</v>
      </c>
      <c r="BW29" s="51" t="s">
        <v>7</v>
      </c>
      <c r="BX29" s="60">
        <v>2.57</v>
      </c>
      <c r="BY29" s="51" t="s">
        <v>7</v>
      </c>
      <c r="BZ29" s="60">
        <v>194.13</v>
      </c>
      <c r="CA29" s="51" t="s">
        <v>7</v>
      </c>
      <c r="CB29" s="60">
        <v>2672.81</v>
      </c>
      <c r="CC29" s="51" t="s">
        <v>7</v>
      </c>
      <c r="CD29" s="60">
        <v>1544.55</v>
      </c>
      <c r="CE29" s="51" t="s">
        <v>7</v>
      </c>
      <c r="CF29" s="60">
        <v>2782.28</v>
      </c>
      <c r="CG29" s="51" t="s">
        <v>7</v>
      </c>
      <c r="CH29" s="60">
        <v>4326.83</v>
      </c>
      <c r="CI29" s="51" t="s">
        <v>7</v>
      </c>
      <c r="CJ29" s="60">
        <v>6999.64</v>
      </c>
      <c r="CK29" s="51" t="s">
        <v>7</v>
      </c>
      <c r="CL29" s="51">
        <v>0</v>
      </c>
      <c r="CM29" s="51" t="s">
        <v>7</v>
      </c>
      <c r="CN29" s="51">
        <v>0</v>
      </c>
      <c r="CO29" s="51" t="s">
        <v>7</v>
      </c>
      <c r="CP29" s="51">
        <v>0</v>
      </c>
      <c r="CQ29" s="51" t="s">
        <v>7</v>
      </c>
      <c r="CR29" s="61">
        <v>67367.81</v>
      </c>
      <c r="CS29" s="51" t="s">
        <v>7</v>
      </c>
      <c r="CT29" s="60">
        <v>67367.81</v>
      </c>
      <c r="CU29" s="51" t="s">
        <v>7</v>
      </c>
      <c r="CV29" s="60">
        <v>74561.58</v>
      </c>
      <c r="CW29" s="51" t="s">
        <v>7</v>
      </c>
      <c r="CX29" s="60">
        <v>412119.53</v>
      </c>
      <c r="CY29" s="51" t="s">
        <v>7</v>
      </c>
    </row>
    <row r="30" spans="1:103" ht="14.25" x14ac:dyDescent="0.45">
      <c r="A30" s="55" t="s">
        <v>191</v>
      </c>
      <c r="B30" s="55" t="s">
        <v>260</v>
      </c>
      <c r="C30" s="54" t="str">
        <f>'Correspondance tables'!K18</f>
        <v>ISIC 25</v>
      </c>
      <c r="D30" s="54" t="str">
        <f>VLOOKUP(C30, 'Correspondance tables'!$O$3:$P$73, 2, FALSE)</f>
        <v>ISIC 25</v>
      </c>
      <c r="E30" s="57">
        <v>2000.56</v>
      </c>
      <c r="F30" s="57">
        <v>126.98</v>
      </c>
      <c r="G30" s="57">
        <v>98.22</v>
      </c>
      <c r="H30" s="57">
        <v>1488.38</v>
      </c>
      <c r="I30" s="57">
        <v>7047.05</v>
      </c>
      <c r="J30" s="57">
        <v>1021.83</v>
      </c>
      <c r="K30" s="57">
        <v>1687.36</v>
      </c>
      <c r="L30" s="57">
        <v>983.98</v>
      </c>
      <c r="M30" s="57">
        <v>412.46</v>
      </c>
      <c r="N30" s="57">
        <v>1564.83</v>
      </c>
      <c r="O30" s="57">
        <v>3476.17</v>
      </c>
      <c r="P30" s="57">
        <v>830.97</v>
      </c>
      <c r="Q30" s="57">
        <v>4193.91</v>
      </c>
      <c r="R30" s="57">
        <v>2104.16</v>
      </c>
      <c r="S30" s="57">
        <v>10124.620000000001</v>
      </c>
      <c r="T30" s="57">
        <v>81828.27</v>
      </c>
      <c r="U30" s="57">
        <v>5667.01</v>
      </c>
      <c r="V30" s="57">
        <v>11791.83</v>
      </c>
      <c r="W30" s="57">
        <v>59899.17</v>
      </c>
      <c r="X30" s="57">
        <v>46261.75</v>
      </c>
      <c r="Y30" s="57">
        <v>11951.6</v>
      </c>
      <c r="Z30" s="57">
        <v>6360.99</v>
      </c>
      <c r="AA30" s="57">
        <v>10716.61</v>
      </c>
      <c r="AB30" s="57">
        <v>3609.91</v>
      </c>
      <c r="AC30" s="57">
        <v>652.87</v>
      </c>
      <c r="AD30" s="57">
        <v>3576.13</v>
      </c>
      <c r="AE30" s="57">
        <v>60252.02</v>
      </c>
      <c r="AF30" s="57">
        <v>2150.88</v>
      </c>
      <c r="AG30" s="57">
        <v>2888.07</v>
      </c>
      <c r="AH30" s="57">
        <v>942.73</v>
      </c>
      <c r="AI30" s="57">
        <v>1503.26</v>
      </c>
      <c r="AJ30" s="57">
        <v>356.49</v>
      </c>
      <c r="AK30" s="57">
        <v>71.010000000000005</v>
      </c>
      <c r="AL30" s="57">
        <v>1195.54</v>
      </c>
      <c r="AM30" s="57">
        <v>56.03</v>
      </c>
      <c r="AN30" s="57">
        <v>844.09</v>
      </c>
      <c r="AO30" s="57">
        <v>103.53</v>
      </c>
      <c r="AP30" s="57">
        <v>93.66</v>
      </c>
      <c r="AQ30" s="57">
        <v>643.15</v>
      </c>
      <c r="AR30" s="57">
        <v>476.46</v>
      </c>
      <c r="AS30" s="57">
        <v>159.91</v>
      </c>
      <c r="AT30" s="57">
        <v>86.83</v>
      </c>
      <c r="AU30" s="57">
        <v>86.21</v>
      </c>
      <c r="AV30" s="57">
        <v>1815.88</v>
      </c>
      <c r="AW30" s="57">
        <v>537.29999999999995</v>
      </c>
      <c r="AX30" s="57">
        <v>1473.05</v>
      </c>
      <c r="AY30" s="56">
        <v>236</v>
      </c>
      <c r="AZ30" s="57">
        <v>257.67</v>
      </c>
      <c r="BA30" s="57">
        <v>219.6</v>
      </c>
      <c r="BB30" s="57">
        <v>473.06</v>
      </c>
      <c r="BC30" s="57">
        <v>59.98</v>
      </c>
      <c r="BD30" s="57">
        <v>66.209999999999994</v>
      </c>
      <c r="BE30" s="57">
        <v>2928.82</v>
      </c>
      <c r="BF30" s="57">
        <v>4289.7</v>
      </c>
      <c r="BG30" s="57">
        <v>495.74</v>
      </c>
      <c r="BH30" s="57">
        <v>574.55999999999995</v>
      </c>
      <c r="BI30" s="57">
        <v>241.18</v>
      </c>
      <c r="BJ30" s="57">
        <v>208.33</v>
      </c>
      <c r="BK30" s="57">
        <v>168.6</v>
      </c>
      <c r="BL30" s="57">
        <v>120.38</v>
      </c>
      <c r="BM30" s="57">
        <v>297.68</v>
      </c>
      <c r="BN30" s="57">
        <v>268.26</v>
      </c>
      <c r="BO30" s="56">
        <v>0</v>
      </c>
      <c r="BP30" s="59">
        <v>0</v>
      </c>
      <c r="BQ30" s="56" t="s">
        <v>7</v>
      </c>
      <c r="BR30" s="57">
        <v>366119.48</v>
      </c>
      <c r="BS30" s="56" t="s">
        <v>7</v>
      </c>
      <c r="BT30" s="57">
        <v>19768.189999999999</v>
      </c>
      <c r="BU30" s="56" t="s">
        <v>7</v>
      </c>
      <c r="BV30" s="57">
        <v>0.3</v>
      </c>
      <c r="BW30" s="56" t="s">
        <v>7</v>
      </c>
      <c r="BX30" s="57">
        <v>114.54</v>
      </c>
      <c r="BY30" s="56" t="s">
        <v>7</v>
      </c>
      <c r="BZ30" s="57">
        <v>19883.03</v>
      </c>
      <c r="CA30" s="56" t="s">
        <v>7</v>
      </c>
      <c r="CB30" s="57">
        <v>56362.04</v>
      </c>
      <c r="CC30" s="56" t="s">
        <v>7</v>
      </c>
      <c r="CD30" s="56">
        <v>0</v>
      </c>
      <c r="CE30" s="56" t="s">
        <v>7</v>
      </c>
      <c r="CF30" s="57">
        <v>7785.91</v>
      </c>
      <c r="CG30" s="56" t="s">
        <v>7</v>
      </c>
      <c r="CH30" s="57">
        <v>7785.91</v>
      </c>
      <c r="CI30" s="56" t="s">
        <v>7</v>
      </c>
      <c r="CJ30" s="57">
        <v>64147.95</v>
      </c>
      <c r="CK30" s="56" t="s">
        <v>7</v>
      </c>
      <c r="CL30" s="56">
        <v>0</v>
      </c>
      <c r="CM30" s="56" t="s">
        <v>7</v>
      </c>
      <c r="CN30" s="56">
        <v>0</v>
      </c>
      <c r="CO30" s="56" t="s">
        <v>7</v>
      </c>
      <c r="CP30" s="56">
        <v>0</v>
      </c>
      <c r="CQ30" s="56" t="s">
        <v>7</v>
      </c>
      <c r="CR30" s="58">
        <v>48282.39</v>
      </c>
      <c r="CS30" s="56" t="s">
        <v>7</v>
      </c>
      <c r="CT30" s="57">
        <v>48282.39</v>
      </c>
      <c r="CU30" s="56" t="s">
        <v>7</v>
      </c>
      <c r="CV30" s="57">
        <v>132313.37</v>
      </c>
      <c r="CW30" s="56" t="s">
        <v>7</v>
      </c>
      <c r="CX30" s="57">
        <v>498432.85</v>
      </c>
      <c r="CY30" s="56" t="s">
        <v>7</v>
      </c>
    </row>
    <row r="31" spans="1:103" ht="14.25" x14ac:dyDescent="0.45">
      <c r="A31" s="55" t="s">
        <v>191</v>
      </c>
      <c r="B31" s="55" t="s">
        <v>259</v>
      </c>
      <c r="C31" s="54" t="str">
        <f>'Correspondance tables'!K19</f>
        <v>ISIC 26</v>
      </c>
      <c r="D31" s="54" t="str">
        <f>VLOOKUP(C31, 'Correspondance tables'!$O$3:$P$73, 2, FALSE)</f>
        <v>ISIC 26</v>
      </c>
      <c r="E31" s="60">
        <v>114.4</v>
      </c>
      <c r="F31" s="60">
        <v>19.399999999999999</v>
      </c>
      <c r="G31" s="60">
        <v>39.15</v>
      </c>
      <c r="H31" s="60">
        <v>209.39</v>
      </c>
      <c r="I31" s="60">
        <v>520.9</v>
      </c>
      <c r="J31" s="60">
        <v>84.17</v>
      </c>
      <c r="K31" s="60">
        <v>95.43</v>
      </c>
      <c r="L31" s="60">
        <v>161.91999999999999</v>
      </c>
      <c r="M31" s="60">
        <v>437.65</v>
      </c>
      <c r="N31" s="60">
        <v>223.15</v>
      </c>
      <c r="O31" s="60">
        <v>589.80999999999995</v>
      </c>
      <c r="P31" s="60">
        <v>571.58000000000004</v>
      </c>
      <c r="Q31" s="60">
        <v>430.51</v>
      </c>
      <c r="R31" s="60">
        <v>300.68</v>
      </c>
      <c r="S31" s="60">
        <v>403.81</v>
      </c>
      <c r="T31" s="60">
        <v>1380.3</v>
      </c>
      <c r="U31" s="60">
        <v>59176.63</v>
      </c>
      <c r="V31" s="60">
        <v>8987.09</v>
      </c>
      <c r="W31" s="60">
        <v>8127.95</v>
      </c>
      <c r="X31" s="60">
        <v>8737.7900000000009</v>
      </c>
      <c r="Y31" s="60">
        <v>6823.82</v>
      </c>
      <c r="Z31" s="60">
        <v>2420.61</v>
      </c>
      <c r="AA31" s="60">
        <v>4232.92</v>
      </c>
      <c r="AB31" s="60">
        <v>2197.98</v>
      </c>
      <c r="AC31" s="60">
        <v>240.34</v>
      </c>
      <c r="AD31" s="60">
        <v>288.77</v>
      </c>
      <c r="AE31" s="60">
        <v>6352.02</v>
      </c>
      <c r="AF31" s="60">
        <v>640.4</v>
      </c>
      <c r="AG31" s="60">
        <v>3323.6</v>
      </c>
      <c r="AH31" s="60">
        <v>962.77</v>
      </c>
      <c r="AI31" s="60">
        <v>562.49</v>
      </c>
      <c r="AJ31" s="60">
        <v>84.51</v>
      </c>
      <c r="AK31" s="60">
        <v>134.5</v>
      </c>
      <c r="AL31" s="60">
        <v>689.49</v>
      </c>
      <c r="AM31" s="60">
        <v>329.33</v>
      </c>
      <c r="AN31" s="60">
        <v>524.19000000000005</v>
      </c>
      <c r="AO31" s="60">
        <v>702.13</v>
      </c>
      <c r="AP31" s="60">
        <v>2371.36</v>
      </c>
      <c r="AQ31" s="60">
        <v>9855.51</v>
      </c>
      <c r="AR31" s="60">
        <v>6267.87</v>
      </c>
      <c r="AS31" s="60">
        <v>708.79</v>
      </c>
      <c r="AT31" s="60">
        <v>245.07</v>
      </c>
      <c r="AU31" s="60">
        <v>235.16</v>
      </c>
      <c r="AV31" s="60">
        <v>383.66</v>
      </c>
      <c r="AW31" s="60">
        <v>1155.98</v>
      </c>
      <c r="AX31" s="60">
        <v>2529.04</v>
      </c>
      <c r="AY31" s="60">
        <v>2367.35</v>
      </c>
      <c r="AZ31" s="60">
        <v>307.12</v>
      </c>
      <c r="BA31" s="60">
        <v>866.9</v>
      </c>
      <c r="BB31" s="60">
        <v>556.22</v>
      </c>
      <c r="BC31" s="60">
        <v>221.75</v>
      </c>
      <c r="BD31" s="60">
        <v>125.03</v>
      </c>
      <c r="BE31" s="60">
        <v>1793.09</v>
      </c>
      <c r="BF31" s="60">
        <v>9309.91</v>
      </c>
      <c r="BG31" s="60">
        <v>2260.3000000000002</v>
      </c>
      <c r="BH31" s="60">
        <v>10481.81</v>
      </c>
      <c r="BI31" s="60">
        <v>1026.95</v>
      </c>
      <c r="BJ31" s="60">
        <v>874.36</v>
      </c>
      <c r="BK31" s="60">
        <v>325.89999999999998</v>
      </c>
      <c r="BL31" s="60">
        <v>273.86</v>
      </c>
      <c r="BM31" s="60">
        <v>1308.47</v>
      </c>
      <c r="BN31" s="60">
        <v>367.42</v>
      </c>
      <c r="BO31" s="51">
        <v>0</v>
      </c>
      <c r="BP31" s="53">
        <v>0</v>
      </c>
      <c r="BQ31" s="51" t="s">
        <v>7</v>
      </c>
      <c r="BR31" s="60">
        <v>177340.49</v>
      </c>
      <c r="BS31" s="51" t="s">
        <v>7</v>
      </c>
      <c r="BT31" s="60">
        <v>69404.58</v>
      </c>
      <c r="BU31" s="51" t="s">
        <v>7</v>
      </c>
      <c r="BV31" s="60">
        <v>5.48</v>
      </c>
      <c r="BW31" s="51" t="s">
        <v>7</v>
      </c>
      <c r="BX31" s="60">
        <v>1644.48</v>
      </c>
      <c r="BY31" s="51" t="s">
        <v>7</v>
      </c>
      <c r="BZ31" s="60">
        <v>71054.55</v>
      </c>
      <c r="CA31" s="51" t="s">
        <v>7</v>
      </c>
      <c r="CB31" s="60">
        <v>99402.78</v>
      </c>
      <c r="CC31" s="51" t="s">
        <v>7</v>
      </c>
      <c r="CD31" s="60">
        <v>28.8</v>
      </c>
      <c r="CE31" s="51" t="s">
        <v>7</v>
      </c>
      <c r="CF31" s="60">
        <v>4769.4799999999996</v>
      </c>
      <c r="CG31" s="51" t="s">
        <v>7</v>
      </c>
      <c r="CH31" s="60">
        <v>4798.28</v>
      </c>
      <c r="CI31" s="51" t="s">
        <v>7</v>
      </c>
      <c r="CJ31" s="60">
        <v>104201.06</v>
      </c>
      <c r="CK31" s="51" t="s">
        <v>7</v>
      </c>
      <c r="CL31" s="51">
        <v>0</v>
      </c>
      <c r="CM31" s="51" t="s">
        <v>7</v>
      </c>
      <c r="CN31" s="51">
        <v>0</v>
      </c>
      <c r="CO31" s="51" t="s">
        <v>7</v>
      </c>
      <c r="CP31" s="51">
        <v>0</v>
      </c>
      <c r="CQ31" s="51" t="s">
        <v>7</v>
      </c>
      <c r="CR31" s="61">
        <v>141137.9</v>
      </c>
      <c r="CS31" s="51" t="s">
        <v>7</v>
      </c>
      <c r="CT31" s="60">
        <v>141137.9</v>
      </c>
      <c r="CU31" s="51" t="s">
        <v>7</v>
      </c>
      <c r="CV31" s="60">
        <v>316393.52</v>
      </c>
      <c r="CW31" s="51" t="s">
        <v>7</v>
      </c>
      <c r="CX31" s="51">
        <v>493734</v>
      </c>
      <c r="CY31" s="51" t="s">
        <v>7</v>
      </c>
    </row>
    <row r="32" spans="1:103" ht="14.25" x14ac:dyDescent="0.45">
      <c r="A32" s="55" t="s">
        <v>191</v>
      </c>
      <c r="B32" s="55" t="s">
        <v>258</v>
      </c>
      <c r="C32" s="54" t="str">
        <f>'Correspondance tables'!K20</f>
        <v>ISIC 27</v>
      </c>
      <c r="D32" s="54" t="str">
        <f>VLOOKUP(C32, 'Correspondance tables'!$O$3:$P$73, 2, FALSE)</f>
        <v>ISIC 27</v>
      </c>
      <c r="E32" s="57">
        <v>293.32</v>
      </c>
      <c r="F32" s="57">
        <v>24.24</v>
      </c>
      <c r="G32" s="57">
        <v>34.909999999999997</v>
      </c>
      <c r="H32" s="57">
        <v>228.25</v>
      </c>
      <c r="I32" s="57">
        <v>796.51</v>
      </c>
      <c r="J32" s="57">
        <v>140.02000000000001</v>
      </c>
      <c r="K32" s="57">
        <v>133.80000000000001</v>
      </c>
      <c r="L32" s="57">
        <v>221.48</v>
      </c>
      <c r="M32" s="56">
        <v>77</v>
      </c>
      <c r="N32" s="57">
        <v>343.45</v>
      </c>
      <c r="O32" s="57">
        <v>702.74</v>
      </c>
      <c r="P32" s="57">
        <v>97.91</v>
      </c>
      <c r="Q32" s="57">
        <v>615.78</v>
      </c>
      <c r="R32" s="57">
        <v>386.47</v>
      </c>
      <c r="S32" s="57">
        <v>1240.78</v>
      </c>
      <c r="T32" s="57">
        <v>3257.96</v>
      </c>
      <c r="U32" s="57">
        <v>7290.31</v>
      </c>
      <c r="V32" s="57">
        <v>42636.74</v>
      </c>
      <c r="W32" s="57">
        <v>14508.26</v>
      </c>
      <c r="X32" s="57">
        <v>16937.330000000002</v>
      </c>
      <c r="Y32" s="57">
        <v>6019.07</v>
      </c>
      <c r="Z32" s="57">
        <v>1496.9</v>
      </c>
      <c r="AA32" s="57">
        <v>4639.21</v>
      </c>
      <c r="AB32" s="57">
        <v>6473.12</v>
      </c>
      <c r="AC32" s="57">
        <v>317.74</v>
      </c>
      <c r="AD32" s="57">
        <v>335.43</v>
      </c>
      <c r="AE32" s="57">
        <v>33967.15</v>
      </c>
      <c r="AF32" s="57">
        <v>1182.73</v>
      </c>
      <c r="AG32" s="57">
        <v>2117.39</v>
      </c>
      <c r="AH32" s="57">
        <v>944.13</v>
      </c>
      <c r="AI32" s="57">
        <v>999.17</v>
      </c>
      <c r="AJ32" s="57">
        <v>58.07</v>
      </c>
      <c r="AK32" s="57">
        <v>80.5</v>
      </c>
      <c r="AL32" s="57">
        <v>742.55</v>
      </c>
      <c r="AM32" s="57">
        <v>136.18</v>
      </c>
      <c r="AN32" s="57">
        <v>1208.45</v>
      </c>
      <c r="AO32" s="57">
        <v>79.95</v>
      </c>
      <c r="AP32" s="57">
        <v>147.59</v>
      </c>
      <c r="AQ32" s="57">
        <v>2695.91</v>
      </c>
      <c r="AR32" s="57">
        <v>1106.27</v>
      </c>
      <c r="AS32" s="57">
        <v>147.5</v>
      </c>
      <c r="AT32" s="57">
        <v>71.650000000000006</v>
      </c>
      <c r="AU32" s="57">
        <v>64.53</v>
      </c>
      <c r="AV32" s="57">
        <v>1080.06</v>
      </c>
      <c r="AW32" s="57">
        <v>968.57</v>
      </c>
      <c r="AX32" s="57">
        <v>1281.4100000000001</v>
      </c>
      <c r="AY32" s="57">
        <v>492.19</v>
      </c>
      <c r="AZ32" s="57">
        <v>124.61</v>
      </c>
      <c r="BA32" s="57">
        <v>145.21</v>
      </c>
      <c r="BB32" s="57">
        <v>652.54999999999995</v>
      </c>
      <c r="BC32" s="57">
        <v>43.56</v>
      </c>
      <c r="BD32" s="57">
        <v>39.33</v>
      </c>
      <c r="BE32" s="57">
        <v>1078.03</v>
      </c>
      <c r="BF32" s="57">
        <v>1151.6099999999999</v>
      </c>
      <c r="BG32" s="57">
        <v>326.73</v>
      </c>
      <c r="BH32" s="57">
        <v>333.32</v>
      </c>
      <c r="BI32" s="57">
        <v>222.33</v>
      </c>
      <c r="BJ32" s="57">
        <v>208.5</v>
      </c>
      <c r="BK32" s="57">
        <v>220.62</v>
      </c>
      <c r="BL32" s="57">
        <v>67.61</v>
      </c>
      <c r="BM32" s="57">
        <v>464.44</v>
      </c>
      <c r="BN32" s="57">
        <v>457.12</v>
      </c>
      <c r="BO32" s="56">
        <v>0</v>
      </c>
      <c r="BP32" s="59">
        <v>0</v>
      </c>
      <c r="BQ32" s="56" t="s">
        <v>7</v>
      </c>
      <c r="BR32" s="57">
        <v>164356.26999999999</v>
      </c>
      <c r="BS32" s="56" t="s">
        <v>7</v>
      </c>
      <c r="BT32" s="57">
        <v>41261.760000000002</v>
      </c>
      <c r="BU32" s="56" t="s">
        <v>7</v>
      </c>
      <c r="BV32" s="57">
        <v>1.24</v>
      </c>
      <c r="BW32" s="56" t="s">
        <v>7</v>
      </c>
      <c r="BX32" s="57">
        <v>72.16</v>
      </c>
      <c r="BY32" s="56" t="s">
        <v>7</v>
      </c>
      <c r="BZ32" s="57">
        <v>41335.17</v>
      </c>
      <c r="CA32" s="56" t="s">
        <v>7</v>
      </c>
      <c r="CB32" s="57">
        <v>37269.14</v>
      </c>
      <c r="CC32" s="56" t="s">
        <v>7</v>
      </c>
      <c r="CD32" s="56">
        <v>0</v>
      </c>
      <c r="CE32" s="56" t="s">
        <v>7</v>
      </c>
      <c r="CF32" s="57">
        <v>5763.23</v>
      </c>
      <c r="CG32" s="56" t="s">
        <v>7</v>
      </c>
      <c r="CH32" s="57">
        <v>5763.23</v>
      </c>
      <c r="CI32" s="56" t="s">
        <v>7</v>
      </c>
      <c r="CJ32" s="57">
        <v>43032.38</v>
      </c>
      <c r="CK32" s="56" t="s">
        <v>7</v>
      </c>
      <c r="CL32" s="56">
        <v>0</v>
      </c>
      <c r="CM32" s="56" t="s">
        <v>7</v>
      </c>
      <c r="CN32" s="56">
        <v>0</v>
      </c>
      <c r="CO32" s="56" t="s">
        <v>7</v>
      </c>
      <c r="CP32" s="56">
        <v>0</v>
      </c>
      <c r="CQ32" s="56" t="s">
        <v>7</v>
      </c>
      <c r="CR32" s="58">
        <v>79643.820000000007</v>
      </c>
      <c r="CS32" s="56" t="s">
        <v>7</v>
      </c>
      <c r="CT32" s="57">
        <v>79643.820000000007</v>
      </c>
      <c r="CU32" s="56" t="s">
        <v>7</v>
      </c>
      <c r="CV32" s="57">
        <v>164011.37</v>
      </c>
      <c r="CW32" s="56" t="s">
        <v>7</v>
      </c>
      <c r="CX32" s="57">
        <v>328367.64</v>
      </c>
      <c r="CY32" s="56" t="s">
        <v>7</v>
      </c>
    </row>
    <row r="33" spans="1:103" ht="14.25" x14ac:dyDescent="0.45">
      <c r="A33" s="55" t="s">
        <v>191</v>
      </c>
      <c r="B33" s="55" t="s">
        <v>257</v>
      </c>
      <c r="C33" s="54" t="str">
        <f>'Correspondance tables'!K21</f>
        <v>ISIC 28</v>
      </c>
      <c r="D33" s="54" t="str">
        <f>VLOOKUP(C33, 'Correspondance tables'!$O$3:$P$73, 2, FALSE)</f>
        <v>ISIC 28</v>
      </c>
      <c r="E33" s="60">
        <v>2082.59</v>
      </c>
      <c r="F33" s="60">
        <v>478.08</v>
      </c>
      <c r="G33" s="60">
        <v>108.48</v>
      </c>
      <c r="H33" s="60">
        <v>4773.6000000000004</v>
      </c>
      <c r="I33" s="60">
        <v>3608.29</v>
      </c>
      <c r="J33" s="60">
        <v>1066.5999999999999</v>
      </c>
      <c r="K33" s="60">
        <v>511.41</v>
      </c>
      <c r="L33" s="60">
        <v>958.58</v>
      </c>
      <c r="M33" s="60">
        <v>607.54</v>
      </c>
      <c r="N33" s="60">
        <v>1024.1400000000001</v>
      </c>
      <c r="O33" s="60">
        <v>1955.28</v>
      </c>
      <c r="P33" s="60">
        <v>1363.98</v>
      </c>
      <c r="Q33" s="60">
        <v>1950.76</v>
      </c>
      <c r="R33" s="60">
        <v>1436.38</v>
      </c>
      <c r="S33" s="60">
        <v>2827.21</v>
      </c>
      <c r="T33" s="60">
        <v>6085.33</v>
      </c>
      <c r="U33" s="60">
        <v>2432.41</v>
      </c>
      <c r="V33" s="60">
        <v>5670.95</v>
      </c>
      <c r="W33" s="60">
        <v>94850.03</v>
      </c>
      <c r="X33" s="60">
        <v>36763.32</v>
      </c>
      <c r="Y33" s="60">
        <v>7723.17</v>
      </c>
      <c r="Z33" s="60">
        <v>1291.04</v>
      </c>
      <c r="AA33" s="60">
        <v>9890.5</v>
      </c>
      <c r="AB33" s="60">
        <v>3330.86</v>
      </c>
      <c r="AC33" s="60">
        <v>1249.17</v>
      </c>
      <c r="AD33" s="60">
        <v>1176.3499999999999</v>
      </c>
      <c r="AE33" s="60">
        <v>19333.41</v>
      </c>
      <c r="AF33" s="60">
        <v>2745.58</v>
      </c>
      <c r="AG33" s="60">
        <v>3081.94</v>
      </c>
      <c r="AH33" s="60">
        <v>1283.32</v>
      </c>
      <c r="AI33" s="60">
        <v>842.14</v>
      </c>
      <c r="AJ33" s="60">
        <v>159.22</v>
      </c>
      <c r="AK33" s="60">
        <v>148.93</v>
      </c>
      <c r="AL33" s="60">
        <v>898.48</v>
      </c>
      <c r="AM33" s="60">
        <v>68.989999999999995</v>
      </c>
      <c r="AN33" s="60">
        <v>697.69</v>
      </c>
      <c r="AO33" s="60">
        <v>119.83</v>
      </c>
      <c r="AP33" s="60">
        <v>163.53</v>
      </c>
      <c r="AQ33" s="60">
        <v>629.19000000000005</v>
      </c>
      <c r="AR33" s="60">
        <v>363.43</v>
      </c>
      <c r="AS33" s="60">
        <v>227.35</v>
      </c>
      <c r="AT33" s="60">
        <v>75.19</v>
      </c>
      <c r="AU33" s="60">
        <v>44.6</v>
      </c>
      <c r="AV33" s="60">
        <v>356.81</v>
      </c>
      <c r="AW33" s="60">
        <v>489.34</v>
      </c>
      <c r="AX33" s="60">
        <v>1511.3</v>
      </c>
      <c r="AY33" s="60">
        <v>331.28</v>
      </c>
      <c r="AZ33" s="60">
        <v>170.21</v>
      </c>
      <c r="BA33" s="60">
        <v>185.24</v>
      </c>
      <c r="BB33" s="60">
        <v>1686.53</v>
      </c>
      <c r="BC33" s="60">
        <v>50.96</v>
      </c>
      <c r="BD33" s="60">
        <v>118.28</v>
      </c>
      <c r="BE33" s="60">
        <v>1412.69</v>
      </c>
      <c r="BF33" s="60">
        <v>778.18</v>
      </c>
      <c r="BG33" s="60">
        <v>160.33000000000001</v>
      </c>
      <c r="BH33" s="60">
        <v>515.54999999999995</v>
      </c>
      <c r="BI33" s="60">
        <v>330.21</v>
      </c>
      <c r="BJ33" s="60">
        <v>169.63</v>
      </c>
      <c r="BK33" s="60">
        <v>189.46</v>
      </c>
      <c r="BL33" s="60">
        <v>107.5</v>
      </c>
      <c r="BM33" s="60">
        <v>255.01</v>
      </c>
      <c r="BN33" s="60">
        <v>266.89999999999998</v>
      </c>
      <c r="BO33" s="51">
        <v>0</v>
      </c>
      <c r="BP33" s="53">
        <v>0</v>
      </c>
      <c r="BQ33" s="51" t="s">
        <v>7</v>
      </c>
      <c r="BR33" s="60">
        <v>235184.27</v>
      </c>
      <c r="BS33" s="51" t="s">
        <v>7</v>
      </c>
      <c r="BT33" s="60">
        <v>7056.97</v>
      </c>
      <c r="BU33" s="51" t="s">
        <v>7</v>
      </c>
      <c r="BV33" s="60">
        <v>0.65</v>
      </c>
      <c r="BW33" s="51" t="s">
        <v>7</v>
      </c>
      <c r="BX33" s="60">
        <v>8.18</v>
      </c>
      <c r="BY33" s="51" t="s">
        <v>7</v>
      </c>
      <c r="BZ33" s="60">
        <v>7065.8</v>
      </c>
      <c r="CA33" s="51" t="s">
        <v>7</v>
      </c>
      <c r="CB33" s="60">
        <v>189877.2</v>
      </c>
      <c r="CC33" s="51" t="s">
        <v>7</v>
      </c>
      <c r="CD33" s="51">
        <v>0</v>
      </c>
      <c r="CE33" s="51" t="s">
        <v>7</v>
      </c>
      <c r="CF33" s="60">
        <v>707.58</v>
      </c>
      <c r="CG33" s="51" t="s">
        <v>7</v>
      </c>
      <c r="CH33" s="60">
        <v>707.58</v>
      </c>
      <c r="CI33" s="51" t="s">
        <v>7</v>
      </c>
      <c r="CJ33" s="60">
        <v>190584.78</v>
      </c>
      <c r="CK33" s="51" t="s">
        <v>7</v>
      </c>
      <c r="CL33" s="51">
        <v>0</v>
      </c>
      <c r="CM33" s="51" t="s">
        <v>7</v>
      </c>
      <c r="CN33" s="51">
        <v>0</v>
      </c>
      <c r="CO33" s="51" t="s">
        <v>7</v>
      </c>
      <c r="CP33" s="51">
        <v>0</v>
      </c>
      <c r="CQ33" s="51" t="s">
        <v>7</v>
      </c>
      <c r="CR33" s="61">
        <v>233122.24</v>
      </c>
      <c r="CS33" s="51" t="s">
        <v>7</v>
      </c>
      <c r="CT33" s="60">
        <v>233122.24</v>
      </c>
      <c r="CU33" s="51" t="s">
        <v>7</v>
      </c>
      <c r="CV33" s="60">
        <v>430772.81</v>
      </c>
      <c r="CW33" s="51" t="s">
        <v>7</v>
      </c>
      <c r="CX33" s="60">
        <v>665957.07999999996</v>
      </c>
      <c r="CY33" s="51" t="s">
        <v>7</v>
      </c>
    </row>
    <row r="34" spans="1:103" ht="14.25" x14ac:dyDescent="0.45">
      <c r="A34" s="55" t="s">
        <v>191</v>
      </c>
      <c r="B34" s="55" t="s">
        <v>256</v>
      </c>
      <c r="C34" s="54" t="str">
        <f>'Correspondance tables'!K22</f>
        <v>ISIC 29</v>
      </c>
      <c r="D34" s="54" t="str">
        <f>VLOOKUP(C34, 'Correspondance tables'!$O$3:$P$73, 2, FALSE)</f>
        <v>ISIC 29</v>
      </c>
      <c r="E34" s="57">
        <v>535.39</v>
      </c>
      <c r="F34" s="56">
        <v>172</v>
      </c>
      <c r="G34" s="57">
        <v>2.74</v>
      </c>
      <c r="H34" s="57">
        <v>111.22</v>
      </c>
      <c r="I34" s="57">
        <v>341.77</v>
      </c>
      <c r="J34" s="57">
        <v>37.18</v>
      </c>
      <c r="K34" s="57">
        <v>113.73</v>
      </c>
      <c r="L34" s="57">
        <v>21.33</v>
      </c>
      <c r="M34" s="57">
        <v>6.05</v>
      </c>
      <c r="N34" s="57">
        <v>223.55</v>
      </c>
      <c r="O34" s="57">
        <v>732.45</v>
      </c>
      <c r="P34" s="57">
        <v>8.8800000000000008</v>
      </c>
      <c r="Q34" s="57">
        <v>498.99</v>
      </c>
      <c r="R34" s="57">
        <v>598.83000000000004</v>
      </c>
      <c r="S34" s="57">
        <v>182.1</v>
      </c>
      <c r="T34" s="57">
        <v>1267.6199999999999</v>
      </c>
      <c r="U34" s="57">
        <v>322.89</v>
      </c>
      <c r="V34" s="57">
        <v>1968.91</v>
      </c>
      <c r="W34" s="57">
        <v>12706.83</v>
      </c>
      <c r="X34" s="57">
        <v>230465.85</v>
      </c>
      <c r="Y34" s="57">
        <v>1175.1400000000001</v>
      </c>
      <c r="Z34" s="57">
        <v>318.44</v>
      </c>
      <c r="AA34" s="57">
        <v>2214.38</v>
      </c>
      <c r="AB34" s="57">
        <v>235.47</v>
      </c>
      <c r="AC34" s="57">
        <v>60.68</v>
      </c>
      <c r="AD34" s="57">
        <v>1007.32</v>
      </c>
      <c r="AE34" s="57">
        <v>2377.75</v>
      </c>
      <c r="AF34" s="57">
        <v>22265.119999999999</v>
      </c>
      <c r="AG34" s="57">
        <v>1415.24</v>
      </c>
      <c r="AH34" s="57">
        <v>549.95000000000005</v>
      </c>
      <c r="AI34" s="57">
        <v>7007.54</v>
      </c>
      <c r="AJ34" s="57">
        <v>39.06</v>
      </c>
      <c r="AK34" s="57">
        <v>73.14</v>
      </c>
      <c r="AL34" s="57">
        <v>1317.38</v>
      </c>
      <c r="AM34" s="56">
        <v>108</v>
      </c>
      <c r="AN34" s="57">
        <v>43.58</v>
      </c>
      <c r="AO34" s="57">
        <v>12.14</v>
      </c>
      <c r="AP34" s="57">
        <v>76.5</v>
      </c>
      <c r="AQ34" s="57">
        <v>178.93</v>
      </c>
      <c r="AR34" s="57">
        <v>101.33</v>
      </c>
      <c r="AS34" s="57">
        <v>230.1</v>
      </c>
      <c r="AT34" s="57">
        <v>140.47999999999999</v>
      </c>
      <c r="AU34" s="57">
        <v>87.84</v>
      </c>
      <c r="AV34" s="57">
        <v>108.57</v>
      </c>
      <c r="AW34" s="57">
        <v>351.82</v>
      </c>
      <c r="AX34" s="57">
        <v>112.61</v>
      </c>
      <c r="AY34" s="57">
        <v>156.85</v>
      </c>
      <c r="AZ34" s="57">
        <v>57.41</v>
      </c>
      <c r="BA34" s="57">
        <v>87.42</v>
      </c>
      <c r="BB34" s="57">
        <v>1576.74</v>
      </c>
      <c r="BC34" s="57">
        <v>28.49</v>
      </c>
      <c r="BD34" s="57">
        <v>56.83</v>
      </c>
      <c r="BE34" s="57">
        <v>309.38</v>
      </c>
      <c r="BF34" s="57">
        <v>694.34</v>
      </c>
      <c r="BG34" s="57">
        <v>299.93</v>
      </c>
      <c r="BH34" s="57">
        <v>296.44</v>
      </c>
      <c r="BI34" s="57">
        <v>365.73</v>
      </c>
      <c r="BJ34" s="57">
        <v>57.98</v>
      </c>
      <c r="BK34" s="57">
        <v>198.78</v>
      </c>
      <c r="BL34" s="57">
        <v>117.1</v>
      </c>
      <c r="BM34" s="57">
        <v>12.37</v>
      </c>
      <c r="BN34" s="57">
        <v>53.24</v>
      </c>
      <c r="BO34" s="56">
        <v>0</v>
      </c>
      <c r="BP34" s="59">
        <v>0</v>
      </c>
      <c r="BQ34" s="56" t="s">
        <v>7</v>
      </c>
      <c r="BR34" s="57">
        <v>296295.84000000003</v>
      </c>
      <c r="BS34" s="56" t="s">
        <v>7</v>
      </c>
      <c r="BT34" s="57">
        <v>192958.93</v>
      </c>
      <c r="BU34" s="56" t="s">
        <v>7</v>
      </c>
      <c r="BV34" s="57">
        <v>0.8</v>
      </c>
      <c r="BW34" s="56" t="s">
        <v>7</v>
      </c>
      <c r="BX34" s="57">
        <v>41.1</v>
      </c>
      <c r="BY34" s="56" t="s">
        <v>7</v>
      </c>
      <c r="BZ34" s="57">
        <v>193000.83</v>
      </c>
      <c r="CA34" s="56" t="s">
        <v>7</v>
      </c>
      <c r="CB34" s="57">
        <v>119002.18</v>
      </c>
      <c r="CC34" s="56" t="s">
        <v>7</v>
      </c>
      <c r="CD34" s="56">
        <v>0</v>
      </c>
      <c r="CE34" s="56" t="s">
        <v>7</v>
      </c>
      <c r="CF34" s="57">
        <v>1727.65</v>
      </c>
      <c r="CG34" s="56" t="s">
        <v>7</v>
      </c>
      <c r="CH34" s="57">
        <v>1727.65</v>
      </c>
      <c r="CI34" s="56" t="s">
        <v>7</v>
      </c>
      <c r="CJ34" s="57">
        <v>120729.82</v>
      </c>
      <c r="CK34" s="56" t="s">
        <v>7</v>
      </c>
      <c r="CL34" s="56">
        <v>0</v>
      </c>
      <c r="CM34" s="56" t="s">
        <v>7</v>
      </c>
      <c r="CN34" s="56">
        <v>0</v>
      </c>
      <c r="CO34" s="56" t="s">
        <v>7</v>
      </c>
      <c r="CP34" s="56">
        <v>0</v>
      </c>
      <c r="CQ34" s="56" t="s">
        <v>7</v>
      </c>
      <c r="CR34" s="58">
        <v>217538.16</v>
      </c>
      <c r="CS34" s="56" t="s">
        <v>7</v>
      </c>
      <c r="CT34" s="57">
        <v>217538.16</v>
      </c>
      <c r="CU34" s="56" t="s">
        <v>7</v>
      </c>
      <c r="CV34" s="57">
        <v>531268.81000000006</v>
      </c>
      <c r="CW34" s="56" t="s">
        <v>7</v>
      </c>
      <c r="CX34" s="57">
        <v>827564.65</v>
      </c>
      <c r="CY34" s="56" t="s">
        <v>7</v>
      </c>
    </row>
    <row r="35" spans="1:103" ht="14.25" x14ac:dyDescent="0.45">
      <c r="A35" s="55" t="s">
        <v>191</v>
      </c>
      <c r="B35" s="55" t="s">
        <v>255</v>
      </c>
      <c r="C35" s="54" t="str">
        <f>'Correspondance tables'!K23</f>
        <v>ISIC 30</v>
      </c>
      <c r="D35" s="54" t="str">
        <f>VLOOKUP(C35, 'Correspondance tables'!$O$3:$P$73, 2, FALSE)</f>
        <v>ISIC 30</v>
      </c>
      <c r="E35" s="60">
        <v>24.49</v>
      </c>
      <c r="F35" s="60">
        <v>5.67</v>
      </c>
      <c r="G35" s="60">
        <v>186.11</v>
      </c>
      <c r="H35" s="60">
        <v>333.7</v>
      </c>
      <c r="I35" s="60">
        <v>34.76</v>
      </c>
      <c r="J35" s="60">
        <v>8.2200000000000006</v>
      </c>
      <c r="K35" s="60">
        <v>15.37</v>
      </c>
      <c r="L35" s="60">
        <v>4.51</v>
      </c>
      <c r="M35" s="60">
        <v>2.68</v>
      </c>
      <c r="N35" s="60">
        <v>4.8499999999999996</v>
      </c>
      <c r="O35" s="60">
        <v>9.6300000000000008</v>
      </c>
      <c r="P35" s="60">
        <v>3.78</v>
      </c>
      <c r="Q35" s="60">
        <v>149.97</v>
      </c>
      <c r="R35" s="60">
        <v>12.58</v>
      </c>
      <c r="S35" s="60">
        <v>35.72</v>
      </c>
      <c r="T35" s="60">
        <v>148.77000000000001</v>
      </c>
      <c r="U35" s="60">
        <v>276.58</v>
      </c>
      <c r="V35" s="60">
        <v>386.5</v>
      </c>
      <c r="W35" s="60">
        <v>275.77999999999997</v>
      </c>
      <c r="X35" s="60">
        <v>852.34</v>
      </c>
      <c r="Y35" s="60">
        <v>54188.59</v>
      </c>
      <c r="Z35" s="60">
        <v>439.43</v>
      </c>
      <c r="AA35" s="60">
        <v>7686.41</v>
      </c>
      <c r="AB35" s="60">
        <v>90.82</v>
      </c>
      <c r="AC35" s="60">
        <v>1.24</v>
      </c>
      <c r="AD35" s="60">
        <v>19.5</v>
      </c>
      <c r="AE35" s="60">
        <v>231.25</v>
      </c>
      <c r="AF35" s="60">
        <v>346.94</v>
      </c>
      <c r="AG35" s="60">
        <v>394.98</v>
      </c>
      <c r="AH35" s="60">
        <v>66.84</v>
      </c>
      <c r="AI35" s="60">
        <v>2402.52</v>
      </c>
      <c r="AJ35" s="60">
        <v>740.29</v>
      </c>
      <c r="AK35" s="60">
        <v>3139.71</v>
      </c>
      <c r="AL35" s="60">
        <v>265.83</v>
      </c>
      <c r="AM35" s="60">
        <v>3.41</v>
      </c>
      <c r="AN35" s="60">
        <v>51.04</v>
      </c>
      <c r="AO35" s="60">
        <v>0.21</v>
      </c>
      <c r="AP35" s="60">
        <v>2.71</v>
      </c>
      <c r="AQ35" s="60">
        <v>8.91</v>
      </c>
      <c r="AR35" s="60">
        <v>130.04</v>
      </c>
      <c r="AS35" s="60">
        <v>13.2</v>
      </c>
      <c r="AT35" s="60">
        <v>40.270000000000003</v>
      </c>
      <c r="AU35" s="60">
        <v>2.94</v>
      </c>
      <c r="AV35" s="60">
        <v>76.849999999999994</v>
      </c>
      <c r="AW35" s="60">
        <v>5.78</v>
      </c>
      <c r="AX35" s="60">
        <v>142.27000000000001</v>
      </c>
      <c r="AY35" s="60">
        <v>75.41</v>
      </c>
      <c r="AZ35" s="60">
        <v>1.74</v>
      </c>
      <c r="BA35" s="60">
        <v>94.65</v>
      </c>
      <c r="BB35" s="60">
        <v>1475.16</v>
      </c>
      <c r="BC35" s="60">
        <v>0.75</v>
      </c>
      <c r="BD35" s="60">
        <v>3.05</v>
      </c>
      <c r="BE35" s="60">
        <v>177.47</v>
      </c>
      <c r="BF35" s="60">
        <v>10617.62</v>
      </c>
      <c r="BG35" s="60">
        <v>24.27</v>
      </c>
      <c r="BH35" s="60">
        <v>366.1</v>
      </c>
      <c r="BI35" s="60">
        <v>45.92</v>
      </c>
      <c r="BJ35" s="60">
        <v>48.13</v>
      </c>
      <c r="BK35" s="60">
        <v>105.3</v>
      </c>
      <c r="BL35" s="60">
        <v>25.27</v>
      </c>
      <c r="BM35" s="60">
        <v>23.41</v>
      </c>
      <c r="BN35" s="60">
        <v>98.86</v>
      </c>
      <c r="BO35" s="51">
        <v>0</v>
      </c>
      <c r="BP35" s="53">
        <v>0</v>
      </c>
      <c r="BQ35" s="51" t="s">
        <v>7</v>
      </c>
      <c r="BR35" s="60">
        <v>86447.06</v>
      </c>
      <c r="BS35" s="51" t="s">
        <v>7</v>
      </c>
      <c r="BT35" s="60">
        <v>17219.79</v>
      </c>
      <c r="BU35" s="51" t="s">
        <v>7</v>
      </c>
      <c r="BV35" s="60">
        <v>2.9</v>
      </c>
      <c r="BW35" s="51" t="s">
        <v>7</v>
      </c>
      <c r="BX35" s="60">
        <v>516.05999999999995</v>
      </c>
      <c r="BY35" s="51" t="s">
        <v>7</v>
      </c>
      <c r="BZ35" s="60">
        <v>17738.740000000002</v>
      </c>
      <c r="CA35" s="51" t="s">
        <v>7</v>
      </c>
      <c r="CB35" s="60">
        <v>67074.42</v>
      </c>
      <c r="CC35" s="51" t="s">
        <v>7</v>
      </c>
      <c r="CD35" s="51">
        <v>0</v>
      </c>
      <c r="CE35" s="51" t="s">
        <v>7</v>
      </c>
      <c r="CF35" s="60">
        <v>-8896.0499999999993</v>
      </c>
      <c r="CG35" s="51" t="s">
        <v>7</v>
      </c>
      <c r="CH35" s="60">
        <v>-8896.0499999999993</v>
      </c>
      <c r="CI35" s="51" t="s">
        <v>7</v>
      </c>
      <c r="CJ35" s="60">
        <v>58178.37</v>
      </c>
      <c r="CK35" s="51" t="s">
        <v>7</v>
      </c>
      <c r="CL35" s="51">
        <v>0</v>
      </c>
      <c r="CM35" s="51" t="s">
        <v>7</v>
      </c>
      <c r="CN35" s="51">
        <v>0</v>
      </c>
      <c r="CO35" s="51" t="s">
        <v>7</v>
      </c>
      <c r="CP35" s="51">
        <v>0</v>
      </c>
      <c r="CQ35" s="51" t="s">
        <v>7</v>
      </c>
      <c r="CR35" s="61">
        <v>124779.94</v>
      </c>
      <c r="CS35" s="51" t="s">
        <v>7</v>
      </c>
      <c r="CT35" s="60">
        <v>124779.94</v>
      </c>
      <c r="CU35" s="51" t="s">
        <v>7</v>
      </c>
      <c r="CV35" s="60">
        <v>200697.05</v>
      </c>
      <c r="CW35" s="51" t="s">
        <v>7</v>
      </c>
      <c r="CX35" s="60">
        <v>287144.11</v>
      </c>
      <c r="CY35" s="51" t="s">
        <v>7</v>
      </c>
    </row>
    <row r="36" spans="1:103" ht="14.25" x14ac:dyDescent="0.45">
      <c r="A36" s="55" t="s">
        <v>191</v>
      </c>
      <c r="B36" s="55" t="s">
        <v>254</v>
      </c>
      <c r="C36" s="54" t="str">
        <f>'Correspondance tables'!K24</f>
        <v>ISIC 31-32</v>
      </c>
      <c r="D36" s="54" t="str">
        <f>VLOOKUP(C36, 'Correspondance tables'!$O$3:$P$73, 2, FALSE)</f>
        <v>ISIC 31T33</v>
      </c>
      <c r="E36" s="57">
        <v>153.9</v>
      </c>
      <c r="F36" s="57">
        <v>26.8</v>
      </c>
      <c r="G36" s="57">
        <v>23.38</v>
      </c>
      <c r="H36" s="57">
        <v>81.22</v>
      </c>
      <c r="I36" s="57">
        <v>648.98</v>
      </c>
      <c r="J36" s="57">
        <v>456.52</v>
      </c>
      <c r="K36" s="57">
        <v>523.35</v>
      </c>
      <c r="L36" s="57">
        <v>87.73</v>
      </c>
      <c r="M36" s="57">
        <v>83.9</v>
      </c>
      <c r="N36" s="57">
        <v>74.2</v>
      </c>
      <c r="O36" s="56">
        <v>472</v>
      </c>
      <c r="P36" s="57">
        <v>859.19</v>
      </c>
      <c r="Q36" s="57">
        <v>274.22000000000003</v>
      </c>
      <c r="R36" s="57">
        <v>208.2</v>
      </c>
      <c r="S36" s="57">
        <v>244.44</v>
      </c>
      <c r="T36" s="57">
        <v>430.74</v>
      </c>
      <c r="U36" s="57">
        <v>1977.38</v>
      </c>
      <c r="V36" s="57">
        <v>337.74</v>
      </c>
      <c r="W36" s="57">
        <v>555.87</v>
      </c>
      <c r="X36" s="57">
        <v>1549.2</v>
      </c>
      <c r="Y36" s="57">
        <v>408.32</v>
      </c>
      <c r="Z36" s="57">
        <v>17259.099999999999</v>
      </c>
      <c r="AA36" s="57">
        <v>924.9</v>
      </c>
      <c r="AB36" s="57">
        <v>223.15</v>
      </c>
      <c r="AC36" s="57">
        <v>40.65</v>
      </c>
      <c r="AD36" s="57">
        <v>182.65</v>
      </c>
      <c r="AE36" s="57">
        <v>4648.3100000000004</v>
      </c>
      <c r="AF36" s="57">
        <v>206.95</v>
      </c>
      <c r="AG36" s="57">
        <v>1322.71</v>
      </c>
      <c r="AH36" s="57">
        <v>886.12</v>
      </c>
      <c r="AI36" s="57">
        <v>387.41</v>
      </c>
      <c r="AJ36" s="57">
        <v>140.96</v>
      </c>
      <c r="AK36" s="57">
        <v>79.41</v>
      </c>
      <c r="AL36" s="57">
        <v>365.15</v>
      </c>
      <c r="AM36" s="57">
        <v>75.2</v>
      </c>
      <c r="AN36" s="57">
        <v>1121.8800000000001</v>
      </c>
      <c r="AO36" s="57">
        <v>161.72</v>
      </c>
      <c r="AP36" s="57">
        <v>500.37</v>
      </c>
      <c r="AQ36" s="57">
        <v>300.20999999999998</v>
      </c>
      <c r="AR36" s="57">
        <v>298.83</v>
      </c>
      <c r="AS36" s="57">
        <v>384.36</v>
      </c>
      <c r="AT36" s="57">
        <v>202.65</v>
      </c>
      <c r="AU36" s="57">
        <v>208.65</v>
      </c>
      <c r="AV36" s="57">
        <v>720.17</v>
      </c>
      <c r="AW36" s="57">
        <v>478.79</v>
      </c>
      <c r="AX36" s="57">
        <v>398.02</v>
      </c>
      <c r="AY36" s="57">
        <v>284.04000000000002</v>
      </c>
      <c r="AZ36" s="57">
        <v>274.95</v>
      </c>
      <c r="BA36" s="57">
        <v>441.91</v>
      </c>
      <c r="BB36" s="57">
        <v>261.14</v>
      </c>
      <c r="BC36" s="57">
        <v>46.32</v>
      </c>
      <c r="BD36" s="57">
        <v>95.53</v>
      </c>
      <c r="BE36" s="57">
        <v>703.57</v>
      </c>
      <c r="BF36" s="57">
        <v>1437.61</v>
      </c>
      <c r="BG36" s="57">
        <v>1247.68</v>
      </c>
      <c r="BH36" s="57">
        <v>17854.62</v>
      </c>
      <c r="BI36" s="57">
        <v>1085.7</v>
      </c>
      <c r="BJ36" s="57">
        <v>1028.22</v>
      </c>
      <c r="BK36" s="57">
        <v>900.95</v>
      </c>
      <c r="BL36" s="57">
        <v>373.71</v>
      </c>
      <c r="BM36" s="57">
        <v>204.43</v>
      </c>
      <c r="BN36" s="57">
        <v>254.93</v>
      </c>
      <c r="BO36" s="56">
        <v>0</v>
      </c>
      <c r="BP36" s="59">
        <v>0</v>
      </c>
      <c r="BQ36" s="56" t="s">
        <v>7</v>
      </c>
      <c r="BR36" s="57">
        <v>67490.89</v>
      </c>
      <c r="BS36" s="56" t="s">
        <v>7</v>
      </c>
      <c r="BT36" s="57">
        <v>103561.78</v>
      </c>
      <c r="BU36" s="56" t="s">
        <v>7</v>
      </c>
      <c r="BV36" s="57">
        <v>2.13</v>
      </c>
      <c r="BW36" s="56" t="s">
        <v>7</v>
      </c>
      <c r="BX36" s="57">
        <v>4736.93</v>
      </c>
      <c r="BY36" s="56" t="s">
        <v>7</v>
      </c>
      <c r="BZ36" s="57">
        <v>108300.85</v>
      </c>
      <c r="CA36" s="56" t="s">
        <v>7</v>
      </c>
      <c r="CB36" s="57">
        <v>40941.99</v>
      </c>
      <c r="CC36" s="56" t="s">
        <v>7</v>
      </c>
      <c r="CD36" s="57">
        <v>6932.34</v>
      </c>
      <c r="CE36" s="56" t="s">
        <v>7</v>
      </c>
      <c r="CF36" s="57">
        <v>3987.85</v>
      </c>
      <c r="CG36" s="56" t="s">
        <v>7</v>
      </c>
      <c r="CH36" s="57">
        <v>10920.2</v>
      </c>
      <c r="CI36" s="56" t="s">
        <v>7</v>
      </c>
      <c r="CJ36" s="57">
        <v>51862.19</v>
      </c>
      <c r="CK36" s="56" t="s">
        <v>7</v>
      </c>
      <c r="CL36" s="56">
        <v>0</v>
      </c>
      <c r="CM36" s="56" t="s">
        <v>7</v>
      </c>
      <c r="CN36" s="56">
        <v>0</v>
      </c>
      <c r="CO36" s="56" t="s">
        <v>7</v>
      </c>
      <c r="CP36" s="56">
        <v>0</v>
      </c>
      <c r="CQ36" s="56" t="s">
        <v>7</v>
      </c>
      <c r="CR36" s="58">
        <v>60255.67</v>
      </c>
      <c r="CS36" s="56" t="s">
        <v>7</v>
      </c>
      <c r="CT36" s="57">
        <v>60255.67</v>
      </c>
      <c r="CU36" s="56" t="s">
        <v>7</v>
      </c>
      <c r="CV36" s="57">
        <v>220418.71</v>
      </c>
      <c r="CW36" s="56" t="s">
        <v>7</v>
      </c>
      <c r="CX36" s="57">
        <v>287909.59999999998</v>
      </c>
      <c r="CY36" s="56" t="s">
        <v>7</v>
      </c>
    </row>
    <row r="37" spans="1:103" ht="14.25" x14ac:dyDescent="0.45">
      <c r="A37" s="55" t="s">
        <v>191</v>
      </c>
      <c r="B37" s="55" t="s">
        <v>253</v>
      </c>
      <c r="C37" s="54" t="str">
        <f>'Correspondance tables'!K25</f>
        <v>ISIC 33</v>
      </c>
      <c r="D37" s="54" t="str">
        <f>VLOOKUP(C37, 'Correspondance tables'!$O$3:$P$73, 2, FALSE)</f>
        <v>ISIC 31T33</v>
      </c>
      <c r="E37" s="60">
        <v>7347.59</v>
      </c>
      <c r="F37" s="60">
        <v>387.92</v>
      </c>
      <c r="G37" s="60">
        <v>368.95</v>
      </c>
      <c r="H37" s="60">
        <v>4647.42</v>
      </c>
      <c r="I37" s="60">
        <v>5465.86</v>
      </c>
      <c r="J37" s="60">
        <v>1167.33</v>
      </c>
      <c r="K37" s="60">
        <v>1327.38</v>
      </c>
      <c r="L37" s="60">
        <v>2297.0100000000002</v>
      </c>
      <c r="M37" s="60">
        <v>781.65</v>
      </c>
      <c r="N37" s="60">
        <v>1641.54</v>
      </c>
      <c r="O37" s="60">
        <v>4443.16</v>
      </c>
      <c r="P37" s="60">
        <v>747.38</v>
      </c>
      <c r="Q37" s="60">
        <v>1770.76</v>
      </c>
      <c r="R37" s="60">
        <v>2673.77</v>
      </c>
      <c r="S37" s="60">
        <v>5636.87</v>
      </c>
      <c r="T37" s="60">
        <v>5645.01</v>
      </c>
      <c r="U37" s="60">
        <v>1780.93</v>
      </c>
      <c r="V37" s="60">
        <v>2995.96</v>
      </c>
      <c r="W37" s="60">
        <v>8097.46</v>
      </c>
      <c r="X37" s="60">
        <v>9091.27</v>
      </c>
      <c r="Y37" s="60">
        <v>10117.09</v>
      </c>
      <c r="Z37" s="60">
        <v>1293.93</v>
      </c>
      <c r="AA37" s="60">
        <v>14270.22</v>
      </c>
      <c r="AB37" s="60">
        <v>10484.18</v>
      </c>
      <c r="AC37" s="60">
        <v>869.91</v>
      </c>
      <c r="AD37" s="60">
        <v>2036.97</v>
      </c>
      <c r="AE37" s="60">
        <v>9766.6</v>
      </c>
      <c r="AF37" s="60">
        <v>1836.78</v>
      </c>
      <c r="AG37" s="60">
        <v>5386.86</v>
      </c>
      <c r="AH37" s="60">
        <v>3357.04</v>
      </c>
      <c r="AI37" s="60">
        <v>7271.35</v>
      </c>
      <c r="AJ37" s="60">
        <v>2604.98</v>
      </c>
      <c r="AK37" s="60">
        <v>9866.4</v>
      </c>
      <c r="AL37" s="60">
        <v>3473.87</v>
      </c>
      <c r="AM37" s="60">
        <v>328.64</v>
      </c>
      <c r="AN37" s="60">
        <v>2342.13</v>
      </c>
      <c r="AO37" s="60">
        <v>393.95</v>
      </c>
      <c r="AP37" s="60">
        <v>307.05</v>
      </c>
      <c r="AQ37" s="60">
        <v>3639.85</v>
      </c>
      <c r="AR37" s="60">
        <v>1249.8</v>
      </c>
      <c r="AS37" s="60">
        <v>410.64</v>
      </c>
      <c r="AT37" s="60">
        <v>148.86000000000001</v>
      </c>
      <c r="AU37" s="51">
        <v>200</v>
      </c>
      <c r="AV37" s="60">
        <v>5238.54</v>
      </c>
      <c r="AW37" s="60">
        <v>1456.36</v>
      </c>
      <c r="AX37" s="60">
        <v>869.12</v>
      </c>
      <c r="AY37" s="60">
        <v>787.65</v>
      </c>
      <c r="AZ37" s="60">
        <v>248.55</v>
      </c>
      <c r="BA37" s="60">
        <v>488.06</v>
      </c>
      <c r="BB37" s="60">
        <v>2025.68</v>
      </c>
      <c r="BC37" s="60">
        <v>144.03</v>
      </c>
      <c r="BD37" s="60">
        <v>256.32</v>
      </c>
      <c r="BE37" s="60">
        <v>2273.4299999999998</v>
      </c>
      <c r="BF37" s="60">
        <v>5172.2299999999996</v>
      </c>
      <c r="BG37" s="60">
        <v>705.08</v>
      </c>
      <c r="BH37" s="60">
        <v>3916.5</v>
      </c>
      <c r="BI37" s="60">
        <v>1305.1300000000001</v>
      </c>
      <c r="BJ37" s="60">
        <v>824.77</v>
      </c>
      <c r="BK37" s="60">
        <v>980.99</v>
      </c>
      <c r="BL37" s="60">
        <v>242.16</v>
      </c>
      <c r="BM37" s="60">
        <v>103.92</v>
      </c>
      <c r="BN37" s="60">
        <v>471.19</v>
      </c>
      <c r="BO37" s="51">
        <v>0</v>
      </c>
      <c r="BP37" s="53">
        <v>0</v>
      </c>
      <c r="BQ37" s="51" t="s">
        <v>7</v>
      </c>
      <c r="BR37" s="51">
        <v>187482</v>
      </c>
      <c r="BS37" s="51" t="s">
        <v>7</v>
      </c>
      <c r="BT37" s="60">
        <v>2057.9899999999998</v>
      </c>
      <c r="BU37" s="51" t="s">
        <v>7</v>
      </c>
      <c r="BV37" s="51">
        <v>0</v>
      </c>
      <c r="BW37" s="51" t="s">
        <v>7</v>
      </c>
      <c r="BX37" s="60">
        <v>58.6</v>
      </c>
      <c r="BY37" s="51" t="s">
        <v>7</v>
      </c>
      <c r="BZ37" s="60">
        <v>2116.6</v>
      </c>
      <c r="CA37" s="51" t="s">
        <v>7</v>
      </c>
      <c r="CB37" s="60">
        <v>69229.759999999995</v>
      </c>
      <c r="CC37" s="51" t="s">
        <v>7</v>
      </c>
      <c r="CD37" s="51">
        <v>0</v>
      </c>
      <c r="CE37" s="51" t="s">
        <v>7</v>
      </c>
      <c r="CF37" s="60">
        <v>1032.57</v>
      </c>
      <c r="CG37" s="51" t="s">
        <v>7</v>
      </c>
      <c r="CH37" s="60">
        <v>1032.57</v>
      </c>
      <c r="CI37" s="51" t="s">
        <v>7</v>
      </c>
      <c r="CJ37" s="60">
        <v>70262.33</v>
      </c>
      <c r="CK37" s="51" t="s">
        <v>7</v>
      </c>
      <c r="CL37" s="51">
        <v>0</v>
      </c>
      <c r="CM37" s="51" t="s">
        <v>7</v>
      </c>
      <c r="CN37" s="51">
        <v>0</v>
      </c>
      <c r="CO37" s="51" t="s">
        <v>7</v>
      </c>
      <c r="CP37" s="51">
        <v>0</v>
      </c>
      <c r="CQ37" s="51" t="s">
        <v>7</v>
      </c>
      <c r="CR37" s="61">
        <v>11373.03</v>
      </c>
      <c r="CS37" s="51" t="s">
        <v>7</v>
      </c>
      <c r="CT37" s="60">
        <v>11373.03</v>
      </c>
      <c r="CU37" s="51" t="s">
        <v>7</v>
      </c>
      <c r="CV37" s="60">
        <v>83751.960000000006</v>
      </c>
      <c r="CW37" s="51" t="s">
        <v>7</v>
      </c>
      <c r="CX37" s="60">
        <v>271233.96000000002</v>
      </c>
      <c r="CY37" s="51" t="s">
        <v>7</v>
      </c>
    </row>
    <row r="38" spans="1:103" ht="14.25" x14ac:dyDescent="0.45">
      <c r="A38" s="55" t="s">
        <v>191</v>
      </c>
      <c r="B38" s="55" t="s">
        <v>252</v>
      </c>
      <c r="C38" s="54" t="str">
        <f>'Correspondance tables'!K26</f>
        <v>ISIC 35</v>
      </c>
      <c r="D38" s="54" t="str">
        <f>VLOOKUP(C38, 'Correspondance tables'!$O$3:$P$73, 2, FALSE)</f>
        <v>ISIC 35</v>
      </c>
      <c r="E38" s="57">
        <v>6734.58</v>
      </c>
      <c r="F38" s="57">
        <v>155.74</v>
      </c>
      <c r="G38" s="57">
        <v>265.82</v>
      </c>
      <c r="H38" s="57">
        <v>4546.6400000000003</v>
      </c>
      <c r="I38" s="57">
        <v>16308.73</v>
      </c>
      <c r="J38" s="57">
        <v>2820.5</v>
      </c>
      <c r="K38" s="57">
        <v>2747.91</v>
      </c>
      <c r="L38" s="57">
        <v>7675.8</v>
      </c>
      <c r="M38" s="57">
        <v>1297.6500000000001</v>
      </c>
      <c r="N38" s="57">
        <v>4671.08</v>
      </c>
      <c r="O38" s="57">
        <v>17045.98</v>
      </c>
      <c r="P38" s="57">
        <v>1837.39</v>
      </c>
      <c r="Q38" s="57">
        <v>6032.05</v>
      </c>
      <c r="R38" s="57">
        <v>9483.83</v>
      </c>
      <c r="S38" s="57">
        <v>18357.57</v>
      </c>
      <c r="T38" s="57">
        <v>6496.49</v>
      </c>
      <c r="U38" s="57">
        <v>2130.42</v>
      </c>
      <c r="V38" s="57">
        <v>2263.04</v>
      </c>
      <c r="W38" s="57">
        <v>5202.42</v>
      </c>
      <c r="X38" s="57">
        <v>5850.64</v>
      </c>
      <c r="Y38" s="57">
        <v>1185.71</v>
      </c>
      <c r="Z38" s="57">
        <v>2000.27</v>
      </c>
      <c r="AA38" s="57">
        <v>1636.03</v>
      </c>
      <c r="AB38" s="57">
        <v>253886.79</v>
      </c>
      <c r="AC38" s="57">
        <v>3657.84</v>
      </c>
      <c r="AD38" s="57">
        <v>2723.86</v>
      </c>
      <c r="AE38" s="57">
        <v>7358.88</v>
      </c>
      <c r="AF38" s="57">
        <v>2801.24</v>
      </c>
      <c r="AG38" s="57">
        <v>9673.56</v>
      </c>
      <c r="AH38" s="56">
        <v>18057</v>
      </c>
      <c r="AI38" s="57">
        <v>9510.68</v>
      </c>
      <c r="AJ38" s="57">
        <v>271.39999999999998</v>
      </c>
      <c r="AK38" s="57">
        <v>455.18</v>
      </c>
      <c r="AL38" s="57">
        <v>5372.82</v>
      </c>
      <c r="AM38" s="57">
        <v>965.58</v>
      </c>
      <c r="AN38" s="57">
        <v>12920.93</v>
      </c>
      <c r="AO38" s="57">
        <v>538.87</v>
      </c>
      <c r="AP38" s="57">
        <v>2365.19</v>
      </c>
      <c r="AQ38" s="57">
        <v>4772.6499999999996</v>
      </c>
      <c r="AR38" s="57">
        <v>2361.19</v>
      </c>
      <c r="AS38" s="57">
        <v>2950.5</v>
      </c>
      <c r="AT38" s="57">
        <v>938.42</v>
      </c>
      <c r="AU38" s="57">
        <v>881.33</v>
      </c>
      <c r="AV38" s="57">
        <v>10510.78</v>
      </c>
      <c r="AW38" s="57">
        <v>3699.58</v>
      </c>
      <c r="AX38" s="57">
        <v>1373.82</v>
      </c>
      <c r="AY38" s="57">
        <v>1601.13</v>
      </c>
      <c r="AZ38" s="57">
        <v>734.73</v>
      </c>
      <c r="BA38" s="57">
        <v>1703.08</v>
      </c>
      <c r="BB38" s="57">
        <v>658.35</v>
      </c>
      <c r="BC38" s="57">
        <v>476.59</v>
      </c>
      <c r="BD38" s="57">
        <v>586.91999999999996</v>
      </c>
      <c r="BE38" s="57">
        <v>3036.54</v>
      </c>
      <c r="BF38" s="57">
        <v>11071.7</v>
      </c>
      <c r="BG38" s="57">
        <v>7356.65</v>
      </c>
      <c r="BH38" s="57">
        <v>9692.2800000000007</v>
      </c>
      <c r="BI38" s="57">
        <v>3984.51</v>
      </c>
      <c r="BJ38" s="57">
        <v>2252.17</v>
      </c>
      <c r="BK38" s="57">
        <v>2610.4499999999998</v>
      </c>
      <c r="BL38" s="57">
        <v>1359.47</v>
      </c>
      <c r="BM38" s="57">
        <v>189.99</v>
      </c>
      <c r="BN38" s="57">
        <v>3994.94</v>
      </c>
      <c r="BO38" s="57">
        <v>0.02</v>
      </c>
      <c r="BP38" s="59">
        <v>0</v>
      </c>
      <c r="BQ38" s="56" t="s">
        <v>7</v>
      </c>
      <c r="BR38" s="57">
        <v>536103.88</v>
      </c>
      <c r="BS38" s="56" t="s">
        <v>7</v>
      </c>
      <c r="BT38" s="57">
        <v>199144.29</v>
      </c>
      <c r="BU38" s="56" t="s">
        <v>7</v>
      </c>
      <c r="BV38" s="57">
        <v>-1.48</v>
      </c>
      <c r="BW38" s="56" t="s">
        <v>7</v>
      </c>
      <c r="BX38" s="57">
        <v>835.66</v>
      </c>
      <c r="BY38" s="56" t="s">
        <v>7</v>
      </c>
      <c r="BZ38" s="57">
        <v>199978.47</v>
      </c>
      <c r="CA38" s="56" t="s">
        <v>7</v>
      </c>
      <c r="CB38" s="57">
        <v>99.47</v>
      </c>
      <c r="CC38" s="56" t="s">
        <v>7</v>
      </c>
      <c r="CD38" s="57">
        <v>0.02</v>
      </c>
      <c r="CE38" s="56" t="s">
        <v>7</v>
      </c>
      <c r="CF38" s="57">
        <v>-7455.63</v>
      </c>
      <c r="CG38" s="56" t="s">
        <v>7</v>
      </c>
      <c r="CH38" s="57">
        <v>-7455.61</v>
      </c>
      <c r="CI38" s="56" t="s">
        <v>7</v>
      </c>
      <c r="CJ38" s="57">
        <v>-7356.13</v>
      </c>
      <c r="CK38" s="56" t="s">
        <v>7</v>
      </c>
      <c r="CL38" s="56">
        <v>0</v>
      </c>
      <c r="CM38" s="56" t="s">
        <v>7</v>
      </c>
      <c r="CN38" s="56">
        <v>0</v>
      </c>
      <c r="CO38" s="56" t="s">
        <v>7</v>
      </c>
      <c r="CP38" s="56">
        <v>0</v>
      </c>
      <c r="CQ38" s="56" t="s">
        <v>7</v>
      </c>
      <c r="CR38" s="58">
        <v>2875.37</v>
      </c>
      <c r="CS38" s="56" t="s">
        <v>7</v>
      </c>
      <c r="CT38" s="57">
        <v>2875.37</v>
      </c>
      <c r="CU38" s="56" t="s">
        <v>7</v>
      </c>
      <c r="CV38" s="57">
        <v>195497.71</v>
      </c>
      <c r="CW38" s="56" t="s">
        <v>7</v>
      </c>
      <c r="CX38" s="57">
        <v>731601.59</v>
      </c>
      <c r="CY38" s="56" t="s">
        <v>7</v>
      </c>
    </row>
    <row r="39" spans="1:103" ht="14.25" x14ac:dyDescent="0.45">
      <c r="A39" s="55" t="s">
        <v>191</v>
      </c>
      <c r="B39" s="55" t="s">
        <v>251</v>
      </c>
      <c r="C39" s="54" t="str">
        <f>'Correspondance tables'!K27</f>
        <v>ISIC 36</v>
      </c>
      <c r="D39" s="54" t="str">
        <f>VLOOKUP(C39, 'Correspondance tables'!$O$3:$P$73, 2, FALSE)</f>
        <v>ISIC 36T39</v>
      </c>
      <c r="E39" s="60">
        <v>1759.65</v>
      </c>
      <c r="F39" s="60">
        <v>21.62</v>
      </c>
      <c r="G39" s="60">
        <v>47.79</v>
      </c>
      <c r="H39" s="60">
        <v>145.51</v>
      </c>
      <c r="I39" s="60">
        <v>1656.55</v>
      </c>
      <c r="J39" s="60">
        <v>160.02000000000001</v>
      </c>
      <c r="K39" s="60">
        <v>92.07</v>
      </c>
      <c r="L39" s="60">
        <v>250.82</v>
      </c>
      <c r="M39" s="60">
        <v>71.48</v>
      </c>
      <c r="N39" s="60">
        <v>237.78</v>
      </c>
      <c r="O39" s="60">
        <v>725.59</v>
      </c>
      <c r="P39" s="60">
        <v>123.9</v>
      </c>
      <c r="Q39" s="60">
        <v>223.91</v>
      </c>
      <c r="R39" s="60">
        <v>253.84</v>
      </c>
      <c r="S39" s="60">
        <v>483.23</v>
      </c>
      <c r="T39" s="60">
        <v>401.26</v>
      </c>
      <c r="U39" s="60">
        <v>156.03</v>
      </c>
      <c r="V39" s="60">
        <v>127.27</v>
      </c>
      <c r="W39" s="60">
        <v>283.14</v>
      </c>
      <c r="X39" s="60">
        <v>293.24</v>
      </c>
      <c r="Y39" s="60">
        <v>101.39</v>
      </c>
      <c r="Z39" s="60">
        <v>129.5</v>
      </c>
      <c r="AA39" s="60">
        <v>109.28</v>
      </c>
      <c r="AB39" s="60">
        <v>883.21</v>
      </c>
      <c r="AC39" s="60">
        <v>3251.03</v>
      </c>
      <c r="AD39" s="60">
        <v>686.73</v>
      </c>
      <c r="AE39" s="60">
        <v>887.3</v>
      </c>
      <c r="AF39" s="60">
        <v>264.13</v>
      </c>
      <c r="AG39" s="60">
        <v>855.07</v>
      </c>
      <c r="AH39" s="60">
        <v>1182.9100000000001</v>
      </c>
      <c r="AI39" s="60">
        <v>306.06</v>
      </c>
      <c r="AJ39" s="60">
        <v>40.049999999999997</v>
      </c>
      <c r="AK39" s="60">
        <v>21.52</v>
      </c>
      <c r="AL39" s="60">
        <v>356.8</v>
      </c>
      <c r="AM39" s="60">
        <v>63.92</v>
      </c>
      <c r="AN39" s="60">
        <v>2229.0500000000002</v>
      </c>
      <c r="AO39" s="60">
        <v>53.95</v>
      </c>
      <c r="AP39" s="60">
        <v>350.76</v>
      </c>
      <c r="AQ39" s="60">
        <v>571.53</v>
      </c>
      <c r="AR39" s="60">
        <v>157.71</v>
      </c>
      <c r="AS39" s="60">
        <v>198.15</v>
      </c>
      <c r="AT39" s="60">
        <v>509.49</v>
      </c>
      <c r="AU39" s="60">
        <v>129.63</v>
      </c>
      <c r="AV39" s="60">
        <v>2237.7199999999998</v>
      </c>
      <c r="AW39" s="60">
        <v>332.01</v>
      </c>
      <c r="AX39" s="60">
        <v>147.61000000000001</v>
      </c>
      <c r="AY39" s="60">
        <v>230.55</v>
      </c>
      <c r="AZ39" s="60">
        <v>39.380000000000003</v>
      </c>
      <c r="BA39" s="60">
        <v>79.13</v>
      </c>
      <c r="BB39" s="60">
        <v>103.66</v>
      </c>
      <c r="BC39" s="60">
        <v>26.17</v>
      </c>
      <c r="BD39" s="60">
        <v>55.63</v>
      </c>
      <c r="BE39" s="60">
        <v>327.86</v>
      </c>
      <c r="BF39" s="60">
        <v>2234.8200000000002</v>
      </c>
      <c r="BG39" s="60">
        <v>1520.44</v>
      </c>
      <c r="BH39" s="60">
        <v>1553.27</v>
      </c>
      <c r="BI39" s="60">
        <v>899.07</v>
      </c>
      <c r="BJ39" s="60">
        <v>342.16</v>
      </c>
      <c r="BK39" s="60">
        <v>608.13</v>
      </c>
      <c r="BL39" s="60">
        <v>255.55</v>
      </c>
      <c r="BM39" s="60">
        <v>29.56</v>
      </c>
      <c r="BN39" s="60">
        <v>467.67</v>
      </c>
      <c r="BO39" s="51">
        <v>0</v>
      </c>
      <c r="BP39" s="53">
        <v>0</v>
      </c>
      <c r="BQ39" s="51" t="s">
        <v>7</v>
      </c>
      <c r="BR39" s="60">
        <v>32344.27</v>
      </c>
      <c r="BS39" s="51" t="s">
        <v>7</v>
      </c>
      <c r="BT39" s="60">
        <v>30493.54</v>
      </c>
      <c r="BU39" s="51" t="s">
        <v>7</v>
      </c>
      <c r="BV39" s="51">
        <v>0</v>
      </c>
      <c r="BW39" s="51" t="s">
        <v>7</v>
      </c>
      <c r="BX39" s="60">
        <v>1657.23</v>
      </c>
      <c r="BY39" s="51" t="s">
        <v>7</v>
      </c>
      <c r="BZ39" s="60">
        <v>32150.78</v>
      </c>
      <c r="CA39" s="51" t="s">
        <v>7</v>
      </c>
      <c r="CB39" s="51">
        <v>0</v>
      </c>
      <c r="CC39" s="51" t="s">
        <v>7</v>
      </c>
      <c r="CD39" s="51">
        <v>0</v>
      </c>
      <c r="CE39" s="51" t="s">
        <v>7</v>
      </c>
      <c r="CF39" s="60">
        <v>37.47</v>
      </c>
      <c r="CG39" s="51" t="s">
        <v>7</v>
      </c>
      <c r="CH39" s="60">
        <v>37.47</v>
      </c>
      <c r="CI39" s="51" t="s">
        <v>7</v>
      </c>
      <c r="CJ39" s="60">
        <v>37.47</v>
      </c>
      <c r="CK39" s="51" t="s">
        <v>7</v>
      </c>
      <c r="CL39" s="51">
        <v>0</v>
      </c>
      <c r="CM39" s="51" t="s">
        <v>7</v>
      </c>
      <c r="CN39" s="51">
        <v>0</v>
      </c>
      <c r="CO39" s="51" t="s">
        <v>7</v>
      </c>
      <c r="CP39" s="51">
        <v>0</v>
      </c>
      <c r="CQ39" s="51" t="s">
        <v>7</v>
      </c>
      <c r="CR39" s="61">
        <v>10.6</v>
      </c>
      <c r="CS39" s="51" t="s">
        <v>7</v>
      </c>
      <c r="CT39" s="60">
        <v>10.6</v>
      </c>
      <c r="CU39" s="51" t="s">
        <v>7</v>
      </c>
      <c r="CV39" s="60">
        <v>32198.85</v>
      </c>
      <c r="CW39" s="51" t="s">
        <v>7</v>
      </c>
      <c r="CX39" s="60">
        <v>64543.11</v>
      </c>
      <c r="CY39" s="51" t="s">
        <v>7</v>
      </c>
    </row>
    <row r="40" spans="1:103" ht="14.25" x14ac:dyDescent="0.45">
      <c r="A40" s="55" t="s">
        <v>191</v>
      </c>
      <c r="B40" s="55" t="s">
        <v>250</v>
      </c>
      <c r="C40" s="54" t="str">
        <f>'Correspondance tables'!K28</f>
        <v>ISIC 37-39</v>
      </c>
      <c r="D40" s="54" t="str">
        <f>VLOOKUP(C40, 'Correspondance tables'!$O$3:$P$73, 2, FALSE)</f>
        <v>ISIC 36T39</v>
      </c>
      <c r="E40" s="57">
        <v>1858.1</v>
      </c>
      <c r="F40" s="57">
        <v>53.18</v>
      </c>
      <c r="G40" s="57">
        <v>33.54</v>
      </c>
      <c r="H40" s="57">
        <v>742.76</v>
      </c>
      <c r="I40" s="57">
        <v>5723.5</v>
      </c>
      <c r="J40" s="57">
        <v>1354.44</v>
      </c>
      <c r="K40" s="57">
        <v>1081.3699999999999</v>
      </c>
      <c r="L40" s="57">
        <v>4927.3599999999997</v>
      </c>
      <c r="M40" s="57">
        <v>306.74</v>
      </c>
      <c r="N40" s="57">
        <v>1324.49</v>
      </c>
      <c r="O40" s="57">
        <v>3702.39</v>
      </c>
      <c r="P40" s="57">
        <v>736.69</v>
      </c>
      <c r="Q40" s="57">
        <v>4142.12</v>
      </c>
      <c r="R40" s="57">
        <v>2092.88</v>
      </c>
      <c r="S40" s="57">
        <v>25948.71</v>
      </c>
      <c r="T40" s="57">
        <v>6139.54</v>
      </c>
      <c r="U40" s="57">
        <v>464.21</v>
      </c>
      <c r="V40" s="57">
        <v>623.08000000000004</v>
      </c>
      <c r="W40" s="57">
        <v>1575.42</v>
      </c>
      <c r="X40" s="57">
        <v>1561.77</v>
      </c>
      <c r="Y40" s="57">
        <v>706.12</v>
      </c>
      <c r="Z40" s="57">
        <v>756.74</v>
      </c>
      <c r="AA40" s="57">
        <v>586.85</v>
      </c>
      <c r="AB40" s="57">
        <v>3011.91</v>
      </c>
      <c r="AC40" s="57">
        <v>2764.7</v>
      </c>
      <c r="AD40" s="57">
        <v>43302.17</v>
      </c>
      <c r="AE40" s="57">
        <v>6879.17</v>
      </c>
      <c r="AF40" s="57">
        <v>1096.4100000000001</v>
      </c>
      <c r="AG40" s="57">
        <v>3994.52</v>
      </c>
      <c r="AH40" s="57">
        <v>3855.15</v>
      </c>
      <c r="AI40" s="57">
        <v>1011.44</v>
      </c>
      <c r="AJ40" s="57">
        <v>250.83</v>
      </c>
      <c r="AK40" s="57">
        <v>184.28</v>
      </c>
      <c r="AL40" s="57">
        <v>907.92</v>
      </c>
      <c r="AM40" s="57">
        <v>265.41000000000003</v>
      </c>
      <c r="AN40" s="57">
        <v>3955.28</v>
      </c>
      <c r="AO40" s="57">
        <v>290.51</v>
      </c>
      <c r="AP40" s="57">
        <v>317.39999999999998</v>
      </c>
      <c r="AQ40" s="57">
        <v>623.54999999999995</v>
      </c>
      <c r="AR40" s="57">
        <v>956.57</v>
      </c>
      <c r="AS40" s="57">
        <v>531.98</v>
      </c>
      <c r="AT40" s="57">
        <v>295.92</v>
      </c>
      <c r="AU40" s="57">
        <v>253.46</v>
      </c>
      <c r="AV40" s="57">
        <v>7361.55</v>
      </c>
      <c r="AW40" s="57">
        <v>1551.71</v>
      </c>
      <c r="AX40" s="57">
        <v>746.81</v>
      </c>
      <c r="AY40" s="57">
        <v>561.69000000000005</v>
      </c>
      <c r="AZ40" s="57">
        <v>386.43</v>
      </c>
      <c r="BA40" s="57">
        <v>524.42999999999995</v>
      </c>
      <c r="BB40" s="57">
        <v>525.61</v>
      </c>
      <c r="BC40" s="57">
        <v>105.14</v>
      </c>
      <c r="BD40" s="57">
        <v>171.59</v>
      </c>
      <c r="BE40" s="57">
        <v>2661.41</v>
      </c>
      <c r="BF40" s="57">
        <v>17185.3</v>
      </c>
      <c r="BG40" s="57">
        <v>1457.08</v>
      </c>
      <c r="BH40" s="57">
        <v>3864.75</v>
      </c>
      <c r="BI40" s="57">
        <v>1203.06</v>
      </c>
      <c r="BJ40" s="57">
        <v>591.1</v>
      </c>
      <c r="BK40" s="57">
        <v>641.29</v>
      </c>
      <c r="BL40" s="57">
        <v>331.79</v>
      </c>
      <c r="BM40" s="57">
        <v>85.97</v>
      </c>
      <c r="BN40" s="57">
        <v>717.87</v>
      </c>
      <c r="BO40" s="56">
        <v>0</v>
      </c>
      <c r="BP40" s="59">
        <v>0</v>
      </c>
      <c r="BQ40" s="56" t="s">
        <v>7</v>
      </c>
      <c r="BR40" s="57">
        <v>181865.16</v>
      </c>
      <c r="BS40" s="56" t="s">
        <v>7</v>
      </c>
      <c r="BT40" s="57">
        <v>47182.91</v>
      </c>
      <c r="BU40" s="56" t="s">
        <v>7</v>
      </c>
      <c r="BV40" s="57">
        <v>4.05</v>
      </c>
      <c r="BW40" s="56" t="s">
        <v>7</v>
      </c>
      <c r="BX40" s="57">
        <v>19033.099999999999</v>
      </c>
      <c r="BY40" s="56" t="s">
        <v>7</v>
      </c>
      <c r="BZ40" s="57">
        <v>66220.070000000007</v>
      </c>
      <c r="CA40" s="56" t="s">
        <v>7</v>
      </c>
      <c r="CB40" s="57">
        <v>-697.26</v>
      </c>
      <c r="CC40" s="56" t="s">
        <v>7</v>
      </c>
      <c r="CD40" s="57">
        <v>0.02</v>
      </c>
      <c r="CE40" s="56" t="s">
        <v>7</v>
      </c>
      <c r="CF40" s="57">
        <v>-34.81</v>
      </c>
      <c r="CG40" s="56" t="s">
        <v>7</v>
      </c>
      <c r="CH40" s="57">
        <v>-34.79</v>
      </c>
      <c r="CI40" s="56" t="s">
        <v>7</v>
      </c>
      <c r="CJ40" s="57">
        <v>-732.05</v>
      </c>
      <c r="CK40" s="56" t="s">
        <v>7</v>
      </c>
      <c r="CL40" s="56">
        <v>0</v>
      </c>
      <c r="CM40" s="56" t="s">
        <v>7</v>
      </c>
      <c r="CN40" s="56">
        <v>0</v>
      </c>
      <c r="CO40" s="56" t="s">
        <v>7</v>
      </c>
      <c r="CP40" s="56">
        <v>0</v>
      </c>
      <c r="CQ40" s="56" t="s">
        <v>7</v>
      </c>
      <c r="CR40" s="58">
        <v>11250.02</v>
      </c>
      <c r="CS40" s="56" t="s">
        <v>7</v>
      </c>
      <c r="CT40" s="57">
        <v>11250.02</v>
      </c>
      <c r="CU40" s="56" t="s">
        <v>7</v>
      </c>
      <c r="CV40" s="57">
        <v>76738.03</v>
      </c>
      <c r="CW40" s="56" t="s">
        <v>7</v>
      </c>
      <c r="CX40" s="57">
        <v>258603.19</v>
      </c>
      <c r="CY40" s="56" t="s">
        <v>7</v>
      </c>
    </row>
    <row r="41" spans="1:103" ht="14.25" x14ac:dyDescent="0.45">
      <c r="A41" s="55" t="s">
        <v>191</v>
      </c>
      <c r="B41" s="55" t="s">
        <v>249</v>
      </c>
      <c r="C41" s="54" t="str">
        <f>'Correspondance tables'!K29</f>
        <v>ISIC 41-43</v>
      </c>
      <c r="D41" s="54" t="str">
        <f>VLOOKUP(C41, 'Correspondance tables'!$O$3:$P$73, 2, FALSE)</f>
        <v>ISIC 41T43</v>
      </c>
      <c r="E41" s="60">
        <v>3859.5</v>
      </c>
      <c r="F41" s="60">
        <v>486.65</v>
      </c>
      <c r="G41" s="60">
        <v>81.99</v>
      </c>
      <c r="H41" s="60">
        <v>2064.13</v>
      </c>
      <c r="I41" s="60">
        <v>3505.25</v>
      </c>
      <c r="J41" s="60">
        <v>768.65</v>
      </c>
      <c r="K41" s="60">
        <v>774.48</v>
      </c>
      <c r="L41" s="60">
        <v>886.42</v>
      </c>
      <c r="M41" s="60">
        <v>546.27</v>
      </c>
      <c r="N41" s="60">
        <v>1655.48</v>
      </c>
      <c r="O41" s="60">
        <v>3189.18</v>
      </c>
      <c r="P41" s="60">
        <v>1039.3399999999999</v>
      </c>
      <c r="Q41" s="60">
        <v>1573.77</v>
      </c>
      <c r="R41" s="60">
        <v>1828.9</v>
      </c>
      <c r="S41" s="60">
        <v>2388.94</v>
      </c>
      <c r="T41" s="60">
        <v>3267.46</v>
      </c>
      <c r="U41" s="60">
        <v>875.95</v>
      </c>
      <c r="V41" s="60">
        <v>1374.73</v>
      </c>
      <c r="W41" s="60">
        <v>2863.51</v>
      </c>
      <c r="X41" s="60">
        <v>2623.31</v>
      </c>
      <c r="Y41" s="60">
        <v>1395.38</v>
      </c>
      <c r="Z41" s="60">
        <v>1098.3900000000001</v>
      </c>
      <c r="AA41" s="60">
        <v>2827.79</v>
      </c>
      <c r="AB41" s="60">
        <v>20603.02</v>
      </c>
      <c r="AC41" s="60">
        <v>1642.5</v>
      </c>
      <c r="AD41" s="60">
        <v>5253.82</v>
      </c>
      <c r="AE41" s="60">
        <v>367373.77</v>
      </c>
      <c r="AF41" s="60">
        <v>1565.24</v>
      </c>
      <c r="AG41" s="60">
        <v>9431.32</v>
      </c>
      <c r="AH41" s="60">
        <v>9579.86</v>
      </c>
      <c r="AI41" s="60">
        <v>5177.3500000000004</v>
      </c>
      <c r="AJ41" s="60">
        <v>375.62</v>
      </c>
      <c r="AK41" s="60">
        <v>449.49</v>
      </c>
      <c r="AL41" s="60">
        <v>10485.23</v>
      </c>
      <c r="AM41" s="60">
        <v>798.78</v>
      </c>
      <c r="AN41" s="60">
        <v>4860.4399999999996</v>
      </c>
      <c r="AO41" s="60">
        <v>537.08000000000004</v>
      </c>
      <c r="AP41" s="60">
        <v>1138.6600000000001</v>
      </c>
      <c r="AQ41" s="60">
        <v>3944.56</v>
      </c>
      <c r="AR41" s="60">
        <v>1910.08</v>
      </c>
      <c r="AS41" s="60">
        <v>4703.8</v>
      </c>
      <c r="AT41" s="60">
        <v>5775.84</v>
      </c>
      <c r="AU41" s="60">
        <v>1227.3900000000001</v>
      </c>
      <c r="AV41" s="60">
        <v>102206.46</v>
      </c>
      <c r="AW41" s="60">
        <v>5225.66</v>
      </c>
      <c r="AX41" s="60">
        <v>6081.04</v>
      </c>
      <c r="AY41" s="60">
        <v>1867.84</v>
      </c>
      <c r="AZ41" s="60">
        <v>554.96</v>
      </c>
      <c r="BA41" s="60">
        <v>1511.43</v>
      </c>
      <c r="BB41" s="60">
        <v>1179.1300000000001</v>
      </c>
      <c r="BC41" s="60">
        <v>504.63</v>
      </c>
      <c r="BD41" s="60">
        <v>381.39</v>
      </c>
      <c r="BE41" s="60">
        <v>4558.7700000000004</v>
      </c>
      <c r="BF41" s="60">
        <v>29174.98</v>
      </c>
      <c r="BG41" s="60">
        <v>8240.26</v>
      </c>
      <c r="BH41" s="51">
        <v>7484</v>
      </c>
      <c r="BI41" s="60">
        <v>3407.77</v>
      </c>
      <c r="BJ41" s="60">
        <v>2252.66</v>
      </c>
      <c r="BK41" s="60">
        <v>1596.21</v>
      </c>
      <c r="BL41" s="60">
        <v>1499.69</v>
      </c>
      <c r="BM41" s="60">
        <v>165.4</v>
      </c>
      <c r="BN41" s="60">
        <v>879.82</v>
      </c>
      <c r="BO41" s="51">
        <v>0</v>
      </c>
      <c r="BP41" s="53">
        <v>0</v>
      </c>
      <c r="BQ41" s="51" t="s">
        <v>7</v>
      </c>
      <c r="BR41" s="60">
        <v>676581.46</v>
      </c>
      <c r="BS41" s="51" t="s">
        <v>7</v>
      </c>
      <c r="BT41" s="60">
        <v>46686.41</v>
      </c>
      <c r="BU41" s="51" t="s">
        <v>7</v>
      </c>
      <c r="BV41" s="51">
        <v>0</v>
      </c>
      <c r="BW41" s="51" t="s">
        <v>7</v>
      </c>
      <c r="BX41" s="60">
        <v>5200.8599999999997</v>
      </c>
      <c r="BY41" s="51" t="s">
        <v>7</v>
      </c>
      <c r="BZ41" s="60">
        <v>51887.27</v>
      </c>
      <c r="CA41" s="51" t="s">
        <v>7</v>
      </c>
      <c r="CB41" s="60">
        <v>1088052.08</v>
      </c>
      <c r="CC41" s="51" t="s">
        <v>7</v>
      </c>
      <c r="CD41" s="51">
        <v>0</v>
      </c>
      <c r="CE41" s="51" t="s">
        <v>7</v>
      </c>
      <c r="CF41" s="60">
        <v>14064.01</v>
      </c>
      <c r="CG41" s="51" t="s">
        <v>7</v>
      </c>
      <c r="CH41" s="60">
        <v>14064.01</v>
      </c>
      <c r="CI41" s="51" t="s">
        <v>7</v>
      </c>
      <c r="CJ41" s="60">
        <v>1102116.0900000001</v>
      </c>
      <c r="CK41" s="51" t="s">
        <v>7</v>
      </c>
      <c r="CL41" s="51">
        <v>0</v>
      </c>
      <c r="CM41" s="51" t="s">
        <v>7</v>
      </c>
      <c r="CN41" s="51">
        <v>0</v>
      </c>
      <c r="CO41" s="51" t="s">
        <v>7</v>
      </c>
      <c r="CP41" s="51">
        <v>0</v>
      </c>
      <c r="CQ41" s="51" t="s">
        <v>7</v>
      </c>
      <c r="CR41" s="61">
        <v>8968.66</v>
      </c>
      <c r="CS41" s="51" t="s">
        <v>7</v>
      </c>
      <c r="CT41" s="60">
        <v>8968.66</v>
      </c>
      <c r="CU41" s="51" t="s">
        <v>7</v>
      </c>
      <c r="CV41" s="60">
        <v>1162972.03</v>
      </c>
      <c r="CW41" s="51" t="s">
        <v>7</v>
      </c>
      <c r="CX41" s="60">
        <v>1839553.49</v>
      </c>
      <c r="CY41" s="51" t="s">
        <v>7</v>
      </c>
    </row>
    <row r="42" spans="1:103" ht="14.25" x14ac:dyDescent="0.45">
      <c r="A42" s="55" t="s">
        <v>191</v>
      </c>
      <c r="B42" s="55" t="s">
        <v>248</v>
      </c>
      <c r="C42" s="54" t="str">
        <f>'Correspondance tables'!K30</f>
        <v>ISIC 45</v>
      </c>
      <c r="D42" s="54" t="str">
        <f>VLOOKUP(C42, 'Correspondance tables'!$O$3:$P$73, 2, FALSE)</f>
        <v>ISIC 45T47</v>
      </c>
      <c r="E42" s="57">
        <v>1570.87</v>
      </c>
      <c r="F42" s="57">
        <v>302.95999999999998</v>
      </c>
      <c r="G42" s="57">
        <v>51.99</v>
      </c>
      <c r="H42" s="57">
        <v>380.95</v>
      </c>
      <c r="I42" s="57">
        <v>1546.93</v>
      </c>
      <c r="J42" s="57">
        <v>316.48</v>
      </c>
      <c r="K42" s="57">
        <v>365.5</v>
      </c>
      <c r="L42" s="57">
        <v>263.45999999999998</v>
      </c>
      <c r="M42" s="57">
        <v>181.73</v>
      </c>
      <c r="N42" s="57">
        <v>433.47</v>
      </c>
      <c r="O42" s="57">
        <v>754.87</v>
      </c>
      <c r="P42" s="57">
        <v>220.32</v>
      </c>
      <c r="Q42" s="57">
        <v>611.39</v>
      </c>
      <c r="R42" s="57">
        <v>890.57</v>
      </c>
      <c r="S42" s="57">
        <v>526.42999999999995</v>
      </c>
      <c r="T42" s="57">
        <v>1148.43</v>
      </c>
      <c r="U42" s="57">
        <v>534.91</v>
      </c>
      <c r="V42" s="57">
        <v>723.1</v>
      </c>
      <c r="W42" s="57">
        <v>3512.43</v>
      </c>
      <c r="X42" s="57">
        <v>29649.09</v>
      </c>
      <c r="Y42" s="57">
        <v>2406.66</v>
      </c>
      <c r="Z42" s="57">
        <v>468.16</v>
      </c>
      <c r="AA42" s="57">
        <v>1053.49</v>
      </c>
      <c r="AB42" s="57">
        <v>734.93</v>
      </c>
      <c r="AC42" s="57">
        <v>221.47</v>
      </c>
      <c r="AD42" s="57">
        <v>1982.96</v>
      </c>
      <c r="AE42" s="57">
        <v>4589.97</v>
      </c>
      <c r="AF42" s="57">
        <v>18685.04</v>
      </c>
      <c r="AG42" s="57">
        <v>6275.53</v>
      </c>
      <c r="AH42" s="57">
        <v>4709.25</v>
      </c>
      <c r="AI42" s="57">
        <v>15201.28</v>
      </c>
      <c r="AJ42" s="57">
        <v>107.78</v>
      </c>
      <c r="AK42" s="57">
        <v>382.12</v>
      </c>
      <c r="AL42" s="57">
        <v>5762.65</v>
      </c>
      <c r="AM42" s="57">
        <v>4217.24</v>
      </c>
      <c r="AN42" s="57">
        <v>993.1</v>
      </c>
      <c r="AO42" s="57">
        <v>237.55</v>
      </c>
      <c r="AP42" s="57">
        <v>326.83999999999997</v>
      </c>
      <c r="AQ42" s="57">
        <v>720.91</v>
      </c>
      <c r="AR42" s="57">
        <v>692.67</v>
      </c>
      <c r="AS42" s="57">
        <v>992.12</v>
      </c>
      <c r="AT42" s="57">
        <v>1164.68</v>
      </c>
      <c r="AU42" s="57">
        <v>268.13</v>
      </c>
      <c r="AV42" s="57">
        <v>402.24</v>
      </c>
      <c r="AW42" s="57">
        <v>1247.28</v>
      </c>
      <c r="AX42" s="57">
        <v>518.9</v>
      </c>
      <c r="AY42" s="57">
        <v>299.93</v>
      </c>
      <c r="AZ42" s="57">
        <v>223.21</v>
      </c>
      <c r="BA42" s="57">
        <v>370.93</v>
      </c>
      <c r="BB42" s="57">
        <v>5870.87</v>
      </c>
      <c r="BC42" s="57">
        <v>210.63</v>
      </c>
      <c r="BD42" s="57">
        <v>139.99</v>
      </c>
      <c r="BE42" s="57">
        <v>1044.6500000000001</v>
      </c>
      <c r="BF42" s="57">
        <v>3325.46</v>
      </c>
      <c r="BG42" s="57">
        <v>975.77</v>
      </c>
      <c r="BH42" s="57">
        <v>1417.3</v>
      </c>
      <c r="BI42" s="57">
        <v>850.9</v>
      </c>
      <c r="BJ42" s="57">
        <v>375.97</v>
      </c>
      <c r="BK42" s="57">
        <v>301.49</v>
      </c>
      <c r="BL42" s="57">
        <v>374.19</v>
      </c>
      <c r="BM42" s="57">
        <v>50.98</v>
      </c>
      <c r="BN42" s="57">
        <v>333.92</v>
      </c>
      <c r="BO42" s="56">
        <v>0</v>
      </c>
      <c r="BP42" s="59">
        <v>0</v>
      </c>
      <c r="BQ42" s="56" t="s">
        <v>7</v>
      </c>
      <c r="BR42" s="57">
        <v>134515.04</v>
      </c>
      <c r="BS42" s="56" t="s">
        <v>7</v>
      </c>
      <c r="BT42" s="57">
        <v>175091.66</v>
      </c>
      <c r="BU42" s="56" t="s">
        <v>7</v>
      </c>
      <c r="BV42" s="57">
        <v>1.29</v>
      </c>
      <c r="BW42" s="56" t="s">
        <v>7</v>
      </c>
      <c r="BX42" s="57">
        <v>248.57</v>
      </c>
      <c r="BY42" s="56" t="s">
        <v>7</v>
      </c>
      <c r="BZ42" s="57">
        <v>175341.52</v>
      </c>
      <c r="CA42" s="56" t="s">
        <v>7</v>
      </c>
      <c r="CB42" s="57">
        <v>31494.44</v>
      </c>
      <c r="CC42" s="56" t="s">
        <v>7</v>
      </c>
      <c r="CD42" s="57">
        <v>9.84</v>
      </c>
      <c r="CE42" s="56" t="s">
        <v>7</v>
      </c>
      <c r="CF42" s="57">
        <v>-379.51</v>
      </c>
      <c r="CG42" s="56" t="s">
        <v>7</v>
      </c>
      <c r="CH42" s="57">
        <v>-369.67</v>
      </c>
      <c r="CI42" s="56" t="s">
        <v>7</v>
      </c>
      <c r="CJ42" s="57">
        <v>31124.77</v>
      </c>
      <c r="CK42" s="56" t="s">
        <v>7</v>
      </c>
      <c r="CL42" s="56">
        <v>0</v>
      </c>
      <c r="CM42" s="56" t="s">
        <v>7</v>
      </c>
      <c r="CN42" s="56">
        <v>0</v>
      </c>
      <c r="CO42" s="56" t="s">
        <v>7</v>
      </c>
      <c r="CP42" s="56">
        <v>0</v>
      </c>
      <c r="CQ42" s="56" t="s">
        <v>7</v>
      </c>
      <c r="CR42" s="58">
        <v>15876.9</v>
      </c>
      <c r="CS42" s="56" t="s">
        <v>7</v>
      </c>
      <c r="CT42" s="57">
        <v>15876.9</v>
      </c>
      <c r="CU42" s="56" t="s">
        <v>7</v>
      </c>
      <c r="CV42" s="57">
        <v>222343.19</v>
      </c>
      <c r="CW42" s="56" t="s">
        <v>7</v>
      </c>
      <c r="CX42" s="57">
        <v>356858.23</v>
      </c>
      <c r="CY42" s="56" t="s">
        <v>7</v>
      </c>
    </row>
    <row r="43" spans="1:103" ht="14.25" x14ac:dyDescent="0.45">
      <c r="A43" s="55" t="s">
        <v>191</v>
      </c>
      <c r="B43" s="55" t="s">
        <v>247</v>
      </c>
      <c r="C43" s="54" t="str">
        <f>'Correspondance tables'!K31</f>
        <v>ISIC 46</v>
      </c>
      <c r="D43" s="54" t="str">
        <f>VLOOKUP(C43, 'Correspondance tables'!$O$3:$P$73, 2, FALSE)</f>
        <v>ISIC 45T47</v>
      </c>
      <c r="E43" s="60">
        <v>24039.74</v>
      </c>
      <c r="F43" s="60">
        <v>1555.86</v>
      </c>
      <c r="G43" s="60">
        <v>790.74</v>
      </c>
      <c r="H43" s="60">
        <v>3681.61</v>
      </c>
      <c r="I43" s="60">
        <v>84326.75</v>
      </c>
      <c r="J43" s="60">
        <v>14447.93</v>
      </c>
      <c r="K43" s="60">
        <v>8400.84</v>
      </c>
      <c r="L43" s="60">
        <v>9007.1200000000008</v>
      </c>
      <c r="M43" s="60">
        <v>5103.1000000000004</v>
      </c>
      <c r="N43" s="60">
        <v>13147.36</v>
      </c>
      <c r="O43" s="60">
        <v>27303.17</v>
      </c>
      <c r="P43" s="60">
        <v>22208.080000000002</v>
      </c>
      <c r="Q43" s="60">
        <v>13017.43</v>
      </c>
      <c r="R43" s="60">
        <v>11090.88</v>
      </c>
      <c r="S43" s="60">
        <v>17486.27</v>
      </c>
      <c r="T43" s="60">
        <v>21490.02</v>
      </c>
      <c r="U43" s="60">
        <v>33837.97</v>
      </c>
      <c r="V43" s="60">
        <v>16298.2</v>
      </c>
      <c r="W43" s="60">
        <v>34338.230000000003</v>
      </c>
      <c r="X43" s="60">
        <v>31414.3</v>
      </c>
      <c r="Y43" s="60">
        <v>11491.72</v>
      </c>
      <c r="Z43" s="60">
        <v>18508.73</v>
      </c>
      <c r="AA43" s="60">
        <v>10362.76</v>
      </c>
      <c r="AB43" s="60">
        <v>11174.5</v>
      </c>
      <c r="AC43" s="60">
        <v>1310.6600000000001</v>
      </c>
      <c r="AD43" s="60">
        <v>5280.34</v>
      </c>
      <c r="AE43" s="60">
        <v>79702.2</v>
      </c>
      <c r="AF43" s="60">
        <v>7884.16</v>
      </c>
      <c r="AG43" s="60">
        <v>79884.36</v>
      </c>
      <c r="AH43" s="60">
        <v>13900.99</v>
      </c>
      <c r="AI43" s="60">
        <v>7982.25</v>
      </c>
      <c r="AJ43" s="60">
        <v>2210.13</v>
      </c>
      <c r="AK43" s="60">
        <v>4215.17</v>
      </c>
      <c r="AL43" s="60">
        <v>4877.6899999999996</v>
      </c>
      <c r="AM43" s="60">
        <v>679.82</v>
      </c>
      <c r="AN43" s="60">
        <v>40529.65</v>
      </c>
      <c r="AO43" s="60">
        <v>9379.61</v>
      </c>
      <c r="AP43" s="60">
        <v>3609.08</v>
      </c>
      <c r="AQ43" s="60">
        <v>7135.53</v>
      </c>
      <c r="AR43" s="60">
        <v>22462.43</v>
      </c>
      <c r="AS43" s="60">
        <v>1832.64</v>
      </c>
      <c r="AT43" s="60">
        <v>1539.75</v>
      </c>
      <c r="AU43" s="60">
        <v>5245.15</v>
      </c>
      <c r="AV43" s="60">
        <v>4537.74</v>
      </c>
      <c r="AW43" s="60">
        <v>4788.63</v>
      </c>
      <c r="AX43" s="60">
        <v>4292.62</v>
      </c>
      <c r="AY43" s="60">
        <v>2842.46</v>
      </c>
      <c r="AZ43" s="60">
        <v>3073.32</v>
      </c>
      <c r="BA43" s="60">
        <v>2478.0100000000002</v>
      </c>
      <c r="BB43" s="60">
        <v>2875.88</v>
      </c>
      <c r="BC43" s="51">
        <v>475</v>
      </c>
      <c r="BD43" s="60">
        <v>2377.08</v>
      </c>
      <c r="BE43" s="60">
        <v>7735.52</v>
      </c>
      <c r="BF43" s="60">
        <v>11609.19</v>
      </c>
      <c r="BG43" s="60">
        <v>7125.56</v>
      </c>
      <c r="BH43" s="60">
        <v>32251.56</v>
      </c>
      <c r="BI43" s="60">
        <v>5862.73</v>
      </c>
      <c r="BJ43" s="60">
        <v>3748.55</v>
      </c>
      <c r="BK43" s="60">
        <v>2616.04</v>
      </c>
      <c r="BL43" s="60">
        <v>1792.84</v>
      </c>
      <c r="BM43" s="60">
        <v>1162.4000000000001</v>
      </c>
      <c r="BN43" s="60">
        <v>2449.27</v>
      </c>
      <c r="BO43" s="51">
        <v>0</v>
      </c>
      <c r="BP43" s="53">
        <v>0</v>
      </c>
      <c r="BQ43" s="51" t="s">
        <v>7</v>
      </c>
      <c r="BR43" s="60">
        <v>848279.29</v>
      </c>
      <c r="BS43" s="51" t="s">
        <v>7</v>
      </c>
      <c r="BT43" s="60">
        <v>274441.15000000002</v>
      </c>
      <c r="BU43" s="51" t="s">
        <v>7</v>
      </c>
      <c r="BV43" s="60">
        <v>11.18</v>
      </c>
      <c r="BW43" s="51" t="s">
        <v>7</v>
      </c>
      <c r="BX43" s="60">
        <v>16272.01</v>
      </c>
      <c r="BY43" s="51" t="s">
        <v>7</v>
      </c>
      <c r="BZ43" s="60">
        <v>290724.33</v>
      </c>
      <c r="CA43" s="51" t="s">
        <v>7</v>
      </c>
      <c r="CB43" s="60">
        <v>100997.61</v>
      </c>
      <c r="CC43" s="51" t="s">
        <v>7</v>
      </c>
      <c r="CD43" s="60">
        <v>645.30999999999995</v>
      </c>
      <c r="CE43" s="51" t="s">
        <v>7</v>
      </c>
      <c r="CF43" s="60">
        <v>31399.51</v>
      </c>
      <c r="CG43" s="51" t="s">
        <v>7</v>
      </c>
      <c r="CH43" s="60">
        <v>32044.82</v>
      </c>
      <c r="CI43" s="51" t="s">
        <v>7</v>
      </c>
      <c r="CJ43" s="60">
        <v>133042.42000000001</v>
      </c>
      <c r="CK43" s="51" t="s">
        <v>7</v>
      </c>
      <c r="CL43" s="51">
        <v>0</v>
      </c>
      <c r="CM43" s="51" t="s">
        <v>7</v>
      </c>
      <c r="CN43" s="51">
        <v>0</v>
      </c>
      <c r="CO43" s="51" t="s">
        <v>7</v>
      </c>
      <c r="CP43" s="51">
        <v>0</v>
      </c>
      <c r="CQ43" s="51" t="s">
        <v>7</v>
      </c>
      <c r="CR43" s="61">
        <v>159494.44</v>
      </c>
      <c r="CS43" s="51" t="s">
        <v>7</v>
      </c>
      <c r="CT43" s="60">
        <v>159494.44</v>
      </c>
      <c r="CU43" s="51" t="s">
        <v>7</v>
      </c>
      <c r="CV43" s="60">
        <v>583261.19999999995</v>
      </c>
      <c r="CW43" s="51" t="s">
        <v>7</v>
      </c>
      <c r="CX43" s="60">
        <v>1431540.49</v>
      </c>
      <c r="CY43" s="51" t="s">
        <v>7</v>
      </c>
    </row>
    <row r="44" spans="1:103" ht="14.25" x14ac:dyDescent="0.45">
      <c r="A44" s="55" t="s">
        <v>191</v>
      </c>
      <c r="B44" s="55" t="s">
        <v>246</v>
      </c>
      <c r="C44" s="54" t="str">
        <f>'Correspondance tables'!K32</f>
        <v>ISIC 47</v>
      </c>
      <c r="D44" s="54" t="str">
        <f>VLOOKUP(C44, 'Correspondance tables'!$O$3:$P$73, 2, FALSE)</f>
        <v>ISIC 45T47</v>
      </c>
      <c r="E44" s="57">
        <v>7803.73</v>
      </c>
      <c r="F44" s="57">
        <v>295.18</v>
      </c>
      <c r="G44" s="57">
        <v>304.68</v>
      </c>
      <c r="H44" s="57">
        <v>956.52</v>
      </c>
      <c r="I44" s="57">
        <v>17855.669999999998</v>
      </c>
      <c r="J44" s="57">
        <v>3728.81</v>
      </c>
      <c r="K44" s="57">
        <v>1712.79</v>
      </c>
      <c r="L44" s="57">
        <v>1644.18</v>
      </c>
      <c r="M44" s="57">
        <v>723.56</v>
      </c>
      <c r="N44" s="57">
        <v>1150.0999999999999</v>
      </c>
      <c r="O44" s="57">
        <v>4983.5</v>
      </c>
      <c r="P44" s="57">
        <v>1712.61</v>
      </c>
      <c r="Q44" s="57">
        <v>3098.31</v>
      </c>
      <c r="R44" s="57">
        <v>1591.49</v>
      </c>
      <c r="S44" s="57">
        <v>2260.6</v>
      </c>
      <c r="T44" s="57">
        <v>3625.54</v>
      </c>
      <c r="U44" s="57">
        <v>4105.87</v>
      </c>
      <c r="V44" s="57">
        <v>3550.01</v>
      </c>
      <c r="W44" s="57">
        <v>4917.13</v>
      </c>
      <c r="X44" s="57">
        <v>9046.94</v>
      </c>
      <c r="Y44" s="57">
        <v>2834.21</v>
      </c>
      <c r="Z44" s="57">
        <v>4061.52</v>
      </c>
      <c r="AA44" s="57">
        <v>1758.08</v>
      </c>
      <c r="AB44" s="57">
        <v>2609.87</v>
      </c>
      <c r="AC44" s="57">
        <v>280.17</v>
      </c>
      <c r="AD44" s="57">
        <v>834.96</v>
      </c>
      <c r="AE44" s="57">
        <v>14031.31</v>
      </c>
      <c r="AF44" s="57">
        <v>1438.89</v>
      </c>
      <c r="AG44" s="57">
        <v>4336.09</v>
      </c>
      <c r="AH44" s="57">
        <v>30525.279999999999</v>
      </c>
      <c r="AI44" s="57">
        <v>3207.99</v>
      </c>
      <c r="AJ44" s="57">
        <v>467.13</v>
      </c>
      <c r="AK44" s="57">
        <v>629.39</v>
      </c>
      <c r="AL44" s="57">
        <v>1030.6500000000001</v>
      </c>
      <c r="AM44" s="57">
        <v>192.52</v>
      </c>
      <c r="AN44" s="57">
        <v>10481.030000000001</v>
      </c>
      <c r="AO44" s="57">
        <v>1240.67</v>
      </c>
      <c r="AP44" s="57">
        <v>1219.8</v>
      </c>
      <c r="AQ44" s="57">
        <v>1540.41</v>
      </c>
      <c r="AR44" s="57">
        <v>856.85</v>
      </c>
      <c r="AS44" s="57">
        <v>574.87</v>
      </c>
      <c r="AT44" s="57">
        <v>397.29</v>
      </c>
      <c r="AU44" s="57">
        <v>245.94</v>
      </c>
      <c r="AV44" s="57">
        <v>927.41</v>
      </c>
      <c r="AW44" s="57">
        <v>813.98</v>
      </c>
      <c r="AX44" s="57">
        <v>1157.46</v>
      </c>
      <c r="AY44" s="57">
        <v>602.23</v>
      </c>
      <c r="AZ44" s="57">
        <v>577.52</v>
      </c>
      <c r="BA44" s="57">
        <v>724.34</v>
      </c>
      <c r="BB44" s="57">
        <v>351.2</v>
      </c>
      <c r="BC44" s="57">
        <v>90.98</v>
      </c>
      <c r="BD44" s="57">
        <v>98.97</v>
      </c>
      <c r="BE44" s="57">
        <v>1750.33</v>
      </c>
      <c r="BF44" s="57">
        <v>5153.1400000000003</v>
      </c>
      <c r="BG44" s="57">
        <v>2349.31</v>
      </c>
      <c r="BH44" s="57">
        <v>13423.78</v>
      </c>
      <c r="BI44" s="57">
        <v>3246.24</v>
      </c>
      <c r="BJ44" s="57">
        <v>840.72</v>
      </c>
      <c r="BK44" s="57">
        <v>616.59</v>
      </c>
      <c r="BL44" s="57">
        <v>630.14</v>
      </c>
      <c r="BM44" s="57">
        <v>216.17</v>
      </c>
      <c r="BN44" s="57">
        <v>834.58</v>
      </c>
      <c r="BO44" s="56">
        <v>0</v>
      </c>
      <c r="BP44" s="59">
        <v>0</v>
      </c>
      <c r="BQ44" s="56" t="s">
        <v>7</v>
      </c>
      <c r="BR44" s="57">
        <v>194267.25</v>
      </c>
      <c r="BS44" s="56" t="s">
        <v>7</v>
      </c>
      <c r="BT44" s="57">
        <v>720162.59</v>
      </c>
      <c r="BU44" s="56" t="s">
        <v>7</v>
      </c>
      <c r="BV44" s="57">
        <v>13.35</v>
      </c>
      <c r="BW44" s="56" t="s">
        <v>7</v>
      </c>
      <c r="BX44" s="57">
        <v>27673.52</v>
      </c>
      <c r="BY44" s="56" t="s">
        <v>7</v>
      </c>
      <c r="BZ44" s="57">
        <v>747849.46</v>
      </c>
      <c r="CA44" s="56" t="s">
        <v>7</v>
      </c>
      <c r="CB44" s="57">
        <v>20693.150000000001</v>
      </c>
      <c r="CC44" s="56" t="s">
        <v>7</v>
      </c>
      <c r="CD44" s="57">
        <v>1085.8800000000001</v>
      </c>
      <c r="CE44" s="56" t="s">
        <v>7</v>
      </c>
      <c r="CF44" s="57">
        <v>540.63</v>
      </c>
      <c r="CG44" s="56" t="s">
        <v>7</v>
      </c>
      <c r="CH44" s="57">
        <v>1626.51</v>
      </c>
      <c r="CI44" s="56" t="s">
        <v>7</v>
      </c>
      <c r="CJ44" s="57">
        <v>22319.65</v>
      </c>
      <c r="CK44" s="56" t="s">
        <v>7</v>
      </c>
      <c r="CL44" s="56">
        <v>0</v>
      </c>
      <c r="CM44" s="56" t="s">
        <v>7</v>
      </c>
      <c r="CN44" s="56">
        <v>0</v>
      </c>
      <c r="CO44" s="56" t="s">
        <v>7</v>
      </c>
      <c r="CP44" s="56">
        <v>0</v>
      </c>
      <c r="CQ44" s="56" t="s">
        <v>7</v>
      </c>
      <c r="CR44" s="58">
        <v>23161.49</v>
      </c>
      <c r="CS44" s="56" t="s">
        <v>7</v>
      </c>
      <c r="CT44" s="57">
        <v>23161.49</v>
      </c>
      <c r="CU44" s="56" t="s">
        <v>7</v>
      </c>
      <c r="CV44" s="57">
        <v>793330.6</v>
      </c>
      <c r="CW44" s="56" t="s">
        <v>7</v>
      </c>
      <c r="CX44" s="57">
        <v>987597.85</v>
      </c>
      <c r="CY44" s="56" t="s">
        <v>7</v>
      </c>
    </row>
    <row r="45" spans="1:103" ht="14.25" x14ac:dyDescent="0.45">
      <c r="A45" s="55" t="s">
        <v>191</v>
      </c>
      <c r="B45" s="55" t="s">
        <v>245</v>
      </c>
      <c r="C45" s="54" t="str">
        <f>'Correspondance tables'!K33</f>
        <v>ISIC 49</v>
      </c>
      <c r="D45" s="54" t="str">
        <f>VLOOKUP(C45, 'Correspondance tables'!$O$3:$P$73, 2, FALSE)</f>
        <v>ISIC 49T53</v>
      </c>
      <c r="E45" s="60">
        <v>4278.03</v>
      </c>
      <c r="F45" s="60">
        <v>1965.27</v>
      </c>
      <c r="G45" s="60">
        <v>131.34</v>
      </c>
      <c r="H45" s="60">
        <v>4101.6499999999996</v>
      </c>
      <c r="I45" s="60">
        <v>27893.59</v>
      </c>
      <c r="J45" s="60">
        <v>3021.03</v>
      </c>
      <c r="K45" s="60">
        <v>4519.74</v>
      </c>
      <c r="L45" s="60">
        <v>6332.76</v>
      </c>
      <c r="M45" s="60">
        <v>1244.2</v>
      </c>
      <c r="N45" s="60">
        <v>7329.22</v>
      </c>
      <c r="O45" s="60">
        <v>11328.1</v>
      </c>
      <c r="P45" s="60">
        <v>1515.67</v>
      </c>
      <c r="Q45" s="60">
        <v>5838.47</v>
      </c>
      <c r="R45" s="60">
        <v>9299.94</v>
      </c>
      <c r="S45" s="60">
        <v>9828.56</v>
      </c>
      <c r="T45" s="60">
        <v>5213.16</v>
      </c>
      <c r="U45" s="60">
        <v>2378.77</v>
      </c>
      <c r="V45" s="60">
        <v>3519.19</v>
      </c>
      <c r="W45" s="60">
        <v>6887.84</v>
      </c>
      <c r="X45" s="60">
        <v>10644.97</v>
      </c>
      <c r="Y45" s="60">
        <v>1488.34</v>
      </c>
      <c r="Z45" s="60">
        <v>3961.24</v>
      </c>
      <c r="AA45" s="60">
        <v>1446.75</v>
      </c>
      <c r="AB45" s="60">
        <v>15436.68</v>
      </c>
      <c r="AC45" s="60">
        <v>397.77</v>
      </c>
      <c r="AD45" s="60">
        <v>3629.93</v>
      </c>
      <c r="AE45" s="60">
        <v>14549.47</v>
      </c>
      <c r="AF45" s="60">
        <v>6184.99</v>
      </c>
      <c r="AG45" s="60">
        <v>68696.14</v>
      </c>
      <c r="AH45" s="60">
        <v>19535.77</v>
      </c>
      <c r="AI45" s="60">
        <v>66630.61</v>
      </c>
      <c r="AJ45" s="60">
        <v>1406.11</v>
      </c>
      <c r="AK45" s="60">
        <v>858.3</v>
      </c>
      <c r="AL45" s="60">
        <v>48641.89</v>
      </c>
      <c r="AM45" s="60">
        <v>2687.88</v>
      </c>
      <c r="AN45" s="60">
        <v>3660.17</v>
      </c>
      <c r="AO45" s="60">
        <v>2038.31</v>
      </c>
      <c r="AP45" s="60">
        <v>1372.22</v>
      </c>
      <c r="AQ45" s="60">
        <v>1143.42</v>
      </c>
      <c r="AR45" s="60">
        <v>1758.89</v>
      </c>
      <c r="AS45" s="60">
        <v>1690.04</v>
      </c>
      <c r="AT45" s="60">
        <v>1113.25</v>
      </c>
      <c r="AU45" s="60">
        <v>678.68</v>
      </c>
      <c r="AV45" s="60">
        <v>1146.1500000000001</v>
      </c>
      <c r="AW45" s="60">
        <v>2311.9299999999998</v>
      </c>
      <c r="AX45" s="60">
        <v>1244.73</v>
      </c>
      <c r="AY45" s="60">
        <v>1261.94</v>
      </c>
      <c r="AZ45" s="60">
        <v>761.51</v>
      </c>
      <c r="BA45" s="60">
        <v>867.61</v>
      </c>
      <c r="BB45" s="60">
        <v>1964.4</v>
      </c>
      <c r="BC45" s="60">
        <v>249.9</v>
      </c>
      <c r="BD45" s="60">
        <v>2878.75</v>
      </c>
      <c r="BE45" s="60">
        <v>2755.68</v>
      </c>
      <c r="BF45" s="60">
        <v>11146.01</v>
      </c>
      <c r="BG45" s="60">
        <v>12489.45</v>
      </c>
      <c r="BH45" s="60">
        <v>5774.9</v>
      </c>
      <c r="BI45" s="60">
        <v>2608.38</v>
      </c>
      <c r="BJ45" s="60">
        <v>809.96</v>
      </c>
      <c r="BK45" s="60">
        <v>882.89</v>
      </c>
      <c r="BL45" s="60">
        <v>1617.79</v>
      </c>
      <c r="BM45" s="60">
        <v>262.64999999999998</v>
      </c>
      <c r="BN45" s="60">
        <v>894.9</v>
      </c>
      <c r="BO45" s="51">
        <v>0</v>
      </c>
      <c r="BP45" s="53">
        <v>0</v>
      </c>
      <c r="BQ45" s="51" t="s">
        <v>7</v>
      </c>
      <c r="BR45" s="60">
        <v>448207.87</v>
      </c>
      <c r="BS45" s="51" t="s">
        <v>7</v>
      </c>
      <c r="BT45" s="51">
        <v>166387</v>
      </c>
      <c r="BU45" s="51" t="s">
        <v>7</v>
      </c>
      <c r="BV45" s="60">
        <v>0.11</v>
      </c>
      <c r="BW45" s="51" t="s">
        <v>7</v>
      </c>
      <c r="BX45" s="60">
        <v>18365.810000000001</v>
      </c>
      <c r="BY45" s="51" t="s">
        <v>7</v>
      </c>
      <c r="BZ45" s="60">
        <v>184752.92</v>
      </c>
      <c r="CA45" s="51" t="s">
        <v>7</v>
      </c>
      <c r="CB45" s="60">
        <v>4514.41</v>
      </c>
      <c r="CC45" s="51" t="s">
        <v>7</v>
      </c>
      <c r="CD45" s="60">
        <v>34.75</v>
      </c>
      <c r="CE45" s="51" t="s">
        <v>7</v>
      </c>
      <c r="CF45" s="60">
        <v>-4006.09</v>
      </c>
      <c r="CG45" s="51" t="s">
        <v>7</v>
      </c>
      <c r="CH45" s="60">
        <v>-3971.34</v>
      </c>
      <c r="CI45" s="51" t="s">
        <v>7</v>
      </c>
      <c r="CJ45" s="60">
        <v>543.07000000000005</v>
      </c>
      <c r="CK45" s="51" t="s">
        <v>7</v>
      </c>
      <c r="CL45" s="51">
        <v>0</v>
      </c>
      <c r="CM45" s="51" t="s">
        <v>7</v>
      </c>
      <c r="CN45" s="51">
        <v>0</v>
      </c>
      <c r="CO45" s="51" t="s">
        <v>7</v>
      </c>
      <c r="CP45" s="51">
        <v>0</v>
      </c>
      <c r="CQ45" s="51" t="s">
        <v>7</v>
      </c>
      <c r="CR45" s="61">
        <v>23746.78</v>
      </c>
      <c r="CS45" s="51" t="s">
        <v>7</v>
      </c>
      <c r="CT45" s="60">
        <v>23746.78</v>
      </c>
      <c r="CU45" s="51" t="s">
        <v>7</v>
      </c>
      <c r="CV45" s="60">
        <v>209042.77</v>
      </c>
      <c r="CW45" s="51" t="s">
        <v>7</v>
      </c>
      <c r="CX45" s="60">
        <v>657250.64</v>
      </c>
      <c r="CY45" s="51" t="s">
        <v>7</v>
      </c>
    </row>
    <row r="46" spans="1:103" ht="14.25" x14ac:dyDescent="0.45">
      <c r="A46" s="55" t="s">
        <v>191</v>
      </c>
      <c r="B46" s="55" t="s">
        <v>244</v>
      </c>
      <c r="C46" s="54" t="str">
        <f>'Correspondance tables'!K34</f>
        <v>ISIC 50</v>
      </c>
      <c r="D46" s="54" t="str">
        <f>VLOOKUP(C46, 'Correspondance tables'!$O$3:$P$73, 2, FALSE)</f>
        <v>ISIC 49T53</v>
      </c>
      <c r="E46" s="57">
        <v>133.63999999999999</v>
      </c>
      <c r="F46" s="57">
        <v>317.11</v>
      </c>
      <c r="G46" s="57">
        <v>146.52000000000001</v>
      </c>
      <c r="H46" s="57">
        <v>792.24</v>
      </c>
      <c r="I46" s="57">
        <v>1387.27</v>
      </c>
      <c r="J46" s="57">
        <v>187.64</v>
      </c>
      <c r="K46" s="57">
        <v>390.83</v>
      </c>
      <c r="L46" s="57">
        <v>490.91</v>
      </c>
      <c r="M46" s="57">
        <v>76.56</v>
      </c>
      <c r="N46" s="57">
        <v>1916.24</v>
      </c>
      <c r="O46" s="57">
        <v>1328.57</v>
      </c>
      <c r="P46" s="57">
        <v>98.21</v>
      </c>
      <c r="Q46" s="57">
        <v>311.25</v>
      </c>
      <c r="R46" s="57">
        <v>549.66</v>
      </c>
      <c r="S46" s="57">
        <v>1552.2</v>
      </c>
      <c r="T46" s="57">
        <v>655.09</v>
      </c>
      <c r="U46" s="57">
        <v>255.88</v>
      </c>
      <c r="V46" s="57">
        <v>246.02</v>
      </c>
      <c r="W46" s="57">
        <v>594.94000000000005</v>
      </c>
      <c r="X46" s="57">
        <v>639.9</v>
      </c>
      <c r="Y46" s="57">
        <v>135.12</v>
      </c>
      <c r="Z46" s="57">
        <v>190.02</v>
      </c>
      <c r="AA46" s="57">
        <v>122.63</v>
      </c>
      <c r="AB46" s="57">
        <v>570.79999999999995</v>
      </c>
      <c r="AC46" s="57">
        <v>6.42</v>
      </c>
      <c r="AD46" s="57">
        <v>155.25</v>
      </c>
      <c r="AE46" s="57">
        <v>621.36</v>
      </c>
      <c r="AF46" s="57">
        <v>1158.42</v>
      </c>
      <c r="AG46" s="57">
        <v>6146.64</v>
      </c>
      <c r="AH46" s="57">
        <v>182.97</v>
      </c>
      <c r="AI46" s="57">
        <v>2428.4699999999998</v>
      </c>
      <c r="AJ46" s="57">
        <v>18629.13</v>
      </c>
      <c r="AK46" s="57">
        <v>90.01</v>
      </c>
      <c r="AL46" s="57">
        <v>6068.98</v>
      </c>
      <c r="AM46" s="57">
        <v>108.11</v>
      </c>
      <c r="AN46" s="57">
        <v>151.41</v>
      </c>
      <c r="AO46" s="57">
        <v>90.75</v>
      </c>
      <c r="AP46" s="57">
        <v>12.34</v>
      </c>
      <c r="AQ46" s="57">
        <v>111.26</v>
      </c>
      <c r="AR46" s="57">
        <v>76.98</v>
      </c>
      <c r="AS46" s="57">
        <v>93.67</v>
      </c>
      <c r="AT46" s="57">
        <v>64.97</v>
      </c>
      <c r="AU46" s="57">
        <v>50.96</v>
      </c>
      <c r="AV46" s="57">
        <v>31.86</v>
      </c>
      <c r="AW46" s="57">
        <v>83.71</v>
      </c>
      <c r="AX46" s="57">
        <v>65.180000000000007</v>
      </c>
      <c r="AY46" s="57">
        <v>18.559999999999999</v>
      </c>
      <c r="AZ46" s="57">
        <v>58.49</v>
      </c>
      <c r="BA46" s="57">
        <v>31.54</v>
      </c>
      <c r="BB46" s="57">
        <v>126.79</v>
      </c>
      <c r="BC46" s="57">
        <v>13.55</v>
      </c>
      <c r="BD46" s="57">
        <v>1172.3599999999999</v>
      </c>
      <c r="BE46" s="57">
        <v>100.45</v>
      </c>
      <c r="BF46" s="57">
        <v>185.14</v>
      </c>
      <c r="BG46" s="57">
        <v>113.31</v>
      </c>
      <c r="BH46" s="57">
        <v>134.37</v>
      </c>
      <c r="BI46" s="57">
        <v>70.959999999999994</v>
      </c>
      <c r="BJ46" s="57">
        <v>21.49</v>
      </c>
      <c r="BK46" s="57">
        <v>22.98</v>
      </c>
      <c r="BL46" s="57">
        <v>50.67</v>
      </c>
      <c r="BM46" s="57">
        <v>5.04</v>
      </c>
      <c r="BN46" s="57">
        <v>13.55</v>
      </c>
      <c r="BO46" s="56">
        <v>0</v>
      </c>
      <c r="BP46" s="59">
        <v>0</v>
      </c>
      <c r="BQ46" s="56" t="s">
        <v>7</v>
      </c>
      <c r="BR46" s="57">
        <v>51657.34</v>
      </c>
      <c r="BS46" s="56" t="s">
        <v>7</v>
      </c>
      <c r="BT46" s="57">
        <v>21543.34</v>
      </c>
      <c r="BU46" s="56" t="s">
        <v>7</v>
      </c>
      <c r="BV46" s="56">
        <v>0</v>
      </c>
      <c r="BW46" s="56" t="s">
        <v>7</v>
      </c>
      <c r="BX46" s="57">
        <v>199.8</v>
      </c>
      <c r="BY46" s="56" t="s">
        <v>7</v>
      </c>
      <c r="BZ46" s="57">
        <v>21743.14</v>
      </c>
      <c r="CA46" s="56" t="s">
        <v>7</v>
      </c>
      <c r="CB46" s="57">
        <v>246.78</v>
      </c>
      <c r="CC46" s="56" t="s">
        <v>7</v>
      </c>
      <c r="CD46" s="57">
        <v>3.73</v>
      </c>
      <c r="CE46" s="56" t="s">
        <v>7</v>
      </c>
      <c r="CF46" s="57">
        <v>-1488.94</v>
      </c>
      <c r="CG46" s="56" t="s">
        <v>7</v>
      </c>
      <c r="CH46" s="57">
        <v>-1485.21</v>
      </c>
      <c r="CI46" s="56" t="s">
        <v>7</v>
      </c>
      <c r="CJ46" s="57">
        <v>-1238.43</v>
      </c>
      <c r="CK46" s="56" t="s">
        <v>7</v>
      </c>
      <c r="CL46" s="56">
        <v>0</v>
      </c>
      <c r="CM46" s="56" t="s">
        <v>7</v>
      </c>
      <c r="CN46" s="56">
        <v>0</v>
      </c>
      <c r="CO46" s="56" t="s">
        <v>7</v>
      </c>
      <c r="CP46" s="56">
        <v>0</v>
      </c>
      <c r="CQ46" s="56" t="s">
        <v>7</v>
      </c>
      <c r="CR46" s="58">
        <v>71963.22</v>
      </c>
      <c r="CS46" s="56" t="s">
        <v>7</v>
      </c>
      <c r="CT46" s="57">
        <v>71963.22</v>
      </c>
      <c r="CU46" s="56" t="s">
        <v>7</v>
      </c>
      <c r="CV46" s="57">
        <v>92467.93</v>
      </c>
      <c r="CW46" s="56" t="s">
        <v>7</v>
      </c>
      <c r="CX46" s="57">
        <v>144125.26999999999</v>
      </c>
      <c r="CY46" s="56" t="s">
        <v>7</v>
      </c>
    </row>
    <row r="47" spans="1:103" ht="14.25" x14ac:dyDescent="0.45">
      <c r="A47" s="55" t="s">
        <v>191</v>
      </c>
      <c r="B47" s="55" t="s">
        <v>243</v>
      </c>
      <c r="C47" s="54" t="str">
        <f>'Correspondance tables'!K35</f>
        <v>ISIC 51</v>
      </c>
      <c r="D47" s="54" t="str">
        <f>VLOOKUP(C47, 'Correspondance tables'!$O$3:$P$73, 2, FALSE)</f>
        <v>ISIC 49T53</v>
      </c>
      <c r="E47" s="60">
        <v>80.27</v>
      </c>
      <c r="F47" s="60">
        <v>33.450000000000003</v>
      </c>
      <c r="G47" s="60">
        <v>18.87</v>
      </c>
      <c r="H47" s="60">
        <v>325.39</v>
      </c>
      <c r="I47" s="60">
        <v>858.8</v>
      </c>
      <c r="J47" s="60">
        <v>173.1</v>
      </c>
      <c r="K47" s="60">
        <v>82.11</v>
      </c>
      <c r="L47" s="60">
        <v>146.25</v>
      </c>
      <c r="M47" s="60">
        <v>63.3</v>
      </c>
      <c r="N47" s="60">
        <v>166.76</v>
      </c>
      <c r="O47" s="60">
        <v>573.49</v>
      </c>
      <c r="P47" s="60">
        <v>265.02999999999997</v>
      </c>
      <c r="Q47" s="60">
        <v>241.87</v>
      </c>
      <c r="R47" s="60">
        <v>220.5</v>
      </c>
      <c r="S47" s="60">
        <v>265.99</v>
      </c>
      <c r="T47" s="60">
        <v>358.32</v>
      </c>
      <c r="U47" s="60">
        <v>763.58</v>
      </c>
      <c r="V47" s="60">
        <v>355.7</v>
      </c>
      <c r="W47" s="60">
        <v>1015.68</v>
      </c>
      <c r="X47" s="60">
        <v>598.99</v>
      </c>
      <c r="Y47" s="60">
        <v>314.85000000000002</v>
      </c>
      <c r="Z47" s="60">
        <v>346.38</v>
      </c>
      <c r="AA47" s="60">
        <v>237.92</v>
      </c>
      <c r="AB47" s="60">
        <v>436.96</v>
      </c>
      <c r="AC47" s="60">
        <v>15.65</v>
      </c>
      <c r="AD47" s="60">
        <v>168.28</v>
      </c>
      <c r="AE47" s="60">
        <v>678.61</v>
      </c>
      <c r="AF47" s="60">
        <v>446.82</v>
      </c>
      <c r="AG47" s="60">
        <v>2744.14</v>
      </c>
      <c r="AH47" s="60">
        <v>967.92</v>
      </c>
      <c r="AI47" s="60">
        <v>1206.27</v>
      </c>
      <c r="AJ47" s="60">
        <v>375.01</v>
      </c>
      <c r="AK47" s="60">
        <v>8760.59</v>
      </c>
      <c r="AL47" s="60">
        <v>5162.59</v>
      </c>
      <c r="AM47" s="60">
        <v>951.49</v>
      </c>
      <c r="AN47" s="60">
        <v>602.77</v>
      </c>
      <c r="AO47" s="60">
        <v>186.67</v>
      </c>
      <c r="AP47" s="60">
        <v>290.58999999999997</v>
      </c>
      <c r="AQ47" s="60">
        <v>281.19</v>
      </c>
      <c r="AR47" s="60">
        <v>547.82000000000005</v>
      </c>
      <c r="AS47" s="60">
        <v>3444.54</v>
      </c>
      <c r="AT47" s="60">
        <v>1404.36</v>
      </c>
      <c r="AU47" s="60">
        <v>844.53</v>
      </c>
      <c r="AV47" s="60">
        <v>170.04</v>
      </c>
      <c r="AW47" s="60">
        <v>2490.9299999999998</v>
      </c>
      <c r="AX47" s="60">
        <v>722.4</v>
      </c>
      <c r="AY47" s="60">
        <v>499.3</v>
      </c>
      <c r="AZ47" s="60">
        <v>532.75</v>
      </c>
      <c r="BA47" s="60">
        <v>352.96</v>
      </c>
      <c r="BB47" s="60">
        <v>539.77</v>
      </c>
      <c r="BC47" s="60">
        <v>169.07</v>
      </c>
      <c r="BD47" s="60">
        <v>11584.63</v>
      </c>
      <c r="BE47" s="60">
        <v>966.11</v>
      </c>
      <c r="BF47" s="60">
        <v>2275.06</v>
      </c>
      <c r="BG47" s="60">
        <v>562.85</v>
      </c>
      <c r="BH47" s="60">
        <v>578.49</v>
      </c>
      <c r="BI47" s="60">
        <v>312.64999999999998</v>
      </c>
      <c r="BJ47" s="60">
        <v>325.14999999999998</v>
      </c>
      <c r="BK47" s="60">
        <v>276.38</v>
      </c>
      <c r="BL47" s="60">
        <v>814.41</v>
      </c>
      <c r="BM47" s="60">
        <v>24.58</v>
      </c>
      <c r="BN47" s="60">
        <v>86.57</v>
      </c>
      <c r="BO47" s="51">
        <v>0</v>
      </c>
      <c r="BP47" s="53">
        <v>0</v>
      </c>
      <c r="BQ47" s="51" t="s">
        <v>7</v>
      </c>
      <c r="BR47" s="60">
        <v>60307.5</v>
      </c>
      <c r="BS47" s="51" t="s">
        <v>7</v>
      </c>
      <c r="BT47" s="60">
        <v>66364.19</v>
      </c>
      <c r="BU47" s="51" t="s">
        <v>7</v>
      </c>
      <c r="BV47" s="51">
        <v>0</v>
      </c>
      <c r="BW47" s="51" t="s">
        <v>7</v>
      </c>
      <c r="BX47" s="60">
        <v>354.45</v>
      </c>
      <c r="BY47" s="51" t="s">
        <v>7</v>
      </c>
      <c r="BZ47" s="60">
        <v>66718.64</v>
      </c>
      <c r="CA47" s="51" t="s">
        <v>7</v>
      </c>
      <c r="CB47" s="60">
        <v>44.6</v>
      </c>
      <c r="CC47" s="51" t="s">
        <v>7</v>
      </c>
      <c r="CD47" s="60">
        <v>0.63</v>
      </c>
      <c r="CE47" s="51" t="s">
        <v>7</v>
      </c>
      <c r="CF47" s="60">
        <v>0.06</v>
      </c>
      <c r="CG47" s="51" t="s">
        <v>7</v>
      </c>
      <c r="CH47" s="60">
        <v>0.69</v>
      </c>
      <c r="CI47" s="51" t="s">
        <v>7</v>
      </c>
      <c r="CJ47" s="60">
        <v>45.29</v>
      </c>
      <c r="CK47" s="51" t="s">
        <v>7</v>
      </c>
      <c r="CL47" s="51">
        <v>0</v>
      </c>
      <c r="CM47" s="51" t="s">
        <v>7</v>
      </c>
      <c r="CN47" s="51">
        <v>0</v>
      </c>
      <c r="CO47" s="51" t="s">
        <v>7</v>
      </c>
      <c r="CP47" s="51">
        <v>0</v>
      </c>
      <c r="CQ47" s="51" t="s">
        <v>7</v>
      </c>
      <c r="CR47" s="61">
        <v>31166.45</v>
      </c>
      <c r="CS47" s="51" t="s">
        <v>7</v>
      </c>
      <c r="CT47" s="60">
        <v>31166.45</v>
      </c>
      <c r="CU47" s="51" t="s">
        <v>7</v>
      </c>
      <c r="CV47" s="60">
        <v>97930.38</v>
      </c>
      <c r="CW47" s="51" t="s">
        <v>7</v>
      </c>
      <c r="CX47" s="60">
        <v>158237.87</v>
      </c>
      <c r="CY47" s="51" t="s">
        <v>7</v>
      </c>
    </row>
    <row r="48" spans="1:103" ht="14.25" x14ac:dyDescent="0.45">
      <c r="A48" s="55" t="s">
        <v>191</v>
      </c>
      <c r="B48" s="55" t="s">
        <v>242</v>
      </c>
      <c r="C48" s="54" t="str">
        <f>'Correspondance tables'!K36</f>
        <v>ISIC 52</v>
      </c>
      <c r="D48" s="54" t="str">
        <f>VLOOKUP(C48, 'Correspondance tables'!$O$3:$P$73, 2, FALSE)</f>
        <v>ISIC 49T53</v>
      </c>
      <c r="E48" s="57">
        <v>914.94</v>
      </c>
      <c r="F48" s="57">
        <v>155.71</v>
      </c>
      <c r="G48" s="57">
        <v>450.23</v>
      </c>
      <c r="H48" s="57">
        <v>1750.91</v>
      </c>
      <c r="I48" s="57">
        <v>14967.54</v>
      </c>
      <c r="J48" s="57">
        <v>1331.63</v>
      </c>
      <c r="K48" s="57">
        <v>1649.55</v>
      </c>
      <c r="L48" s="57">
        <v>2992.61</v>
      </c>
      <c r="M48" s="57">
        <v>611.95000000000005</v>
      </c>
      <c r="N48" s="57">
        <v>3928.76</v>
      </c>
      <c r="O48" s="57">
        <v>5565.8</v>
      </c>
      <c r="P48" s="57">
        <v>1929.38</v>
      </c>
      <c r="Q48" s="57">
        <v>2467.36</v>
      </c>
      <c r="R48" s="57">
        <v>2952.9</v>
      </c>
      <c r="S48" s="57">
        <v>3576.22</v>
      </c>
      <c r="T48" s="57">
        <v>2617.36</v>
      </c>
      <c r="U48" s="57">
        <v>1949.07</v>
      </c>
      <c r="V48" s="57">
        <v>2099.2600000000002</v>
      </c>
      <c r="W48" s="57">
        <v>5739.49</v>
      </c>
      <c r="X48" s="57">
        <v>8762.48</v>
      </c>
      <c r="Y48" s="57">
        <v>1255.22</v>
      </c>
      <c r="Z48" s="57">
        <v>1341.7</v>
      </c>
      <c r="AA48" s="57">
        <v>982.07</v>
      </c>
      <c r="AB48" s="57">
        <v>3437.32</v>
      </c>
      <c r="AC48" s="57">
        <v>263.38</v>
      </c>
      <c r="AD48" s="57">
        <v>1663.62</v>
      </c>
      <c r="AE48" s="57">
        <v>6158.38</v>
      </c>
      <c r="AF48" s="57">
        <v>4562.1499999999996</v>
      </c>
      <c r="AG48" s="57">
        <v>76618.39</v>
      </c>
      <c r="AH48" s="57">
        <v>18370.27</v>
      </c>
      <c r="AI48" s="57">
        <v>64455.48</v>
      </c>
      <c r="AJ48" s="57">
        <v>40469.08</v>
      </c>
      <c r="AK48" s="57">
        <v>19400.7</v>
      </c>
      <c r="AL48" s="57">
        <v>106689.57</v>
      </c>
      <c r="AM48" s="57">
        <v>10981.11</v>
      </c>
      <c r="AN48" s="57">
        <v>2103.59</v>
      </c>
      <c r="AO48" s="57">
        <v>1253.3499999999999</v>
      </c>
      <c r="AP48" s="57">
        <v>399.98</v>
      </c>
      <c r="AQ48" s="57">
        <v>1322.24</v>
      </c>
      <c r="AR48" s="57">
        <v>1950.83</v>
      </c>
      <c r="AS48" s="57">
        <v>1811.47</v>
      </c>
      <c r="AT48" s="57">
        <v>966.91</v>
      </c>
      <c r="AU48" s="57">
        <v>418.1</v>
      </c>
      <c r="AV48" s="57">
        <v>851.89</v>
      </c>
      <c r="AW48" s="57">
        <v>2553.8000000000002</v>
      </c>
      <c r="AX48" s="57">
        <v>1142.3699999999999</v>
      </c>
      <c r="AY48" s="57">
        <v>416.57</v>
      </c>
      <c r="AZ48" s="57">
        <v>348.9</v>
      </c>
      <c r="BA48" s="57">
        <v>791.1</v>
      </c>
      <c r="BB48" s="57">
        <v>1825.69</v>
      </c>
      <c r="BC48" s="57">
        <v>222.78</v>
      </c>
      <c r="BD48" s="57">
        <v>886.51</v>
      </c>
      <c r="BE48" s="57">
        <v>2893.72</v>
      </c>
      <c r="BF48" s="57">
        <v>2482.58</v>
      </c>
      <c r="BG48" s="57">
        <v>484.81</v>
      </c>
      <c r="BH48" s="57">
        <v>511.69</v>
      </c>
      <c r="BI48" s="57">
        <v>159.6</v>
      </c>
      <c r="BJ48" s="57">
        <v>422.92</v>
      </c>
      <c r="BK48" s="57">
        <v>340.02</v>
      </c>
      <c r="BL48" s="57">
        <v>165.58</v>
      </c>
      <c r="BM48" s="57">
        <v>135.47999999999999</v>
      </c>
      <c r="BN48" s="57">
        <v>281.06</v>
      </c>
      <c r="BO48" s="56">
        <v>0</v>
      </c>
      <c r="BP48" s="59">
        <v>0</v>
      </c>
      <c r="BQ48" s="56" t="s">
        <v>7</v>
      </c>
      <c r="BR48" s="57">
        <v>450205.14</v>
      </c>
      <c r="BS48" s="56" t="s">
        <v>7</v>
      </c>
      <c r="BT48" s="57">
        <v>27715.9</v>
      </c>
      <c r="BU48" s="56" t="s">
        <v>7</v>
      </c>
      <c r="BV48" s="57">
        <v>17.3</v>
      </c>
      <c r="BW48" s="56" t="s">
        <v>7</v>
      </c>
      <c r="BX48" s="57">
        <v>44055.7</v>
      </c>
      <c r="BY48" s="56" t="s">
        <v>7</v>
      </c>
      <c r="BZ48" s="57">
        <v>71788.899999999994</v>
      </c>
      <c r="CA48" s="56" t="s">
        <v>7</v>
      </c>
      <c r="CB48" s="57">
        <v>367.81</v>
      </c>
      <c r="CC48" s="56" t="s">
        <v>7</v>
      </c>
      <c r="CD48" s="57">
        <v>2.2000000000000002</v>
      </c>
      <c r="CE48" s="56" t="s">
        <v>7</v>
      </c>
      <c r="CF48" s="57">
        <v>11.05</v>
      </c>
      <c r="CG48" s="56" t="s">
        <v>7</v>
      </c>
      <c r="CH48" s="57">
        <v>13.25</v>
      </c>
      <c r="CI48" s="56" t="s">
        <v>7</v>
      </c>
      <c r="CJ48" s="57">
        <v>381.06</v>
      </c>
      <c r="CK48" s="56" t="s">
        <v>7</v>
      </c>
      <c r="CL48" s="56">
        <v>0</v>
      </c>
      <c r="CM48" s="56" t="s">
        <v>7</v>
      </c>
      <c r="CN48" s="56">
        <v>0</v>
      </c>
      <c r="CO48" s="56" t="s">
        <v>7</v>
      </c>
      <c r="CP48" s="56">
        <v>0</v>
      </c>
      <c r="CQ48" s="56" t="s">
        <v>7</v>
      </c>
      <c r="CR48" s="58">
        <v>28896.36</v>
      </c>
      <c r="CS48" s="56" t="s">
        <v>7</v>
      </c>
      <c r="CT48" s="57">
        <v>28896.36</v>
      </c>
      <c r="CU48" s="56" t="s">
        <v>7</v>
      </c>
      <c r="CV48" s="57">
        <v>101066.32</v>
      </c>
      <c r="CW48" s="56" t="s">
        <v>7</v>
      </c>
      <c r="CX48" s="57">
        <v>551271.46</v>
      </c>
      <c r="CY48" s="56" t="s">
        <v>7</v>
      </c>
    </row>
    <row r="49" spans="1:103" ht="14.25" x14ac:dyDescent="0.45">
      <c r="A49" s="55" t="s">
        <v>191</v>
      </c>
      <c r="B49" s="55" t="s">
        <v>241</v>
      </c>
      <c r="C49" s="54" t="str">
        <f>'Correspondance tables'!K37</f>
        <v>ISIC 53</v>
      </c>
      <c r="D49" s="54" t="str">
        <f>VLOOKUP(C49, 'Correspondance tables'!$O$3:$P$73, 2, FALSE)</f>
        <v>ISIC 49T53</v>
      </c>
      <c r="E49" s="60">
        <v>175.65</v>
      </c>
      <c r="F49" s="60">
        <v>34.17</v>
      </c>
      <c r="G49" s="60">
        <v>12.09</v>
      </c>
      <c r="H49" s="60">
        <v>123.33</v>
      </c>
      <c r="I49" s="60">
        <v>1545.55</v>
      </c>
      <c r="J49" s="60">
        <v>386.7</v>
      </c>
      <c r="K49" s="60">
        <v>153.58000000000001</v>
      </c>
      <c r="L49" s="60">
        <v>199.16</v>
      </c>
      <c r="M49" s="60">
        <v>433.8</v>
      </c>
      <c r="N49" s="60">
        <v>186.85</v>
      </c>
      <c r="O49" s="60">
        <v>2004.02</v>
      </c>
      <c r="P49" s="60">
        <v>919.76</v>
      </c>
      <c r="Q49" s="60">
        <v>481.98</v>
      </c>
      <c r="R49" s="60">
        <v>359.02</v>
      </c>
      <c r="S49" s="60">
        <v>376.23</v>
      </c>
      <c r="T49" s="60">
        <v>829.95</v>
      </c>
      <c r="U49" s="60">
        <v>1267.94</v>
      </c>
      <c r="V49" s="60">
        <v>1282.8499999999999</v>
      </c>
      <c r="W49" s="51">
        <v>2582</v>
      </c>
      <c r="X49" s="60">
        <v>1244.99</v>
      </c>
      <c r="Y49" s="60">
        <v>142.62</v>
      </c>
      <c r="Z49" s="60">
        <v>921.67</v>
      </c>
      <c r="AA49" s="60">
        <v>466.63</v>
      </c>
      <c r="AB49" s="60">
        <v>1632.43</v>
      </c>
      <c r="AC49" s="60">
        <v>311.45999999999998</v>
      </c>
      <c r="AD49" s="60">
        <v>727.81</v>
      </c>
      <c r="AE49" s="60">
        <v>1037.93</v>
      </c>
      <c r="AF49" s="60">
        <v>1132.73</v>
      </c>
      <c r="AG49" s="60">
        <v>9151.41</v>
      </c>
      <c r="AH49" s="60">
        <v>16930.45</v>
      </c>
      <c r="AI49" s="60">
        <v>2302.0500000000002</v>
      </c>
      <c r="AJ49" s="60">
        <v>118.4</v>
      </c>
      <c r="AK49" s="60">
        <v>259.61</v>
      </c>
      <c r="AL49" s="60">
        <v>1735.02</v>
      </c>
      <c r="AM49" s="60">
        <v>10679.61</v>
      </c>
      <c r="AN49" s="60">
        <v>1669.37</v>
      </c>
      <c r="AO49" s="60">
        <v>2039.89</v>
      </c>
      <c r="AP49" s="60">
        <v>535.63</v>
      </c>
      <c r="AQ49" s="60">
        <v>4543.46</v>
      </c>
      <c r="AR49" s="60">
        <v>1919.05</v>
      </c>
      <c r="AS49" s="60">
        <v>7134.82</v>
      </c>
      <c r="AT49" s="60">
        <v>3571.1</v>
      </c>
      <c r="AU49" s="60">
        <v>1771.4</v>
      </c>
      <c r="AV49" s="60">
        <v>1007.81</v>
      </c>
      <c r="AW49" s="60">
        <v>3320.07</v>
      </c>
      <c r="AX49" s="60">
        <v>919.82</v>
      </c>
      <c r="AY49" s="60">
        <v>474.16</v>
      </c>
      <c r="AZ49" s="60">
        <v>546.72</v>
      </c>
      <c r="BA49" s="60">
        <v>754.84</v>
      </c>
      <c r="BB49" s="60">
        <v>693.35</v>
      </c>
      <c r="BC49" s="60">
        <v>926.7</v>
      </c>
      <c r="BD49" s="60">
        <v>516.07000000000005</v>
      </c>
      <c r="BE49" s="60">
        <v>2100.96</v>
      </c>
      <c r="BF49" s="60">
        <v>8749.02</v>
      </c>
      <c r="BG49" s="60">
        <v>1702.78</v>
      </c>
      <c r="BH49" s="60">
        <v>1639.46</v>
      </c>
      <c r="BI49" s="60">
        <v>1321.01</v>
      </c>
      <c r="BJ49" s="60">
        <v>874.65</v>
      </c>
      <c r="BK49" s="60">
        <v>419.29</v>
      </c>
      <c r="BL49" s="60">
        <v>815.74</v>
      </c>
      <c r="BM49" s="60">
        <v>68.81</v>
      </c>
      <c r="BN49" s="60">
        <v>294.86</v>
      </c>
      <c r="BO49" s="51">
        <v>0</v>
      </c>
      <c r="BP49" s="53">
        <v>0</v>
      </c>
      <c r="BQ49" s="51" t="s">
        <v>7</v>
      </c>
      <c r="BR49" s="60">
        <v>112480.28</v>
      </c>
      <c r="BS49" s="51" t="s">
        <v>7</v>
      </c>
      <c r="BT49" s="60">
        <v>9865.6200000000008</v>
      </c>
      <c r="BU49" s="51" t="s">
        <v>7</v>
      </c>
      <c r="BV49" s="51">
        <v>0</v>
      </c>
      <c r="BW49" s="51" t="s">
        <v>7</v>
      </c>
      <c r="BX49" s="60">
        <v>6.01</v>
      </c>
      <c r="BY49" s="51" t="s">
        <v>7</v>
      </c>
      <c r="BZ49" s="60">
        <v>9871.6299999999992</v>
      </c>
      <c r="CA49" s="51" t="s">
        <v>7</v>
      </c>
      <c r="CB49" s="60">
        <v>0.27</v>
      </c>
      <c r="CC49" s="51" t="s">
        <v>7</v>
      </c>
      <c r="CD49" s="51">
        <v>0</v>
      </c>
      <c r="CE49" s="51" t="s">
        <v>7</v>
      </c>
      <c r="CF49" s="60">
        <v>-0.14000000000000001</v>
      </c>
      <c r="CG49" s="51" t="s">
        <v>7</v>
      </c>
      <c r="CH49" s="60">
        <v>-0.14000000000000001</v>
      </c>
      <c r="CI49" s="51" t="s">
        <v>7</v>
      </c>
      <c r="CJ49" s="60">
        <v>0.14000000000000001</v>
      </c>
      <c r="CK49" s="51" t="s">
        <v>7</v>
      </c>
      <c r="CL49" s="51">
        <v>0</v>
      </c>
      <c r="CM49" s="51" t="s">
        <v>7</v>
      </c>
      <c r="CN49" s="51">
        <v>0</v>
      </c>
      <c r="CO49" s="51" t="s">
        <v>7</v>
      </c>
      <c r="CP49" s="51">
        <v>0</v>
      </c>
      <c r="CQ49" s="51" t="s">
        <v>7</v>
      </c>
      <c r="CR49" s="61">
        <v>3207.41</v>
      </c>
      <c r="CS49" s="51" t="s">
        <v>7</v>
      </c>
      <c r="CT49" s="60">
        <v>3207.41</v>
      </c>
      <c r="CU49" s="51" t="s">
        <v>7</v>
      </c>
      <c r="CV49" s="60">
        <v>13079.18</v>
      </c>
      <c r="CW49" s="51" t="s">
        <v>7</v>
      </c>
      <c r="CX49" s="60">
        <v>125559.46</v>
      </c>
      <c r="CY49" s="51" t="s">
        <v>7</v>
      </c>
    </row>
    <row r="50" spans="1:103" ht="14.25" x14ac:dyDescent="0.45">
      <c r="A50" s="55" t="s">
        <v>191</v>
      </c>
      <c r="B50" s="55" t="s">
        <v>240</v>
      </c>
      <c r="C50" s="54" t="str">
        <f>'Correspondance tables'!K38</f>
        <v>ISIC 55-56</v>
      </c>
      <c r="D50" s="54" t="str">
        <f>VLOOKUP(C50, 'Correspondance tables'!$O$3:$P$73, 2, FALSE)</f>
        <v>ISIC 55T56</v>
      </c>
      <c r="E50" s="57">
        <v>327.84</v>
      </c>
      <c r="F50" s="57">
        <v>45.48</v>
      </c>
      <c r="G50" s="57">
        <v>14.12</v>
      </c>
      <c r="H50" s="57">
        <v>375.85</v>
      </c>
      <c r="I50" s="57">
        <v>2745.29</v>
      </c>
      <c r="J50" s="57">
        <v>713.62</v>
      </c>
      <c r="K50" s="57">
        <v>411.36</v>
      </c>
      <c r="L50" s="57">
        <v>167.87</v>
      </c>
      <c r="M50" s="57">
        <v>210.34</v>
      </c>
      <c r="N50" s="57">
        <v>346.71</v>
      </c>
      <c r="O50" s="57">
        <v>1383.64</v>
      </c>
      <c r="P50" s="57">
        <v>706.03</v>
      </c>
      <c r="Q50" s="57">
        <v>952.16</v>
      </c>
      <c r="R50" s="57">
        <v>650.11</v>
      </c>
      <c r="S50" s="57">
        <v>1112.1600000000001</v>
      </c>
      <c r="T50" s="57">
        <v>1527.5</v>
      </c>
      <c r="U50" s="57">
        <v>848.93</v>
      </c>
      <c r="V50" s="57">
        <v>895.2</v>
      </c>
      <c r="W50" s="57">
        <v>2387.4899999999998</v>
      </c>
      <c r="X50" s="57">
        <v>893.01</v>
      </c>
      <c r="Y50" s="57">
        <v>533.13</v>
      </c>
      <c r="Z50" s="57">
        <v>725.99</v>
      </c>
      <c r="AA50" s="57">
        <v>1069.68</v>
      </c>
      <c r="AB50" s="57">
        <v>2352.06</v>
      </c>
      <c r="AC50" s="57">
        <v>249.85</v>
      </c>
      <c r="AD50" s="57">
        <v>578.6</v>
      </c>
      <c r="AE50" s="57">
        <v>5785.96</v>
      </c>
      <c r="AF50" s="57">
        <v>1553.22</v>
      </c>
      <c r="AG50" s="57">
        <v>10498.87</v>
      </c>
      <c r="AH50" s="57">
        <v>5171.9399999999996</v>
      </c>
      <c r="AI50" s="57">
        <v>3532.26</v>
      </c>
      <c r="AJ50" s="57">
        <v>913.42</v>
      </c>
      <c r="AK50" s="57">
        <v>3659.14</v>
      </c>
      <c r="AL50" s="57">
        <v>2230.04</v>
      </c>
      <c r="AM50" s="57">
        <v>281.64</v>
      </c>
      <c r="AN50" s="57">
        <v>7426.78</v>
      </c>
      <c r="AO50" s="57">
        <v>614.09</v>
      </c>
      <c r="AP50" s="57">
        <v>1624.99</v>
      </c>
      <c r="AQ50" s="57">
        <v>1270.0999999999999</v>
      </c>
      <c r="AR50" s="57">
        <v>3552.46</v>
      </c>
      <c r="AS50" s="57">
        <v>3851.23</v>
      </c>
      <c r="AT50" s="57">
        <v>3813.71</v>
      </c>
      <c r="AU50" s="57">
        <v>1804.18</v>
      </c>
      <c r="AV50" s="57">
        <v>1947.37</v>
      </c>
      <c r="AW50" s="57">
        <v>6103.3</v>
      </c>
      <c r="AX50" s="57">
        <v>2298.81</v>
      </c>
      <c r="AY50" s="57">
        <v>1151.4100000000001</v>
      </c>
      <c r="AZ50" s="57">
        <v>926.16</v>
      </c>
      <c r="BA50" s="57">
        <v>947.32</v>
      </c>
      <c r="BB50" s="57">
        <v>1708.26</v>
      </c>
      <c r="BC50" s="57">
        <v>697.26</v>
      </c>
      <c r="BD50" s="57">
        <v>14681.42</v>
      </c>
      <c r="BE50" s="57">
        <v>4939.66</v>
      </c>
      <c r="BF50" s="57">
        <v>6432.57</v>
      </c>
      <c r="BG50" s="57">
        <v>5479.58</v>
      </c>
      <c r="BH50" s="57">
        <v>5992.66</v>
      </c>
      <c r="BI50" s="57">
        <v>4794.8999999999996</v>
      </c>
      <c r="BJ50" s="57">
        <v>1320.09</v>
      </c>
      <c r="BK50" s="57">
        <v>1363.41</v>
      </c>
      <c r="BL50" s="57">
        <v>1910.01</v>
      </c>
      <c r="BM50" s="57">
        <v>88.26</v>
      </c>
      <c r="BN50" s="57">
        <v>1249.07</v>
      </c>
      <c r="BO50" s="56">
        <v>0</v>
      </c>
      <c r="BP50" s="59">
        <v>0</v>
      </c>
      <c r="BQ50" s="56" t="s">
        <v>7</v>
      </c>
      <c r="BR50" s="57">
        <v>143839.56</v>
      </c>
      <c r="BS50" s="56" t="s">
        <v>7</v>
      </c>
      <c r="BT50" s="57">
        <v>621381.88</v>
      </c>
      <c r="BU50" s="56" t="s">
        <v>7</v>
      </c>
      <c r="BV50" s="57">
        <v>1821.71</v>
      </c>
      <c r="BW50" s="56" t="s">
        <v>7</v>
      </c>
      <c r="BX50" s="57">
        <v>2419.21</v>
      </c>
      <c r="BY50" s="56" t="s">
        <v>7</v>
      </c>
      <c r="BZ50" s="57">
        <v>625622.80000000005</v>
      </c>
      <c r="CA50" s="56" t="s">
        <v>7</v>
      </c>
      <c r="CB50" s="57">
        <v>0.51</v>
      </c>
      <c r="CC50" s="56" t="s">
        <v>7</v>
      </c>
      <c r="CD50" s="56">
        <v>0</v>
      </c>
      <c r="CE50" s="56" t="s">
        <v>7</v>
      </c>
      <c r="CF50" s="57">
        <v>1.37</v>
      </c>
      <c r="CG50" s="56" t="s">
        <v>7</v>
      </c>
      <c r="CH50" s="57">
        <v>1.37</v>
      </c>
      <c r="CI50" s="56" t="s">
        <v>7</v>
      </c>
      <c r="CJ50" s="57">
        <v>1.88</v>
      </c>
      <c r="CK50" s="56" t="s">
        <v>7</v>
      </c>
      <c r="CL50" s="56">
        <v>0</v>
      </c>
      <c r="CM50" s="56" t="s">
        <v>7</v>
      </c>
      <c r="CN50" s="56">
        <v>0</v>
      </c>
      <c r="CO50" s="56" t="s">
        <v>7</v>
      </c>
      <c r="CP50" s="56">
        <v>0</v>
      </c>
      <c r="CQ50" s="56" t="s">
        <v>7</v>
      </c>
      <c r="CR50" s="58">
        <v>18602.29</v>
      </c>
      <c r="CS50" s="56" t="s">
        <v>7</v>
      </c>
      <c r="CT50" s="57">
        <v>18602.29</v>
      </c>
      <c r="CU50" s="56" t="s">
        <v>7</v>
      </c>
      <c r="CV50" s="57">
        <v>644226.96</v>
      </c>
      <c r="CW50" s="56" t="s">
        <v>7</v>
      </c>
      <c r="CX50" s="57">
        <v>788066.53</v>
      </c>
      <c r="CY50" s="56" t="s">
        <v>7</v>
      </c>
    </row>
    <row r="51" spans="1:103" ht="14.25" x14ac:dyDescent="0.45">
      <c r="A51" s="55" t="s">
        <v>191</v>
      </c>
      <c r="B51" s="55" t="s">
        <v>239</v>
      </c>
      <c r="C51" s="54" t="str">
        <f>'Correspondance tables'!K39</f>
        <v>ISIC 58</v>
      </c>
      <c r="D51" s="54" t="str">
        <f>VLOOKUP(C51, 'Correspondance tables'!$O$3:$P$73, 2, FALSE)</f>
        <v>ISIC 58T60</v>
      </c>
      <c r="E51" s="60">
        <v>244.55</v>
      </c>
      <c r="F51" s="60">
        <v>35.43</v>
      </c>
      <c r="G51" s="51">
        <v>4</v>
      </c>
      <c r="H51" s="60">
        <v>333.47</v>
      </c>
      <c r="I51" s="60">
        <v>965.29</v>
      </c>
      <c r="J51" s="60">
        <v>203.92</v>
      </c>
      <c r="K51" s="60">
        <v>105.57</v>
      </c>
      <c r="L51" s="60">
        <v>267.39</v>
      </c>
      <c r="M51" s="60">
        <v>978.87</v>
      </c>
      <c r="N51" s="60">
        <v>408.59</v>
      </c>
      <c r="O51" s="60">
        <v>744.71</v>
      </c>
      <c r="P51" s="60">
        <v>867.18</v>
      </c>
      <c r="Q51" s="60">
        <v>282.89999999999998</v>
      </c>
      <c r="R51" s="60">
        <v>222.74</v>
      </c>
      <c r="S51" s="60">
        <v>358.99</v>
      </c>
      <c r="T51" s="60">
        <v>483.01</v>
      </c>
      <c r="U51" s="60">
        <v>596.05999999999995</v>
      </c>
      <c r="V51" s="60">
        <v>578.54999999999995</v>
      </c>
      <c r="W51" s="60">
        <v>724.09</v>
      </c>
      <c r="X51" s="60">
        <v>955.34</v>
      </c>
      <c r="Y51" s="60">
        <v>211.97</v>
      </c>
      <c r="Z51" s="60">
        <v>339.64</v>
      </c>
      <c r="AA51" s="60">
        <v>256.82</v>
      </c>
      <c r="AB51" s="60">
        <v>640.77</v>
      </c>
      <c r="AC51" s="60">
        <v>94.49</v>
      </c>
      <c r="AD51" s="60">
        <v>710.32</v>
      </c>
      <c r="AE51" s="60">
        <v>737.75</v>
      </c>
      <c r="AF51" s="60">
        <v>792.39</v>
      </c>
      <c r="AG51" s="60">
        <v>3157.59</v>
      </c>
      <c r="AH51" s="60">
        <v>1968.51</v>
      </c>
      <c r="AI51" s="60">
        <v>495.96</v>
      </c>
      <c r="AJ51" s="60">
        <v>95.64</v>
      </c>
      <c r="AK51" s="60">
        <v>197.77</v>
      </c>
      <c r="AL51" s="60">
        <v>577.03</v>
      </c>
      <c r="AM51" s="60">
        <v>192.14</v>
      </c>
      <c r="AN51" s="60">
        <v>1068.92</v>
      </c>
      <c r="AO51" s="60">
        <v>5955.39</v>
      </c>
      <c r="AP51" s="60">
        <v>868.98</v>
      </c>
      <c r="AQ51" s="60">
        <v>1149.58</v>
      </c>
      <c r="AR51" s="60">
        <v>3288.34</v>
      </c>
      <c r="AS51" s="60">
        <v>3333.82</v>
      </c>
      <c r="AT51" s="60">
        <v>1366.29</v>
      </c>
      <c r="AU51" s="60">
        <v>1829.26</v>
      </c>
      <c r="AV51" s="60">
        <v>632.25</v>
      </c>
      <c r="AW51" s="60">
        <v>2652.01</v>
      </c>
      <c r="AX51" s="60">
        <v>2046.35</v>
      </c>
      <c r="AY51" s="60">
        <v>1832.26</v>
      </c>
      <c r="AZ51" s="60">
        <v>5355.68</v>
      </c>
      <c r="BA51" s="60">
        <v>1206.48</v>
      </c>
      <c r="BB51" s="60">
        <v>504.05</v>
      </c>
      <c r="BC51" s="60">
        <v>338.35</v>
      </c>
      <c r="BD51" s="60">
        <v>314.58999999999997</v>
      </c>
      <c r="BE51" s="60">
        <v>1947.23</v>
      </c>
      <c r="BF51" s="60">
        <v>5692.18</v>
      </c>
      <c r="BG51" s="60">
        <v>6006.97</v>
      </c>
      <c r="BH51" s="60">
        <v>2137.88</v>
      </c>
      <c r="BI51" s="60">
        <v>1439.06</v>
      </c>
      <c r="BJ51" s="60">
        <v>2332.48</v>
      </c>
      <c r="BK51" s="60">
        <v>794.65</v>
      </c>
      <c r="BL51" s="60">
        <v>1599.36</v>
      </c>
      <c r="BM51" s="60">
        <v>28.86</v>
      </c>
      <c r="BN51" s="60">
        <v>221.13</v>
      </c>
      <c r="BO51" s="51">
        <v>0</v>
      </c>
      <c r="BP51" s="53">
        <v>0</v>
      </c>
      <c r="BQ51" s="51" t="s">
        <v>7</v>
      </c>
      <c r="BR51" s="60">
        <v>75771.81</v>
      </c>
      <c r="BS51" s="51" t="s">
        <v>7</v>
      </c>
      <c r="BT51" s="60">
        <v>55457.33</v>
      </c>
      <c r="BU51" s="51" t="s">
        <v>7</v>
      </c>
      <c r="BV51" s="60">
        <v>45.16</v>
      </c>
      <c r="BW51" s="51" t="s">
        <v>7</v>
      </c>
      <c r="BX51" s="60">
        <v>328.02</v>
      </c>
      <c r="BY51" s="51" t="s">
        <v>7</v>
      </c>
      <c r="BZ51" s="60">
        <v>55830.5</v>
      </c>
      <c r="CA51" s="51" t="s">
        <v>7</v>
      </c>
      <c r="CB51" s="60">
        <v>38658.18</v>
      </c>
      <c r="CC51" s="51" t="s">
        <v>7</v>
      </c>
      <c r="CD51" s="51">
        <v>0</v>
      </c>
      <c r="CE51" s="51" t="s">
        <v>7</v>
      </c>
      <c r="CF51" s="60">
        <v>21.62</v>
      </c>
      <c r="CG51" s="51" t="s">
        <v>7</v>
      </c>
      <c r="CH51" s="60">
        <v>21.62</v>
      </c>
      <c r="CI51" s="51" t="s">
        <v>7</v>
      </c>
      <c r="CJ51" s="60">
        <v>38679.800000000003</v>
      </c>
      <c r="CK51" s="51" t="s">
        <v>7</v>
      </c>
      <c r="CL51" s="51">
        <v>0</v>
      </c>
      <c r="CM51" s="51" t="s">
        <v>7</v>
      </c>
      <c r="CN51" s="51">
        <v>0</v>
      </c>
      <c r="CO51" s="51" t="s">
        <v>7</v>
      </c>
      <c r="CP51" s="51">
        <v>0</v>
      </c>
      <c r="CQ51" s="51" t="s">
        <v>7</v>
      </c>
      <c r="CR51" s="61">
        <v>27067.279999999999</v>
      </c>
      <c r="CS51" s="51" t="s">
        <v>7</v>
      </c>
      <c r="CT51" s="60">
        <v>27067.279999999999</v>
      </c>
      <c r="CU51" s="51" t="s">
        <v>7</v>
      </c>
      <c r="CV51" s="60">
        <v>121577.58</v>
      </c>
      <c r="CW51" s="51" t="s">
        <v>7</v>
      </c>
      <c r="CX51" s="60">
        <v>197349.4</v>
      </c>
      <c r="CY51" s="51" t="s">
        <v>7</v>
      </c>
    </row>
    <row r="52" spans="1:103" ht="14.25" x14ac:dyDescent="0.45">
      <c r="A52" s="55" t="s">
        <v>191</v>
      </c>
      <c r="B52" s="55" t="s">
        <v>238</v>
      </c>
      <c r="C52" s="54" t="str">
        <f>'Correspondance tables'!K40</f>
        <v>ISIC 59-60</v>
      </c>
      <c r="D52" s="54" t="str">
        <f>VLOOKUP(C52, 'Correspondance tables'!$O$3:$P$73, 2, FALSE)</f>
        <v>ISIC 58T60</v>
      </c>
      <c r="E52" s="57">
        <v>7.21</v>
      </c>
      <c r="F52" s="57">
        <v>6.4</v>
      </c>
      <c r="G52" s="57">
        <v>7.04</v>
      </c>
      <c r="H52" s="57">
        <v>20.83</v>
      </c>
      <c r="I52" s="57">
        <v>961.95</v>
      </c>
      <c r="J52" s="57">
        <v>86.93</v>
      </c>
      <c r="K52" s="57">
        <v>43.92</v>
      </c>
      <c r="L52" s="57">
        <v>45.6</v>
      </c>
      <c r="M52" s="57">
        <v>211.55</v>
      </c>
      <c r="N52" s="57">
        <v>47.93</v>
      </c>
      <c r="O52" s="57">
        <v>208.28</v>
      </c>
      <c r="P52" s="57">
        <v>175.92</v>
      </c>
      <c r="Q52" s="57">
        <v>51.96</v>
      </c>
      <c r="R52" s="57">
        <v>50.74</v>
      </c>
      <c r="S52" s="57">
        <v>40.119999999999997</v>
      </c>
      <c r="T52" s="57">
        <v>95.67</v>
      </c>
      <c r="U52" s="57">
        <v>109.79</v>
      </c>
      <c r="V52" s="57">
        <v>65.83</v>
      </c>
      <c r="W52" s="57">
        <v>116.14</v>
      </c>
      <c r="X52" s="57">
        <v>110.59</v>
      </c>
      <c r="Y52" s="57">
        <v>150.56</v>
      </c>
      <c r="Z52" s="57">
        <v>111.16</v>
      </c>
      <c r="AA52" s="57">
        <v>42.1</v>
      </c>
      <c r="AB52" s="57">
        <v>220.5</v>
      </c>
      <c r="AC52" s="57">
        <v>47.8</v>
      </c>
      <c r="AD52" s="57">
        <v>90.24</v>
      </c>
      <c r="AE52" s="57">
        <v>393.6</v>
      </c>
      <c r="AF52" s="57">
        <v>388.35</v>
      </c>
      <c r="AG52" s="57">
        <v>2208.86</v>
      </c>
      <c r="AH52" s="57">
        <v>1971.26</v>
      </c>
      <c r="AI52" s="57">
        <v>117.47</v>
      </c>
      <c r="AJ52" s="57">
        <v>79.2</v>
      </c>
      <c r="AK52" s="57">
        <v>104.86</v>
      </c>
      <c r="AL52" s="57">
        <v>238.66</v>
      </c>
      <c r="AM52" s="57">
        <v>59.92</v>
      </c>
      <c r="AN52" s="57">
        <v>1423.43</v>
      </c>
      <c r="AO52" s="57">
        <v>1839.48</v>
      </c>
      <c r="AP52" s="57">
        <v>28831.98</v>
      </c>
      <c r="AQ52" s="57">
        <v>4084.93</v>
      </c>
      <c r="AR52" s="57">
        <v>3274.85</v>
      </c>
      <c r="AS52" s="57">
        <v>243.04</v>
      </c>
      <c r="AT52" s="57">
        <v>171.16</v>
      </c>
      <c r="AU52" s="57">
        <v>75.27</v>
      </c>
      <c r="AV52" s="57">
        <v>449.79</v>
      </c>
      <c r="AW52" s="57">
        <v>2442.69</v>
      </c>
      <c r="AX52" s="57">
        <v>1087.75</v>
      </c>
      <c r="AY52" s="57">
        <v>669.96</v>
      </c>
      <c r="AZ52" s="57">
        <v>11311.61</v>
      </c>
      <c r="BA52" s="57">
        <v>282.07</v>
      </c>
      <c r="BB52" s="57">
        <v>874.34</v>
      </c>
      <c r="BC52" s="57">
        <v>125.9</v>
      </c>
      <c r="BD52" s="57">
        <v>80.78</v>
      </c>
      <c r="BE52" s="57">
        <v>1497.39</v>
      </c>
      <c r="BF52" s="57">
        <v>583.14</v>
      </c>
      <c r="BG52" s="57">
        <v>650.16</v>
      </c>
      <c r="BH52" s="57">
        <v>382.31</v>
      </c>
      <c r="BI52" s="57">
        <v>227.67</v>
      </c>
      <c r="BJ52" s="57">
        <v>1460.19</v>
      </c>
      <c r="BK52" s="57">
        <v>952.85</v>
      </c>
      <c r="BL52" s="57">
        <v>843.14</v>
      </c>
      <c r="BM52" s="57">
        <v>26.85</v>
      </c>
      <c r="BN52" s="57">
        <v>184.22</v>
      </c>
      <c r="BO52" s="56">
        <v>0</v>
      </c>
      <c r="BP52" s="59">
        <v>0</v>
      </c>
      <c r="BQ52" s="56" t="s">
        <v>7</v>
      </c>
      <c r="BR52" s="57">
        <v>72765.88</v>
      </c>
      <c r="BS52" s="56" t="s">
        <v>7</v>
      </c>
      <c r="BT52" s="57">
        <v>41823.18</v>
      </c>
      <c r="BU52" s="56" t="s">
        <v>7</v>
      </c>
      <c r="BV52" s="57">
        <v>5955.76</v>
      </c>
      <c r="BW52" s="56" t="s">
        <v>7</v>
      </c>
      <c r="BX52" s="57">
        <v>14718.08</v>
      </c>
      <c r="BY52" s="56" t="s">
        <v>7</v>
      </c>
      <c r="BZ52" s="57">
        <v>62497.02</v>
      </c>
      <c r="CA52" s="56" t="s">
        <v>7</v>
      </c>
      <c r="CB52" s="57">
        <v>20398.82</v>
      </c>
      <c r="CC52" s="56" t="s">
        <v>7</v>
      </c>
      <c r="CD52" s="57">
        <v>-12.79</v>
      </c>
      <c r="CE52" s="56" t="s">
        <v>7</v>
      </c>
      <c r="CF52" s="57">
        <v>460.67</v>
      </c>
      <c r="CG52" s="56" t="s">
        <v>7</v>
      </c>
      <c r="CH52" s="57">
        <v>447.88</v>
      </c>
      <c r="CI52" s="56" t="s">
        <v>7</v>
      </c>
      <c r="CJ52" s="57">
        <v>20846.7</v>
      </c>
      <c r="CK52" s="56" t="s">
        <v>7</v>
      </c>
      <c r="CL52" s="56">
        <v>0</v>
      </c>
      <c r="CM52" s="56" t="s">
        <v>7</v>
      </c>
      <c r="CN52" s="56">
        <v>0</v>
      </c>
      <c r="CO52" s="56" t="s">
        <v>7</v>
      </c>
      <c r="CP52" s="56">
        <v>0</v>
      </c>
      <c r="CQ52" s="56" t="s">
        <v>7</v>
      </c>
      <c r="CR52" s="58">
        <v>10194.81</v>
      </c>
      <c r="CS52" s="56" t="s">
        <v>7</v>
      </c>
      <c r="CT52" s="57">
        <v>10194.81</v>
      </c>
      <c r="CU52" s="56" t="s">
        <v>7</v>
      </c>
      <c r="CV52" s="57">
        <v>93538.53</v>
      </c>
      <c r="CW52" s="56" t="s">
        <v>7</v>
      </c>
      <c r="CX52" s="57">
        <v>166304.41</v>
      </c>
      <c r="CY52" s="56" t="s">
        <v>7</v>
      </c>
    </row>
    <row r="53" spans="1:103" ht="14.25" x14ac:dyDescent="0.45">
      <c r="A53" s="55" t="s">
        <v>191</v>
      </c>
      <c r="B53" s="55" t="s">
        <v>237</v>
      </c>
      <c r="C53" s="54" t="str">
        <f>'Correspondance tables'!K41</f>
        <v>ISIC 61</v>
      </c>
      <c r="D53" s="54" t="str">
        <f>VLOOKUP(C53, 'Correspondance tables'!$O$3:$P$73, 2, FALSE)</f>
        <v>ISIC 61</v>
      </c>
      <c r="E53" s="60">
        <v>540.15</v>
      </c>
      <c r="F53" s="60">
        <v>81.08</v>
      </c>
      <c r="G53" s="60">
        <v>82.02</v>
      </c>
      <c r="H53" s="60">
        <v>434.37</v>
      </c>
      <c r="I53" s="60">
        <v>2554.21</v>
      </c>
      <c r="J53" s="60">
        <v>698.94</v>
      </c>
      <c r="K53" s="60">
        <v>335.81</v>
      </c>
      <c r="L53" s="60">
        <v>493.46</v>
      </c>
      <c r="M53" s="60">
        <v>353.89</v>
      </c>
      <c r="N53" s="60">
        <v>444.92</v>
      </c>
      <c r="O53" s="60">
        <v>1377.33</v>
      </c>
      <c r="P53" s="60">
        <v>713.76</v>
      </c>
      <c r="Q53" s="60">
        <v>1025.27</v>
      </c>
      <c r="R53" s="60">
        <v>891.15</v>
      </c>
      <c r="S53" s="60">
        <v>1022.13</v>
      </c>
      <c r="T53" s="60">
        <v>1449.71</v>
      </c>
      <c r="U53" s="60">
        <v>918.92</v>
      </c>
      <c r="V53" s="60">
        <v>702.83</v>
      </c>
      <c r="W53" s="60">
        <v>1815.47</v>
      </c>
      <c r="X53" s="60">
        <v>1220.75</v>
      </c>
      <c r="Y53" s="60">
        <v>492.08</v>
      </c>
      <c r="Z53" s="60">
        <v>732.17</v>
      </c>
      <c r="AA53" s="60">
        <v>523.04999999999995</v>
      </c>
      <c r="AB53" s="60">
        <v>2967.45</v>
      </c>
      <c r="AC53" s="60">
        <v>525.74</v>
      </c>
      <c r="AD53" s="60">
        <v>820.53</v>
      </c>
      <c r="AE53" s="60">
        <v>3589.1</v>
      </c>
      <c r="AF53" s="60">
        <v>1763.44</v>
      </c>
      <c r="AG53" s="60">
        <v>9328.7900000000009</v>
      </c>
      <c r="AH53" s="60">
        <v>6414.24</v>
      </c>
      <c r="AI53" s="60">
        <v>1811.1</v>
      </c>
      <c r="AJ53" s="60">
        <v>258.54000000000002</v>
      </c>
      <c r="AK53" s="60">
        <v>378.21</v>
      </c>
      <c r="AL53" s="60">
        <v>2043.94</v>
      </c>
      <c r="AM53" s="60">
        <v>1980.23</v>
      </c>
      <c r="AN53" s="60">
        <v>4690.8599999999997</v>
      </c>
      <c r="AO53" s="60">
        <v>1946.86</v>
      </c>
      <c r="AP53" s="60">
        <v>2384.7199999999998</v>
      </c>
      <c r="AQ53" s="60">
        <v>60005.599999999999</v>
      </c>
      <c r="AR53" s="60">
        <v>6413.59</v>
      </c>
      <c r="AS53" s="60">
        <v>11093.94</v>
      </c>
      <c r="AT53" s="60">
        <v>4878.8</v>
      </c>
      <c r="AU53" s="60">
        <v>5438.3</v>
      </c>
      <c r="AV53" s="60">
        <v>3740.65</v>
      </c>
      <c r="AW53" s="60">
        <v>6467.07</v>
      </c>
      <c r="AX53" s="60">
        <v>2247.4899999999998</v>
      </c>
      <c r="AY53" s="60">
        <v>1557.65</v>
      </c>
      <c r="AZ53" s="60">
        <v>1587.69</v>
      </c>
      <c r="BA53" s="60">
        <v>1366.46</v>
      </c>
      <c r="BB53" s="60">
        <v>1507.39</v>
      </c>
      <c r="BC53" s="60">
        <v>1410.71</v>
      </c>
      <c r="BD53" s="60">
        <v>1513.37</v>
      </c>
      <c r="BE53" s="60">
        <v>3513.09</v>
      </c>
      <c r="BF53" s="60">
        <v>9644.7199999999993</v>
      </c>
      <c r="BG53" s="60">
        <v>2246.9899999999998</v>
      </c>
      <c r="BH53" s="60">
        <v>3763.91</v>
      </c>
      <c r="BI53" s="60">
        <v>1956.06</v>
      </c>
      <c r="BJ53" s="60">
        <v>2003.28</v>
      </c>
      <c r="BK53" s="60">
        <v>897.94</v>
      </c>
      <c r="BL53" s="60">
        <v>1032.48</v>
      </c>
      <c r="BM53" s="60">
        <v>276.26</v>
      </c>
      <c r="BN53" s="60">
        <v>1137.68</v>
      </c>
      <c r="BO53" s="51">
        <v>0</v>
      </c>
      <c r="BP53" s="53">
        <v>0</v>
      </c>
      <c r="BQ53" s="51" t="s">
        <v>7</v>
      </c>
      <c r="BR53" s="60">
        <v>195508.34</v>
      </c>
      <c r="BS53" s="51" t="s">
        <v>7</v>
      </c>
      <c r="BT53" s="60">
        <v>148552.19</v>
      </c>
      <c r="BU53" s="51" t="s">
        <v>7</v>
      </c>
      <c r="BV53" s="60">
        <v>4.8600000000000003</v>
      </c>
      <c r="BW53" s="51" t="s">
        <v>7</v>
      </c>
      <c r="BX53" s="60">
        <v>788.33</v>
      </c>
      <c r="BY53" s="51" t="s">
        <v>7</v>
      </c>
      <c r="BZ53" s="60">
        <v>149345.38</v>
      </c>
      <c r="CA53" s="51" t="s">
        <v>7</v>
      </c>
      <c r="CB53" s="60">
        <v>15.23</v>
      </c>
      <c r="CC53" s="51" t="s">
        <v>7</v>
      </c>
      <c r="CD53" s="60">
        <v>-0.01</v>
      </c>
      <c r="CE53" s="51" t="s">
        <v>7</v>
      </c>
      <c r="CF53" s="60">
        <v>154.13</v>
      </c>
      <c r="CG53" s="51" t="s">
        <v>7</v>
      </c>
      <c r="CH53" s="60">
        <v>154.12</v>
      </c>
      <c r="CI53" s="51" t="s">
        <v>7</v>
      </c>
      <c r="CJ53" s="60">
        <v>169.35</v>
      </c>
      <c r="CK53" s="51" t="s">
        <v>7</v>
      </c>
      <c r="CL53" s="51">
        <v>0</v>
      </c>
      <c r="CM53" s="51" t="s">
        <v>7</v>
      </c>
      <c r="CN53" s="51">
        <v>0</v>
      </c>
      <c r="CO53" s="51" t="s">
        <v>7</v>
      </c>
      <c r="CP53" s="51">
        <v>0</v>
      </c>
      <c r="CQ53" s="51" t="s">
        <v>7</v>
      </c>
      <c r="CR53" s="61">
        <v>17644.64</v>
      </c>
      <c r="CS53" s="51" t="s">
        <v>7</v>
      </c>
      <c r="CT53" s="60">
        <v>17644.64</v>
      </c>
      <c r="CU53" s="51" t="s">
        <v>7</v>
      </c>
      <c r="CV53" s="60">
        <v>167159.37</v>
      </c>
      <c r="CW53" s="51" t="s">
        <v>7</v>
      </c>
      <c r="CX53" s="60">
        <v>362667.71</v>
      </c>
      <c r="CY53" s="51" t="s">
        <v>7</v>
      </c>
    </row>
    <row r="54" spans="1:103" ht="14.25" x14ac:dyDescent="0.45">
      <c r="A54" s="55" t="s">
        <v>191</v>
      </c>
      <c r="B54" s="55" t="s">
        <v>236</v>
      </c>
      <c r="C54" s="54" t="str">
        <f>'Correspondance tables'!K42</f>
        <v>ISIC 62-63</v>
      </c>
      <c r="D54" s="54" t="str">
        <f>VLOOKUP(C54, 'Correspondance tables'!$O$3:$P$73, 2, FALSE)</f>
        <v>ISIC 62T63</v>
      </c>
      <c r="E54" s="57">
        <v>431.9</v>
      </c>
      <c r="F54" s="57">
        <v>85.26</v>
      </c>
      <c r="G54" s="57">
        <v>17.600000000000001</v>
      </c>
      <c r="H54" s="57">
        <v>835.1</v>
      </c>
      <c r="I54" s="57">
        <v>3759.54</v>
      </c>
      <c r="J54" s="57">
        <v>962.95</v>
      </c>
      <c r="K54" s="57">
        <v>414.88</v>
      </c>
      <c r="L54" s="57">
        <v>1019.72</v>
      </c>
      <c r="M54" s="57">
        <v>906.71</v>
      </c>
      <c r="N54" s="57">
        <v>1191.19</v>
      </c>
      <c r="O54" s="57">
        <v>3623.33</v>
      </c>
      <c r="P54" s="57">
        <v>1967.67</v>
      </c>
      <c r="Q54" s="57">
        <v>1383.8</v>
      </c>
      <c r="R54" s="57">
        <v>972.22</v>
      </c>
      <c r="S54" s="57">
        <v>1851.02</v>
      </c>
      <c r="T54" s="57">
        <v>2988.81</v>
      </c>
      <c r="U54" s="57">
        <v>3626.57</v>
      </c>
      <c r="V54" s="57">
        <v>2340.13</v>
      </c>
      <c r="W54" s="57">
        <v>5257.4</v>
      </c>
      <c r="X54" s="57">
        <v>5044.6099999999997</v>
      </c>
      <c r="Y54" s="57">
        <v>2235.87</v>
      </c>
      <c r="Z54" s="57">
        <v>1240.3499999999999</v>
      </c>
      <c r="AA54" s="57">
        <v>1620.23</v>
      </c>
      <c r="AB54" s="57">
        <v>5834.98</v>
      </c>
      <c r="AC54" s="57">
        <v>653.42999999999995</v>
      </c>
      <c r="AD54" s="57">
        <v>2690.29</v>
      </c>
      <c r="AE54" s="57">
        <v>7073.96</v>
      </c>
      <c r="AF54" s="57">
        <v>3578.94</v>
      </c>
      <c r="AG54" s="57">
        <v>16702.41</v>
      </c>
      <c r="AH54" s="57">
        <v>10437.030000000001</v>
      </c>
      <c r="AI54" s="57">
        <v>4738.13</v>
      </c>
      <c r="AJ54" s="57">
        <v>786.97</v>
      </c>
      <c r="AK54" s="57">
        <v>1612.36</v>
      </c>
      <c r="AL54" s="57">
        <v>5315.14</v>
      </c>
      <c r="AM54" s="57">
        <v>2479.54</v>
      </c>
      <c r="AN54" s="57">
        <v>2589.9499999999998</v>
      </c>
      <c r="AO54" s="57">
        <v>7645.29</v>
      </c>
      <c r="AP54" s="56">
        <v>2811</v>
      </c>
      <c r="AQ54" s="57">
        <v>14838.07</v>
      </c>
      <c r="AR54" s="57">
        <v>119399.58</v>
      </c>
      <c r="AS54" s="57">
        <v>26380.69</v>
      </c>
      <c r="AT54" s="57">
        <v>11512.9</v>
      </c>
      <c r="AU54" s="57">
        <v>8930.31</v>
      </c>
      <c r="AV54" s="57">
        <v>4832.1099999999997</v>
      </c>
      <c r="AW54" s="57">
        <v>16777.93</v>
      </c>
      <c r="AX54" s="57">
        <v>5758.77</v>
      </c>
      <c r="AY54" s="57">
        <v>4938.4799999999996</v>
      </c>
      <c r="AZ54" s="57">
        <v>2673.98</v>
      </c>
      <c r="BA54" s="57">
        <v>2825.35</v>
      </c>
      <c r="BB54" s="57">
        <v>2855.67</v>
      </c>
      <c r="BC54" s="57">
        <v>1682.77</v>
      </c>
      <c r="BD54" s="57">
        <v>1218.08</v>
      </c>
      <c r="BE54" s="57">
        <v>6675.03</v>
      </c>
      <c r="BF54" s="57">
        <v>14603.09</v>
      </c>
      <c r="BG54" s="57">
        <v>5842.04</v>
      </c>
      <c r="BH54" s="57">
        <v>6952.7</v>
      </c>
      <c r="BI54" s="57">
        <v>2524.13</v>
      </c>
      <c r="BJ54" s="57">
        <v>3163.98</v>
      </c>
      <c r="BK54" s="57">
        <v>896.45</v>
      </c>
      <c r="BL54" s="57">
        <v>1578.08</v>
      </c>
      <c r="BM54" s="57">
        <v>617.41999999999996</v>
      </c>
      <c r="BN54" s="57">
        <v>1091.1099999999999</v>
      </c>
      <c r="BO54" s="56">
        <v>0</v>
      </c>
      <c r="BP54" s="59">
        <v>0</v>
      </c>
      <c r="BQ54" s="56" t="s">
        <v>7</v>
      </c>
      <c r="BR54" s="56">
        <v>387295</v>
      </c>
      <c r="BS54" s="56" t="s">
        <v>7</v>
      </c>
      <c r="BT54" s="57">
        <v>3351.35</v>
      </c>
      <c r="BU54" s="56" t="s">
        <v>7</v>
      </c>
      <c r="BV54" s="57">
        <v>3.23</v>
      </c>
      <c r="BW54" s="56" t="s">
        <v>7</v>
      </c>
      <c r="BX54" s="57">
        <v>1105.94</v>
      </c>
      <c r="BY54" s="56" t="s">
        <v>7</v>
      </c>
      <c r="BZ54" s="57">
        <v>4460.53</v>
      </c>
      <c r="CA54" s="56" t="s">
        <v>7</v>
      </c>
      <c r="CB54" s="57">
        <v>225727.52</v>
      </c>
      <c r="CC54" s="56" t="s">
        <v>7</v>
      </c>
      <c r="CD54" s="56">
        <v>0</v>
      </c>
      <c r="CE54" s="56" t="s">
        <v>7</v>
      </c>
      <c r="CF54" s="57">
        <v>506.39</v>
      </c>
      <c r="CG54" s="56" t="s">
        <v>7</v>
      </c>
      <c r="CH54" s="57">
        <v>506.39</v>
      </c>
      <c r="CI54" s="56" t="s">
        <v>7</v>
      </c>
      <c r="CJ54" s="57">
        <v>226233.92</v>
      </c>
      <c r="CK54" s="56" t="s">
        <v>7</v>
      </c>
      <c r="CL54" s="56">
        <v>0</v>
      </c>
      <c r="CM54" s="56" t="s">
        <v>7</v>
      </c>
      <c r="CN54" s="56">
        <v>0</v>
      </c>
      <c r="CO54" s="56" t="s">
        <v>7</v>
      </c>
      <c r="CP54" s="56">
        <v>0</v>
      </c>
      <c r="CQ54" s="56" t="s">
        <v>7</v>
      </c>
      <c r="CR54" s="58">
        <v>66400.960000000006</v>
      </c>
      <c r="CS54" s="56" t="s">
        <v>7</v>
      </c>
      <c r="CT54" s="57">
        <v>66400.960000000006</v>
      </c>
      <c r="CU54" s="56" t="s">
        <v>7</v>
      </c>
      <c r="CV54" s="57">
        <v>297095.40999999997</v>
      </c>
      <c r="CW54" s="56" t="s">
        <v>7</v>
      </c>
      <c r="CX54" s="57">
        <v>684390.41</v>
      </c>
      <c r="CY54" s="56" t="s">
        <v>7</v>
      </c>
    </row>
    <row r="55" spans="1:103" ht="14.25" x14ac:dyDescent="0.45">
      <c r="A55" s="55" t="s">
        <v>191</v>
      </c>
      <c r="B55" s="55" t="s">
        <v>235</v>
      </c>
      <c r="C55" s="54" t="str">
        <f>'Correspondance tables'!K43</f>
        <v>ISIC 64</v>
      </c>
      <c r="D55" s="54" t="str">
        <f>VLOOKUP(C55, 'Correspondance tables'!$O$3:$P$73, 2, FALSE)</f>
        <v>ISIC 64T66</v>
      </c>
      <c r="E55" s="60">
        <v>7617.57</v>
      </c>
      <c r="F55" s="60">
        <v>542.13</v>
      </c>
      <c r="G55" s="60">
        <v>354.51</v>
      </c>
      <c r="H55" s="60">
        <v>3502.03</v>
      </c>
      <c r="I55" s="60">
        <v>13704.17</v>
      </c>
      <c r="J55" s="60">
        <v>3035.84</v>
      </c>
      <c r="K55" s="60">
        <v>1491.29</v>
      </c>
      <c r="L55" s="60">
        <v>1958.7</v>
      </c>
      <c r="M55" s="60">
        <v>1061.1500000000001</v>
      </c>
      <c r="N55" s="60">
        <v>4167.71</v>
      </c>
      <c r="O55" s="60">
        <v>6246.44</v>
      </c>
      <c r="P55" s="60">
        <v>3062.74</v>
      </c>
      <c r="Q55" s="60">
        <v>3492.13</v>
      </c>
      <c r="R55" s="60">
        <v>2785.86</v>
      </c>
      <c r="S55" s="60">
        <v>3715.55</v>
      </c>
      <c r="T55" s="60">
        <v>5661.51</v>
      </c>
      <c r="U55" s="60">
        <v>3551.27</v>
      </c>
      <c r="V55" s="60">
        <v>2925.45</v>
      </c>
      <c r="W55" s="60">
        <v>6696.78</v>
      </c>
      <c r="X55" s="60">
        <v>8721.48</v>
      </c>
      <c r="Y55" s="60">
        <v>3361.04</v>
      </c>
      <c r="Z55" s="60">
        <v>2804.56</v>
      </c>
      <c r="AA55" s="60">
        <v>2024.69</v>
      </c>
      <c r="AB55" s="51">
        <v>10445</v>
      </c>
      <c r="AC55" s="60">
        <v>1515.56</v>
      </c>
      <c r="AD55" s="60">
        <v>2657.46</v>
      </c>
      <c r="AE55" s="60">
        <v>26548.21</v>
      </c>
      <c r="AF55" s="60">
        <v>6178.56</v>
      </c>
      <c r="AG55" s="60">
        <v>26813.75</v>
      </c>
      <c r="AH55" s="60">
        <v>19944.93</v>
      </c>
      <c r="AI55" s="60">
        <v>8138.8</v>
      </c>
      <c r="AJ55" s="60">
        <v>2043.71</v>
      </c>
      <c r="AK55" s="60">
        <v>1832.46</v>
      </c>
      <c r="AL55" s="60">
        <v>9077.1</v>
      </c>
      <c r="AM55" s="60">
        <v>1806.28</v>
      </c>
      <c r="AN55" s="60">
        <v>10649.36</v>
      </c>
      <c r="AO55" s="60">
        <v>1403.36</v>
      </c>
      <c r="AP55" s="60">
        <v>1725.88</v>
      </c>
      <c r="AQ55" s="60">
        <v>4517.46</v>
      </c>
      <c r="AR55" s="60">
        <v>6265.52</v>
      </c>
      <c r="AS55" s="60">
        <v>113883.82</v>
      </c>
      <c r="AT55" s="60">
        <v>24017.84</v>
      </c>
      <c r="AU55" s="60">
        <v>11615.39</v>
      </c>
      <c r="AV55" s="60">
        <v>140611.96</v>
      </c>
      <c r="AW55" s="60">
        <v>17973.97</v>
      </c>
      <c r="AX55" s="60">
        <v>4958.53</v>
      </c>
      <c r="AY55" s="60">
        <v>1660.33</v>
      </c>
      <c r="AZ55" s="60">
        <v>2682.52</v>
      </c>
      <c r="BA55" s="60">
        <v>2613.0700000000002</v>
      </c>
      <c r="BB55" s="60">
        <v>4485.4799999999996</v>
      </c>
      <c r="BC55" s="60">
        <v>2727.51</v>
      </c>
      <c r="BD55" s="60">
        <v>1766.19</v>
      </c>
      <c r="BE55" s="60">
        <v>6366.16</v>
      </c>
      <c r="BF55" s="60">
        <v>26525.57</v>
      </c>
      <c r="BG55" s="60">
        <v>5719.08</v>
      </c>
      <c r="BH55" s="60">
        <v>9474.19</v>
      </c>
      <c r="BI55" s="60">
        <v>3364.1</v>
      </c>
      <c r="BJ55" s="60">
        <v>2581.1999999999998</v>
      </c>
      <c r="BK55" s="60">
        <v>1568.65</v>
      </c>
      <c r="BL55" s="60">
        <v>4061.32</v>
      </c>
      <c r="BM55" s="60">
        <v>341.71</v>
      </c>
      <c r="BN55" s="60">
        <v>2735.04</v>
      </c>
      <c r="BO55" s="51">
        <v>0</v>
      </c>
      <c r="BP55" s="53">
        <v>0</v>
      </c>
      <c r="BQ55" s="51" t="s">
        <v>7</v>
      </c>
      <c r="BR55" s="60">
        <v>625781.62</v>
      </c>
      <c r="BS55" s="51" t="s">
        <v>7</v>
      </c>
      <c r="BT55" s="60">
        <v>175271.78</v>
      </c>
      <c r="BU55" s="51" t="s">
        <v>7</v>
      </c>
      <c r="BV55" s="60">
        <v>84.76</v>
      </c>
      <c r="BW55" s="51" t="s">
        <v>7</v>
      </c>
      <c r="BX55" s="60">
        <v>379.43</v>
      </c>
      <c r="BY55" s="51" t="s">
        <v>7</v>
      </c>
      <c r="BZ55" s="60">
        <v>175735.97</v>
      </c>
      <c r="CA55" s="51" t="s">
        <v>7</v>
      </c>
      <c r="CB55" s="60">
        <v>42.68</v>
      </c>
      <c r="CC55" s="51" t="s">
        <v>7</v>
      </c>
      <c r="CD55" s="60">
        <v>22.15</v>
      </c>
      <c r="CE55" s="51" t="s">
        <v>7</v>
      </c>
      <c r="CF55" s="60">
        <v>0.67</v>
      </c>
      <c r="CG55" s="51" t="s">
        <v>7</v>
      </c>
      <c r="CH55" s="60">
        <v>22.82</v>
      </c>
      <c r="CI55" s="51" t="s">
        <v>7</v>
      </c>
      <c r="CJ55" s="60">
        <v>65.5</v>
      </c>
      <c r="CK55" s="51" t="s">
        <v>7</v>
      </c>
      <c r="CL55" s="51">
        <v>0</v>
      </c>
      <c r="CM55" s="51" t="s">
        <v>7</v>
      </c>
      <c r="CN55" s="51">
        <v>0</v>
      </c>
      <c r="CO55" s="51" t="s">
        <v>7</v>
      </c>
      <c r="CP55" s="51">
        <v>0</v>
      </c>
      <c r="CQ55" s="51" t="s">
        <v>7</v>
      </c>
      <c r="CR55" s="61">
        <v>77369.89</v>
      </c>
      <c r="CS55" s="51" t="s">
        <v>7</v>
      </c>
      <c r="CT55" s="60">
        <v>77369.89</v>
      </c>
      <c r="CU55" s="51" t="s">
        <v>7</v>
      </c>
      <c r="CV55" s="60">
        <v>253171.37</v>
      </c>
      <c r="CW55" s="51" t="s">
        <v>7</v>
      </c>
      <c r="CX55" s="60">
        <v>878952.98</v>
      </c>
      <c r="CY55" s="51" t="s">
        <v>7</v>
      </c>
    </row>
    <row r="56" spans="1:103" ht="14.25" x14ac:dyDescent="0.45">
      <c r="A56" s="55" t="s">
        <v>191</v>
      </c>
      <c r="B56" s="55" t="s">
        <v>234</v>
      </c>
      <c r="C56" s="54" t="str">
        <f>'Correspondance tables'!K44</f>
        <v>ISIC 65</v>
      </c>
      <c r="D56" s="54" t="str">
        <f>VLOOKUP(C56, 'Correspondance tables'!$O$3:$P$73, 2, FALSE)</f>
        <v>ISIC 64T66</v>
      </c>
      <c r="E56" s="57">
        <v>3156.08</v>
      </c>
      <c r="F56" s="57">
        <v>191.7</v>
      </c>
      <c r="G56" s="57">
        <v>191.57</v>
      </c>
      <c r="H56" s="57">
        <v>402.31</v>
      </c>
      <c r="I56" s="57">
        <v>2420.5500000000002</v>
      </c>
      <c r="J56" s="57">
        <v>382.86</v>
      </c>
      <c r="K56" s="57">
        <v>432.24</v>
      </c>
      <c r="L56" s="57">
        <v>448.26</v>
      </c>
      <c r="M56" s="57">
        <v>261.58</v>
      </c>
      <c r="N56" s="57">
        <v>388.95</v>
      </c>
      <c r="O56" s="57">
        <v>1569.9</v>
      </c>
      <c r="P56" s="57">
        <v>448.23</v>
      </c>
      <c r="Q56" s="57">
        <v>810.36</v>
      </c>
      <c r="R56" s="57">
        <v>638.82000000000005</v>
      </c>
      <c r="S56" s="57">
        <v>558.5</v>
      </c>
      <c r="T56" s="57">
        <v>973.95</v>
      </c>
      <c r="U56" s="57">
        <v>484.99</v>
      </c>
      <c r="V56" s="57">
        <v>493.54</v>
      </c>
      <c r="W56" s="57">
        <v>1252.1300000000001</v>
      </c>
      <c r="X56" s="57">
        <v>1098.25</v>
      </c>
      <c r="Y56" s="57">
        <v>432.95</v>
      </c>
      <c r="Z56" s="57">
        <v>595.42999999999995</v>
      </c>
      <c r="AA56" s="57">
        <v>483.42</v>
      </c>
      <c r="AB56" s="57">
        <v>2390.5500000000002</v>
      </c>
      <c r="AC56" s="56">
        <v>275</v>
      </c>
      <c r="AD56" s="57">
        <v>1488.3</v>
      </c>
      <c r="AE56" s="57">
        <v>5306.95</v>
      </c>
      <c r="AF56" s="57">
        <v>1289.9100000000001</v>
      </c>
      <c r="AG56" s="57">
        <v>4734.38</v>
      </c>
      <c r="AH56" s="57">
        <v>3722.05</v>
      </c>
      <c r="AI56" s="57">
        <v>5657.4</v>
      </c>
      <c r="AJ56" s="57">
        <v>1136.8399999999999</v>
      </c>
      <c r="AK56" s="57">
        <v>864.15</v>
      </c>
      <c r="AL56" s="57">
        <v>2693.87</v>
      </c>
      <c r="AM56" s="57">
        <v>412.85</v>
      </c>
      <c r="AN56" s="57">
        <v>1690.17</v>
      </c>
      <c r="AO56" s="57">
        <v>309.82</v>
      </c>
      <c r="AP56" s="57">
        <v>318.70999999999998</v>
      </c>
      <c r="AQ56" s="57">
        <v>1126.73</v>
      </c>
      <c r="AR56" s="57">
        <v>1174.8800000000001</v>
      </c>
      <c r="AS56" s="57">
        <v>3668.45</v>
      </c>
      <c r="AT56" s="57">
        <v>44932.59</v>
      </c>
      <c r="AU56" s="57">
        <v>3443.58</v>
      </c>
      <c r="AV56" s="57">
        <v>8780.25</v>
      </c>
      <c r="AW56" s="57">
        <v>2531.5</v>
      </c>
      <c r="AX56" s="57">
        <v>915.56</v>
      </c>
      <c r="AY56" s="57">
        <v>387.3</v>
      </c>
      <c r="AZ56" s="57">
        <v>326.13</v>
      </c>
      <c r="BA56" s="57">
        <v>457.16</v>
      </c>
      <c r="BB56" s="57">
        <v>2450.04</v>
      </c>
      <c r="BC56" s="57">
        <v>365.59</v>
      </c>
      <c r="BD56" s="57">
        <v>339.34</v>
      </c>
      <c r="BE56" s="57">
        <v>1524.51</v>
      </c>
      <c r="BF56" s="57">
        <v>5099.59</v>
      </c>
      <c r="BG56" s="57">
        <v>2716.23</v>
      </c>
      <c r="BH56" s="57">
        <v>3455.4</v>
      </c>
      <c r="BI56" s="57">
        <v>1208.9000000000001</v>
      </c>
      <c r="BJ56" s="57">
        <v>372.96</v>
      </c>
      <c r="BK56" s="57">
        <v>363.57</v>
      </c>
      <c r="BL56" s="57">
        <v>485.99</v>
      </c>
      <c r="BM56" s="57">
        <v>107.54</v>
      </c>
      <c r="BN56" s="57">
        <v>388.02</v>
      </c>
      <c r="BO56" s="56">
        <v>0</v>
      </c>
      <c r="BP56" s="59">
        <v>0</v>
      </c>
      <c r="BQ56" s="56" t="s">
        <v>7</v>
      </c>
      <c r="BR56" s="57">
        <v>137029.35999999999</v>
      </c>
      <c r="BS56" s="56" t="s">
        <v>7</v>
      </c>
      <c r="BT56" s="57">
        <v>206981.91</v>
      </c>
      <c r="BU56" s="56" t="s">
        <v>7</v>
      </c>
      <c r="BV56" s="56">
        <v>0</v>
      </c>
      <c r="BW56" s="56" t="s">
        <v>7</v>
      </c>
      <c r="BX56" s="57">
        <v>1239.5999999999999</v>
      </c>
      <c r="BY56" s="56" t="s">
        <v>7</v>
      </c>
      <c r="BZ56" s="57">
        <v>208221.52</v>
      </c>
      <c r="CA56" s="56" t="s">
        <v>7</v>
      </c>
      <c r="CB56" s="57">
        <v>17.03</v>
      </c>
      <c r="CC56" s="56" t="s">
        <v>7</v>
      </c>
      <c r="CD56" s="57">
        <v>0.1</v>
      </c>
      <c r="CE56" s="56" t="s">
        <v>7</v>
      </c>
      <c r="CF56" s="57">
        <v>0.06</v>
      </c>
      <c r="CG56" s="56" t="s">
        <v>7</v>
      </c>
      <c r="CH56" s="57">
        <v>0.16</v>
      </c>
      <c r="CI56" s="56" t="s">
        <v>7</v>
      </c>
      <c r="CJ56" s="57">
        <v>17.190000000000001</v>
      </c>
      <c r="CK56" s="56" t="s">
        <v>7</v>
      </c>
      <c r="CL56" s="56">
        <v>0</v>
      </c>
      <c r="CM56" s="56" t="s">
        <v>7</v>
      </c>
      <c r="CN56" s="56">
        <v>0</v>
      </c>
      <c r="CO56" s="56" t="s">
        <v>7</v>
      </c>
      <c r="CP56" s="56">
        <v>0</v>
      </c>
      <c r="CQ56" s="56" t="s">
        <v>7</v>
      </c>
      <c r="CR56" s="58">
        <v>26068.22</v>
      </c>
      <c r="CS56" s="56" t="s">
        <v>7</v>
      </c>
      <c r="CT56" s="57">
        <v>26068.22</v>
      </c>
      <c r="CU56" s="56" t="s">
        <v>7</v>
      </c>
      <c r="CV56" s="57">
        <v>234306.93</v>
      </c>
      <c r="CW56" s="56" t="s">
        <v>7</v>
      </c>
      <c r="CX56" s="57">
        <v>371336.29</v>
      </c>
      <c r="CY56" s="56" t="s">
        <v>7</v>
      </c>
    </row>
    <row r="57" spans="1:103" ht="14.25" x14ac:dyDescent="0.45">
      <c r="A57" s="55" t="s">
        <v>191</v>
      </c>
      <c r="B57" s="55" t="s">
        <v>233</v>
      </c>
      <c r="C57" s="54" t="str">
        <f>'Correspondance tables'!K45</f>
        <v>ISIC 66</v>
      </c>
      <c r="D57" s="54" t="str">
        <f>VLOOKUP(C57, 'Correspondance tables'!$O$3:$P$73, 2, FALSE)</f>
        <v>ISIC 64T66</v>
      </c>
      <c r="E57" s="60">
        <v>410.61</v>
      </c>
      <c r="F57" s="60">
        <v>38.36</v>
      </c>
      <c r="G57" s="60">
        <v>28.67</v>
      </c>
      <c r="H57" s="60">
        <v>89.56</v>
      </c>
      <c r="I57" s="60">
        <v>1432.84</v>
      </c>
      <c r="J57" s="60">
        <v>639.41</v>
      </c>
      <c r="K57" s="60">
        <v>180.42</v>
      </c>
      <c r="L57" s="60">
        <v>376.27</v>
      </c>
      <c r="M57" s="60">
        <v>110.57</v>
      </c>
      <c r="N57" s="60">
        <v>441.32</v>
      </c>
      <c r="O57" s="60">
        <v>1044.81</v>
      </c>
      <c r="P57" s="60">
        <v>309.64</v>
      </c>
      <c r="Q57" s="60">
        <v>284.51</v>
      </c>
      <c r="R57" s="60">
        <v>737.54</v>
      </c>
      <c r="S57" s="60">
        <v>381.4</v>
      </c>
      <c r="T57" s="60">
        <v>455.43</v>
      </c>
      <c r="U57" s="60">
        <v>304.64999999999998</v>
      </c>
      <c r="V57" s="60">
        <v>348.77</v>
      </c>
      <c r="W57" s="60">
        <v>1113.32</v>
      </c>
      <c r="X57" s="60">
        <v>420.68</v>
      </c>
      <c r="Y57" s="60">
        <v>825.5</v>
      </c>
      <c r="Z57" s="60">
        <v>429.56</v>
      </c>
      <c r="AA57" s="60">
        <v>171.9</v>
      </c>
      <c r="AB57" s="60">
        <v>1085.71</v>
      </c>
      <c r="AC57" s="60">
        <v>111.91</v>
      </c>
      <c r="AD57" s="60">
        <v>264.92</v>
      </c>
      <c r="AE57" s="60">
        <v>2217.0500000000002</v>
      </c>
      <c r="AF57" s="60">
        <v>866.9</v>
      </c>
      <c r="AG57" s="60">
        <v>5362.24</v>
      </c>
      <c r="AH57" s="60">
        <v>2184.09</v>
      </c>
      <c r="AI57" s="60">
        <v>1108.28</v>
      </c>
      <c r="AJ57" s="60">
        <v>695.26</v>
      </c>
      <c r="AK57" s="60">
        <v>775.32</v>
      </c>
      <c r="AL57" s="60">
        <v>700.14</v>
      </c>
      <c r="AM57" s="60">
        <v>192.64</v>
      </c>
      <c r="AN57" s="60">
        <v>847.66</v>
      </c>
      <c r="AO57" s="60">
        <v>367.34</v>
      </c>
      <c r="AP57" s="60">
        <v>143.97999999999999</v>
      </c>
      <c r="AQ57" s="60">
        <v>1566.69</v>
      </c>
      <c r="AR57" s="60">
        <v>1645.29</v>
      </c>
      <c r="AS57" s="60">
        <v>72976.59</v>
      </c>
      <c r="AT57" s="60">
        <v>71810.39</v>
      </c>
      <c r="AU57" s="60">
        <v>38635.33</v>
      </c>
      <c r="AV57" s="60">
        <v>1116.27</v>
      </c>
      <c r="AW57" s="60">
        <v>3008.04</v>
      </c>
      <c r="AX57" s="60">
        <v>1329.28</v>
      </c>
      <c r="AY57" s="60">
        <v>262.23</v>
      </c>
      <c r="AZ57" s="60">
        <v>414.43</v>
      </c>
      <c r="BA57" s="60">
        <v>365.96</v>
      </c>
      <c r="BB57" s="60">
        <v>992.57</v>
      </c>
      <c r="BC57" s="60">
        <v>415.01</v>
      </c>
      <c r="BD57" s="60">
        <v>616.25</v>
      </c>
      <c r="BE57" s="60">
        <v>1471.48</v>
      </c>
      <c r="BF57" s="60">
        <v>432.43</v>
      </c>
      <c r="BG57" s="60">
        <v>284.02999999999997</v>
      </c>
      <c r="BH57" s="60">
        <v>466.2</v>
      </c>
      <c r="BI57" s="60">
        <v>237.2</v>
      </c>
      <c r="BJ57" s="60">
        <v>338.87</v>
      </c>
      <c r="BK57" s="60">
        <v>119.55</v>
      </c>
      <c r="BL57" s="60">
        <v>429.38</v>
      </c>
      <c r="BM57" s="60">
        <v>70.67</v>
      </c>
      <c r="BN57" s="60">
        <v>159.61000000000001</v>
      </c>
      <c r="BO57" s="51">
        <v>0</v>
      </c>
      <c r="BP57" s="53">
        <v>0</v>
      </c>
      <c r="BQ57" s="51" t="s">
        <v>7</v>
      </c>
      <c r="BR57" s="60">
        <v>226662.91</v>
      </c>
      <c r="BS57" s="51" t="s">
        <v>7</v>
      </c>
      <c r="BT57" s="60">
        <v>21622.97</v>
      </c>
      <c r="BU57" s="51" t="s">
        <v>7</v>
      </c>
      <c r="BV57" s="51">
        <v>0</v>
      </c>
      <c r="BW57" s="51" t="s">
        <v>7</v>
      </c>
      <c r="BX57" s="60">
        <v>182.5</v>
      </c>
      <c r="BY57" s="51" t="s">
        <v>7</v>
      </c>
      <c r="BZ57" s="60">
        <v>21805.47</v>
      </c>
      <c r="CA57" s="51" t="s">
        <v>7</v>
      </c>
      <c r="CB57" s="60">
        <v>669.66</v>
      </c>
      <c r="CC57" s="51" t="s">
        <v>7</v>
      </c>
      <c r="CD57" s="51">
        <v>0</v>
      </c>
      <c r="CE57" s="51" t="s">
        <v>7</v>
      </c>
      <c r="CF57" s="60">
        <v>1.2</v>
      </c>
      <c r="CG57" s="51" t="s">
        <v>7</v>
      </c>
      <c r="CH57" s="60">
        <v>1.2</v>
      </c>
      <c r="CI57" s="51" t="s">
        <v>7</v>
      </c>
      <c r="CJ57" s="60">
        <v>670.86</v>
      </c>
      <c r="CK57" s="51" t="s">
        <v>7</v>
      </c>
      <c r="CL57" s="51">
        <v>0</v>
      </c>
      <c r="CM57" s="51" t="s">
        <v>7</v>
      </c>
      <c r="CN57" s="51">
        <v>0</v>
      </c>
      <c r="CO57" s="51" t="s">
        <v>7</v>
      </c>
      <c r="CP57" s="51">
        <v>0</v>
      </c>
      <c r="CQ57" s="51" t="s">
        <v>7</v>
      </c>
      <c r="CR57" s="61">
        <v>28059.13</v>
      </c>
      <c r="CS57" s="51" t="s">
        <v>7</v>
      </c>
      <c r="CT57" s="60">
        <v>28059.13</v>
      </c>
      <c r="CU57" s="51" t="s">
        <v>7</v>
      </c>
      <c r="CV57" s="60">
        <v>50535.45</v>
      </c>
      <c r="CW57" s="51" t="s">
        <v>7</v>
      </c>
      <c r="CX57" s="60">
        <v>277198.36</v>
      </c>
      <c r="CY57" s="51" t="s">
        <v>7</v>
      </c>
    </row>
    <row r="58" spans="1:103" ht="14.25" x14ac:dyDescent="0.45">
      <c r="A58" s="55" t="s">
        <v>191</v>
      </c>
      <c r="B58" s="55" t="s">
        <v>232</v>
      </c>
      <c r="C58" s="54" t="str">
        <f>'Correspondance tables'!K46</f>
        <v>ISIC 68</v>
      </c>
      <c r="D58" s="54" t="str">
        <f>VLOOKUP(C58, 'Correspondance tables'!$O$3:$P$73, 2, FALSE)</f>
        <v>ISIC 68</v>
      </c>
      <c r="E58" s="57">
        <v>1434.2</v>
      </c>
      <c r="F58" s="57">
        <v>114.72</v>
      </c>
      <c r="G58" s="57">
        <v>26.11</v>
      </c>
      <c r="H58" s="57">
        <v>530.02</v>
      </c>
      <c r="I58" s="57">
        <v>6899.89</v>
      </c>
      <c r="J58" s="57">
        <v>2612.77</v>
      </c>
      <c r="K58" s="57">
        <v>1153.3399999999999</v>
      </c>
      <c r="L58" s="57">
        <v>1544.5</v>
      </c>
      <c r="M58" s="57">
        <v>1455.46</v>
      </c>
      <c r="N58" s="57">
        <v>661.88</v>
      </c>
      <c r="O58" s="57">
        <v>2857.66</v>
      </c>
      <c r="P58" s="57">
        <v>1276.3699999999999</v>
      </c>
      <c r="Q58" s="57">
        <v>2794.77</v>
      </c>
      <c r="R58" s="57">
        <v>1883.35</v>
      </c>
      <c r="S58" s="57">
        <v>1772.99</v>
      </c>
      <c r="T58" s="57">
        <v>5689.58</v>
      </c>
      <c r="U58" s="57">
        <v>1978.22</v>
      </c>
      <c r="V58" s="57">
        <v>2470.73</v>
      </c>
      <c r="W58" s="57">
        <v>6049.51</v>
      </c>
      <c r="X58" s="57">
        <v>6096.96</v>
      </c>
      <c r="Y58" s="57">
        <v>1296.0899999999999</v>
      </c>
      <c r="Z58" s="57">
        <v>2747.67</v>
      </c>
      <c r="AA58" s="57">
        <v>1787.78</v>
      </c>
      <c r="AB58" s="57">
        <v>5424.35</v>
      </c>
      <c r="AC58" s="57">
        <v>672.56</v>
      </c>
      <c r="AD58" s="57">
        <v>2289.12</v>
      </c>
      <c r="AE58" s="57">
        <v>29575.79</v>
      </c>
      <c r="AF58" s="57">
        <v>11718.13</v>
      </c>
      <c r="AG58" s="57">
        <v>45038.87</v>
      </c>
      <c r="AH58" s="57">
        <v>78589.320000000007</v>
      </c>
      <c r="AI58" s="57">
        <v>6117.71</v>
      </c>
      <c r="AJ58" s="57">
        <v>912.96</v>
      </c>
      <c r="AK58" s="57">
        <v>1953.17</v>
      </c>
      <c r="AL58" s="57">
        <v>11312.07</v>
      </c>
      <c r="AM58" s="57">
        <v>1715.14</v>
      </c>
      <c r="AN58" s="57">
        <v>32470.2</v>
      </c>
      <c r="AO58" s="57">
        <v>2768.33</v>
      </c>
      <c r="AP58" s="57">
        <v>3906.35</v>
      </c>
      <c r="AQ58" s="57">
        <v>14672.48</v>
      </c>
      <c r="AR58" s="57">
        <v>10664.92</v>
      </c>
      <c r="AS58" s="57">
        <v>22683.91</v>
      </c>
      <c r="AT58" s="57">
        <v>10190.83</v>
      </c>
      <c r="AU58" s="57">
        <v>5155.63</v>
      </c>
      <c r="AV58" s="57">
        <v>38780.04</v>
      </c>
      <c r="AW58" s="57">
        <v>23667.33</v>
      </c>
      <c r="AX58" s="57">
        <v>9682.92</v>
      </c>
      <c r="AY58" s="57">
        <v>4178.3599999999997</v>
      </c>
      <c r="AZ58" s="57">
        <v>4680.0200000000004</v>
      </c>
      <c r="BA58" s="57">
        <v>3836.05</v>
      </c>
      <c r="BB58" s="57">
        <v>4744.1499999999996</v>
      </c>
      <c r="BC58" s="57">
        <v>3013.18</v>
      </c>
      <c r="BD58" s="57">
        <v>1772.71</v>
      </c>
      <c r="BE58" s="57">
        <v>12172.65</v>
      </c>
      <c r="BF58" s="57">
        <v>23880.82</v>
      </c>
      <c r="BG58" s="57">
        <v>11112.06</v>
      </c>
      <c r="BH58" s="57">
        <v>15052.38</v>
      </c>
      <c r="BI58" s="57">
        <v>9040.2000000000007</v>
      </c>
      <c r="BJ58" s="57">
        <v>3770.08</v>
      </c>
      <c r="BK58" s="57">
        <v>4494.1099999999997</v>
      </c>
      <c r="BL58" s="56">
        <v>2561</v>
      </c>
      <c r="BM58" s="57">
        <v>547.79</v>
      </c>
      <c r="BN58" s="57">
        <v>4979.96</v>
      </c>
      <c r="BO58" s="56">
        <v>0</v>
      </c>
      <c r="BP58" s="59">
        <v>0</v>
      </c>
      <c r="BQ58" s="56" t="s">
        <v>7</v>
      </c>
      <c r="BR58" s="57">
        <v>534932.21</v>
      </c>
      <c r="BS58" s="56" t="s">
        <v>7</v>
      </c>
      <c r="BT58" s="57">
        <v>1499504.57</v>
      </c>
      <c r="BU58" s="56" t="s">
        <v>7</v>
      </c>
      <c r="BV58" s="57">
        <v>1633.23</v>
      </c>
      <c r="BW58" s="56" t="s">
        <v>7</v>
      </c>
      <c r="BX58" s="57">
        <v>24273.73</v>
      </c>
      <c r="BY58" s="56" t="s">
        <v>7</v>
      </c>
      <c r="BZ58" s="57">
        <v>1525411.53</v>
      </c>
      <c r="CA58" s="56" t="s">
        <v>7</v>
      </c>
      <c r="CB58" s="57">
        <v>34628.21</v>
      </c>
      <c r="CC58" s="56" t="s">
        <v>7</v>
      </c>
      <c r="CD58" s="56">
        <v>0</v>
      </c>
      <c r="CE58" s="56" t="s">
        <v>7</v>
      </c>
      <c r="CF58" s="57">
        <v>73.23</v>
      </c>
      <c r="CG58" s="56" t="s">
        <v>7</v>
      </c>
      <c r="CH58" s="57">
        <v>73.23</v>
      </c>
      <c r="CI58" s="56" t="s">
        <v>7</v>
      </c>
      <c r="CJ58" s="57">
        <v>34701.440000000002</v>
      </c>
      <c r="CK58" s="56" t="s">
        <v>7</v>
      </c>
      <c r="CL58" s="56">
        <v>0</v>
      </c>
      <c r="CM58" s="56" t="s">
        <v>7</v>
      </c>
      <c r="CN58" s="56">
        <v>0</v>
      </c>
      <c r="CO58" s="56" t="s">
        <v>7</v>
      </c>
      <c r="CP58" s="56">
        <v>0</v>
      </c>
      <c r="CQ58" s="56" t="s">
        <v>7</v>
      </c>
      <c r="CR58" s="58">
        <v>2498.09</v>
      </c>
      <c r="CS58" s="56" t="s">
        <v>7</v>
      </c>
      <c r="CT58" s="57">
        <v>2498.09</v>
      </c>
      <c r="CU58" s="56" t="s">
        <v>7</v>
      </c>
      <c r="CV58" s="57">
        <v>1562611.07</v>
      </c>
      <c r="CW58" s="56" t="s">
        <v>7</v>
      </c>
      <c r="CX58" s="57">
        <v>2097543.2799999998</v>
      </c>
      <c r="CY58" s="56" t="s">
        <v>7</v>
      </c>
    </row>
    <row r="59" spans="1:103" ht="14.25" x14ac:dyDescent="0.45">
      <c r="A59" s="55" t="s">
        <v>191</v>
      </c>
      <c r="B59" s="55" t="s">
        <v>230</v>
      </c>
      <c r="C59" s="54" t="str">
        <f>'Correspondance tables'!K48</f>
        <v>ISIC 69-70</v>
      </c>
      <c r="D59" s="54" t="str">
        <f>VLOOKUP(C59, 'Correspondance tables'!$O$3:$P$73, 2, FALSE)</f>
        <v>ISIC 69T82</v>
      </c>
      <c r="E59" s="57">
        <v>2585.48</v>
      </c>
      <c r="F59" s="57">
        <v>381.01</v>
      </c>
      <c r="G59" s="57">
        <v>180.32</v>
      </c>
      <c r="H59" s="57">
        <v>2968.57</v>
      </c>
      <c r="I59" s="57">
        <v>18563.64</v>
      </c>
      <c r="J59" s="57">
        <v>3313.44</v>
      </c>
      <c r="K59" s="57">
        <v>1770.44</v>
      </c>
      <c r="L59" s="57">
        <v>3554.36</v>
      </c>
      <c r="M59" s="57">
        <v>1842.03</v>
      </c>
      <c r="N59" s="57">
        <v>5868.46</v>
      </c>
      <c r="O59" s="57">
        <v>10683.63</v>
      </c>
      <c r="P59" s="57">
        <v>7750.39</v>
      </c>
      <c r="Q59" s="57">
        <v>5197.1499999999996</v>
      </c>
      <c r="R59" s="57">
        <v>4141.29</v>
      </c>
      <c r="S59" s="57">
        <v>5486.11</v>
      </c>
      <c r="T59" s="57">
        <v>7317.16</v>
      </c>
      <c r="U59" s="57">
        <v>7083.96</v>
      </c>
      <c r="V59" s="57">
        <v>5880.16</v>
      </c>
      <c r="W59" s="57">
        <v>14490.54</v>
      </c>
      <c r="X59" s="57">
        <v>11833.99</v>
      </c>
      <c r="Y59" s="57">
        <v>4063.91</v>
      </c>
      <c r="Z59" s="57">
        <v>3725.27</v>
      </c>
      <c r="AA59" s="57">
        <v>3610.28</v>
      </c>
      <c r="AB59" s="57">
        <v>11624.58</v>
      </c>
      <c r="AC59" s="57">
        <v>1047.8599999999999</v>
      </c>
      <c r="AD59" s="57">
        <v>4031.59</v>
      </c>
      <c r="AE59" s="57">
        <v>28529.34</v>
      </c>
      <c r="AF59" s="57">
        <v>7996.77</v>
      </c>
      <c r="AG59" s="57">
        <v>58821.47</v>
      </c>
      <c r="AH59" s="57">
        <v>26576.9</v>
      </c>
      <c r="AI59" s="57">
        <v>8019.52</v>
      </c>
      <c r="AJ59" s="57">
        <v>2499.2399999999998</v>
      </c>
      <c r="AK59" s="57">
        <v>1962.92</v>
      </c>
      <c r="AL59" s="57">
        <v>10338.540000000001</v>
      </c>
      <c r="AM59" s="57">
        <v>1743.17</v>
      </c>
      <c r="AN59" s="57">
        <v>11346.06</v>
      </c>
      <c r="AO59" s="57">
        <v>5115.9399999999996</v>
      </c>
      <c r="AP59" s="57">
        <v>4811.3999999999996</v>
      </c>
      <c r="AQ59" s="57">
        <v>9966.2000000000007</v>
      </c>
      <c r="AR59" s="57">
        <v>24070.22</v>
      </c>
      <c r="AS59" s="57">
        <v>44849.58</v>
      </c>
      <c r="AT59" s="57">
        <v>15631.22</v>
      </c>
      <c r="AU59" s="57">
        <v>9144.5400000000009</v>
      </c>
      <c r="AV59" s="57">
        <v>26855.05</v>
      </c>
      <c r="AW59" s="57">
        <v>125752.59</v>
      </c>
      <c r="AX59" s="57">
        <v>20209.919999999998</v>
      </c>
      <c r="AY59" s="57">
        <v>8004.26</v>
      </c>
      <c r="AZ59" s="57">
        <v>5751.84</v>
      </c>
      <c r="BA59" s="57">
        <v>8693.07</v>
      </c>
      <c r="BB59" s="57">
        <v>8367.34</v>
      </c>
      <c r="BC59" s="57">
        <v>4366.29</v>
      </c>
      <c r="BD59" s="57">
        <v>4062.12</v>
      </c>
      <c r="BE59" s="57">
        <v>25089.4</v>
      </c>
      <c r="BF59" s="57">
        <v>21166.959999999999</v>
      </c>
      <c r="BG59" s="57">
        <v>7512.41</v>
      </c>
      <c r="BH59" s="57">
        <v>12640.1</v>
      </c>
      <c r="BI59" s="57">
        <v>5038.26</v>
      </c>
      <c r="BJ59" s="57">
        <v>5516.44</v>
      </c>
      <c r="BK59" s="57">
        <v>3163.19</v>
      </c>
      <c r="BL59" s="57">
        <v>4454.22</v>
      </c>
      <c r="BM59" s="57">
        <v>673.68</v>
      </c>
      <c r="BN59" s="57">
        <v>2746.49</v>
      </c>
      <c r="BO59" s="56">
        <v>0</v>
      </c>
      <c r="BP59" s="59">
        <v>0</v>
      </c>
      <c r="BQ59" s="56" t="s">
        <v>7</v>
      </c>
      <c r="BR59" s="57">
        <v>720482.31</v>
      </c>
      <c r="BS59" s="56" t="s">
        <v>7</v>
      </c>
      <c r="BT59" s="57">
        <v>19738.05</v>
      </c>
      <c r="BU59" s="56" t="s">
        <v>7</v>
      </c>
      <c r="BV59" s="57">
        <v>956.46</v>
      </c>
      <c r="BW59" s="56" t="s">
        <v>7</v>
      </c>
      <c r="BX59" s="57">
        <v>1862.34</v>
      </c>
      <c r="BY59" s="56" t="s">
        <v>7</v>
      </c>
      <c r="BZ59" s="57">
        <v>22556.85</v>
      </c>
      <c r="CA59" s="56" t="s">
        <v>7</v>
      </c>
      <c r="CB59" s="57">
        <v>26753.599999999999</v>
      </c>
      <c r="CC59" s="56" t="s">
        <v>7</v>
      </c>
      <c r="CD59" s="56">
        <v>0</v>
      </c>
      <c r="CE59" s="56" t="s">
        <v>7</v>
      </c>
      <c r="CF59" s="57">
        <v>431.78</v>
      </c>
      <c r="CG59" s="56" t="s">
        <v>7</v>
      </c>
      <c r="CH59" s="57">
        <v>431.78</v>
      </c>
      <c r="CI59" s="56" t="s">
        <v>7</v>
      </c>
      <c r="CJ59" s="57">
        <v>27185.38</v>
      </c>
      <c r="CK59" s="56" t="s">
        <v>7</v>
      </c>
      <c r="CL59" s="56">
        <v>0</v>
      </c>
      <c r="CM59" s="56" t="s">
        <v>7</v>
      </c>
      <c r="CN59" s="56">
        <v>0</v>
      </c>
      <c r="CO59" s="56" t="s">
        <v>7</v>
      </c>
      <c r="CP59" s="56">
        <v>0</v>
      </c>
      <c r="CQ59" s="56" t="s">
        <v>7</v>
      </c>
      <c r="CR59" s="58">
        <v>63185.17</v>
      </c>
      <c r="CS59" s="56" t="s">
        <v>7</v>
      </c>
      <c r="CT59" s="57">
        <v>63185.17</v>
      </c>
      <c r="CU59" s="56" t="s">
        <v>7</v>
      </c>
      <c r="CV59" s="57">
        <v>112927.4</v>
      </c>
      <c r="CW59" s="56" t="s">
        <v>7</v>
      </c>
      <c r="CX59" s="57">
        <v>833409.71</v>
      </c>
      <c r="CY59" s="56" t="s">
        <v>7</v>
      </c>
    </row>
    <row r="60" spans="1:103" ht="14.25" x14ac:dyDescent="0.45">
      <c r="A60" s="55" t="s">
        <v>191</v>
      </c>
      <c r="B60" s="55" t="s">
        <v>229</v>
      </c>
      <c r="C60" s="54" t="str">
        <f>'Correspondance tables'!K49</f>
        <v>ISIC 71</v>
      </c>
      <c r="D60" s="54" t="str">
        <f>VLOOKUP(C60, 'Correspondance tables'!$O$3:$P$73, 2, FALSE)</f>
        <v>ISIC 69T82</v>
      </c>
      <c r="E60" s="60">
        <v>1020.97</v>
      </c>
      <c r="F60" s="60">
        <v>126.33</v>
      </c>
      <c r="G60" s="60">
        <v>30.41</v>
      </c>
      <c r="H60" s="60">
        <v>1928.94</v>
      </c>
      <c r="I60" s="60">
        <v>3931.38</v>
      </c>
      <c r="J60" s="60">
        <v>1061.52</v>
      </c>
      <c r="K60" s="60">
        <v>671.57</v>
      </c>
      <c r="L60" s="60">
        <v>907.11</v>
      </c>
      <c r="M60" s="60">
        <v>300.95</v>
      </c>
      <c r="N60" s="60">
        <v>2646.42</v>
      </c>
      <c r="O60" s="60">
        <v>4477.16</v>
      </c>
      <c r="P60" s="60">
        <v>2190.6799999999998</v>
      </c>
      <c r="Q60" s="60">
        <v>2381.66</v>
      </c>
      <c r="R60" s="60">
        <v>2139.44</v>
      </c>
      <c r="S60" s="60">
        <v>1781.6</v>
      </c>
      <c r="T60" s="60">
        <v>3894.33</v>
      </c>
      <c r="U60" s="60">
        <v>2657.43</v>
      </c>
      <c r="V60" s="60">
        <v>3397.68</v>
      </c>
      <c r="W60" s="60">
        <v>6356.44</v>
      </c>
      <c r="X60" s="60">
        <v>6677.39</v>
      </c>
      <c r="Y60" s="60">
        <v>4078.83</v>
      </c>
      <c r="Z60" s="60">
        <v>873.01</v>
      </c>
      <c r="AA60" s="60">
        <v>1894.18</v>
      </c>
      <c r="AB60" s="60">
        <v>6948.24</v>
      </c>
      <c r="AC60" s="60">
        <v>1093.06</v>
      </c>
      <c r="AD60" s="60">
        <v>5456.48</v>
      </c>
      <c r="AE60" s="60">
        <v>44568.31</v>
      </c>
      <c r="AF60" s="60">
        <v>1244.18</v>
      </c>
      <c r="AG60" s="60">
        <v>6835.53</v>
      </c>
      <c r="AH60" s="60">
        <v>3382.15</v>
      </c>
      <c r="AI60" s="60">
        <v>3676.29</v>
      </c>
      <c r="AJ60" s="60">
        <v>966.23</v>
      </c>
      <c r="AK60" s="60">
        <v>753.95</v>
      </c>
      <c r="AL60" s="60">
        <v>3930.62</v>
      </c>
      <c r="AM60" s="60">
        <v>300.02</v>
      </c>
      <c r="AN60" s="60">
        <v>1753.62</v>
      </c>
      <c r="AO60" s="60">
        <v>927.23</v>
      </c>
      <c r="AP60" s="60">
        <v>823.12</v>
      </c>
      <c r="AQ60" s="60">
        <v>2291.0300000000002</v>
      </c>
      <c r="AR60" s="60">
        <v>4628.6000000000004</v>
      </c>
      <c r="AS60" s="60">
        <v>3907.83</v>
      </c>
      <c r="AT60" s="60">
        <v>2300.5500000000002</v>
      </c>
      <c r="AU60" s="60">
        <v>1138.3900000000001</v>
      </c>
      <c r="AV60" s="60">
        <v>7599.58</v>
      </c>
      <c r="AW60" s="60">
        <v>7956.26</v>
      </c>
      <c r="AX60" s="60">
        <v>48153.14</v>
      </c>
      <c r="AY60" s="60">
        <v>2986.09</v>
      </c>
      <c r="AZ60" s="60">
        <v>1546.05</v>
      </c>
      <c r="BA60" s="60">
        <v>2247.1</v>
      </c>
      <c r="BB60" s="60">
        <v>1865.91</v>
      </c>
      <c r="BC60" s="60">
        <v>591.74</v>
      </c>
      <c r="BD60" s="60">
        <v>350.06</v>
      </c>
      <c r="BE60" s="60">
        <v>5966.12</v>
      </c>
      <c r="BF60" s="60">
        <v>9127.1200000000008</v>
      </c>
      <c r="BG60" s="60">
        <v>1990.28</v>
      </c>
      <c r="BH60" s="60">
        <v>3814.91</v>
      </c>
      <c r="BI60" s="60">
        <v>699.1</v>
      </c>
      <c r="BJ60" s="60">
        <v>1330.77</v>
      </c>
      <c r="BK60" s="60">
        <v>836.43</v>
      </c>
      <c r="BL60" s="60">
        <v>561.51</v>
      </c>
      <c r="BM60" s="60">
        <v>133.06</v>
      </c>
      <c r="BN60" s="60">
        <v>724.06</v>
      </c>
      <c r="BO60" s="51">
        <v>0</v>
      </c>
      <c r="BP60" s="53">
        <v>0</v>
      </c>
      <c r="BQ60" s="51" t="s">
        <v>7</v>
      </c>
      <c r="BR60" s="60">
        <v>250830.14</v>
      </c>
      <c r="BS60" s="51" t="s">
        <v>7</v>
      </c>
      <c r="BT60" s="60">
        <v>7795.28</v>
      </c>
      <c r="BU60" s="51" t="s">
        <v>7</v>
      </c>
      <c r="BV60" s="60">
        <v>15.71</v>
      </c>
      <c r="BW60" s="51" t="s">
        <v>7</v>
      </c>
      <c r="BX60" s="60">
        <v>1359.75</v>
      </c>
      <c r="BY60" s="51" t="s">
        <v>7</v>
      </c>
      <c r="BZ60" s="60">
        <v>9170.74</v>
      </c>
      <c r="CA60" s="51" t="s">
        <v>7</v>
      </c>
      <c r="CB60" s="60">
        <v>73187.23</v>
      </c>
      <c r="CC60" s="51" t="s">
        <v>7</v>
      </c>
      <c r="CD60" s="60">
        <v>0.02</v>
      </c>
      <c r="CE60" s="51" t="s">
        <v>7</v>
      </c>
      <c r="CF60" s="60">
        <v>818.92</v>
      </c>
      <c r="CG60" s="51" t="s">
        <v>7</v>
      </c>
      <c r="CH60" s="60">
        <v>818.94</v>
      </c>
      <c r="CI60" s="51" t="s">
        <v>7</v>
      </c>
      <c r="CJ60" s="60">
        <v>74006.17</v>
      </c>
      <c r="CK60" s="51" t="s">
        <v>7</v>
      </c>
      <c r="CL60" s="51">
        <v>0</v>
      </c>
      <c r="CM60" s="51" t="s">
        <v>7</v>
      </c>
      <c r="CN60" s="51">
        <v>0</v>
      </c>
      <c r="CO60" s="51" t="s">
        <v>7</v>
      </c>
      <c r="CP60" s="51">
        <v>0</v>
      </c>
      <c r="CQ60" s="51" t="s">
        <v>7</v>
      </c>
      <c r="CR60" s="61">
        <v>36667.269999999997</v>
      </c>
      <c r="CS60" s="51" t="s">
        <v>7</v>
      </c>
      <c r="CT60" s="60">
        <v>36667.269999999997</v>
      </c>
      <c r="CU60" s="51" t="s">
        <v>7</v>
      </c>
      <c r="CV60" s="60">
        <v>119844.18</v>
      </c>
      <c r="CW60" s="51" t="s">
        <v>7</v>
      </c>
      <c r="CX60" s="60">
        <v>370674.32</v>
      </c>
      <c r="CY60" s="51" t="s">
        <v>7</v>
      </c>
    </row>
    <row r="61" spans="1:103" ht="14.25" x14ac:dyDescent="0.45">
      <c r="A61" s="55" t="s">
        <v>191</v>
      </c>
      <c r="B61" s="55" t="s">
        <v>228</v>
      </c>
      <c r="C61" s="54" t="str">
        <f>'Correspondance tables'!K50</f>
        <v>ISIC 72</v>
      </c>
      <c r="D61" s="54" t="str">
        <f>VLOOKUP(C61, 'Correspondance tables'!$O$3:$P$73, 2, FALSE)</f>
        <v>ISIC 69T82</v>
      </c>
      <c r="E61" s="57">
        <v>61.53</v>
      </c>
      <c r="F61" s="57">
        <v>0.21</v>
      </c>
      <c r="G61" s="57">
        <v>0.23</v>
      </c>
      <c r="H61" s="57">
        <v>31.92</v>
      </c>
      <c r="I61" s="57">
        <v>316.95</v>
      </c>
      <c r="J61" s="57">
        <v>132.96</v>
      </c>
      <c r="K61" s="57">
        <v>11.87</v>
      </c>
      <c r="L61" s="57">
        <v>35.35</v>
      </c>
      <c r="M61" s="57">
        <v>88.27</v>
      </c>
      <c r="N61" s="57">
        <v>50.78</v>
      </c>
      <c r="O61" s="57">
        <v>478.56</v>
      </c>
      <c r="P61" s="57">
        <v>8682.61</v>
      </c>
      <c r="Q61" s="57">
        <v>85.76</v>
      </c>
      <c r="R61" s="57">
        <v>41.64</v>
      </c>
      <c r="S61" s="57">
        <v>22.48</v>
      </c>
      <c r="T61" s="57">
        <v>132.74</v>
      </c>
      <c r="U61" s="57">
        <v>3697.71</v>
      </c>
      <c r="V61" s="57">
        <v>158.25</v>
      </c>
      <c r="W61" s="57">
        <v>653.4</v>
      </c>
      <c r="X61" s="57">
        <v>1847.07</v>
      </c>
      <c r="Y61" s="57">
        <v>105.82</v>
      </c>
      <c r="Z61" s="57">
        <v>330.75</v>
      </c>
      <c r="AA61" s="57">
        <v>44.44</v>
      </c>
      <c r="AB61" s="57">
        <v>104.67</v>
      </c>
      <c r="AC61" s="57">
        <v>17.95</v>
      </c>
      <c r="AD61" s="57">
        <v>56.45</v>
      </c>
      <c r="AE61" s="57">
        <v>332.06</v>
      </c>
      <c r="AF61" s="57">
        <v>12.58</v>
      </c>
      <c r="AG61" s="57">
        <v>833.82</v>
      </c>
      <c r="AH61" s="57">
        <v>73.06</v>
      </c>
      <c r="AI61" s="57">
        <v>30.57</v>
      </c>
      <c r="AJ61" s="57">
        <v>0.67</v>
      </c>
      <c r="AK61" s="57">
        <v>2.36</v>
      </c>
      <c r="AL61" s="57">
        <v>11.32</v>
      </c>
      <c r="AM61" s="57">
        <v>-0.66</v>
      </c>
      <c r="AN61" s="57">
        <v>7.31</v>
      </c>
      <c r="AO61" s="57">
        <v>2825.73</v>
      </c>
      <c r="AP61" s="57">
        <v>27.65</v>
      </c>
      <c r="AQ61" s="57">
        <v>17.989999999999998</v>
      </c>
      <c r="AR61" s="57">
        <v>3113.92</v>
      </c>
      <c r="AS61" s="57">
        <v>94.26</v>
      </c>
      <c r="AT61" s="57">
        <v>29.9</v>
      </c>
      <c r="AU61" s="57">
        <v>5.01</v>
      </c>
      <c r="AV61" s="57">
        <v>114.77</v>
      </c>
      <c r="AW61" s="57">
        <v>1502.46</v>
      </c>
      <c r="AX61" s="57">
        <v>102.7</v>
      </c>
      <c r="AY61" s="57">
        <v>16871.93</v>
      </c>
      <c r="AZ61" s="57">
        <v>125.83</v>
      </c>
      <c r="BA61" s="57">
        <v>30.33</v>
      </c>
      <c r="BB61" s="57">
        <v>28.33</v>
      </c>
      <c r="BC61" s="57">
        <v>7.23</v>
      </c>
      <c r="BD61" s="57">
        <v>0.42</v>
      </c>
      <c r="BE61" s="57">
        <v>32.53</v>
      </c>
      <c r="BF61" s="57">
        <v>578.84</v>
      </c>
      <c r="BG61" s="57">
        <v>272.74</v>
      </c>
      <c r="BH61" s="57">
        <v>401.25</v>
      </c>
      <c r="BI61" s="57">
        <v>40.36</v>
      </c>
      <c r="BJ61" s="57">
        <v>21.57</v>
      </c>
      <c r="BK61" s="57">
        <v>22.96</v>
      </c>
      <c r="BL61" s="56">
        <v>102</v>
      </c>
      <c r="BM61" s="57">
        <v>0.8</v>
      </c>
      <c r="BN61" s="57">
        <v>5.46</v>
      </c>
      <c r="BO61" s="56">
        <v>0</v>
      </c>
      <c r="BP61" s="59">
        <v>0</v>
      </c>
      <c r="BQ61" s="56" t="s">
        <v>7</v>
      </c>
      <c r="BR61" s="57">
        <v>44870.44</v>
      </c>
      <c r="BS61" s="56" t="s">
        <v>7</v>
      </c>
      <c r="BT61" s="57">
        <v>54.81</v>
      </c>
      <c r="BU61" s="56" t="s">
        <v>7</v>
      </c>
      <c r="BV61" s="57">
        <v>3305.64</v>
      </c>
      <c r="BW61" s="56" t="s">
        <v>7</v>
      </c>
      <c r="BX61" s="57">
        <v>39713.410000000003</v>
      </c>
      <c r="BY61" s="56" t="s">
        <v>7</v>
      </c>
      <c r="BZ61" s="57">
        <v>43073.86</v>
      </c>
      <c r="CA61" s="56" t="s">
        <v>7</v>
      </c>
      <c r="CB61" s="57">
        <v>285963.55</v>
      </c>
      <c r="CC61" s="56" t="s">
        <v>7</v>
      </c>
      <c r="CD61" s="56">
        <v>0</v>
      </c>
      <c r="CE61" s="56" t="s">
        <v>7</v>
      </c>
      <c r="CF61" s="57">
        <v>-100.17</v>
      </c>
      <c r="CG61" s="56" t="s">
        <v>7</v>
      </c>
      <c r="CH61" s="57">
        <v>-100.17</v>
      </c>
      <c r="CI61" s="56" t="s">
        <v>7</v>
      </c>
      <c r="CJ61" s="57">
        <v>285863.38</v>
      </c>
      <c r="CK61" s="56" t="s">
        <v>7</v>
      </c>
      <c r="CL61" s="56">
        <v>0</v>
      </c>
      <c r="CM61" s="56" t="s">
        <v>7</v>
      </c>
      <c r="CN61" s="56">
        <v>0</v>
      </c>
      <c r="CO61" s="56" t="s">
        <v>7</v>
      </c>
      <c r="CP61" s="56">
        <v>0</v>
      </c>
      <c r="CQ61" s="56" t="s">
        <v>7</v>
      </c>
      <c r="CR61" s="58">
        <v>35831.120000000003</v>
      </c>
      <c r="CS61" s="56" t="s">
        <v>7</v>
      </c>
      <c r="CT61" s="57">
        <v>35831.120000000003</v>
      </c>
      <c r="CU61" s="56" t="s">
        <v>7</v>
      </c>
      <c r="CV61" s="57">
        <v>364768.36</v>
      </c>
      <c r="CW61" s="56" t="s">
        <v>7</v>
      </c>
      <c r="CX61" s="57">
        <v>409638.8</v>
      </c>
      <c r="CY61" s="56" t="s">
        <v>7</v>
      </c>
    </row>
    <row r="62" spans="1:103" ht="14.25" x14ac:dyDescent="0.45">
      <c r="A62" s="55" t="s">
        <v>191</v>
      </c>
      <c r="B62" s="55" t="s">
        <v>227</v>
      </c>
      <c r="C62" s="54" t="str">
        <f>'Correspondance tables'!K51</f>
        <v>ISIC 73</v>
      </c>
      <c r="D62" s="54" t="str">
        <f>VLOOKUP(C62, 'Correspondance tables'!$O$3:$P$73, 2, FALSE)</f>
        <v>ISIC 69T82</v>
      </c>
      <c r="E62" s="60">
        <v>422.46</v>
      </c>
      <c r="F62" s="60">
        <v>57.15</v>
      </c>
      <c r="G62" s="60">
        <v>17.68</v>
      </c>
      <c r="H62" s="60">
        <v>349.52</v>
      </c>
      <c r="I62" s="60">
        <v>18870.8</v>
      </c>
      <c r="J62" s="60">
        <v>1791.23</v>
      </c>
      <c r="K62" s="60">
        <v>332.13</v>
      </c>
      <c r="L62" s="60">
        <v>867.87</v>
      </c>
      <c r="M62" s="60">
        <v>592.02</v>
      </c>
      <c r="N62" s="60">
        <v>1192.8399999999999</v>
      </c>
      <c r="O62" s="60">
        <v>5264.2</v>
      </c>
      <c r="P62" s="60">
        <v>5098.3900000000003</v>
      </c>
      <c r="Q62" s="60">
        <v>1311.22</v>
      </c>
      <c r="R62" s="60">
        <v>825.03</v>
      </c>
      <c r="S62" s="60">
        <v>453.38</v>
      </c>
      <c r="T62" s="60">
        <v>1367.14</v>
      </c>
      <c r="U62" s="60">
        <v>1612.53</v>
      </c>
      <c r="V62" s="60">
        <v>1408.56</v>
      </c>
      <c r="W62" s="60">
        <v>2010.21</v>
      </c>
      <c r="X62" s="60">
        <v>4846.0200000000004</v>
      </c>
      <c r="Y62" s="60">
        <v>550.1</v>
      </c>
      <c r="Z62" s="60">
        <v>2233.92</v>
      </c>
      <c r="AA62" s="60">
        <v>555.01</v>
      </c>
      <c r="AB62" s="60">
        <v>1687.86</v>
      </c>
      <c r="AC62" s="60">
        <v>151.69999999999999</v>
      </c>
      <c r="AD62" s="60">
        <v>674.1</v>
      </c>
      <c r="AE62" s="60">
        <v>3307.85</v>
      </c>
      <c r="AF62" s="60">
        <v>7002.97</v>
      </c>
      <c r="AG62" s="60">
        <v>22153.95</v>
      </c>
      <c r="AH62" s="60">
        <v>18077.490000000002</v>
      </c>
      <c r="AI62" s="60">
        <v>1499.35</v>
      </c>
      <c r="AJ62" s="60">
        <v>260.83999999999997</v>
      </c>
      <c r="AK62" s="60">
        <v>784.03</v>
      </c>
      <c r="AL62" s="60">
        <v>1348.82</v>
      </c>
      <c r="AM62" s="60">
        <v>514.5</v>
      </c>
      <c r="AN62" s="60">
        <v>3486.95</v>
      </c>
      <c r="AO62" s="60">
        <v>3908.22</v>
      </c>
      <c r="AP62" s="60">
        <v>4896.12</v>
      </c>
      <c r="AQ62" s="60">
        <v>4948.3900000000003</v>
      </c>
      <c r="AR62" s="60">
        <v>6174.87</v>
      </c>
      <c r="AS62" s="60">
        <v>8100.96</v>
      </c>
      <c r="AT62" s="60">
        <v>4713.1099999999997</v>
      </c>
      <c r="AU62" s="60">
        <v>1267.3800000000001</v>
      </c>
      <c r="AV62" s="60">
        <v>3501.47</v>
      </c>
      <c r="AW62" s="60">
        <v>5791.69</v>
      </c>
      <c r="AX62" s="60">
        <v>1216.55</v>
      </c>
      <c r="AY62" s="60">
        <v>845.71</v>
      </c>
      <c r="AZ62" s="60">
        <v>15626.86</v>
      </c>
      <c r="BA62" s="60">
        <v>1367.11</v>
      </c>
      <c r="BB62" s="60">
        <v>1708.62</v>
      </c>
      <c r="BC62" s="60">
        <v>1377.26</v>
      </c>
      <c r="BD62" s="60">
        <v>3708.3</v>
      </c>
      <c r="BE62" s="60">
        <v>2650.26</v>
      </c>
      <c r="BF62" s="60">
        <v>4190.59</v>
      </c>
      <c r="BG62" s="60">
        <v>1711.56</v>
      </c>
      <c r="BH62" s="60">
        <v>1667.59</v>
      </c>
      <c r="BI62" s="60">
        <v>694.91</v>
      </c>
      <c r="BJ62" s="60">
        <v>2950.32</v>
      </c>
      <c r="BK62" s="60">
        <v>1592.7</v>
      </c>
      <c r="BL62" s="60">
        <v>1459.92</v>
      </c>
      <c r="BM62" s="60">
        <v>121.21</v>
      </c>
      <c r="BN62" s="60">
        <v>705.77</v>
      </c>
      <c r="BO62" s="51">
        <v>0</v>
      </c>
      <c r="BP62" s="53">
        <v>0</v>
      </c>
      <c r="BQ62" s="51" t="s">
        <v>7</v>
      </c>
      <c r="BR62" s="60">
        <v>199877.32</v>
      </c>
      <c r="BS62" s="51" t="s">
        <v>7</v>
      </c>
      <c r="BT62" s="60">
        <v>338.66</v>
      </c>
      <c r="BU62" s="51" t="s">
        <v>7</v>
      </c>
      <c r="BV62" s="60">
        <v>12.14</v>
      </c>
      <c r="BW62" s="51" t="s">
        <v>7</v>
      </c>
      <c r="BX62" s="60">
        <v>13.96</v>
      </c>
      <c r="BY62" s="51" t="s">
        <v>7</v>
      </c>
      <c r="BZ62" s="60">
        <v>364.75</v>
      </c>
      <c r="CA62" s="51" t="s">
        <v>7</v>
      </c>
      <c r="CB62" s="60">
        <v>117.94</v>
      </c>
      <c r="CC62" s="51" t="s">
        <v>7</v>
      </c>
      <c r="CD62" s="51">
        <v>0</v>
      </c>
      <c r="CE62" s="51" t="s">
        <v>7</v>
      </c>
      <c r="CF62" s="60">
        <v>586.30999999999995</v>
      </c>
      <c r="CG62" s="51" t="s">
        <v>7</v>
      </c>
      <c r="CH62" s="60">
        <v>586.30999999999995</v>
      </c>
      <c r="CI62" s="51" t="s">
        <v>7</v>
      </c>
      <c r="CJ62" s="60">
        <v>704.25</v>
      </c>
      <c r="CK62" s="51" t="s">
        <v>7</v>
      </c>
      <c r="CL62" s="51">
        <v>0</v>
      </c>
      <c r="CM62" s="51" t="s">
        <v>7</v>
      </c>
      <c r="CN62" s="51">
        <v>0</v>
      </c>
      <c r="CO62" s="51" t="s">
        <v>7</v>
      </c>
      <c r="CP62" s="51">
        <v>0</v>
      </c>
      <c r="CQ62" s="51" t="s">
        <v>7</v>
      </c>
      <c r="CR62" s="61">
        <v>14299.22</v>
      </c>
      <c r="CS62" s="51" t="s">
        <v>7</v>
      </c>
      <c r="CT62" s="60">
        <v>14299.22</v>
      </c>
      <c r="CU62" s="51" t="s">
        <v>7</v>
      </c>
      <c r="CV62" s="60">
        <v>15368.23</v>
      </c>
      <c r="CW62" s="51" t="s">
        <v>7</v>
      </c>
      <c r="CX62" s="60">
        <v>215245.55</v>
      </c>
      <c r="CY62" s="51" t="s">
        <v>7</v>
      </c>
    </row>
    <row r="63" spans="1:103" ht="14.25" x14ac:dyDescent="0.45">
      <c r="A63" s="55" t="s">
        <v>191</v>
      </c>
      <c r="B63" s="55" t="s">
        <v>226</v>
      </c>
      <c r="C63" s="54" t="str">
        <f>'Correspondance tables'!K52</f>
        <v>ISIC 74-75</v>
      </c>
      <c r="D63" s="54" t="str">
        <f>VLOOKUP(C63, 'Correspondance tables'!$O$3:$P$73, 2, FALSE)</f>
        <v>ISIC 69T82</v>
      </c>
      <c r="E63" s="57">
        <v>4616.05</v>
      </c>
      <c r="F63" s="57">
        <v>83.24</v>
      </c>
      <c r="G63" s="57">
        <v>35.65</v>
      </c>
      <c r="H63" s="57">
        <v>393.4</v>
      </c>
      <c r="I63" s="57">
        <v>3464.1</v>
      </c>
      <c r="J63" s="57">
        <v>1429.52</v>
      </c>
      <c r="K63" s="57">
        <v>188.41</v>
      </c>
      <c r="L63" s="57">
        <v>466.79</v>
      </c>
      <c r="M63" s="57">
        <v>325.57</v>
      </c>
      <c r="N63" s="57">
        <v>340.79</v>
      </c>
      <c r="O63" s="57">
        <v>1224.0899999999999</v>
      </c>
      <c r="P63" s="57">
        <v>638.22</v>
      </c>
      <c r="Q63" s="57">
        <v>927.56</v>
      </c>
      <c r="R63" s="57">
        <v>453.42</v>
      </c>
      <c r="S63" s="57">
        <v>713.31</v>
      </c>
      <c r="T63" s="57">
        <v>974.88</v>
      </c>
      <c r="U63" s="57">
        <v>1167.8900000000001</v>
      </c>
      <c r="V63" s="57">
        <v>1177.78</v>
      </c>
      <c r="W63" s="57">
        <v>2023.05</v>
      </c>
      <c r="X63" s="57">
        <v>2220.9499999999998</v>
      </c>
      <c r="Y63" s="57">
        <v>655.96</v>
      </c>
      <c r="Z63" s="57">
        <v>1416.06</v>
      </c>
      <c r="AA63" s="57">
        <v>385.64</v>
      </c>
      <c r="AB63" s="57">
        <v>1874.44</v>
      </c>
      <c r="AC63" s="57">
        <v>231.58</v>
      </c>
      <c r="AD63" s="57">
        <v>1057.47</v>
      </c>
      <c r="AE63" s="57">
        <v>4567.3900000000003</v>
      </c>
      <c r="AF63" s="57">
        <v>1490.73</v>
      </c>
      <c r="AG63" s="57">
        <v>10762.53</v>
      </c>
      <c r="AH63" s="57">
        <v>4707.26</v>
      </c>
      <c r="AI63" s="57">
        <v>1336.53</v>
      </c>
      <c r="AJ63" s="57">
        <v>524.15</v>
      </c>
      <c r="AK63" s="57">
        <v>533.22</v>
      </c>
      <c r="AL63" s="57">
        <v>1248.45</v>
      </c>
      <c r="AM63" s="57">
        <v>225.42</v>
      </c>
      <c r="AN63" s="57">
        <v>1808.7</v>
      </c>
      <c r="AO63" s="57">
        <v>4118.51</v>
      </c>
      <c r="AP63" s="57">
        <v>1834.23</v>
      </c>
      <c r="AQ63" s="57">
        <v>1710.73</v>
      </c>
      <c r="AR63" s="57">
        <v>6373.67</v>
      </c>
      <c r="AS63" s="57">
        <v>5304.8</v>
      </c>
      <c r="AT63" s="57">
        <v>3031.98</v>
      </c>
      <c r="AU63" s="57">
        <v>2513.56</v>
      </c>
      <c r="AV63" s="57">
        <v>2445.42</v>
      </c>
      <c r="AW63" s="57">
        <v>7478.13</v>
      </c>
      <c r="AX63" s="57">
        <v>2776.43</v>
      </c>
      <c r="AY63" s="57">
        <v>2261.7399999999998</v>
      </c>
      <c r="AZ63" s="57">
        <v>4499.74</v>
      </c>
      <c r="BA63" s="57">
        <v>13207.15</v>
      </c>
      <c r="BB63" s="57">
        <v>1187.96</v>
      </c>
      <c r="BC63" s="57">
        <v>610.13</v>
      </c>
      <c r="BD63" s="57">
        <v>566.63</v>
      </c>
      <c r="BE63" s="57">
        <v>3999.88</v>
      </c>
      <c r="BF63" s="57">
        <v>5097.62</v>
      </c>
      <c r="BG63" s="57">
        <v>2439.9899999999998</v>
      </c>
      <c r="BH63" s="57">
        <v>2467.09</v>
      </c>
      <c r="BI63" s="57">
        <v>1183.8900000000001</v>
      </c>
      <c r="BJ63" s="57">
        <v>1859.77</v>
      </c>
      <c r="BK63" s="57">
        <v>1002.85</v>
      </c>
      <c r="BL63" s="57">
        <v>1215.75</v>
      </c>
      <c r="BM63" s="57">
        <v>90.73</v>
      </c>
      <c r="BN63" s="57">
        <v>444.78</v>
      </c>
      <c r="BO63" s="56">
        <v>0</v>
      </c>
      <c r="BP63" s="59">
        <v>0</v>
      </c>
      <c r="BQ63" s="56" t="s">
        <v>7</v>
      </c>
      <c r="BR63" s="57">
        <v>135413.39000000001</v>
      </c>
      <c r="BS63" s="56" t="s">
        <v>7</v>
      </c>
      <c r="BT63" s="57">
        <v>20802.87</v>
      </c>
      <c r="BU63" s="56" t="s">
        <v>7</v>
      </c>
      <c r="BV63" s="57">
        <v>1255.31</v>
      </c>
      <c r="BW63" s="56" t="s">
        <v>7</v>
      </c>
      <c r="BX63" s="57">
        <v>1124.4000000000001</v>
      </c>
      <c r="BY63" s="56" t="s">
        <v>7</v>
      </c>
      <c r="BZ63" s="57">
        <v>23182.58</v>
      </c>
      <c r="CA63" s="56" t="s">
        <v>7</v>
      </c>
      <c r="CB63" s="57">
        <v>701.28</v>
      </c>
      <c r="CC63" s="56" t="s">
        <v>7</v>
      </c>
      <c r="CD63" s="57">
        <v>0.02</v>
      </c>
      <c r="CE63" s="56" t="s">
        <v>7</v>
      </c>
      <c r="CF63" s="57">
        <v>126.38</v>
      </c>
      <c r="CG63" s="56" t="s">
        <v>7</v>
      </c>
      <c r="CH63" s="57">
        <v>126.4</v>
      </c>
      <c r="CI63" s="56" t="s">
        <v>7</v>
      </c>
      <c r="CJ63" s="57">
        <v>827.68</v>
      </c>
      <c r="CK63" s="56" t="s">
        <v>7</v>
      </c>
      <c r="CL63" s="56">
        <v>0</v>
      </c>
      <c r="CM63" s="56" t="s">
        <v>7</v>
      </c>
      <c r="CN63" s="56">
        <v>0</v>
      </c>
      <c r="CO63" s="56" t="s">
        <v>7</v>
      </c>
      <c r="CP63" s="56">
        <v>0</v>
      </c>
      <c r="CQ63" s="56" t="s">
        <v>7</v>
      </c>
      <c r="CR63" s="58">
        <v>9549.15</v>
      </c>
      <c r="CS63" s="56" t="s">
        <v>7</v>
      </c>
      <c r="CT63" s="57">
        <v>9549.15</v>
      </c>
      <c r="CU63" s="56" t="s">
        <v>7</v>
      </c>
      <c r="CV63" s="57">
        <v>33559.410000000003</v>
      </c>
      <c r="CW63" s="56" t="s">
        <v>7</v>
      </c>
      <c r="CX63" s="57">
        <v>168972.79</v>
      </c>
      <c r="CY63" s="56" t="s">
        <v>7</v>
      </c>
    </row>
    <row r="64" spans="1:103" ht="14.25" x14ac:dyDescent="0.45">
      <c r="A64" s="55" t="s">
        <v>191</v>
      </c>
      <c r="B64" s="55" t="s">
        <v>225</v>
      </c>
      <c r="C64" s="54" t="str">
        <f>'Correspondance tables'!K53</f>
        <v>ISIC 77</v>
      </c>
      <c r="D64" s="54" t="str">
        <f>VLOOKUP(C64, 'Correspondance tables'!$O$3:$P$73, 2, FALSE)</f>
        <v>ISIC 69T82</v>
      </c>
      <c r="E64" s="60">
        <v>4251.84</v>
      </c>
      <c r="F64" s="60">
        <v>306.86</v>
      </c>
      <c r="G64" s="60">
        <v>116.78</v>
      </c>
      <c r="H64" s="60">
        <v>2536.0100000000002</v>
      </c>
      <c r="I64" s="60">
        <v>6403.84</v>
      </c>
      <c r="J64" s="60">
        <v>1059.76</v>
      </c>
      <c r="K64" s="60">
        <v>870.9</v>
      </c>
      <c r="L64" s="60">
        <v>1181.3</v>
      </c>
      <c r="M64" s="60">
        <v>1480.51</v>
      </c>
      <c r="N64" s="60">
        <v>1103.9000000000001</v>
      </c>
      <c r="O64" s="60">
        <v>5360.06</v>
      </c>
      <c r="P64" s="60">
        <v>23109.64</v>
      </c>
      <c r="Q64" s="60">
        <v>2136.7399999999998</v>
      </c>
      <c r="R64" s="60">
        <v>2106.69</v>
      </c>
      <c r="S64" s="60">
        <v>2437.37</v>
      </c>
      <c r="T64" s="60">
        <v>3004.36</v>
      </c>
      <c r="U64" s="60">
        <v>14776.23</v>
      </c>
      <c r="V64" s="60">
        <v>2029.1</v>
      </c>
      <c r="W64" s="60">
        <v>3961.06</v>
      </c>
      <c r="X64" s="60">
        <v>4240.6099999999997</v>
      </c>
      <c r="Y64" s="60">
        <v>1767.41</v>
      </c>
      <c r="Z64" s="60">
        <v>2638.45</v>
      </c>
      <c r="AA64" s="60">
        <v>1281.6600000000001</v>
      </c>
      <c r="AB64" s="60">
        <v>4554.75</v>
      </c>
      <c r="AC64" s="60">
        <v>898.05</v>
      </c>
      <c r="AD64" s="60">
        <v>3760.8</v>
      </c>
      <c r="AE64" s="60">
        <v>27740.67</v>
      </c>
      <c r="AF64" s="60">
        <v>2726.54</v>
      </c>
      <c r="AG64" s="60">
        <v>24394.560000000001</v>
      </c>
      <c r="AH64" s="60">
        <v>11309.08</v>
      </c>
      <c r="AI64" s="60">
        <v>12330.15</v>
      </c>
      <c r="AJ64" s="60">
        <v>3580.32</v>
      </c>
      <c r="AK64" s="60">
        <v>8093.33</v>
      </c>
      <c r="AL64" s="60">
        <v>7443.57</v>
      </c>
      <c r="AM64" s="60">
        <v>1197.3900000000001</v>
      </c>
      <c r="AN64" s="60">
        <v>4993.91</v>
      </c>
      <c r="AO64" s="60">
        <v>2109.14</v>
      </c>
      <c r="AP64" s="60">
        <v>5825.2</v>
      </c>
      <c r="AQ64" s="60">
        <v>5451.26</v>
      </c>
      <c r="AR64" s="60">
        <v>31440.38</v>
      </c>
      <c r="AS64" s="60">
        <v>6363.72</v>
      </c>
      <c r="AT64" s="60">
        <v>2977.11</v>
      </c>
      <c r="AU64" s="60">
        <v>2617.3000000000002</v>
      </c>
      <c r="AV64" s="60">
        <v>3138.99</v>
      </c>
      <c r="AW64" s="60">
        <v>10905.01</v>
      </c>
      <c r="AX64" s="60">
        <v>3386.01</v>
      </c>
      <c r="AY64" s="60">
        <v>3226.64</v>
      </c>
      <c r="AZ64" s="60">
        <v>1912.25</v>
      </c>
      <c r="BA64" s="60">
        <v>1953.41</v>
      </c>
      <c r="BB64" s="60">
        <v>30387.63</v>
      </c>
      <c r="BC64" s="60">
        <v>534.45000000000005</v>
      </c>
      <c r="BD64" s="60">
        <v>1158.1300000000001</v>
      </c>
      <c r="BE64" s="60">
        <v>7542.49</v>
      </c>
      <c r="BF64" s="60">
        <v>5781.62</v>
      </c>
      <c r="BG64" s="60">
        <v>4556.59</v>
      </c>
      <c r="BH64" s="60">
        <v>5562.6</v>
      </c>
      <c r="BI64" s="60">
        <v>2162.27</v>
      </c>
      <c r="BJ64" s="60">
        <v>2423.1799999999998</v>
      </c>
      <c r="BK64" s="60">
        <v>1834.42</v>
      </c>
      <c r="BL64" s="60">
        <v>980.92</v>
      </c>
      <c r="BM64" s="60">
        <v>342.06</v>
      </c>
      <c r="BN64" s="60">
        <v>2739.87</v>
      </c>
      <c r="BO64" s="51">
        <v>0</v>
      </c>
      <c r="BP64" s="53">
        <v>0</v>
      </c>
      <c r="BQ64" s="51" t="s">
        <v>7</v>
      </c>
      <c r="BR64" s="60">
        <v>348496.82</v>
      </c>
      <c r="BS64" s="51" t="s">
        <v>7</v>
      </c>
      <c r="BT64" s="60">
        <v>35649.75</v>
      </c>
      <c r="BU64" s="51" t="s">
        <v>7</v>
      </c>
      <c r="BV64" s="51">
        <v>0</v>
      </c>
      <c r="BW64" s="51" t="s">
        <v>7</v>
      </c>
      <c r="BX64" s="60">
        <v>937.26</v>
      </c>
      <c r="BY64" s="51" t="s">
        <v>7</v>
      </c>
      <c r="BZ64" s="51">
        <v>36587</v>
      </c>
      <c r="CA64" s="51" t="s">
        <v>7</v>
      </c>
      <c r="CB64" s="60">
        <v>23539.8</v>
      </c>
      <c r="CC64" s="51" t="s">
        <v>7</v>
      </c>
      <c r="CD64" s="51">
        <v>0</v>
      </c>
      <c r="CE64" s="51" t="s">
        <v>7</v>
      </c>
      <c r="CF64" s="60">
        <v>39.11</v>
      </c>
      <c r="CG64" s="51" t="s">
        <v>7</v>
      </c>
      <c r="CH64" s="60">
        <v>39.11</v>
      </c>
      <c r="CI64" s="51" t="s">
        <v>7</v>
      </c>
      <c r="CJ64" s="60">
        <v>23578.91</v>
      </c>
      <c r="CK64" s="51" t="s">
        <v>7</v>
      </c>
      <c r="CL64" s="51">
        <v>0</v>
      </c>
      <c r="CM64" s="51" t="s">
        <v>7</v>
      </c>
      <c r="CN64" s="51">
        <v>0</v>
      </c>
      <c r="CO64" s="51" t="s">
        <v>7</v>
      </c>
      <c r="CP64" s="51">
        <v>0</v>
      </c>
      <c r="CQ64" s="51" t="s">
        <v>7</v>
      </c>
      <c r="CR64" s="61">
        <v>67895.39</v>
      </c>
      <c r="CS64" s="51" t="s">
        <v>7</v>
      </c>
      <c r="CT64" s="60">
        <v>67895.39</v>
      </c>
      <c r="CU64" s="51" t="s">
        <v>7</v>
      </c>
      <c r="CV64" s="60">
        <v>128061.3</v>
      </c>
      <c r="CW64" s="51" t="s">
        <v>7</v>
      </c>
      <c r="CX64" s="60">
        <v>476558.12</v>
      </c>
      <c r="CY64" s="51" t="s">
        <v>7</v>
      </c>
    </row>
    <row r="65" spans="1:103" ht="14.25" x14ac:dyDescent="0.45">
      <c r="A65" s="55" t="s">
        <v>191</v>
      </c>
      <c r="B65" s="55" t="s">
        <v>224</v>
      </c>
      <c r="C65" s="54" t="str">
        <f>'Correspondance tables'!K54</f>
        <v>ISIC 78</v>
      </c>
      <c r="D65" s="54" t="str">
        <f>VLOOKUP(C65, 'Correspondance tables'!$O$3:$P$73, 2, FALSE)</f>
        <v>ISIC 69T82</v>
      </c>
      <c r="E65" s="57">
        <v>3534.75</v>
      </c>
      <c r="F65" s="57">
        <v>138.03</v>
      </c>
      <c r="G65" s="57">
        <v>22.78</v>
      </c>
      <c r="H65" s="57">
        <v>1533.26</v>
      </c>
      <c r="I65" s="57">
        <v>9445.5499999999993</v>
      </c>
      <c r="J65" s="57">
        <v>1140.07</v>
      </c>
      <c r="K65" s="57">
        <v>820.41</v>
      </c>
      <c r="L65" s="57">
        <v>944.35</v>
      </c>
      <c r="M65" s="57">
        <v>791.24</v>
      </c>
      <c r="N65" s="57">
        <v>234.63</v>
      </c>
      <c r="O65" s="57">
        <v>2718.49</v>
      </c>
      <c r="P65" s="57">
        <v>2217.0500000000002</v>
      </c>
      <c r="Q65" s="57">
        <v>3319.72</v>
      </c>
      <c r="R65" s="57">
        <v>1969.81</v>
      </c>
      <c r="S65" s="57">
        <v>2002.6</v>
      </c>
      <c r="T65" s="57">
        <v>5863.23</v>
      </c>
      <c r="U65" s="57">
        <v>2406.33</v>
      </c>
      <c r="V65" s="57">
        <v>2797.61</v>
      </c>
      <c r="W65" s="57">
        <v>6575.68</v>
      </c>
      <c r="X65" s="57">
        <v>7911.9</v>
      </c>
      <c r="Y65" s="57">
        <v>3903.66</v>
      </c>
      <c r="Z65" s="57">
        <v>1712.95</v>
      </c>
      <c r="AA65" s="57">
        <v>3783.02</v>
      </c>
      <c r="AB65" s="57">
        <v>2707.82</v>
      </c>
      <c r="AC65" s="57">
        <v>667.12</v>
      </c>
      <c r="AD65" s="57">
        <v>1952.18</v>
      </c>
      <c r="AE65" s="57">
        <v>13036.02</v>
      </c>
      <c r="AF65" s="57">
        <v>1448.9</v>
      </c>
      <c r="AG65" s="57">
        <v>10017.42</v>
      </c>
      <c r="AH65" s="57">
        <v>6504.78</v>
      </c>
      <c r="AI65" s="57">
        <v>5958.66</v>
      </c>
      <c r="AJ65" s="57">
        <v>1332.35</v>
      </c>
      <c r="AK65" s="57">
        <v>781.29</v>
      </c>
      <c r="AL65" s="57">
        <v>7994.57</v>
      </c>
      <c r="AM65" s="57">
        <v>1376.9</v>
      </c>
      <c r="AN65" s="57">
        <v>3910.17</v>
      </c>
      <c r="AO65" s="57">
        <v>773.78</v>
      </c>
      <c r="AP65" s="57">
        <v>692.18</v>
      </c>
      <c r="AQ65" s="57">
        <v>2279.65</v>
      </c>
      <c r="AR65" s="57">
        <v>3770.9</v>
      </c>
      <c r="AS65" s="57">
        <v>4498.1899999999996</v>
      </c>
      <c r="AT65" s="57">
        <v>2399.06</v>
      </c>
      <c r="AU65" s="57">
        <v>1034.3800000000001</v>
      </c>
      <c r="AV65" s="57">
        <v>2321.27</v>
      </c>
      <c r="AW65" s="57">
        <v>5131.3599999999997</v>
      </c>
      <c r="AX65" s="57">
        <v>3383.98</v>
      </c>
      <c r="AY65" s="57">
        <v>1775.5</v>
      </c>
      <c r="AZ65" s="57">
        <v>1371.23</v>
      </c>
      <c r="BA65" s="57">
        <v>641.76</v>
      </c>
      <c r="BB65" s="57">
        <v>1359.75</v>
      </c>
      <c r="BC65" s="57">
        <v>12927.33</v>
      </c>
      <c r="BD65" s="57">
        <v>412.13</v>
      </c>
      <c r="BE65" s="57">
        <v>4893.97</v>
      </c>
      <c r="BF65" s="57">
        <v>4328.3500000000004</v>
      </c>
      <c r="BG65" s="57">
        <v>4245.1899999999996</v>
      </c>
      <c r="BH65" s="57">
        <v>7521.65</v>
      </c>
      <c r="BI65" s="57">
        <v>4209.8</v>
      </c>
      <c r="BJ65" s="57">
        <v>714.5</v>
      </c>
      <c r="BK65" s="57">
        <v>529.04999999999995</v>
      </c>
      <c r="BL65" s="57">
        <v>455.99</v>
      </c>
      <c r="BM65" s="57">
        <v>362.52</v>
      </c>
      <c r="BN65" s="57">
        <v>446.47</v>
      </c>
      <c r="BO65" s="56">
        <v>0</v>
      </c>
      <c r="BP65" s="59">
        <v>0</v>
      </c>
      <c r="BQ65" s="56" t="s">
        <v>7</v>
      </c>
      <c r="BR65" s="57">
        <v>195955.22</v>
      </c>
      <c r="BS65" s="56" t="s">
        <v>7</v>
      </c>
      <c r="BT65" s="57">
        <v>1426.17</v>
      </c>
      <c r="BU65" s="56" t="s">
        <v>7</v>
      </c>
      <c r="BV65" s="57">
        <v>3.34</v>
      </c>
      <c r="BW65" s="56" t="s">
        <v>7</v>
      </c>
      <c r="BX65" s="57">
        <v>1910.9</v>
      </c>
      <c r="BY65" s="56" t="s">
        <v>7</v>
      </c>
      <c r="BZ65" s="57">
        <v>3340.41</v>
      </c>
      <c r="CA65" s="56" t="s">
        <v>7</v>
      </c>
      <c r="CB65" s="57">
        <v>1.85</v>
      </c>
      <c r="CC65" s="56" t="s">
        <v>7</v>
      </c>
      <c r="CD65" s="56">
        <v>0</v>
      </c>
      <c r="CE65" s="56" t="s">
        <v>7</v>
      </c>
      <c r="CF65" s="57">
        <v>1.1299999999999999</v>
      </c>
      <c r="CG65" s="56" t="s">
        <v>7</v>
      </c>
      <c r="CH65" s="57">
        <v>1.1299999999999999</v>
      </c>
      <c r="CI65" s="56" t="s">
        <v>7</v>
      </c>
      <c r="CJ65" s="57">
        <v>2.98</v>
      </c>
      <c r="CK65" s="56" t="s">
        <v>7</v>
      </c>
      <c r="CL65" s="56">
        <v>0</v>
      </c>
      <c r="CM65" s="56" t="s">
        <v>7</v>
      </c>
      <c r="CN65" s="56">
        <v>0</v>
      </c>
      <c r="CO65" s="56" t="s">
        <v>7</v>
      </c>
      <c r="CP65" s="56">
        <v>0</v>
      </c>
      <c r="CQ65" s="56" t="s">
        <v>7</v>
      </c>
      <c r="CR65" s="58">
        <v>3965.22</v>
      </c>
      <c r="CS65" s="56" t="s">
        <v>7</v>
      </c>
      <c r="CT65" s="57">
        <v>3965.22</v>
      </c>
      <c r="CU65" s="56" t="s">
        <v>7</v>
      </c>
      <c r="CV65" s="57">
        <v>7308.61</v>
      </c>
      <c r="CW65" s="56" t="s">
        <v>7</v>
      </c>
      <c r="CX65" s="57">
        <v>203263.83</v>
      </c>
      <c r="CY65" s="56" t="s">
        <v>7</v>
      </c>
    </row>
    <row r="66" spans="1:103" ht="14.25" x14ac:dyDescent="0.45">
      <c r="A66" s="55" t="s">
        <v>191</v>
      </c>
      <c r="B66" s="55" t="s">
        <v>223</v>
      </c>
      <c r="C66" s="54" t="str">
        <f>'Correspondance tables'!K55</f>
        <v>ISIC 79</v>
      </c>
      <c r="D66" s="54" t="str">
        <f>VLOOKUP(C66, 'Correspondance tables'!$O$3:$P$73, 2, FALSE)</f>
        <v>ISIC 69T82</v>
      </c>
      <c r="E66" s="60">
        <v>11.91</v>
      </c>
      <c r="F66" s="60">
        <v>11.64</v>
      </c>
      <c r="G66" s="60">
        <v>4.0599999999999996</v>
      </c>
      <c r="H66" s="60">
        <v>31.26</v>
      </c>
      <c r="I66" s="60">
        <v>196.3</v>
      </c>
      <c r="J66" s="60">
        <v>86.49</v>
      </c>
      <c r="K66" s="60">
        <v>28.16</v>
      </c>
      <c r="L66" s="60">
        <v>25.6</v>
      </c>
      <c r="M66" s="60">
        <v>48.67</v>
      </c>
      <c r="N66" s="60">
        <v>85.96</v>
      </c>
      <c r="O66" s="60">
        <v>171.08</v>
      </c>
      <c r="P66" s="60">
        <v>180.49</v>
      </c>
      <c r="Q66" s="60">
        <v>73.02</v>
      </c>
      <c r="R66" s="60">
        <v>164.84</v>
      </c>
      <c r="S66" s="60">
        <v>123.89</v>
      </c>
      <c r="T66" s="60">
        <v>89.97</v>
      </c>
      <c r="U66" s="60">
        <v>106.88</v>
      </c>
      <c r="V66" s="60">
        <v>80.53</v>
      </c>
      <c r="W66" s="60">
        <v>204.77</v>
      </c>
      <c r="X66" s="60">
        <v>139.83000000000001</v>
      </c>
      <c r="Y66" s="60">
        <v>98.15</v>
      </c>
      <c r="Z66" s="60">
        <v>70.34</v>
      </c>
      <c r="AA66" s="60">
        <v>72.17</v>
      </c>
      <c r="AB66" s="60">
        <v>124.77</v>
      </c>
      <c r="AC66" s="60">
        <v>41.65</v>
      </c>
      <c r="AD66" s="60">
        <v>153.38999999999999</v>
      </c>
      <c r="AE66" s="60">
        <v>357.82</v>
      </c>
      <c r="AF66" s="60">
        <v>213.89</v>
      </c>
      <c r="AG66" s="60">
        <v>1644.03</v>
      </c>
      <c r="AH66" s="60">
        <v>743.45</v>
      </c>
      <c r="AI66" s="60">
        <v>1985.35</v>
      </c>
      <c r="AJ66" s="60">
        <v>2964.14</v>
      </c>
      <c r="AK66" s="60">
        <v>5760.16</v>
      </c>
      <c r="AL66" s="60">
        <v>921.62</v>
      </c>
      <c r="AM66" s="60">
        <v>43.48</v>
      </c>
      <c r="AN66" s="60">
        <v>2664.35</v>
      </c>
      <c r="AO66" s="60">
        <v>67.42</v>
      </c>
      <c r="AP66" s="60">
        <v>223.61</v>
      </c>
      <c r="AQ66" s="60">
        <v>269.14999999999998</v>
      </c>
      <c r="AR66" s="60">
        <v>303.82</v>
      </c>
      <c r="AS66" s="60">
        <v>1053.26</v>
      </c>
      <c r="AT66" s="60">
        <v>44.05</v>
      </c>
      <c r="AU66" s="60">
        <v>338.12</v>
      </c>
      <c r="AV66" s="60">
        <v>205.49</v>
      </c>
      <c r="AW66" s="60">
        <v>1111.23</v>
      </c>
      <c r="AX66" s="60">
        <v>330.19</v>
      </c>
      <c r="AY66" s="60">
        <v>111.24</v>
      </c>
      <c r="AZ66" s="60">
        <v>143.44999999999999</v>
      </c>
      <c r="BA66" s="60">
        <v>139.04</v>
      </c>
      <c r="BB66" s="60">
        <v>252.55</v>
      </c>
      <c r="BC66" s="60">
        <v>85.98</v>
      </c>
      <c r="BD66" s="60">
        <v>31294.13</v>
      </c>
      <c r="BE66" s="60">
        <v>385.58</v>
      </c>
      <c r="BF66" s="60">
        <v>764.11</v>
      </c>
      <c r="BG66" s="60">
        <v>450.28</v>
      </c>
      <c r="BH66" s="60">
        <v>189.51</v>
      </c>
      <c r="BI66" s="60">
        <v>113.59</v>
      </c>
      <c r="BJ66" s="60">
        <v>556.53</v>
      </c>
      <c r="BK66" s="60">
        <v>960.44</v>
      </c>
      <c r="BL66" s="60">
        <v>83.12</v>
      </c>
      <c r="BM66" s="60">
        <v>16.63</v>
      </c>
      <c r="BN66" s="60">
        <v>56.06</v>
      </c>
      <c r="BO66" s="51">
        <v>0</v>
      </c>
      <c r="BP66" s="53">
        <v>0</v>
      </c>
      <c r="BQ66" s="51" t="s">
        <v>7</v>
      </c>
      <c r="BR66" s="60">
        <v>59272.7</v>
      </c>
      <c r="BS66" s="51" t="s">
        <v>7</v>
      </c>
      <c r="BT66" s="60">
        <v>66577.27</v>
      </c>
      <c r="BU66" s="51" t="s">
        <v>7</v>
      </c>
      <c r="BV66" s="60">
        <v>64.69</v>
      </c>
      <c r="BW66" s="51" t="s">
        <v>7</v>
      </c>
      <c r="BX66" s="60">
        <v>841.96</v>
      </c>
      <c r="BY66" s="51" t="s">
        <v>7</v>
      </c>
      <c r="BZ66" s="60">
        <v>67483.91</v>
      </c>
      <c r="CA66" s="51" t="s">
        <v>7</v>
      </c>
      <c r="CB66" s="60">
        <v>1.21</v>
      </c>
      <c r="CC66" s="51" t="s">
        <v>7</v>
      </c>
      <c r="CD66" s="51">
        <v>0</v>
      </c>
      <c r="CE66" s="51" t="s">
        <v>7</v>
      </c>
      <c r="CF66" s="60">
        <v>-6.6</v>
      </c>
      <c r="CG66" s="51" t="s">
        <v>7</v>
      </c>
      <c r="CH66" s="60">
        <v>-6.6</v>
      </c>
      <c r="CI66" s="51" t="s">
        <v>7</v>
      </c>
      <c r="CJ66" s="60">
        <v>-5.39</v>
      </c>
      <c r="CK66" s="51" t="s">
        <v>7</v>
      </c>
      <c r="CL66" s="51">
        <v>0</v>
      </c>
      <c r="CM66" s="51" t="s">
        <v>7</v>
      </c>
      <c r="CN66" s="51">
        <v>0</v>
      </c>
      <c r="CO66" s="51" t="s">
        <v>7</v>
      </c>
      <c r="CP66" s="51">
        <v>0</v>
      </c>
      <c r="CQ66" s="51" t="s">
        <v>7</v>
      </c>
      <c r="CR66" s="61">
        <v>5697.03</v>
      </c>
      <c r="CS66" s="51" t="s">
        <v>7</v>
      </c>
      <c r="CT66" s="60">
        <v>5697.03</v>
      </c>
      <c r="CU66" s="51" t="s">
        <v>7</v>
      </c>
      <c r="CV66" s="60">
        <v>73175.55</v>
      </c>
      <c r="CW66" s="51" t="s">
        <v>7</v>
      </c>
      <c r="CX66" s="60">
        <v>132448.25</v>
      </c>
      <c r="CY66" s="51" t="s">
        <v>7</v>
      </c>
    </row>
    <row r="67" spans="1:103" ht="14.25" x14ac:dyDescent="0.45">
      <c r="A67" s="55" t="s">
        <v>191</v>
      </c>
      <c r="B67" s="55" t="s">
        <v>222</v>
      </c>
      <c r="C67" s="54" t="str">
        <f>'Correspondance tables'!K56</f>
        <v>ISIC 80-82</v>
      </c>
      <c r="D67" s="54" t="str">
        <f>VLOOKUP(C67, 'Correspondance tables'!$O$3:$P$73, 2, FALSE)</f>
        <v>ISIC 69T82</v>
      </c>
      <c r="E67" s="57">
        <v>1665.39</v>
      </c>
      <c r="F67" s="57">
        <v>178.83</v>
      </c>
      <c r="G67" s="57">
        <v>89.46</v>
      </c>
      <c r="H67" s="57">
        <v>1194.58</v>
      </c>
      <c r="I67" s="57">
        <v>9861.5499999999993</v>
      </c>
      <c r="J67" s="57">
        <v>2761.47</v>
      </c>
      <c r="K67" s="57">
        <v>1094.97</v>
      </c>
      <c r="L67" s="57">
        <v>1586.54</v>
      </c>
      <c r="M67" s="57">
        <v>1850.91</v>
      </c>
      <c r="N67" s="57">
        <v>2306.1</v>
      </c>
      <c r="O67" s="57">
        <v>5434.67</v>
      </c>
      <c r="P67" s="57">
        <v>2571.71</v>
      </c>
      <c r="Q67" s="57">
        <v>2676.58</v>
      </c>
      <c r="R67" s="57">
        <v>2563.58</v>
      </c>
      <c r="S67" s="57">
        <v>3895.11</v>
      </c>
      <c r="T67" s="57">
        <v>4511.97</v>
      </c>
      <c r="U67" s="57">
        <v>2554.4499999999998</v>
      </c>
      <c r="V67" s="57">
        <v>3108.78</v>
      </c>
      <c r="W67" s="57">
        <v>7181.72</v>
      </c>
      <c r="X67" s="57">
        <v>6662.44</v>
      </c>
      <c r="Y67" s="57">
        <v>1959.83</v>
      </c>
      <c r="Z67" s="57">
        <v>2291.21</v>
      </c>
      <c r="AA67" s="57">
        <v>2106.89</v>
      </c>
      <c r="AB67" s="57">
        <v>7941.76</v>
      </c>
      <c r="AC67" s="57">
        <v>1654.01</v>
      </c>
      <c r="AD67" s="57">
        <v>6630.4</v>
      </c>
      <c r="AE67" s="57">
        <v>17601.5</v>
      </c>
      <c r="AF67" s="57">
        <v>5084.28</v>
      </c>
      <c r="AG67" s="57">
        <v>30432.63</v>
      </c>
      <c r="AH67" s="57">
        <v>17630.009999999998</v>
      </c>
      <c r="AI67" s="57">
        <v>5897.92</v>
      </c>
      <c r="AJ67" s="57">
        <v>1620.71</v>
      </c>
      <c r="AK67" s="57">
        <v>1872.32</v>
      </c>
      <c r="AL67" s="56">
        <v>8374</v>
      </c>
      <c r="AM67" s="57">
        <v>1114.44</v>
      </c>
      <c r="AN67" s="57">
        <v>8305.7800000000007</v>
      </c>
      <c r="AO67" s="57">
        <v>3159.73</v>
      </c>
      <c r="AP67" s="57">
        <v>4843.51</v>
      </c>
      <c r="AQ67" s="57">
        <v>6895.18</v>
      </c>
      <c r="AR67" s="57">
        <v>11498.22</v>
      </c>
      <c r="AS67" s="57">
        <v>20114.900000000001</v>
      </c>
      <c r="AT67" s="57">
        <v>7934.72</v>
      </c>
      <c r="AU67" s="57">
        <v>4913.6400000000003</v>
      </c>
      <c r="AV67" s="57">
        <v>17800.64</v>
      </c>
      <c r="AW67" s="57">
        <v>22375.65</v>
      </c>
      <c r="AX67" s="57">
        <v>5643.16</v>
      </c>
      <c r="AY67" s="57">
        <v>5202.9799999999996</v>
      </c>
      <c r="AZ67" s="57">
        <v>3214.31</v>
      </c>
      <c r="BA67" s="57">
        <v>3056.95</v>
      </c>
      <c r="BB67" s="57">
        <v>7136.84</v>
      </c>
      <c r="BC67" s="57">
        <v>1153.31</v>
      </c>
      <c r="BD67" s="57">
        <v>1855.73</v>
      </c>
      <c r="BE67" s="57">
        <v>43825.09</v>
      </c>
      <c r="BF67" s="57">
        <v>30299.07</v>
      </c>
      <c r="BG67" s="57">
        <v>11612.69</v>
      </c>
      <c r="BH67" s="57">
        <v>15387.39</v>
      </c>
      <c r="BI67" s="57">
        <v>6504.94</v>
      </c>
      <c r="BJ67" s="57">
        <v>3619.28</v>
      </c>
      <c r="BK67" s="57">
        <v>3235.06</v>
      </c>
      <c r="BL67" s="57">
        <v>3372.32</v>
      </c>
      <c r="BM67" s="57">
        <v>478.49</v>
      </c>
      <c r="BN67" s="57">
        <v>3008.96</v>
      </c>
      <c r="BO67" s="56">
        <v>0</v>
      </c>
      <c r="BP67" s="59">
        <v>0</v>
      </c>
      <c r="BQ67" s="56" t="s">
        <v>7</v>
      </c>
      <c r="BR67" s="57">
        <v>432411.27</v>
      </c>
      <c r="BS67" s="56" t="s">
        <v>7</v>
      </c>
      <c r="BT67" s="57">
        <v>26565.14</v>
      </c>
      <c r="BU67" s="56" t="s">
        <v>7</v>
      </c>
      <c r="BV67" s="57">
        <v>502.1</v>
      </c>
      <c r="BW67" s="56" t="s">
        <v>7</v>
      </c>
      <c r="BX67" s="57">
        <v>3412.24</v>
      </c>
      <c r="BY67" s="56" t="s">
        <v>7</v>
      </c>
      <c r="BZ67" s="57">
        <v>30479.48</v>
      </c>
      <c r="CA67" s="56" t="s">
        <v>7</v>
      </c>
      <c r="CB67" s="57">
        <v>6976.48</v>
      </c>
      <c r="CC67" s="56" t="s">
        <v>7</v>
      </c>
      <c r="CD67" s="56">
        <v>0</v>
      </c>
      <c r="CE67" s="56" t="s">
        <v>7</v>
      </c>
      <c r="CF67" s="57">
        <v>74.010000000000005</v>
      </c>
      <c r="CG67" s="56" t="s">
        <v>7</v>
      </c>
      <c r="CH67" s="57">
        <v>74.010000000000005</v>
      </c>
      <c r="CI67" s="56" t="s">
        <v>7</v>
      </c>
      <c r="CJ67" s="57">
        <v>7050.49</v>
      </c>
      <c r="CK67" s="56" t="s">
        <v>7</v>
      </c>
      <c r="CL67" s="56">
        <v>0</v>
      </c>
      <c r="CM67" s="56" t="s">
        <v>7</v>
      </c>
      <c r="CN67" s="56">
        <v>0</v>
      </c>
      <c r="CO67" s="56" t="s">
        <v>7</v>
      </c>
      <c r="CP67" s="56">
        <v>0</v>
      </c>
      <c r="CQ67" s="56" t="s">
        <v>7</v>
      </c>
      <c r="CR67" s="58">
        <v>43082.75</v>
      </c>
      <c r="CS67" s="56" t="s">
        <v>7</v>
      </c>
      <c r="CT67" s="57">
        <v>43082.75</v>
      </c>
      <c r="CU67" s="56" t="s">
        <v>7</v>
      </c>
      <c r="CV67" s="57">
        <v>80612.72</v>
      </c>
      <c r="CW67" s="56" t="s">
        <v>7</v>
      </c>
      <c r="CX67" s="57">
        <v>513023.99</v>
      </c>
      <c r="CY67" s="56" t="s">
        <v>7</v>
      </c>
    </row>
    <row r="68" spans="1:103" ht="14.25" x14ac:dyDescent="0.45">
      <c r="A68" s="55" t="s">
        <v>191</v>
      </c>
      <c r="B68" s="55" t="s">
        <v>221</v>
      </c>
      <c r="C68" s="54" t="str">
        <f>'Correspondance tables'!K57</f>
        <v>ISIC 84</v>
      </c>
      <c r="D68" s="54" t="str">
        <f>VLOOKUP(C68, 'Correspondance tables'!$O$3:$P$73, 2, FALSE)</f>
        <v>ISIC 84</v>
      </c>
      <c r="E68" s="60">
        <v>596.84</v>
      </c>
      <c r="F68" s="60">
        <v>144.62</v>
      </c>
      <c r="G68" s="60">
        <v>11.97</v>
      </c>
      <c r="H68" s="60">
        <v>350.96</v>
      </c>
      <c r="I68" s="60">
        <v>2030.08</v>
      </c>
      <c r="J68" s="60">
        <v>406.1</v>
      </c>
      <c r="K68" s="60">
        <v>312.18</v>
      </c>
      <c r="L68" s="60">
        <v>524.79</v>
      </c>
      <c r="M68" s="60">
        <v>346.61</v>
      </c>
      <c r="N68" s="60">
        <v>499.31</v>
      </c>
      <c r="O68" s="60">
        <v>1637.18</v>
      </c>
      <c r="P68" s="60">
        <v>810.82</v>
      </c>
      <c r="Q68" s="60">
        <v>793.03</v>
      </c>
      <c r="R68" s="60">
        <v>761.21</v>
      </c>
      <c r="S68" s="60">
        <v>1050.6600000000001</v>
      </c>
      <c r="T68" s="60">
        <v>988.5</v>
      </c>
      <c r="U68" s="60">
        <v>654.54</v>
      </c>
      <c r="V68" s="60">
        <v>810.26</v>
      </c>
      <c r="W68" s="60">
        <v>1340.59</v>
      </c>
      <c r="X68" s="60">
        <v>1591.32</v>
      </c>
      <c r="Y68" s="60">
        <v>268.79000000000002</v>
      </c>
      <c r="Z68" s="60">
        <v>429.88</v>
      </c>
      <c r="AA68" s="60">
        <v>326.27999999999997</v>
      </c>
      <c r="AB68" s="60">
        <v>10698.79</v>
      </c>
      <c r="AC68" s="60">
        <v>292.57</v>
      </c>
      <c r="AD68" s="60">
        <v>1066.28</v>
      </c>
      <c r="AE68" s="60">
        <v>6971.96</v>
      </c>
      <c r="AF68" s="60">
        <v>843.6</v>
      </c>
      <c r="AG68" s="60">
        <v>2648.63</v>
      </c>
      <c r="AH68" s="60">
        <v>2327.23</v>
      </c>
      <c r="AI68" s="60">
        <v>4007.23</v>
      </c>
      <c r="AJ68" s="60">
        <v>223.52</v>
      </c>
      <c r="AK68" s="60">
        <v>274.77999999999997</v>
      </c>
      <c r="AL68" s="60">
        <v>935.36</v>
      </c>
      <c r="AM68" s="60">
        <v>362.76</v>
      </c>
      <c r="AN68" s="60">
        <v>1238.8499999999999</v>
      </c>
      <c r="AO68" s="60">
        <v>267.37</v>
      </c>
      <c r="AP68" s="60">
        <v>277.14</v>
      </c>
      <c r="AQ68" s="60">
        <v>597.53</v>
      </c>
      <c r="AR68" s="60">
        <v>1115.75</v>
      </c>
      <c r="AS68" s="60">
        <v>1176.1500000000001</v>
      </c>
      <c r="AT68" s="60">
        <v>556.89</v>
      </c>
      <c r="AU68" s="60">
        <v>250.76</v>
      </c>
      <c r="AV68" s="60">
        <v>8189.46</v>
      </c>
      <c r="AW68" s="60">
        <v>4094.25</v>
      </c>
      <c r="AX68" s="60">
        <v>6918.9</v>
      </c>
      <c r="AY68" s="60">
        <v>341.67</v>
      </c>
      <c r="AZ68" s="60">
        <v>733.71</v>
      </c>
      <c r="BA68" s="60">
        <v>1141.6199999999999</v>
      </c>
      <c r="BB68" s="60">
        <v>529.5</v>
      </c>
      <c r="BC68" s="60">
        <v>427.91</v>
      </c>
      <c r="BD68" s="60">
        <v>145.30000000000001</v>
      </c>
      <c r="BE68" s="60">
        <v>2192.4299999999998</v>
      </c>
      <c r="BF68" s="60">
        <v>10428.4</v>
      </c>
      <c r="BG68" s="60">
        <v>1727.77</v>
      </c>
      <c r="BH68" s="60">
        <v>1813.16</v>
      </c>
      <c r="BI68" s="60">
        <v>1521.27</v>
      </c>
      <c r="BJ68" s="60">
        <v>392.95</v>
      </c>
      <c r="BK68" s="60">
        <v>419.6</v>
      </c>
      <c r="BL68" s="60">
        <v>705.39</v>
      </c>
      <c r="BM68" s="60">
        <v>26.72</v>
      </c>
      <c r="BN68" s="60">
        <v>183.86</v>
      </c>
      <c r="BO68" s="51">
        <v>0</v>
      </c>
      <c r="BP68" s="53">
        <v>0</v>
      </c>
      <c r="BQ68" s="51" t="s">
        <v>7</v>
      </c>
      <c r="BR68" s="60">
        <v>94753.57</v>
      </c>
      <c r="BS68" s="51" t="s">
        <v>7</v>
      </c>
      <c r="BT68" s="60">
        <v>24028.81</v>
      </c>
      <c r="BU68" s="51" t="s">
        <v>7</v>
      </c>
      <c r="BV68" s="60">
        <v>224.85</v>
      </c>
      <c r="BW68" s="51" t="s">
        <v>7</v>
      </c>
      <c r="BX68" s="60">
        <v>1044873.85</v>
      </c>
      <c r="BY68" s="51" t="s">
        <v>7</v>
      </c>
      <c r="BZ68" s="60">
        <v>1069127.51</v>
      </c>
      <c r="CA68" s="51" t="s">
        <v>7</v>
      </c>
      <c r="CB68" s="60">
        <v>4460.6899999999996</v>
      </c>
      <c r="CC68" s="51" t="s">
        <v>7</v>
      </c>
      <c r="CD68" s="51">
        <v>0</v>
      </c>
      <c r="CE68" s="51" t="s">
        <v>7</v>
      </c>
      <c r="CF68" s="51">
        <v>0</v>
      </c>
      <c r="CG68" s="51" t="s">
        <v>7</v>
      </c>
      <c r="CH68" s="51">
        <v>0</v>
      </c>
      <c r="CI68" s="51" t="s">
        <v>7</v>
      </c>
      <c r="CJ68" s="60">
        <v>4460.6899999999996</v>
      </c>
      <c r="CK68" s="51" t="s">
        <v>7</v>
      </c>
      <c r="CL68" s="51">
        <v>0</v>
      </c>
      <c r="CM68" s="51" t="s">
        <v>7</v>
      </c>
      <c r="CN68" s="51">
        <v>0</v>
      </c>
      <c r="CO68" s="51" t="s">
        <v>7</v>
      </c>
      <c r="CP68" s="51">
        <v>0</v>
      </c>
      <c r="CQ68" s="51" t="s">
        <v>7</v>
      </c>
      <c r="CR68" s="61">
        <v>4041.11</v>
      </c>
      <c r="CS68" s="51" t="s">
        <v>7</v>
      </c>
      <c r="CT68" s="60">
        <v>4041.11</v>
      </c>
      <c r="CU68" s="51" t="s">
        <v>7</v>
      </c>
      <c r="CV68" s="60">
        <v>1077629.31</v>
      </c>
      <c r="CW68" s="51" t="s">
        <v>7</v>
      </c>
      <c r="CX68" s="60">
        <v>1172382.8799999999</v>
      </c>
      <c r="CY68" s="51" t="s">
        <v>7</v>
      </c>
    </row>
    <row r="69" spans="1:103" ht="14.25" x14ac:dyDescent="0.45">
      <c r="A69" s="55" t="s">
        <v>191</v>
      </c>
      <c r="B69" s="55" t="s">
        <v>220</v>
      </c>
      <c r="C69" s="54" t="str">
        <f>'Correspondance tables'!K58</f>
        <v>ISIC 85</v>
      </c>
      <c r="D69" s="54" t="str">
        <f>VLOOKUP(C69, 'Correspondance tables'!$O$3:$P$73, 2, FALSE)</f>
        <v>ISIC 85</v>
      </c>
      <c r="E69" s="57">
        <v>240.22</v>
      </c>
      <c r="F69" s="57">
        <v>42.19</v>
      </c>
      <c r="G69" s="57">
        <v>26.66</v>
      </c>
      <c r="H69" s="57">
        <v>145.26</v>
      </c>
      <c r="I69" s="57">
        <v>1477.65</v>
      </c>
      <c r="J69" s="57">
        <v>217.51</v>
      </c>
      <c r="K69" s="57">
        <v>91.88</v>
      </c>
      <c r="L69" s="57">
        <v>154.91</v>
      </c>
      <c r="M69" s="57">
        <v>233.26</v>
      </c>
      <c r="N69" s="57">
        <v>319.88</v>
      </c>
      <c r="O69" s="57">
        <v>846.51</v>
      </c>
      <c r="P69" s="57">
        <v>971.89</v>
      </c>
      <c r="Q69" s="57">
        <v>437.55</v>
      </c>
      <c r="R69" s="57">
        <v>260.14999999999998</v>
      </c>
      <c r="S69" s="57">
        <v>511.57</v>
      </c>
      <c r="T69" s="57">
        <v>645.16999999999996</v>
      </c>
      <c r="U69" s="57">
        <v>730.33</v>
      </c>
      <c r="V69" s="57">
        <v>640.85</v>
      </c>
      <c r="W69" s="57">
        <v>1196.5899999999999</v>
      </c>
      <c r="X69" s="57">
        <v>2010.55</v>
      </c>
      <c r="Y69" s="57">
        <v>696.02</v>
      </c>
      <c r="Z69" s="57">
        <v>272.47000000000003</v>
      </c>
      <c r="AA69" s="57">
        <v>546.30999999999995</v>
      </c>
      <c r="AB69" s="57">
        <v>1155.8499999999999</v>
      </c>
      <c r="AC69" s="57">
        <v>145.72</v>
      </c>
      <c r="AD69" s="57">
        <v>345.12</v>
      </c>
      <c r="AE69" s="57">
        <v>1444.14</v>
      </c>
      <c r="AF69" s="57">
        <v>695.7</v>
      </c>
      <c r="AG69" s="57">
        <v>2588.3000000000002</v>
      </c>
      <c r="AH69" s="57">
        <v>1913.1</v>
      </c>
      <c r="AI69" s="57">
        <v>1742.07</v>
      </c>
      <c r="AJ69" s="57">
        <v>177.32</v>
      </c>
      <c r="AK69" s="57">
        <v>1234.3900000000001</v>
      </c>
      <c r="AL69" s="57">
        <v>1065.5999999999999</v>
      </c>
      <c r="AM69" s="57">
        <v>346.37</v>
      </c>
      <c r="AN69" s="57">
        <v>615.13</v>
      </c>
      <c r="AO69" s="57">
        <v>246.46</v>
      </c>
      <c r="AP69" s="57">
        <v>369.66</v>
      </c>
      <c r="AQ69" s="57">
        <v>1750.71</v>
      </c>
      <c r="AR69" s="57">
        <v>3078.39</v>
      </c>
      <c r="AS69" s="57">
        <v>4009.27</v>
      </c>
      <c r="AT69" s="57">
        <v>1595.79</v>
      </c>
      <c r="AU69" s="57">
        <v>476.03</v>
      </c>
      <c r="AV69" s="57">
        <v>1206.25</v>
      </c>
      <c r="AW69" s="57">
        <v>3379.35</v>
      </c>
      <c r="AX69" s="57">
        <v>934.8</v>
      </c>
      <c r="AY69" s="57">
        <v>1972.48</v>
      </c>
      <c r="AZ69" s="57">
        <v>684.06</v>
      </c>
      <c r="BA69" s="57">
        <v>671.32</v>
      </c>
      <c r="BB69" s="57">
        <v>377.1</v>
      </c>
      <c r="BC69" s="57">
        <v>641.62</v>
      </c>
      <c r="BD69" s="57">
        <v>439.07</v>
      </c>
      <c r="BE69" s="57">
        <v>1379.28</v>
      </c>
      <c r="BF69" s="57">
        <v>14124.97</v>
      </c>
      <c r="BG69" s="57">
        <v>36869.25</v>
      </c>
      <c r="BH69" s="57">
        <v>3758.49</v>
      </c>
      <c r="BI69" s="57">
        <v>1999.08</v>
      </c>
      <c r="BJ69" s="57">
        <v>420.97</v>
      </c>
      <c r="BK69" s="57">
        <v>324.2</v>
      </c>
      <c r="BL69" s="57">
        <v>746.65</v>
      </c>
      <c r="BM69" s="57">
        <v>97.85</v>
      </c>
      <c r="BN69" s="57">
        <v>306.64999999999998</v>
      </c>
      <c r="BO69" s="56">
        <v>0</v>
      </c>
      <c r="BP69" s="59">
        <v>0</v>
      </c>
      <c r="BQ69" s="56" t="s">
        <v>7</v>
      </c>
      <c r="BR69" s="57">
        <v>108043.95</v>
      </c>
      <c r="BS69" s="56" t="s">
        <v>7</v>
      </c>
      <c r="BT69" s="57">
        <v>106436.86</v>
      </c>
      <c r="BU69" s="56" t="s">
        <v>7</v>
      </c>
      <c r="BV69" s="57">
        <v>53568.83</v>
      </c>
      <c r="BW69" s="56" t="s">
        <v>7</v>
      </c>
      <c r="BX69" s="57">
        <v>568071.51</v>
      </c>
      <c r="BY69" s="56" t="s">
        <v>7</v>
      </c>
      <c r="BZ69" s="57">
        <v>728077.19</v>
      </c>
      <c r="CA69" s="56" t="s">
        <v>7</v>
      </c>
      <c r="CB69" s="57">
        <v>581.41</v>
      </c>
      <c r="CC69" s="56" t="s">
        <v>7</v>
      </c>
      <c r="CD69" s="57">
        <v>61.53</v>
      </c>
      <c r="CE69" s="56" t="s">
        <v>7</v>
      </c>
      <c r="CF69" s="57">
        <v>-33.979999999999997</v>
      </c>
      <c r="CG69" s="56" t="s">
        <v>7</v>
      </c>
      <c r="CH69" s="57">
        <v>27.56</v>
      </c>
      <c r="CI69" s="56" t="s">
        <v>7</v>
      </c>
      <c r="CJ69" s="57">
        <v>608.97</v>
      </c>
      <c r="CK69" s="56" t="s">
        <v>7</v>
      </c>
      <c r="CL69" s="56">
        <v>0</v>
      </c>
      <c r="CM69" s="56" t="s">
        <v>7</v>
      </c>
      <c r="CN69" s="56">
        <v>0</v>
      </c>
      <c r="CO69" s="56" t="s">
        <v>7</v>
      </c>
      <c r="CP69" s="56">
        <v>0</v>
      </c>
      <c r="CQ69" s="56" t="s">
        <v>7</v>
      </c>
      <c r="CR69" s="58">
        <v>7177.95</v>
      </c>
      <c r="CS69" s="56" t="s">
        <v>7</v>
      </c>
      <c r="CT69" s="57">
        <v>7177.95</v>
      </c>
      <c r="CU69" s="56" t="s">
        <v>7</v>
      </c>
      <c r="CV69" s="57">
        <v>735864.11</v>
      </c>
      <c r="CW69" s="56" t="s">
        <v>7</v>
      </c>
      <c r="CX69" s="57">
        <v>843908.06</v>
      </c>
      <c r="CY69" s="56" t="s">
        <v>7</v>
      </c>
    </row>
    <row r="70" spans="1:103" ht="14.25" x14ac:dyDescent="0.45">
      <c r="A70" s="55" t="s">
        <v>191</v>
      </c>
      <c r="B70" s="55" t="s">
        <v>219</v>
      </c>
      <c r="C70" s="54" t="str">
        <f>'Correspondance tables'!K59</f>
        <v>ISIC 86</v>
      </c>
      <c r="D70" s="54" t="str">
        <f>VLOOKUP(C70, 'Correspondance tables'!$O$3:$P$73, 2, FALSE)</f>
        <v>ISIC 86T88</v>
      </c>
      <c r="E70" s="60">
        <v>70.64</v>
      </c>
      <c r="F70" s="60">
        <v>19.36</v>
      </c>
      <c r="G70" s="60">
        <v>11.51</v>
      </c>
      <c r="H70" s="60">
        <v>58.61</v>
      </c>
      <c r="I70" s="60">
        <v>507.47</v>
      </c>
      <c r="J70" s="60">
        <v>74.09</v>
      </c>
      <c r="K70" s="60">
        <v>25.29</v>
      </c>
      <c r="L70" s="60">
        <v>29.74</v>
      </c>
      <c r="M70" s="60">
        <v>41.01</v>
      </c>
      <c r="N70" s="60">
        <v>82.11</v>
      </c>
      <c r="O70" s="60">
        <v>153.88</v>
      </c>
      <c r="P70" s="60">
        <v>405.18</v>
      </c>
      <c r="Q70" s="60">
        <v>121.54</v>
      </c>
      <c r="R70" s="60">
        <v>60.6</v>
      </c>
      <c r="S70" s="60">
        <v>128.44999999999999</v>
      </c>
      <c r="T70" s="60">
        <v>150.37</v>
      </c>
      <c r="U70" s="60">
        <v>156.55000000000001</v>
      </c>
      <c r="V70" s="60">
        <v>90.03</v>
      </c>
      <c r="W70" s="60">
        <v>184.42</v>
      </c>
      <c r="X70" s="60">
        <v>129.35</v>
      </c>
      <c r="Y70" s="60">
        <v>73.7</v>
      </c>
      <c r="Z70" s="60">
        <v>86.55</v>
      </c>
      <c r="AA70" s="60">
        <v>111.34</v>
      </c>
      <c r="AB70" s="60">
        <v>237.33</v>
      </c>
      <c r="AC70" s="60">
        <v>63.32</v>
      </c>
      <c r="AD70" s="60">
        <v>243.22</v>
      </c>
      <c r="AE70" s="60">
        <v>377.39</v>
      </c>
      <c r="AF70" s="60">
        <v>252.35</v>
      </c>
      <c r="AG70" s="60">
        <v>1414.11</v>
      </c>
      <c r="AH70" s="60">
        <v>595.05999999999995</v>
      </c>
      <c r="AI70" s="60">
        <v>231.21</v>
      </c>
      <c r="AJ70" s="60">
        <v>28.19</v>
      </c>
      <c r="AK70" s="60">
        <v>59.45</v>
      </c>
      <c r="AL70" s="60">
        <v>156.44999999999999</v>
      </c>
      <c r="AM70" s="60">
        <v>28.14</v>
      </c>
      <c r="AN70" s="60">
        <v>763.83</v>
      </c>
      <c r="AO70" s="60">
        <v>111.91</v>
      </c>
      <c r="AP70" s="60">
        <v>48.52</v>
      </c>
      <c r="AQ70" s="60">
        <v>339.47</v>
      </c>
      <c r="AR70" s="60">
        <v>271.55</v>
      </c>
      <c r="AS70" s="60">
        <v>306.7</v>
      </c>
      <c r="AT70" s="60">
        <v>741.76</v>
      </c>
      <c r="AU70" s="60">
        <v>168.05</v>
      </c>
      <c r="AV70" s="60">
        <v>107.57</v>
      </c>
      <c r="AW70" s="60">
        <v>283.06</v>
      </c>
      <c r="AX70" s="60">
        <v>177.69</v>
      </c>
      <c r="AY70" s="60">
        <v>233.21</v>
      </c>
      <c r="AZ70" s="60">
        <v>516.96</v>
      </c>
      <c r="BA70" s="60">
        <v>247.6</v>
      </c>
      <c r="BB70" s="60">
        <v>137.84</v>
      </c>
      <c r="BC70" s="60">
        <v>216.45</v>
      </c>
      <c r="BD70" s="60">
        <v>411.08</v>
      </c>
      <c r="BE70" s="60">
        <v>845.87</v>
      </c>
      <c r="BF70" s="60">
        <v>2783.92</v>
      </c>
      <c r="BG70" s="60">
        <v>893.28</v>
      </c>
      <c r="BH70" s="60">
        <v>44454.74</v>
      </c>
      <c r="BI70" s="60">
        <v>4784.25</v>
      </c>
      <c r="BJ70" s="60">
        <v>121.8</v>
      </c>
      <c r="BK70" s="60">
        <v>347.73</v>
      </c>
      <c r="BL70" s="60">
        <v>204.14</v>
      </c>
      <c r="BM70" s="60">
        <v>17.47</v>
      </c>
      <c r="BN70" s="60">
        <v>89.22</v>
      </c>
      <c r="BO70" s="51">
        <v>0</v>
      </c>
      <c r="BP70" s="53">
        <v>0</v>
      </c>
      <c r="BQ70" s="51" t="s">
        <v>7</v>
      </c>
      <c r="BR70" s="60">
        <v>66083.679999999993</v>
      </c>
      <c r="BS70" s="51" t="s">
        <v>7</v>
      </c>
      <c r="BT70" s="60">
        <v>181720.6</v>
      </c>
      <c r="BU70" s="51" t="s">
        <v>7</v>
      </c>
      <c r="BV70" s="60">
        <v>7682.16</v>
      </c>
      <c r="BW70" s="51" t="s">
        <v>7</v>
      </c>
      <c r="BX70" s="60">
        <v>788399.18</v>
      </c>
      <c r="BY70" s="51" t="s">
        <v>7</v>
      </c>
      <c r="BZ70" s="60">
        <v>977801.93</v>
      </c>
      <c r="CA70" s="51" t="s">
        <v>7</v>
      </c>
      <c r="CB70" s="60">
        <v>33.47</v>
      </c>
      <c r="CC70" s="51" t="s">
        <v>7</v>
      </c>
      <c r="CD70" s="51">
        <v>0</v>
      </c>
      <c r="CE70" s="51" t="s">
        <v>7</v>
      </c>
      <c r="CF70" s="60">
        <v>-0.31</v>
      </c>
      <c r="CG70" s="51" t="s">
        <v>7</v>
      </c>
      <c r="CH70" s="60">
        <v>-0.31</v>
      </c>
      <c r="CI70" s="51" t="s">
        <v>7</v>
      </c>
      <c r="CJ70" s="60">
        <v>33.159999999999997</v>
      </c>
      <c r="CK70" s="51" t="s">
        <v>7</v>
      </c>
      <c r="CL70" s="51">
        <v>0</v>
      </c>
      <c r="CM70" s="51" t="s">
        <v>7</v>
      </c>
      <c r="CN70" s="51">
        <v>0</v>
      </c>
      <c r="CO70" s="51" t="s">
        <v>7</v>
      </c>
      <c r="CP70" s="51">
        <v>0</v>
      </c>
      <c r="CQ70" s="51" t="s">
        <v>7</v>
      </c>
      <c r="CR70" s="61">
        <v>563.16</v>
      </c>
      <c r="CS70" s="51" t="s">
        <v>7</v>
      </c>
      <c r="CT70" s="60">
        <v>563.16</v>
      </c>
      <c r="CU70" s="51" t="s">
        <v>7</v>
      </c>
      <c r="CV70" s="60">
        <v>978398.25</v>
      </c>
      <c r="CW70" s="51" t="s">
        <v>7</v>
      </c>
      <c r="CX70" s="60">
        <v>1044481.93</v>
      </c>
      <c r="CY70" s="51" t="s">
        <v>7</v>
      </c>
    </row>
    <row r="71" spans="1:103" ht="14.25" x14ac:dyDescent="0.45">
      <c r="A71" s="55" t="s">
        <v>191</v>
      </c>
      <c r="B71" s="55" t="s">
        <v>218</v>
      </c>
      <c r="C71" s="54" t="str">
        <f>'Correspondance tables'!K60</f>
        <v>ISIC 87-88</v>
      </c>
      <c r="D71" s="54" t="str">
        <f>VLOOKUP(C71, 'Correspondance tables'!$O$3:$P$73, 2, FALSE)</f>
        <v>ISIC 86T88</v>
      </c>
      <c r="E71" s="57">
        <v>17.13</v>
      </c>
      <c r="F71" s="57">
        <v>3.25</v>
      </c>
      <c r="G71" s="57">
        <v>0.21</v>
      </c>
      <c r="H71" s="57">
        <v>0.32</v>
      </c>
      <c r="I71" s="57">
        <v>1.96</v>
      </c>
      <c r="J71" s="57">
        <v>1.46</v>
      </c>
      <c r="K71" s="57">
        <v>0.1</v>
      </c>
      <c r="L71" s="56">
        <v>0</v>
      </c>
      <c r="M71" s="57">
        <v>0.1</v>
      </c>
      <c r="N71" s="57">
        <v>0.1</v>
      </c>
      <c r="O71" s="57">
        <v>0.42</v>
      </c>
      <c r="P71" s="57">
        <v>1.41</v>
      </c>
      <c r="Q71" s="57">
        <v>2.94</v>
      </c>
      <c r="R71" s="57">
        <v>0.32</v>
      </c>
      <c r="S71" s="57">
        <v>0.73</v>
      </c>
      <c r="T71" s="57">
        <v>0.67</v>
      </c>
      <c r="U71" s="57">
        <v>0.11</v>
      </c>
      <c r="V71" s="57">
        <v>0.36</v>
      </c>
      <c r="W71" s="57">
        <v>0.42</v>
      </c>
      <c r="X71" s="56">
        <v>0</v>
      </c>
      <c r="Y71" s="57">
        <v>2.88</v>
      </c>
      <c r="Z71" s="57">
        <v>4.7699999999999996</v>
      </c>
      <c r="AA71" s="57">
        <v>2.6</v>
      </c>
      <c r="AB71" s="57">
        <v>1.37</v>
      </c>
      <c r="AC71" s="57">
        <v>2.91</v>
      </c>
      <c r="AD71" s="57">
        <v>4.91</v>
      </c>
      <c r="AE71" s="57">
        <v>2.2799999999999998</v>
      </c>
      <c r="AF71" s="57">
        <v>0.21</v>
      </c>
      <c r="AG71" s="57">
        <v>4.72</v>
      </c>
      <c r="AH71" s="57">
        <v>1.34</v>
      </c>
      <c r="AI71" s="57">
        <v>2.1</v>
      </c>
      <c r="AJ71" s="57">
        <v>0.1</v>
      </c>
      <c r="AK71" s="57">
        <v>0.5</v>
      </c>
      <c r="AL71" s="56">
        <v>0</v>
      </c>
      <c r="AM71" s="57">
        <v>0.02</v>
      </c>
      <c r="AN71" s="57">
        <v>29.81</v>
      </c>
      <c r="AO71" s="57">
        <v>0.94</v>
      </c>
      <c r="AP71" s="57">
        <v>0.28000000000000003</v>
      </c>
      <c r="AQ71" s="57">
        <v>1.66</v>
      </c>
      <c r="AR71" s="57">
        <v>0.36</v>
      </c>
      <c r="AS71" s="57">
        <v>38.57</v>
      </c>
      <c r="AT71" s="57">
        <v>2.37</v>
      </c>
      <c r="AU71" s="57">
        <v>3.2</v>
      </c>
      <c r="AV71" s="57">
        <v>15.24</v>
      </c>
      <c r="AW71" s="57">
        <v>11.44</v>
      </c>
      <c r="AX71" s="57">
        <v>0.15</v>
      </c>
      <c r="AY71" s="57">
        <v>11.15</v>
      </c>
      <c r="AZ71" s="57">
        <v>1141.17</v>
      </c>
      <c r="BA71" s="57">
        <v>328.96</v>
      </c>
      <c r="BB71" s="57">
        <v>0.41</v>
      </c>
      <c r="BC71" s="57">
        <v>7.0000000000000007E-2</v>
      </c>
      <c r="BD71" s="57">
        <v>496.32</v>
      </c>
      <c r="BE71" s="57">
        <v>754.84</v>
      </c>
      <c r="BF71" s="57">
        <v>355.88</v>
      </c>
      <c r="BG71" s="57">
        <v>262.44</v>
      </c>
      <c r="BH71" s="57">
        <v>4552.1000000000004</v>
      </c>
      <c r="BI71" s="57">
        <v>14139.16</v>
      </c>
      <c r="BJ71" s="57">
        <v>148.69</v>
      </c>
      <c r="BK71" s="57">
        <v>186.47</v>
      </c>
      <c r="BL71" s="57">
        <v>92.88</v>
      </c>
      <c r="BM71" s="57">
        <v>0.1</v>
      </c>
      <c r="BN71" s="57">
        <v>0.44</v>
      </c>
      <c r="BO71" s="56">
        <v>0</v>
      </c>
      <c r="BP71" s="59">
        <v>0</v>
      </c>
      <c r="BQ71" s="56" t="s">
        <v>7</v>
      </c>
      <c r="BR71" s="57">
        <v>22637.81</v>
      </c>
      <c r="BS71" s="56" t="s">
        <v>7</v>
      </c>
      <c r="BT71" s="57">
        <v>94061.86</v>
      </c>
      <c r="BU71" s="56" t="s">
        <v>7</v>
      </c>
      <c r="BV71" s="57">
        <v>59002.61</v>
      </c>
      <c r="BW71" s="56" t="s">
        <v>7</v>
      </c>
      <c r="BX71" s="57">
        <v>249936.73</v>
      </c>
      <c r="BY71" s="56" t="s">
        <v>7</v>
      </c>
      <c r="BZ71" s="57">
        <v>403001.2</v>
      </c>
      <c r="CA71" s="56" t="s">
        <v>7</v>
      </c>
      <c r="CB71" s="57">
        <v>0.04</v>
      </c>
      <c r="CC71" s="56" t="s">
        <v>7</v>
      </c>
      <c r="CD71" s="56">
        <v>0</v>
      </c>
      <c r="CE71" s="56" t="s">
        <v>7</v>
      </c>
      <c r="CF71" s="57">
        <v>-253.76</v>
      </c>
      <c r="CG71" s="56" t="s">
        <v>7</v>
      </c>
      <c r="CH71" s="57">
        <v>-253.76</v>
      </c>
      <c r="CI71" s="56" t="s">
        <v>7</v>
      </c>
      <c r="CJ71" s="57">
        <v>-253.73</v>
      </c>
      <c r="CK71" s="56" t="s">
        <v>7</v>
      </c>
      <c r="CL71" s="56">
        <v>0</v>
      </c>
      <c r="CM71" s="56" t="s">
        <v>7</v>
      </c>
      <c r="CN71" s="56">
        <v>0</v>
      </c>
      <c r="CO71" s="56" t="s">
        <v>7</v>
      </c>
      <c r="CP71" s="56">
        <v>0</v>
      </c>
      <c r="CQ71" s="56" t="s">
        <v>7</v>
      </c>
      <c r="CR71" s="67">
        <v>96</v>
      </c>
      <c r="CS71" s="56" t="s">
        <v>7</v>
      </c>
      <c r="CT71" s="56">
        <v>96</v>
      </c>
      <c r="CU71" s="56" t="s">
        <v>7</v>
      </c>
      <c r="CV71" s="57">
        <v>402843.48</v>
      </c>
      <c r="CW71" s="56" t="s">
        <v>7</v>
      </c>
      <c r="CX71" s="57">
        <v>425481.29</v>
      </c>
      <c r="CY71" s="56" t="s">
        <v>7</v>
      </c>
    </row>
    <row r="72" spans="1:103" ht="14.25" x14ac:dyDescent="0.45">
      <c r="A72" s="55" t="s">
        <v>191</v>
      </c>
      <c r="B72" s="55" t="s">
        <v>217</v>
      </c>
      <c r="C72" s="54" t="str">
        <f>'Correspondance tables'!K61</f>
        <v>ISIC 90-92</v>
      </c>
      <c r="D72" s="54" t="str">
        <f>VLOOKUP(C72, 'Correspondance tables'!$O$3:$P$73, 2, FALSE)</f>
        <v>ISIC 90T96</v>
      </c>
      <c r="E72" s="60">
        <v>3.08</v>
      </c>
      <c r="F72" s="60">
        <v>1.85</v>
      </c>
      <c r="G72" s="60">
        <v>2.87</v>
      </c>
      <c r="H72" s="60">
        <v>13.72</v>
      </c>
      <c r="I72" s="60">
        <v>511.5</v>
      </c>
      <c r="J72" s="60">
        <v>374.2</v>
      </c>
      <c r="K72" s="60">
        <v>34.32</v>
      </c>
      <c r="L72" s="60">
        <v>42.07</v>
      </c>
      <c r="M72" s="60">
        <v>292.43</v>
      </c>
      <c r="N72" s="60">
        <v>35.85</v>
      </c>
      <c r="O72" s="60">
        <v>59.65</v>
      </c>
      <c r="P72" s="60">
        <v>160.56</v>
      </c>
      <c r="Q72" s="60">
        <v>311.31</v>
      </c>
      <c r="R72" s="60">
        <v>106.33</v>
      </c>
      <c r="S72" s="60">
        <v>57.76</v>
      </c>
      <c r="T72" s="60">
        <v>97.2</v>
      </c>
      <c r="U72" s="60">
        <v>33.700000000000003</v>
      </c>
      <c r="V72" s="60">
        <v>193.01</v>
      </c>
      <c r="W72" s="60">
        <v>82.97</v>
      </c>
      <c r="X72" s="60">
        <v>84.55</v>
      </c>
      <c r="Y72" s="60">
        <v>24.57</v>
      </c>
      <c r="Z72" s="60">
        <v>110.27</v>
      </c>
      <c r="AA72" s="60">
        <v>111.45</v>
      </c>
      <c r="AB72" s="60">
        <v>169.64</v>
      </c>
      <c r="AC72" s="60">
        <v>5.99</v>
      </c>
      <c r="AD72" s="60">
        <v>83.6</v>
      </c>
      <c r="AE72" s="60">
        <v>316.89999999999998</v>
      </c>
      <c r="AF72" s="60">
        <v>229.28</v>
      </c>
      <c r="AG72" s="60">
        <v>334.62</v>
      </c>
      <c r="AH72" s="60">
        <v>125.44</v>
      </c>
      <c r="AI72" s="60">
        <v>27.32</v>
      </c>
      <c r="AJ72" s="60">
        <v>40.01</v>
      </c>
      <c r="AK72" s="60">
        <v>32.840000000000003</v>
      </c>
      <c r="AL72" s="60">
        <v>45.26</v>
      </c>
      <c r="AM72" s="60">
        <v>24.16</v>
      </c>
      <c r="AN72" s="60">
        <v>1778.59</v>
      </c>
      <c r="AO72" s="60">
        <v>2291.7199999999998</v>
      </c>
      <c r="AP72" s="60">
        <v>3668.88</v>
      </c>
      <c r="AQ72" s="60">
        <v>246.06</v>
      </c>
      <c r="AR72" s="60">
        <v>155.46</v>
      </c>
      <c r="AS72" s="60">
        <v>974.69</v>
      </c>
      <c r="AT72" s="60">
        <v>65.209999999999994</v>
      </c>
      <c r="AU72" s="60">
        <v>29.74</v>
      </c>
      <c r="AV72" s="60">
        <v>432.63</v>
      </c>
      <c r="AW72" s="60">
        <v>505.82</v>
      </c>
      <c r="AX72" s="60">
        <v>186.33</v>
      </c>
      <c r="AY72" s="60">
        <v>207.05</v>
      </c>
      <c r="AZ72" s="60">
        <v>198.31</v>
      </c>
      <c r="BA72" s="60">
        <v>226.37</v>
      </c>
      <c r="BB72" s="60">
        <v>123.75</v>
      </c>
      <c r="BC72" s="60">
        <v>54.62</v>
      </c>
      <c r="BD72" s="60">
        <v>321.07</v>
      </c>
      <c r="BE72" s="60">
        <v>726.29</v>
      </c>
      <c r="BF72" s="60">
        <v>1732.52</v>
      </c>
      <c r="BG72" s="60">
        <v>1073.8</v>
      </c>
      <c r="BH72" s="60">
        <v>166.67</v>
      </c>
      <c r="BI72" s="60">
        <v>304.02</v>
      </c>
      <c r="BJ72" s="60">
        <v>19070.89</v>
      </c>
      <c r="BK72" s="60">
        <v>2922.9</v>
      </c>
      <c r="BL72" s="60">
        <v>693.41</v>
      </c>
      <c r="BM72" s="60">
        <v>4.41</v>
      </c>
      <c r="BN72" s="60">
        <v>38.380000000000003</v>
      </c>
      <c r="BO72" s="51">
        <v>0</v>
      </c>
      <c r="BP72" s="53">
        <v>0</v>
      </c>
      <c r="BQ72" s="51" t="s">
        <v>7</v>
      </c>
      <c r="BR72" s="60">
        <v>42379.87</v>
      </c>
      <c r="BS72" s="51" t="s">
        <v>7</v>
      </c>
      <c r="BT72" s="60">
        <v>97236.12</v>
      </c>
      <c r="BU72" s="51" t="s">
        <v>7</v>
      </c>
      <c r="BV72" s="60">
        <v>7596.9</v>
      </c>
      <c r="BW72" s="51" t="s">
        <v>7</v>
      </c>
      <c r="BX72" s="60">
        <v>42788.88</v>
      </c>
      <c r="BY72" s="51" t="s">
        <v>7</v>
      </c>
      <c r="BZ72" s="60">
        <v>147621.9</v>
      </c>
      <c r="CA72" s="51" t="s">
        <v>7</v>
      </c>
      <c r="CB72" s="60">
        <v>3752.42</v>
      </c>
      <c r="CC72" s="51" t="s">
        <v>7</v>
      </c>
      <c r="CD72" s="60">
        <v>1437.06</v>
      </c>
      <c r="CE72" s="51" t="s">
        <v>7</v>
      </c>
      <c r="CF72" s="60">
        <v>2132.15</v>
      </c>
      <c r="CG72" s="51" t="s">
        <v>7</v>
      </c>
      <c r="CH72" s="60">
        <v>3569.21</v>
      </c>
      <c r="CI72" s="51" t="s">
        <v>7</v>
      </c>
      <c r="CJ72" s="60">
        <v>7321.63</v>
      </c>
      <c r="CK72" s="51" t="s">
        <v>7</v>
      </c>
      <c r="CL72" s="51">
        <v>0</v>
      </c>
      <c r="CM72" s="51" t="s">
        <v>7</v>
      </c>
      <c r="CN72" s="51">
        <v>0</v>
      </c>
      <c r="CO72" s="51" t="s">
        <v>7</v>
      </c>
      <c r="CP72" s="51">
        <v>0</v>
      </c>
      <c r="CQ72" s="51" t="s">
        <v>7</v>
      </c>
      <c r="CR72" s="61">
        <v>12760.55</v>
      </c>
      <c r="CS72" s="51" t="s">
        <v>7</v>
      </c>
      <c r="CT72" s="60">
        <v>12760.55</v>
      </c>
      <c r="CU72" s="51" t="s">
        <v>7</v>
      </c>
      <c r="CV72" s="60">
        <v>167704.07999999999</v>
      </c>
      <c r="CW72" s="51" t="s">
        <v>7</v>
      </c>
      <c r="CX72" s="60">
        <v>210083.95</v>
      </c>
      <c r="CY72" s="51" t="s">
        <v>7</v>
      </c>
    </row>
    <row r="73" spans="1:103" ht="14.25" x14ac:dyDescent="0.45">
      <c r="A73" s="55" t="s">
        <v>191</v>
      </c>
      <c r="B73" s="55" t="s">
        <v>216</v>
      </c>
      <c r="C73" s="54" t="str">
        <f>'Correspondance tables'!K62</f>
        <v>ISIC 93</v>
      </c>
      <c r="D73" s="54" t="str">
        <f>VLOOKUP(C73, 'Correspondance tables'!$O$3:$P$73, 2, FALSE)</f>
        <v>ISIC 90T96</v>
      </c>
      <c r="E73" s="57">
        <v>23.19</v>
      </c>
      <c r="F73" s="57">
        <v>5.44</v>
      </c>
      <c r="G73" s="57">
        <v>1.73</v>
      </c>
      <c r="H73" s="57">
        <v>22.47</v>
      </c>
      <c r="I73" s="57">
        <v>837.23</v>
      </c>
      <c r="J73" s="57">
        <v>271.99</v>
      </c>
      <c r="K73" s="57">
        <v>32.479999999999997</v>
      </c>
      <c r="L73" s="57">
        <v>38.65</v>
      </c>
      <c r="M73" s="57">
        <v>178.54</v>
      </c>
      <c r="N73" s="57">
        <v>83.08</v>
      </c>
      <c r="O73" s="57">
        <v>126.96</v>
      </c>
      <c r="P73" s="57">
        <v>160.83000000000001</v>
      </c>
      <c r="Q73" s="57">
        <v>252.09</v>
      </c>
      <c r="R73" s="57">
        <v>98.32</v>
      </c>
      <c r="S73" s="57">
        <v>96.05</v>
      </c>
      <c r="T73" s="57">
        <v>119.17</v>
      </c>
      <c r="U73" s="57">
        <v>66.73</v>
      </c>
      <c r="V73" s="57">
        <v>146.83000000000001</v>
      </c>
      <c r="W73" s="57">
        <v>176.07</v>
      </c>
      <c r="X73" s="57">
        <v>159.38999999999999</v>
      </c>
      <c r="Y73" s="57">
        <v>133.6</v>
      </c>
      <c r="Z73" s="57">
        <v>169.26</v>
      </c>
      <c r="AA73" s="57">
        <v>129.33000000000001</v>
      </c>
      <c r="AB73" s="57">
        <v>221.66</v>
      </c>
      <c r="AC73" s="57">
        <v>29.94</v>
      </c>
      <c r="AD73" s="57">
        <v>103.29</v>
      </c>
      <c r="AE73" s="57">
        <v>301.17</v>
      </c>
      <c r="AF73" s="57">
        <v>278.76</v>
      </c>
      <c r="AG73" s="57">
        <v>1386.49</v>
      </c>
      <c r="AH73" s="57">
        <v>580.33000000000004</v>
      </c>
      <c r="AI73" s="57">
        <v>159.25</v>
      </c>
      <c r="AJ73" s="56">
        <v>97</v>
      </c>
      <c r="AK73" s="57">
        <v>44.09</v>
      </c>
      <c r="AL73" s="57">
        <v>161.78</v>
      </c>
      <c r="AM73" s="57">
        <v>56.83</v>
      </c>
      <c r="AN73" s="57">
        <v>864.79</v>
      </c>
      <c r="AO73" s="57">
        <v>218.68</v>
      </c>
      <c r="AP73" s="57">
        <v>729.34</v>
      </c>
      <c r="AQ73" s="57">
        <v>385.97</v>
      </c>
      <c r="AR73" s="57">
        <v>331.8</v>
      </c>
      <c r="AS73" s="57">
        <v>650.15</v>
      </c>
      <c r="AT73" s="57">
        <v>260.99</v>
      </c>
      <c r="AU73" s="57">
        <v>48.49</v>
      </c>
      <c r="AV73" s="57">
        <v>329.05</v>
      </c>
      <c r="AW73" s="57">
        <v>672.55</v>
      </c>
      <c r="AX73" s="57">
        <v>243.8</v>
      </c>
      <c r="AY73" s="57">
        <v>99.82</v>
      </c>
      <c r="AZ73" s="57">
        <v>213.07</v>
      </c>
      <c r="BA73" s="57">
        <v>129.41999999999999</v>
      </c>
      <c r="BB73" s="57">
        <v>282.25</v>
      </c>
      <c r="BC73" s="57">
        <v>56.87</v>
      </c>
      <c r="BD73" s="57">
        <v>451.63</v>
      </c>
      <c r="BE73" s="57">
        <v>1126.8399999999999</v>
      </c>
      <c r="BF73" s="57">
        <v>4012.02</v>
      </c>
      <c r="BG73" s="57">
        <v>913.58</v>
      </c>
      <c r="BH73" s="57">
        <v>419.64</v>
      </c>
      <c r="BI73" s="57">
        <v>389.22</v>
      </c>
      <c r="BJ73" s="57">
        <v>2734.19</v>
      </c>
      <c r="BK73" s="57">
        <v>8615.5300000000007</v>
      </c>
      <c r="BL73" s="57">
        <v>1108.8699999999999</v>
      </c>
      <c r="BM73" s="57">
        <v>43.8</v>
      </c>
      <c r="BN73" s="57">
        <v>462.76</v>
      </c>
      <c r="BO73" s="56">
        <v>0</v>
      </c>
      <c r="BP73" s="59">
        <v>0</v>
      </c>
      <c r="BQ73" s="56" t="s">
        <v>7</v>
      </c>
      <c r="BR73" s="57">
        <v>32545.11</v>
      </c>
      <c r="BS73" s="56" t="s">
        <v>7</v>
      </c>
      <c r="BT73" s="57">
        <v>57843.69</v>
      </c>
      <c r="BU73" s="56" t="s">
        <v>7</v>
      </c>
      <c r="BV73" s="57">
        <v>12687.07</v>
      </c>
      <c r="BW73" s="56" t="s">
        <v>7</v>
      </c>
      <c r="BX73" s="57">
        <v>24986.84</v>
      </c>
      <c r="BY73" s="56" t="s">
        <v>7</v>
      </c>
      <c r="BZ73" s="57">
        <v>95517.6</v>
      </c>
      <c r="CA73" s="56" t="s">
        <v>7</v>
      </c>
      <c r="CB73" s="57">
        <v>0.35</v>
      </c>
      <c r="CC73" s="56" t="s">
        <v>7</v>
      </c>
      <c r="CD73" s="56">
        <v>0</v>
      </c>
      <c r="CE73" s="56" t="s">
        <v>7</v>
      </c>
      <c r="CF73" s="57">
        <v>1.91</v>
      </c>
      <c r="CG73" s="56" t="s">
        <v>7</v>
      </c>
      <c r="CH73" s="57">
        <v>1.91</v>
      </c>
      <c r="CI73" s="56" t="s">
        <v>7</v>
      </c>
      <c r="CJ73" s="57">
        <v>2.25</v>
      </c>
      <c r="CK73" s="56" t="s">
        <v>7</v>
      </c>
      <c r="CL73" s="56">
        <v>0</v>
      </c>
      <c r="CM73" s="56" t="s">
        <v>7</v>
      </c>
      <c r="CN73" s="56">
        <v>0</v>
      </c>
      <c r="CO73" s="56" t="s">
        <v>7</v>
      </c>
      <c r="CP73" s="56">
        <v>0</v>
      </c>
      <c r="CQ73" s="56" t="s">
        <v>7</v>
      </c>
      <c r="CR73" s="58">
        <v>825.26</v>
      </c>
      <c r="CS73" s="56" t="s">
        <v>7</v>
      </c>
      <c r="CT73" s="57">
        <v>825.26</v>
      </c>
      <c r="CU73" s="56" t="s">
        <v>7</v>
      </c>
      <c r="CV73" s="57">
        <v>96345.12</v>
      </c>
      <c r="CW73" s="56" t="s">
        <v>7</v>
      </c>
      <c r="CX73" s="57">
        <v>128890.23</v>
      </c>
      <c r="CY73" s="56" t="s">
        <v>7</v>
      </c>
    </row>
    <row r="74" spans="1:103" ht="14.25" x14ac:dyDescent="0.45">
      <c r="A74" s="55" t="s">
        <v>191</v>
      </c>
      <c r="B74" s="55" t="s">
        <v>215</v>
      </c>
      <c r="C74" s="54" t="str">
        <f>'Correspondance tables'!K63</f>
        <v>ISIC 94</v>
      </c>
      <c r="D74" s="54" t="str">
        <f>VLOOKUP(C74, 'Correspondance tables'!$O$3:$P$73, 2, FALSE)</f>
        <v>ISIC 90T96</v>
      </c>
      <c r="E74" s="60">
        <v>551.76</v>
      </c>
      <c r="F74" s="60">
        <v>38.36</v>
      </c>
      <c r="G74" s="60">
        <v>35.11</v>
      </c>
      <c r="H74" s="60">
        <v>78.739999999999995</v>
      </c>
      <c r="I74" s="60">
        <v>883.43</v>
      </c>
      <c r="J74" s="60">
        <v>170.82</v>
      </c>
      <c r="K74" s="60">
        <v>69.540000000000006</v>
      </c>
      <c r="L74" s="60">
        <v>104.77</v>
      </c>
      <c r="M74" s="60">
        <v>106.07</v>
      </c>
      <c r="N74" s="51">
        <v>326</v>
      </c>
      <c r="O74" s="60">
        <v>578.35</v>
      </c>
      <c r="P74" s="60">
        <v>216.01</v>
      </c>
      <c r="Q74" s="60">
        <v>189.12</v>
      </c>
      <c r="R74" s="60">
        <v>214.89</v>
      </c>
      <c r="S74" s="60">
        <v>411.33</v>
      </c>
      <c r="T74" s="60">
        <v>273.45999999999998</v>
      </c>
      <c r="U74" s="60">
        <v>172.78</v>
      </c>
      <c r="V74" s="60">
        <v>191.23</v>
      </c>
      <c r="W74" s="60">
        <v>336.62</v>
      </c>
      <c r="X74" s="60">
        <v>267.38</v>
      </c>
      <c r="Y74" s="60">
        <v>111.11</v>
      </c>
      <c r="Z74" s="60">
        <v>205.9</v>
      </c>
      <c r="AA74" s="60">
        <v>136.68</v>
      </c>
      <c r="AB74" s="60">
        <v>945.69</v>
      </c>
      <c r="AC74" s="60">
        <v>110.82</v>
      </c>
      <c r="AD74" s="60">
        <v>390.02</v>
      </c>
      <c r="AE74" s="60">
        <v>1138.31</v>
      </c>
      <c r="AF74" s="60">
        <v>574.54</v>
      </c>
      <c r="AG74" s="60">
        <v>1551.65</v>
      </c>
      <c r="AH74" s="60">
        <v>1564.96</v>
      </c>
      <c r="AI74" s="60">
        <v>513.94000000000005</v>
      </c>
      <c r="AJ74" s="60">
        <v>101.11</v>
      </c>
      <c r="AK74" s="60">
        <v>36.04</v>
      </c>
      <c r="AL74" s="60">
        <v>733.89</v>
      </c>
      <c r="AM74" s="60">
        <v>76.290000000000006</v>
      </c>
      <c r="AN74" s="60">
        <v>547.08000000000004</v>
      </c>
      <c r="AO74" s="60">
        <v>223.2</v>
      </c>
      <c r="AP74" s="60">
        <v>306.05</v>
      </c>
      <c r="AQ74" s="60">
        <v>345.98</v>
      </c>
      <c r="AR74" s="60">
        <v>547.74</v>
      </c>
      <c r="AS74" s="60">
        <v>1304.19</v>
      </c>
      <c r="AT74" s="60">
        <v>442.95</v>
      </c>
      <c r="AU74" s="60">
        <v>374.16</v>
      </c>
      <c r="AV74" s="60">
        <v>356.55</v>
      </c>
      <c r="AW74" s="60">
        <v>1378.28</v>
      </c>
      <c r="AX74" s="60">
        <v>637.02</v>
      </c>
      <c r="AY74" s="60">
        <v>275.17</v>
      </c>
      <c r="AZ74" s="60">
        <v>417.29</v>
      </c>
      <c r="BA74" s="60">
        <v>381.17</v>
      </c>
      <c r="BB74" s="60">
        <v>205.41</v>
      </c>
      <c r="BC74" s="60">
        <v>393.23</v>
      </c>
      <c r="BD74" s="60">
        <v>108.42</v>
      </c>
      <c r="BE74" s="60">
        <v>877.67</v>
      </c>
      <c r="BF74" s="60">
        <v>774.29</v>
      </c>
      <c r="BG74" s="60">
        <v>748.74</v>
      </c>
      <c r="BH74" s="60">
        <v>1627.82</v>
      </c>
      <c r="BI74" s="60">
        <v>581.6</v>
      </c>
      <c r="BJ74" s="60">
        <v>300.27999999999997</v>
      </c>
      <c r="BK74" s="60">
        <v>284.52</v>
      </c>
      <c r="BL74" s="60">
        <v>2457.23</v>
      </c>
      <c r="BM74" s="60">
        <v>32.67</v>
      </c>
      <c r="BN74" s="60">
        <v>299.35000000000002</v>
      </c>
      <c r="BO74" s="51">
        <v>0</v>
      </c>
      <c r="BP74" s="53">
        <v>0</v>
      </c>
      <c r="BQ74" s="51" t="s">
        <v>7</v>
      </c>
      <c r="BR74" s="60">
        <v>29634.78</v>
      </c>
      <c r="BS74" s="51" t="s">
        <v>7</v>
      </c>
      <c r="BT74" s="60">
        <v>15643.81</v>
      </c>
      <c r="BU74" s="51" t="s">
        <v>7</v>
      </c>
      <c r="BV74" s="60">
        <v>70958.880000000005</v>
      </c>
      <c r="BW74" s="51" t="s">
        <v>7</v>
      </c>
      <c r="BX74" s="60">
        <v>10528.55</v>
      </c>
      <c r="BY74" s="51" t="s">
        <v>7</v>
      </c>
      <c r="BZ74" s="60">
        <v>97131.24</v>
      </c>
      <c r="CA74" s="51" t="s">
        <v>7</v>
      </c>
      <c r="CB74" s="60">
        <v>7.0000000000000007E-2</v>
      </c>
      <c r="CC74" s="51" t="s">
        <v>7</v>
      </c>
      <c r="CD74" s="51">
        <v>0</v>
      </c>
      <c r="CE74" s="51" t="s">
        <v>7</v>
      </c>
      <c r="CF74" s="51">
        <v>0</v>
      </c>
      <c r="CG74" s="51" t="s">
        <v>7</v>
      </c>
      <c r="CH74" s="51">
        <v>0</v>
      </c>
      <c r="CI74" s="51" t="s">
        <v>7</v>
      </c>
      <c r="CJ74" s="60">
        <v>7.0000000000000007E-2</v>
      </c>
      <c r="CK74" s="51" t="s">
        <v>7</v>
      </c>
      <c r="CL74" s="51">
        <v>0</v>
      </c>
      <c r="CM74" s="51" t="s">
        <v>7</v>
      </c>
      <c r="CN74" s="51">
        <v>0</v>
      </c>
      <c r="CO74" s="51" t="s">
        <v>7</v>
      </c>
      <c r="CP74" s="51">
        <v>0</v>
      </c>
      <c r="CQ74" s="51" t="s">
        <v>7</v>
      </c>
      <c r="CR74" s="61">
        <v>164.5</v>
      </c>
      <c r="CS74" s="51" t="s">
        <v>7</v>
      </c>
      <c r="CT74" s="60">
        <v>164.5</v>
      </c>
      <c r="CU74" s="51" t="s">
        <v>7</v>
      </c>
      <c r="CV74" s="60">
        <v>97295.81</v>
      </c>
      <c r="CW74" s="51" t="s">
        <v>7</v>
      </c>
      <c r="CX74" s="60">
        <v>126930.59</v>
      </c>
      <c r="CY74" s="51" t="s">
        <v>7</v>
      </c>
    </row>
    <row r="75" spans="1:103" ht="14.25" x14ac:dyDescent="0.45">
      <c r="A75" s="55" t="s">
        <v>191</v>
      </c>
      <c r="B75" s="55" t="s">
        <v>214</v>
      </c>
      <c r="C75" s="54" t="str">
        <f>'Correspondance tables'!K64</f>
        <v>ISIC 95</v>
      </c>
      <c r="D75" s="54" t="str">
        <f>VLOOKUP(C75, 'Correspondance tables'!$O$3:$P$73, 2, FALSE)</f>
        <v>ISIC 90T96</v>
      </c>
      <c r="E75" s="57">
        <v>27.54</v>
      </c>
      <c r="F75" s="57">
        <v>38.700000000000003</v>
      </c>
      <c r="G75" s="57">
        <v>55.87</v>
      </c>
      <c r="H75" s="57">
        <v>35.31</v>
      </c>
      <c r="I75" s="57">
        <v>500.39</v>
      </c>
      <c r="J75" s="57">
        <v>121.46</v>
      </c>
      <c r="K75" s="57">
        <v>72.349999999999994</v>
      </c>
      <c r="L75" s="57">
        <v>69.319999999999993</v>
      </c>
      <c r="M75" s="57">
        <v>64.319999999999993</v>
      </c>
      <c r="N75" s="57">
        <v>135.08000000000001</v>
      </c>
      <c r="O75" s="57">
        <v>151.01</v>
      </c>
      <c r="P75" s="57">
        <v>87.29</v>
      </c>
      <c r="Q75" s="57">
        <v>131.84</v>
      </c>
      <c r="R75" s="57">
        <v>131.35</v>
      </c>
      <c r="S75" s="57">
        <v>135.19</v>
      </c>
      <c r="T75" s="57">
        <v>121.97</v>
      </c>
      <c r="U75" s="57">
        <v>247.71</v>
      </c>
      <c r="V75" s="57">
        <v>236.84</v>
      </c>
      <c r="W75" s="57">
        <v>329.16</v>
      </c>
      <c r="X75" s="57">
        <v>561.96</v>
      </c>
      <c r="Y75" s="57">
        <v>132.87</v>
      </c>
      <c r="Z75" s="57">
        <v>366.19</v>
      </c>
      <c r="AA75" s="57">
        <v>280.39</v>
      </c>
      <c r="AB75" s="57">
        <v>229.4</v>
      </c>
      <c r="AC75" s="57">
        <v>73.930000000000007</v>
      </c>
      <c r="AD75" s="57">
        <v>124.31</v>
      </c>
      <c r="AE75" s="57">
        <v>359.58</v>
      </c>
      <c r="AF75" s="57">
        <v>101.52</v>
      </c>
      <c r="AG75" s="57">
        <v>1000.02</v>
      </c>
      <c r="AH75" s="57">
        <v>788.69</v>
      </c>
      <c r="AI75" s="57">
        <v>246.26</v>
      </c>
      <c r="AJ75" s="57">
        <v>59.7</v>
      </c>
      <c r="AK75" s="57">
        <v>126.93</v>
      </c>
      <c r="AL75" s="57">
        <v>191.64</v>
      </c>
      <c r="AM75" s="57">
        <v>43.92</v>
      </c>
      <c r="AN75" s="57">
        <v>393.55</v>
      </c>
      <c r="AO75" s="57">
        <v>76.260000000000005</v>
      </c>
      <c r="AP75" s="57">
        <v>340.54</v>
      </c>
      <c r="AQ75" s="57">
        <v>421.1</v>
      </c>
      <c r="AR75" s="57">
        <v>694.77</v>
      </c>
      <c r="AS75" s="57">
        <v>821.7</v>
      </c>
      <c r="AT75" s="57">
        <v>223.68</v>
      </c>
      <c r="AU75" s="57">
        <v>190.27</v>
      </c>
      <c r="AV75" s="57">
        <v>324.08999999999997</v>
      </c>
      <c r="AW75" s="57">
        <v>709.83</v>
      </c>
      <c r="AX75" s="57">
        <v>169.16</v>
      </c>
      <c r="AY75" s="57">
        <v>145.16999999999999</v>
      </c>
      <c r="AZ75" s="57">
        <v>100.43</v>
      </c>
      <c r="BA75" s="57">
        <v>103.93</v>
      </c>
      <c r="BB75" s="57">
        <v>145.38999999999999</v>
      </c>
      <c r="BC75" s="57">
        <v>26.54</v>
      </c>
      <c r="BD75" s="57">
        <v>73.58</v>
      </c>
      <c r="BE75" s="57">
        <v>219.71</v>
      </c>
      <c r="BF75" s="57">
        <v>2594.9299999999998</v>
      </c>
      <c r="BG75" s="57">
        <v>545.72</v>
      </c>
      <c r="BH75" s="57">
        <v>1134.8</v>
      </c>
      <c r="BI75" s="57">
        <v>354.3</v>
      </c>
      <c r="BJ75" s="57">
        <v>138.75</v>
      </c>
      <c r="BK75" s="57">
        <v>83.11</v>
      </c>
      <c r="BL75" s="57">
        <v>89.75</v>
      </c>
      <c r="BM75" s="57">
        <v>1246.32</v>
      </c>
      <c r="BN75" s="57">
        <v>61.07</v>
      </c>
      <c r="BO75" s="56">
        <v>0</v>
      </c>
      <c r="BP75" s="59">
        <v>0</v>
      </c>
      <c r="BQ75" s="56" t="s">
        <v>7</v>
      </c>
      <c r="BR75" s="57">
        <v>18808.5</v>
      </c>
      <c r="BS75" s="56" t="s">
        <v>7</v>
      </c>
      <c r="BT75" s="57">
        <v>15056.89</v>
      </c>
      <c r="BU75" s="56" t="s">
        <v>7</v>
      </c>
      <c r="BV75" s="57">
        <v>187.64</v>
      </c>
      <c r="BW75" s="56" t="s">
        <v>7</v>
      </c>
      <c r="BX75" s="56">
        <v>0</v>
      </c>
      <c r="BY75" s="56" t="s">
        <v>7</v>
      </c>
      <c r="BZ75" s="57">
        <v>15244.52</v>
      </c>
      <c r="CA75" s="56" t="s">
        <v>7</v>
      </c>
      <c r="CB75" s="56">
        <v>2168</v>
      </c>
      <c r="CC75" s="56" t="s">
        <v>7</v>
      </c>
      <c r="CD75" s="56">
        <v>0</v>
      </c>
      <c r="CE75" s="56" t="s">
        <v>7</v>
      </c>
      <c r="CF75" s="57">
        <v>179.76</v>
      </c>
      <c r="CG75" s="56" t="s">
        <v>7</v>
      </c>
      <c r="CH75" s="57">
        <v>179.76</v>
      </c>
      <c r="CI75" s="56" t="s">
        <v>7</v>
      </c>
      <c r="CJ75" s="57">
        <v>2347.7600000000002</v>
      </c>
      <c r="CK75" s="56" t="s">
        <v>7</v>
      </c>
      <c r="CL75" s="56">
        <v>0</v>
      </c>
      <c r="CM75" s="56" t="s">
        <v>7</v>
      </c>
      <c r="CN75" s="56">
        <v>0</v>
      </c>
      <c r="CO75" s="56" t="s">
        <v>7</v>
      </c>
      <c r="CP75" s="56">
        <v>0</v>
      </c>
      <c r="CQ75" s="56" t="s">
        <v>7</v>
      </c>
      <c r="CR75" s="58">
        <v>735.07</v>
      </c>
      <c r="CS75" s="56" t="s">
        <v>7</v>
      </c>
      <c r="CT75" s="57">
        <v>735.07</v>
      </c>
      <c r="CU75" s="56" t="s">
        <v>7</v>
      </c>
      <c r="CV75" s="57">
        <v>18327.36</v>
      </c>
      <c r="CW75" s="56" t="s">
        <v>7</v>
      </c>
      <c r="CX75" s="57">
        <v>37135.85</v>
      </c>
      <c r="CY75" s="56" t="s">
        <v>7</v>
      </c>
    </row>
    <row r="76" spans="1:103" ht="14.25" customHeight="1" x14ac:dyDescent="0.45">
      <c r="A76" s="79" t="s">
        <v>191</v>
      </c>
      <c r="B76" s="79" t="s">
        <v>213</v>
      </c>
      <c r="C76" s="54" t="str">
        <f>'Correspondance tables'!K65</f>
        <v>ISIC 96</v>
      </c>
      <c r="D76" s="54" t="str">
        <f>VLOOKUP(C76, 'Correspondance tables'!$O$3:$P$73, 2, FALSE)</f>
        <v>ISIC 90T96</v>
      </c>
      <c r="E76" s="60">
        <v>58.6</v>
      </c>
      <c r="F76" s="60">
        <v>6.23</v>
      </c>
      <c r="G76" s="60">
        <v>47.72</v>
      </c>
      <c r="H76" s="60">
        <v>67.39</v>
      </c>
      <c r="I76" s="60">
        <v>464.29</v>
      </c>
      <c r="J76" s="60">
        <v>120.96</v>
      </c>
      <c r="K76" s="60">
        <v>25.94</v>
      </c>
      <c r="L76" s="60">
        <v>59.72</v>
      </c>
      <c r="M76" s="60">
        <v>67.86</v>
      </c>
      <c r="N76" s="60">
        <v>88.47</v>
      </c>
      <c r="O76" s="60">
        <v>263.5</v>
      </c>
      <c r="P76" s="60">
        <v>129.72999999999999</v>
      </c>
      <c r="Q76" s="60">
        <v>107.28</v>
      </c>
      <c r="R76" s="60">
        <v>92.09</v>
      </c>
      <c r="S76" s="60">
        <v>142.16</v>
      </c>
      <c r="T76" s="60">
        <v>147.88999999999999</v>
      </c>
      <c r="U76" s="60">
        <v>182.18</v>
      </c>
      <c r="V76" s="60">
        <v>130.82</v>
      </c>
      <c r="W76" s="60">
        <v>222.23</v>
      </c>
      <c r="X76" s="60">
        <v>178.72</v>
      </c>
      <c r="Y76" s="60">
        <v>67.959999999999994</v>
      </c>
      <c r="Z76" s="60">
        <v>276.83</v>
      </c>
      <c r="AA76" s="60">
        <v>71.09</v>
      </c>
      <c r="AB76" s="60">
        <v>354.37</v>
      </c>
      <c r="AC76" s="60">
        <v>69.739999999999995</v>
      </c>
      <c r="AD76" s="60">
        <v>604.70000000000005</v>
      </c>
      <c r="AE76" s="60">
        <v>556.79</v>
      </c>
      <c r="AF76" s="60">
        <v>155.53</v>
      </c>
      <c r="AG76" s="60">
        <v>629.32000000000005</v>
      </c>
      <c r="AH76" s="60">
        <v>575.97</v>
      </c>
      <c r="AI76" s="60">
        <v>784.96</v>
      </c>
      <c r="AJ76" s="60">
        <v>86.79</v>
      </c>
      <c r="AK76" s="60">
        <v>104.27</v>
      </c>
      <c r="AL76" s="60">
        <v>268.51</v>
      </c>
      <c r="AM76" s="60">
        <v>61.28</v>
      </c>
      <c r="AN76" s="60">
        <v>2216.23</v>
      </c>
      <c r="AO76" s="60">
        <v>76.319999999999993</v>
      </c>
      <c r="AP76" s="60">
        <v>704.93</v>
      </c>
      <c r="AQ76" s="60">
        <v>326.52</v>
      </c>
      <c r="AR76" s="60">
        <v>446.01</v>
      </c>
      <c r="AS76" s="60">
        <v>654.02</v>
      </c>
      <c r="AT76" s="60">
        <v>184.49</v>
      </c>
      <c r="AU76" s="60">
        <v>54.51</v>
      </c>
      <c r="AV76" s="60">
        <v>218.06</v>
      </c>
      <c r="AW76" s="60">
        <v>1694.78</v>
      </c>
      <c r="AX76" s="60">
        <v>444.11</v>
      </c>
      <c r="AY76" s="60">
        <v>158.13</v>
      </c>
      <c r="AZ76" s="60">
        <v>514.12</v>
      </c>
      <c r="BA76" s="60">
        <v>415.51</v>
      </c>
      <c r="BB76" s="60">
        <v>1036.22</v>
      </c>
      <c r="BC76" s="60">
        <v>256.02</v>
      </c>
      <c r="BD76" s="60">
        <v>652.42999999999995</v>
      </c>
      <c r="BE76" s="60">
        <v>1160.43</v>
      </c>
      <c r="BF76" s="60">
        <v>1495.25</v>
      </c>
      <c r="BG76" s="60">
        <v>499.65</v>
      </c>
      <c r="BH76" s="60">
        <v>4266.93</v>
      </c>
      <c r="BI76" s="60">
        <v>1265.5</v>
      </c>
      <c r="BJ76" s="60">
        <v>438.4</v>
      </c>
      <c r="BK76" s="60">
        <v>569.84</v>
      </c>
      <c r="BL76" s="60">
        <v>345.3</v>
      </c>
      <c r="BM76" s="60">
        <v>8.85</v>
      </c>
      <c r="BN76" s="60">
        <v>9298.5300000000007</v>
      </c>
      <c r="BO76" s="51">
        <v>0</v>
      </c>
      <c r="BP76" s="53">
        <v>0</v>
      </c>
      <c r="BQ76" s="51" t="s">
        <v>7</v>
      </c>
      <c r="BR76" s="60">
        <v>36672.97</v>
      </c>
      <c r="BS76" s="51" t="s">
        <v>7</v>
      </c>
      <c r="BT76" s="60">
        <v>145242.14000000001</v>
      </c>
      <c r="BU76" s="51" t="s">
        <v>7</v>
      </c>
      <c r="BV76" s="60">
        <v>17.95</v>
      </c>
      <c r="BW76" s="51" t="s">
        <v>7</v>
      </c>
      <c r="BX76" s="60">
        <v>491.16</v>
      </c>
      <c r="BY76" s="51" t="s">
        <v>7</v>
      </c>
      <c r="BZ76" s="60">
        <v>145751.26</v>
      </c>
      <c r="CA76" s="51" t="s">
        <v>7</v>
      </c>
      <c r="CB76" s="60">
        <v>8.24</v>
      </c>
      <c r="CC76" s="51" t="s">
        <v>7</v>
      </c>
      <c r="CD76" s="51">
        <v>0</v>
      </c>
      <c r="CE76" s="51" t="s">
        <v>7</v>
      </c>
      <c r="CF76" s="60">
        <v>153.27000000000001</v>
      </c>
      <c r="CG76" s="51" t="s">
        <v>7</v>
      </c>
      <c r="CH76" s="60">
        <v>153.27000000000001</v>
      </c>
      <c r="CI76" s="51" t="s">
        <v>7</v>
      </c>
      <c r="CJ76" s="60">
        <v>161.51</v>
      </c>
      <c r="CK76" s="51" t="s">
        <v>7</v>
      </c>
      <c r="CL76" s="51">
        <v>0</v>
      </c>
      <c r="CM76" s="51" t="s">
        <v>7</v>
      </c>
      <c r="CN76" s="51">
        <v>0</v>
      </c>
      <c r="CO76" s="51" t="s">
        <v>7</v>
      </c>
      <c r="CP76" s="51">
        <v>0</v>
      </c>
      <c r="CQ76" s="51" t="s">
        <v>7</v>
      </c>
      <c r="CR76" s="61">
        <v>1654.25</v>
      </c>
      <c r="CS76" s="51" t="s">
        <v>7</v>
      </c>
      <c r="CT76" s="60">
        <v>1654.25</v>
      </c>
      <c r="CU76" s="51" t="s">
        <v>7</v>
      </c>
      <c r="CV76" s="60">
        <v>147567.01999999999</v>
      </c>
      <c r="CW76" s="51" t="s">
        <v>7</v>
      </c>
      <c r="CX76" s="60">
        <v>184239.99</v>
      </c>
      <c r="CY76" s="51" t="s">
        <v>7</v>
      </c>
    </row>
    <row r="77" spans="1:103" ht="14.25" x14ac:dyDescent="0.45">
      <c r="A77" s="78" t="s">
        <v>191</v>
      </c>
      <c r="B77" s="78" t="s">
        <v>212</v>
      </c>
      <c r="C77" s="54" t="str">
        <f>'Correspondance tables'!K66</f>
        <v>ISIC 97-98</v>
      </c>
      <c r="D77" s="54" t="str">
        <f>VLOOKUP(C77, 'Correspondance tables'!$O$3:$P$73, 2, FALSE)</f>
        <v>ISIC 97T98</v>
      </c>
      <c r="E77" s="56">
        <v>0</v>
      </c>
      <c r="F77" s="57">
        <v>13.3</v>
      </c>
      <c r="G77" s="56">
        <v>0</v>
      </c>
      <c r="H77" s="56">
        <v>0</v>
      </c>
      <c r="I77" s="56">
        <v>0</v>
      </c>
      <c r="J77" s="56">
        <v>0</v>
      </c>
      <c r="K77" s="56">
        <v>0</v>
      </c>
      <c r="L77" s="56">
        <v>0</v>
      </c>
      <c r="M77" s="56">
        <v>0</v>
      </c>
      <c r="N77" s="56">
        <v>0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0</v>
      </c>
      <c r="Z77" s="56">
        <v>0</v>
      </c>
      <c r="AA77" s="56">
        <v>0</v>
      </c>
      <c r="AB77" s="56">
        <v>0</v>
      </c>
      <c r="AC77" s="56">
        <v>0</v>
      </c>
      <c r="AD77" s="56">
        <v>0</v>
      </c>
      <c r="AE77" s="57">
        <v>54.88</v>
      </c>
      <c r="AF77" s="56">
        <v>0</v>
      </c>
      <c r="AG77" s="56">
        <v>0</v>
      </c>
      <c r="AH77" s="56">
        <v>0</v>
      </c>
      <c r="AI77" s="56">
        <v>0</v>
      </c>
      <c r="AJ77" s="56">
        <v>0</v>
      </c>
      <c r="AK77" s="56">
        <v>0</v>
      </c>
      <c r="AL77" s="57">
        <v>32.340000000000003</v>
      </c>
      <c r="AM77" s="56">
        <v>0</v>
      </c>
      <c r="AN77" s="57">
        <v>1.21</v>
      </c>
      <c r="AO77" s="56">
        <v>0</v>
      </c>
      <c r="AP77" s="56">
        <v>0</v>
      </c>
      <c r="AQ77" s="56">
        <v>0</v>
      </c>
      <c r="AR77" s="56">
        <v>0</v>
      </c>
      <c r="AS77" s="56">
        <v>0</v>
      </c>
      <c r="AT77" s="56">
        <v>0</v>
      </c>
      <c r="AU77" s="56">
        <v>0</v>
      </c>
      <c r="AV77" s="57">
        <v>3.41</v>
      </c>
      <c r="AW77" s="56">
        <v>0</v>
      </c>
      <c r="AX77" s="57">
        <v>2.12</v>
      </c>
      <c r="AY77" s="57">
        <v>0.11</v>
      </c>
      <c r="AZ77" s="56">
        <v>0</v>
      </c>
      <c r="BA77" s="56">
        <v>0</v>
      </c>
      <c r="BB77" s="56">
        <v>0</v>
      </c>
      <c r="BC77" s="57">
        <v>8.41</v>
      </c>
      <c r="BD77" s="57">
        <v>1.71</v>
      </c>
      <c r="BE77" s="57">
        <v>9.18</v>
      </c>
      <c r="BF77" s="57">
        <v>635.33000000000004</v>
      </c>
      <c r="BG77" s="57">
        <v>527.01</v>
      </c>
      <c r="BH77" s="57">
        <v>155.68</v>
      </c>
      <c r="BI77" s="57">
        <v>144.37</v>
      </c>
      <c r="BJ77" s="57">
        <v>8.0500000000000007</v>
      </c>
      <c r="BK77" s="57">
        <v>18.739999999999998</v>
      </c>
      <c r="BL77" s="57">
        <v>4.53</v>
      </c>
      <c r="BM77" s="56">
        <v>0</v>
      </c>
      <c r="BN77" s="56">
        <v>0</v>
      </c>
      <c r="BO77" s="56">
        <v>0</v>
      </c>
      <c r="BP77" s="56">
        <v>0</v>
      </c>
      <c r="BQ77" s="56" t="s">
        <v>7</v>
      </c>
      <c r="BR77" s="57">
        <v>1620.38</v>
      </c>
      <c r="BS77" s="56" t="s">
        <v>7</v>
      </c>
      <c r="BT77" s="57">
        <v>48498.09</v>
      </c>
      <c r="BU77" s="56" t="s">
        <v>7</v>
      </c>
      <c r="BV77" s="56">
        <v>0</v>
      </c>
      <c r="BW77" s="56" t="s">
        <v>7</v>
      </c>
      <c r="BX77" s="57">
        <v>1501.74</v>
      </c>
      <c r="BY77" s="56" t="s">
        <v>7</v>
      </c>
      <c r="BZ77" s="57">
        <v>49999.83</v>
      </c>
      <c r="CA77" s="56" t="s">
        <v>7</v>
      </c>
      <c r="CB77" s="56">
        <v>0</v>
      </c>
      <c r="CC77" s="56" t="s">
        <v>7</v>
      </c>
      <c r="CD77" s="56">
        <v>0</v>
      </c>
      <c r="CE77" s="56" t="s">
        <v>7</v>
      </c>
      <c r="CF77" s="56">
        <v>0</v>
      </c>
      <c r="CG77" s="56" t="s">
        <v>7</v>
      </c>
      <c r="CH77" s="56">
        <v>0</v>
      </c>
      <c r="CI77" s="56" t="s">
        <v>7</v>
      </c>
      <c r="CJ77" s="56">
        <v>0</v>
      </c>
      <c r="CK77" s="56" t="s">
        <v>7</v>
      </c>
      <c r="CL77" s="56">
        <v>0</v>
      </c>
      <c r="CM77" s="56" t="s">
        <v>7</v>
      </c>
      <c r="CN77" s="56">
        <v>0</v>
      </c>
      <c r="CO77" s="56" t="s">
        <v>7</v>
      </c>
      <c r="CP77" s="56">
        <v>0</v>
      </c>
      <c r="CQ77" s="56" t="s">
        <v>7</v>
      </c>
      <c r="CR77" s="58">
        <v>24.94</v>
      </c>
      <c r="CS77" s="56" t="s">
        <v>7</v>
      </c>
      <c r="CT77" s="57">
        <v>24.94</v>
      </c>
      <c r="CU77" s="56" t="s">
        <v>7</v>
      </c>
      <c r="CV77" s="57">
        <v>50024.77</v>
      </c>
      <c r="CW77" s="56" t="s">
        <v>7</v>
      </c>
      <c r="CX77" s="57">
        <v>51645.15</v>
      </c>
      <c r="CY77" s="56" t="s">
        <v>7</v>
      </c>
    </row>
    <row r="78" spans="1:103" s="72" customFormat="1" ht="14.65" thickBot="1" x14ac:dyDescent="0.5">
      <c r="A78" s="77" t="s">
        <v>191</v>
      </c>
      <c r="B78" s="77" t="s">
        <v>211</v>
      </c>
      <c r="C78" s="76" t="str">
        <f>'Correspondance tables'!K67</f>
        <v>ISIC 99</v>
      </c>
      <c r="D78" s="76" t="str">
        <f>VLOOKUP(C78, 'Correspondance tables'!$O$3:$P$73, 2, FALSE)</f>
        <v>ISIC 99</v>
      </c>
      <c r="E78" s="73">
        <v>0</v>
      </c>
      <c r="F78" s="73">
        <v>0</v>
      </c>
      <c r="G78" s="73">
        <v>0</v>
      </c>
      <c r="H78" s="73">
        <v>0</v>
      </c>
      <c r="I78" s="73">
        <v>0</v>
      </c>
      <c r="J78" s="73">
        <v>0</v>
      </c>
      <c r="K78" s="73">
        <v>0</v>
      </c>
      <c r="L78" s="73">
        <v>0</v>
      </c>
      <c r="M78" s="73">
        <v>0</v>
      </c>
      <c r="N78" s="73">
        <v>0</v>
      </c>
      <c r="O78" s="73">
        <v>0</v>
      </c>
      <c r="P78" s="73">
        <v>0</v>
      </c>
      <c r="Q78" s="73">
        <v>0</v>
      </c>
      <c r="R78" s="73">
        <v>0</v>
      </c>
      <c r="S78" s="73">
        <v>0</v>
      </c>
      <c r="T78" s="73">
        <v>0</v>
      </c>
      <c r="U78" s="73">
        <v>0</v>
      </c>
      <c r="V78" s="73">
        <v>0</v>
      </c>
      <c r="W78" s="73">
        <v>0</v>
      </c>
      <c r="X78" s="73">
        <v>0</v>
      </c>
      <c r="Y78" s="73">
        <v>0</v>
      </c>
      <c r="Z78" s="73">
        <v>0</v>
      </c>
      <c r="AA78" s="73">
        <v>0</v>
      </c>
      <c r="AB78" s="73">
        <v>0</v>
      </c>
      <c r="AC78" s="73">
        <v>0</v>
      </c>
      <c r="AD78" s="73">
        <v>0</v>
      </c>
      <c r="AE78" s="73">
        <v>0</v>
      </c>
      <c r="AF78" s="73">
        <v>0</v>
      </c>
      <c r="AG78" s="73">
        <v>0</v>
      </c>
      <c r="AH78" s="73">
        <v>0</v>
      </c>
      <c r="AI78" s="73">
        <v>0</v>
      </c>
      <c r="AJ78" s="73">
        <v>0</v>
      </c>
      <c r="AK78" s="73">
        <v>0</v>
      </c>
      <c r="AL78" s="73">
        <v>0</v>
      </c>
      <c r="AM78" s="73">
        <v>0</v>
      </c>
      <c r="AN78" s="73">
        <v>0</v>
      </c>
      <c r="AO78" s="73">
        <v>0</v>
      </c>
      <c r="AP78" s="73">
        <v>0</v>
      </c>
      <c r="AQ78" s="73">
        <v>0</v>
      </c>
      <c r="AR78" s="73">
        <v>0</v>
      </c>
      <c r="AS78" s="73">
        <v>0</v>
      </c>
      <c r="AT78" s="73">
        <v>0</v>
      </c>
      <c r="AU78" s="73">
        <v>0</v>
      </c>
      <c r="AV78" s="73">
        <v>0</v>
      </c>
      <c r="AW78" s="73">
        <v>0</v>
      </c>
      <c r="AX78" s="73">
        <v>0</v>
      </c>
      <c r="AY78" s="73">
        <v>0</v>
      </c>
      <c r="AZ78" s="73">
        <v>0</v>
      </c>
      <c r="BA78" s="73">
        <v>0</v>
      </c>
      <c r="BB78" s="73">
        <v>0</v>
      </c>
      <c r="BC78" s="73">
        <v>0</v>
      </c>
      <c r="BD78" s="73">
        <v>0</v>
      </c>
      <c r="BE78" s="73">
        <v>0</v>
      </c>
      <c r="BF78" s="73">
        <v>0</v>
      </c>
      <c r="BG78" s="73">
        <v>0</v>
      </c>
      <c r="BH78" s="73">
        <v>0</v>
      </c>
      <c r="BI78" s="73">
        <v>0</v>
      </c>
      <c r="BJ78" s="73">
        <v>0</v>
      </c>
      <c r="BK78" s="73">
        <v>0</v>
      </c>
      <c r="BL78" s="73">
        <v>0</v>
      </c>
      <c r="BM78" s="73">
        <v>0</v>
      </c>
      <c r="BN78" s="73">
        <v>0</v>
      </c>
      <c r="BO78" s="73">
        <v>0</v>
      </c>
      <c r="BP78" s="75">
        <v>0</v>
      </c>
      <c r="BQ78" s="73" t="s">
        <v>7</v>
      </c>
      <c r="BR78" s="73">
        <v>0</v>
      </c>
      <c r="BS78" s="73" t="s">
        <v>7</v>
      </c>
      <c r="BT78" s="73">
        <v>0</v>
      </c>
      <c r="BU78" s="73" t="s">
        <v>7</v>
      </c>
      <c r="BV78" s="73">
        <v>0</v>
      </c>
      <c r="BW78" s="73" t="s">
        <v>7</v>
      </c>
      <c r="BX78" s="73">
        <v>0</v>
      </c>
      <c r="BY78" s="73" t="s">
        <v>7</v>
      </c>
      <c r="BZ78" s="73">
        <v>0</v>
      </c>
      <c r="CA78" s="73" t="s">
        <v>7</v>
      </c>
      <c r="CB78" s="73">
        <v>0</v>
      </c>
      <c r="CC78" s="73" t="s">
        <v>7</v>
      </c>
      <c r="CD78" s="73">
        <v>0</v>
      </c>
      <c r="CE78" s="73" t="s">
        <v>7</v>
      </c>
      <c r="CF78" s="73">
        <v>0</v>
      </c>
      <c r="CG78" s="73" t="s">
        <v>7</v>
      </c>
      <c r="CH78" s="73">
        <v>0</v>
      </c>
      <c r="CI78" s="73" t="s">
        <v>7</v>
      </c>
      <c r="CJ78" s="73">
        <v>0</v>
      </c>
      <c r="CK78" s="73" t="s">
        <v>7</v>
      </c>
      <c r="CL78" s="73">
        <v>0</v>
      </c>
      <c r="CM78" s="73" t="s">
        <v>7</v>
      </c>
      <c r="CN78" s="73">
        <v>0</v>
      </c>
      <c r="CO78" s="73" t="s">
        <v>7</v>
      </c>
      <c r="CP78" s="73">
        <v>0</v>
      </c>
      <c r="CQ78" s="73" t="s">
        <v>7</v>
      </c>
      <c r="CR78" s="74">
        <v>0</v>
      </c>
      <c r="CS78" s="73" t="s">
        <v>7</v>
      </c>
      <c r="CT78" s="73">
        <v>0</v>
      </c>
      <c r="CU78" s="73" t="s">
        <v>7</v>
      </c>
      <c r="CV78" s="73">
        <v>0</v>
      </c>
      <c r="CW78" s="73" t="s">
        <v>7</v>
      </c>
      <c r="CX78" s="73">
        <v>0</v>
      </c>
      <c r="CY78" s="73" t="s">
        <v>7</v>
      </c>
    </row>
    <row r="79" spans="1:103" ht="14.25" x14ac:dyDescent="0.45">
      <c r="A79" s="71" t="s">
        <v>191</v>
      </c>
      <c r="B79" s="71" t="s">
        <v>191</v>
      </c>
      <c r="C79" s="54"/>
      <c r="D79" s="54"/>
      <c r="E79" s="57">
        <v>241941.43</v>
      </c>
      <c r="F79" s="57">
        <v>22769.78</v>
      </c>
      <c r="G79" s="57">
        <v>8106.82</v>
      </c>
      <c r="H79" s="57">
        <v>72107.38</v>
      </c>
      <c r="I79" s="57">
        <v>814090.99</v>
      </c>
      <c r="J79" s="57">
        <v>136380.07</v>
      </c>
      <c r="K79" s="57">
        <v>90113.17</v>
      </c>
      <c r="L79" s="57">
        <v>125093.79</v>
      </c>
      <c r="M79" s="57">
        <v>52944.61</v>
      </c>
      <c r="N79" s="57">
        <v>297081.48</v>
      </c>
      <c r="O79" s="56">
        <v>355776</v>
      </c>
      <c r="P79" s="57">
        <v>149859.13</v>
      </c>
      <c r="Q79" s="57">
        <v>191304.06</v>
      </c>
      <c r="R79" s="57">
        <v>126198.38</v>
      </c>
      <c r="S79" s="57">
        <v>280653.92</v>
      </c>
      <c r="T79" s="57">
        <v>286637.63</v>
      </c>
      <c r="U79" s="57">
        <v>194002.55</v>
      </c>
      <c r="V79" s="57">
        <v>180399.33</v>
      </c>
      <c r="W79" s="57">
        <v>401165.58</v>
      </c>
      <c r="X79" s="57">
        <v>628022.81999999995</v>
      </c>
      <c r="Y79" s="57">
        <v>167981.5</v>
      </c>
      <c r="Z79" s="57">
        <v>133972.29999999999</v>
      </c>
      <c r="AA79" s="57">
        <v>113856.97</v>
      </c>
      <c r="AB79" s="57">
        <v>514342.15</v>
      </c>
      <c r="AC79" s="57">
        <v>30946.41</v>
      </c>
      <c r="AD79" s="57">
        <v>124015.42</v>
      </c>
      <c r="AE79" s="57">
        <v>1097123.19</v>
      </c>
      <c r="AF79" s="57">
        <v>149148.92000000001</v>
      </c>
      <c r="AG79" s="57">
        <v>648306.22</v>
      </c>
      <c r="AH79" s="57">
        <v>400508.86</v>
      </c>
      <c r="AI79" s="57">
        <v>318700.56</v>
      </c>
      <c r="AJ79" s="57">
        <v>100681.99</v>
      </c>
      <c r="AK79" s="57">
        <v>106120.09</v>
      </c>
      <c r="AL79" s="57">
        <v>297326.48</v>
      </c>
      <c r="AM79" s="57">
        <v>52323.92</v>
      </c>
      <c r="AN79" s="57">
        <v>337588.47999999998</v>
      </c>
      <c r="AO79" s="57">
        <v>86007.46</v>
      </c>
      <c r="AP79" s="57">
        <v>95357.9</v>
      </c>
      <c r="AQ79" s="57">
        <v>190765.79</v>
      </c>
      <c r="AR79" s="57">
        <v>304224.78999999998</v>
      </c>
      <c r="AS79" s="57">
        <v>396502.4</v>
      </c>
      <c r="AT79" s="57">
        <v>238963.38</v>
      </c>
      <c r="AU79" s="57">
        <v>116907.24</v>
      </c>
      <c r="AV79" s="57">
        <v>430062.31</v>
      </c>
      <c r="AW79" s="57">
        <v>325504.77</v>
      </c>
      <c r="AX79" s="57">
        <v>162151.35</v>
      </c>
      <c r="AY79" s="57">
        <v>82453.119999999995</v>
      </c>
      <c r="AZ79" s="57">
        <v>82391.86</v>
      </c>
      <c r="BA79" s="57">
        <v>67007.399999999994</v>
      </c>
      <c r="BB79" s="57">
        <v>104558.1</v>
      </c>
      <c r="BC79" s="57">
        <v>39335.519999999997</v>
      </c>
      <c r="BD79" s="57">
        <v>93989.73</v>
      </c>
      <c r="BE79" s="57">
        <v>206780.37</v>
      </c>
      <c r="BF79" s="57">
        <v>374005.26</v>
      </c>
      <c r="BG79" s="57">
        <v>185603.76</v>
      </c>
      <c r="BH79" s="57">
        <v>344548.98</v>
      </c>
      <c r="BI79" s="57">
        <v>113882.01</v>
      </c>
      <c r="BJ79" s="57">
        <v>81241.78</v>
      </c>
      <c r="BK79" s="57">
        <v>58674.879999999997</v>
      </c>
      <c r="BL79" s="57">
        <v>48388.31</v>
      </c>
      <c r="BM79" s="57">
        <v>12461.33</v>
      </c>
      <c r="BN79" s="57">
        <v>54577.77</v>
      </c>
      <c r="BO79" s="57">
        <v>0.15</v>
      </c>
      <c r="BP79" s="59">
        <v>0</v>
      </c>
      <c r="BQ79" s="56" t="s">
        <v>7</v>
      </c>
      <c r="BR79" s="57">
        <v>13543940.050000001</v>
      </c>
      <c r="BS79" s="56" t="s">
        <v>7</v>
      </c>
      <c r="BT79" s="56">
        <v>7150594</v>
      </c>
      <c r="BU79" s="56" t="s">
        <v>7</v>
      </c>
      <c r="BV79" s="57">
        <v>227568.33</v>
      </c>
      <c r="BW79" s="56" t="s">
        <v>7</v>
      </c>
      <c r="BX79" s="57">
        <v>3041924.46</v>
      </c>
      <c r="BY79" s="56" t="s">
        <v>7</v>
      </c>
      <c r="BZ79" s="57">
        <v>10420086.789999999</v>
      </c>
      <c r="CA79" s="56" t="s">
        <v>7</v>
      </c>
      <c r="CB79" s="57">
        <v>2704230.71</v>
      </c>
      <c r="CC79" s="56" t="s">
        <v>7</v>
      </c>
      <c r="CD79" s="57">
        <v>11798.12</v>
      </c>
      <c r="CE79" s="56" t="s">
        <v>7</v>
      </c>
      <c r="CF79" s="57">
        <v>67065.52</v>
      </c>
      <c r="CG79" s="56" t="s">
        <v>7</v>
      </c>
      <c r="CH79" s="57">
        <v>78863.64</v>
      </c>
      <c r="CI79" s="56" t="s">
        <v>7</v>
      </c>
      <c r="CJ79" s="57">
        <v>2783094.34</v>
      </c>
      <c r="CK79" s="56" t="s">
        <v>7</v>
      </c>
      <c r="CL79" s="56">
        <v>0</v>
      </c>
      <c r="CM79" s="56" t="s">
        <v>7</v>
      </c>
      <c r="CN79" s="56">
        <v>0</v>
      </c>
      <c r="CO79" s="56" t="s">
        <v>7</v>
      </c>
      <c r="CP79" s="56">
        <v>0</v>
      </c>
      <c r="CQ79" s="56" t="s">
        <v>7</v>
      </c>
      <c r="CR79" s="58">
        <v>2577600.59</v>
      </c>
      <c r="CS79" s="56" t="s">
        <v>7</v>
      </c>
      <c r="CT79" s="57">
        <v>2577600.59</v>
      </c>
      <c r="CU79" s="56" t="s">
        <v>7</v>
      </c>
      <c r="CV79" s="57">
        <v>15780781.73</v>
      </c>
      <c r="CW79" s="56" t="s">
        <v>7</v>
      </c>
      <c r="CX79" s="57">
        <v>29324721.780000001</v>
      </c>
      <c r="CY79" s="56" t="s">
        <v>7</v>
      </c>
    </row>
    <row r="80" spans="1:103" ht="14.25" x14ac:dyDescent="0.45">
      <c r="A80" s="55" t="s">
        <v>191</v>
      </c>
      <c r="B80" s="55" t="s">
        <v>182</v>
      </c>
      <c r="C80" s="54"/>
      <c r="D80" s="54"/>
      <c r="E80" s="51" t="s">
        <v>193</v>
      </c>
      <c r="F80" s="51" t="s">
        <v>193</v>
      </c>
      <c r="G80" s="51" t="s">
        <v>193</v>
      </c>
      <c r="H80" s="51" t="s">
        <v>193</v>
      </c>
      <c r="I80" s="51" t="s">
        <v>193</v>
      </c>
      <c r="J80" s="51" t="s">
        <v>193</v>
      </c>
      <c r="K80" s="51" t="s">
        <v>193</v>
      </c>
      <c r="L80" s="51" t="s">
        <v>193</v>
      </c>
      <c r="M80" s="51" t="s">
        <v>193</v>
      </c>
      <c r="N80" s="51" t="s">
        <v>193</v>
      </c>
      <c r="O80" s="51" t="s">
        <v>193</v>
      </c>
      <c r="P80" s="51" t="s">
        <v>193</v>
      </c>
      <c r="Q80" s="51" t="s">
        <v>193</v>
      </c>
      <c r="R80" s="51" t="s">
        <v>193</v>
      </c>
      <c r="S80" s="51" t="s">
        <v>193</v>
      </c>
      <c r="T80" s="51" t="s">
        <v>193</v>
      </c>
      <c r="U80" s="51" t="s">
        <v>193</v>
      </c>
      <c r="V80" s="51" t="s">
        <v>193</v>
      </c>
      <c r="W80" s="51" t="s">
        <v>193</v>
      </c>
      <c r="X80" s="51" t="s">
        <v>193</v>
      </c>
      <c r="Y80" s="51" t="s">
        <v>193</v>
      </c>
      <c r="Z80" s="51" t="s">
        <v>193</v>
      </c>
      <c r="AA80" s="51" t="s">
        <v>193</v>
      </c>
      <c r="AB80" s="51" t="s">
        <v>193</v>
      </c>
      <c r="AC80" s="51" t="s">
        <v>193</v>
      </c>
      <c r="AD80" s="51" t="s">
        <v>193</v>
      </c>
      <c r="AE80" s="51" t="s">
        <v>193</v>
      </c>
      <c r="AF80" s="51" t="s">
        <v>193</v>
      </c>
      <c r="AG80" s="51" t="s">
        <v>193</v>
      </c>
      <c r="AH80" s="51" t="s">
        <v>193</v>
      </c>
      <c r="AI80" s="51" t="s">
        <v>193</v>
      </c>
      <c r="AJ80" s="51" t="s">
        <v>193</v>
      </c>
      <c r="AK80" s="51" t="s">
        <v>193</v>
      </c>
      <c r="AL80" s="51" t="s">
        <v>193</v>
      </c>
      <c r="AM80" s="51" t="s">
        <v>193</v>
      </c>
      <c r="AN80" s="51" t="s">
        <v>193</v>
      </c>
      <c r="AO80" s="51" t="s">
        <v>193</v>
      </c>
      <c r="AP80" s="51" t="s">
        <v>193</v>
      </c>
      <c r="AQ80" s="51" t="s">
        <v>193</v>
      </c>
      <c r="AR80" s="51" t="s">
        <v>193</v>
      </c>
      <c r="AS80" s="51" t="s">
        <v>193</v>
      </c>
      <c r="AT80" s="51" t="s">
        <v>193</v>
      </c>
      <c r="AU80" s="51" t="s">
        <v>193</v>
      </c>
      <c r="AV80" s="51" t="s">
        <v>193</v>
      </c>
      <c r="AW80" s="51" t="s">
        <v>193</v>
      </c>
      <c r="AX80" s="51" t="s">
        <v>193</v>
      </c>
      <c r="AY80" s="51" t="s">
        <v>193</v>
      </c>
      <c r="AZ80" s="51" t="s">
        <v>193</v>
      </c>
      <c r="BA80" s="51" t="s">
        <v>193</v>
      </c>
      <c r="BB80" s="51" t="s">
        <v>193</v>
      </c>
      <c r="BC80" s="51" t="s">
        <v>193</v>
      </c>
      <c r="BD80" s="51" t="s">
        <v>193</v>
      </c>
      <c r="BE80" s="51" t="s">
        <v>193</v>
      </c>
      <c r="BF80" s="51" t="s">
        <v>193</v>
      </c>
      <c r="BG80" s="51" t="s">
        <v>193</v>
      </c>
      <c r="BH80" s="51" t="s">
        <v>193</v>
      </c>
      <c r="BI80" s="51" t="s">
        <v>193</v>
      </c>
      <c r="BJ80" s="51" t="s">
        <v>193</v>
      </c>
      <c r="BK80" s="51" t="s">
        <v>193</v>
      </c>
      <c r="BL80" s="51" t="s">
        <v>193</v>
      </c>
      <c r="BM80" s="51" t="s">
        <v>193</v>
      </c>
      <c r="BN80" s="51" t="s">
        <v>193</v>
      </c>
      <c r="BO80" s="51" t="s">
        <v>193</v>
      </c>
      <c r="BP80" s="53" t="s">
        <v>193</v>
      </c>
      <c r="BQ80" s="51" t="s">
        <v>7</v>
      </c>
      <c r="BR80" s="51" t="s">
        <v>193</v>
      </c>
      <c r="BS80" s="51" t="s">
        <v>7</v>
      </c>
      <c r="BT80" s="51" t="s">
        <v>193</v>
      </c>
      <c r="BU80" s="51" t="s">
        <v>7</v>
      </c>
      <c r="BV80" s="51" t="s">
        <v>193</v>
      </c>
      <c r="BW80" s="51" t="s">
        <v>7</v>
      </c>
      <c r="BX80" s="51" t="s">
        <v>193</v>
      </c>
      <c r="BY80" s="51" t="s">
        <v>7</v>
      </c>
      <c r="BZ80" s="51" t="s">
        <v>193</v>
      </c>
      <c r="CA80" s="51" t="s">
        <v>7</v>
      </c>
      <c r="CB80" s="51" t="s">
        <v>193</v>
      </c>
      <c r="CC80" s="51" t="s">
        <v>7</v>
      </c>
      <c r="CD80" s="51" t="s">
        <v>193</v>
      </c>
      <c r="CE80" s="51" t="s">
        <v>7</v>
      </c>
      <c r="CF80" s="51" t="s">
        <v>193</v>
      </c>
      <c r="CG80" s="51" t="s">
        <v>7</v>
      </c>
      <c r="CH80" s="51" t="s">
        <v>193</v>
      </c>
      <c r="CI80" s="51" t="s">
        <v>7</v>
      </c>
      <c r="CJ80" s="51" t="s">
        <v>193</v>
      </c>
      <c r="CK80" s="51" t="s">
        <v>7</v>
      </c>
      <c r="CL80" s="51" t="s">
        <v>193</v>
      </c>
      <c r="CM80" s="51" t="s">
        <v>7</v>
      </c>
      <c r="CN80" s="51" t="s">
        <v>193</v>
      </c>
      <c r="CO80" s="51" t="s">
        <v>7</v>
      </c>
      <c r="CP80" s="51" t="s">
        <v>193</v>
      </c>
      <c r="CQ80" s="51" t="s">
        <v>7</v>
      </c>
      <c r="CR80" s="52" t="s">
        <v>193</v>
      </c>
      <c r="CS80" s="51" t="s">
        <v>7</v>
      </c>
      <c r="CT80" s="51" t="s">
        <v>193</v>
      </c>
      <c r="CU80" s="51" t="s">
        <v>7</v>
      </c>
      <c r="CV80" s="51" t="s">
        <v>193</v>
      </c>
      <c r="CW80" s="51" t="s">
        <v>7</v>
      </c>
      <c r="CX80" s="51" t="s">
        <v>193</v>
      </c>
      <c r="CY80" s="51" t="s">
        <v>7</v>
      </c>
    </row>
    <row r="81" spans="1:103" ht="14.25" x14ac:dyDescent="0.45">
      <c r="A81" s="55" t="s">
        <v>191</v>
      </c>
      <c r="B81" s="55" t="s">
        <v>210</v>
      </c>
      <c r="C81" s="54"/>
      <c r="D81" s="54"/>
      <c r="E81" s="56" t="s">
        <v>193</v>
      </c>
      <c r="F81" s="56" t="s">
        <v>193</v>
      </c>
      <c r="G81" s="56" t="s">
        <v>193</v>
      </c>
      <c r="H81" s="56" t="s">
        <v>193</v>
      </c>
      <c r="I81" s="56" t="s">
        <v>193</v>
      </c>
      <c r="J81" s="56" t="s">
        <v>193</v>
      </c>
      <c r="K81" s="56" t="s">
        <v>193</v>
      </c>
      <c r="L81" s="56" t="s">
        <v>193</v>
      </c>
      <c r="M81" s="56" t="s">
        <v>193</v>
      </c>
      <c r="N81" s="56" t="s">
        <v>193</v>
      </c>
      <c r="O81" s="56" t="s">
        <v>193</v>
      </c>
      <c r="P81" s="56" t="s">
        <v>193</v>
      </c>
      <c r="Q81" s="56" t="s">
        <v>193</v>
      </c>
      <c r="R81" s="56" t="s">
        <v>193</v>
      </c>
      <c r="S81" s="56" t="s">
        <v>193</v>
      </c>
      <c r="T81" s="56" t="s">
        <v>193</v>
      </c>
      <c r="U81" s="56" t="s">
        <v>193</v>
      </c>
      <c r="V81" s="56" t="s">
        <v>193</v>
      </c>
      <c r="W81" s="56" t="s">
        <v>193</v>
      </c>
      <c r="X81" s="56" t="s">
        <v>193</v>
      </c>
      <c r="Y81" s="56" t="s">
        <v>193</v>
      </c>
      <c r="Z81" s="56" t="s">
        <v>193</v>
      </c>
      <c r="AA81" s="56" t="s">
        <v>193</v>
      </c>
      <c r="AB81" s="56" t="s">
        <v>193</v>
      </c>
      <c r="AC81" s="56" t="s">
        <v>193</v>
      </c>
      <c r="AD81" s="56" t="s">
        <v>193</v>
      </c>
      <c r="AE81" s="56" t="s">
        <v>193</v>
      </c>
      <c r="AF81" s="56" t="s">
        <v>193</v>
      </c>
      <c r="AG81" s="56" t="s">
        <v>193</v>
      </c>
      <c r="AH81" s="56" t="s">
        <v>193</v>
      </c>
      <c r="AI81" s="56" t="s">
        <v>193</v>
      </c>
      <c r="AJ81" s="56" t="s">
        <v>193</v>
      </c>
      <c r="AK81" s="56" t="s">
        <v>193</v>
      </c>
      <c r="AL81" s="56" t="s">
        <v>193</v>
      </c>
      <c r="AM81" s="56" t="s">
        <v>193</v>
      </c>
      <c r="AN81" s="56" t="s">
        <v>193</v>
      </c>
      <c r="AO81" s="56" t="s">
        <v>193</v>
      </c>
      <c r="AP81" s="56" t="s">
        <v>193</v>
      </c>
      <c r="AQ81" s="56" t="s">
        <v>193</v>
      </c>
      <c r="AR81" s="56" t="s">
        <v>193</v>
      </c>
      <c r="AS81" s="56" t="s">
        <v>193</v>
      </c>
      <c r="AT81" s="56" t="s">
        <v>193</v>
      </c>
      <c r="AU81" s="56" t="s">
        <v>193</v>
      </c>
      <c r="AV81" s="56" t="s">
        <v>193</v>
      </c>
      <c r="AW81" s="56" t="s">
        <v>193</v>
      </c>
      <c r="AX81" s="56" t="s">
        <v>193</v>
      </c>
      <c r="AY81" s="56" t="s">
        <v>193</v>
      </c>
      <c r="AZ81" s="56" t="s">
        <v>193</v>
      </c>
      <c r="BA81" s="56" t="s">
        <v>193</v>
      </c>
      <c r="BB81" s="56" t="s">
        <v>193</v>
      </c>
      <c r="BC81" s="56" t="s">
        <v>193</v>
      </c>
      <c r="BD81" s="56" t="s">
        <v>193</v>
      </c>
      <c r="BE81" s="56" t="s">
        <v>193</v>
      </c>
      <c r="BF81" s="56" t="s">
        <v>193</v>
      </c>
      <c r="BG81" s="56" t="s">
        <v>193</v>
      </c>
      <c r="BH81" s="56" t="s">
        <v>193</v>
      </c>
      <c r="BI81" s="56" t="s">
        <v>193</v>
      </c>
      <c r="BJ81" s="56" t="s">
        <v>193</v>
      </c>
      <c r="BK81" s="56" t="s">
        <v>193</v>
      </c>
      <c r="BL81" s="56" t="s">
        <v>193</v>
      </c>
      <c r="BM81" s="56" t="s">
        <v>193</v>
      </c>
      <c r="BN81" s="56" t="s">
        <v>193</v>
      </c>
      <c r="BO81" s="56" t="s">
        <v>193</v>
      </c>
      <c r="BP81" s="59" t="s">
        <v>193</v>
      </c>
      <c r="BQ81" s="56" t="s">
        <v>7</v>
      </c>
      <c r="BR81" s="56" t="s">
        <v>193</v>
      </c>
      <c r="BS81" s="56" t="s">
        <v>7</v>
      </c>
      <c r="BT81" s="56" t="s">
        <v>193</v>
      </c>
      <c r="BU81" s="56" t="s">
        <v>7</v>
      </c>
      <c r="BV81" s="56" t="s">
        <v>193</v>
      </c>
      <c r="BW81" s="56" t="s">
        <v>7</v>
      </c>
      <c r="BX81" s="56" t="s">
        <v>193</v>
      </c>
      <c r="BY81" s="56" t="s">
        <v>7</v>
      </c>
      <c r="BZ81" s="56" t="s">
        <v>193</v>
      </c>
      <c r="CA81" s="56" t="s">
        <v>7</v>
      </c>
      <c r="CB81" s="56" t="s">
        <v>193</v>
      </c>
      <c r="CC81" s="56" t="s">
        <v>7</v>
      </c>
      <c r="CD81" s="56" t="s">
        <v>193</v>
      </c>
      <c r="CE81" s="56" t="s">
        <v>7</v>
      </c>
      <c r="CF81" s="56" t="s">
        <v>193</v>
      </c>
      <c r="CG81" s="56" t="s">
        <v>7</v>
      </c>
      <c r="CH81" s="56" t="s">
        <v>193</v>
      </c>
      <c r="CI81" s="56" t="s">
        <v>7</v>
      </c>
      <c r="CJ81" s="56" t="s">
        <v>193</v>
      </c>
      <c r="CK81" s="56" t="s">
        <v>7</v>
      </c>
      <c r="CL81" s="56" t="s">
        <v>193</v>
      </c>
      <c r="CM81" s="56" t="s">
        <v>7</v>
      </c>
      <c r="CN81" s="56" t="s">
        <v>193</v>
      </c>
      <c r="CO81" s="56" t="s">
        <v>7</v>
      </c>
      <c r="CP81" s="56" t="s">
        <v>193</v>
      </c>
      <c r="CQ81" s="56" t="s">
        <v>7</v>
      </c>
      <c r="CR81" s="67" t="s">
        <v>193</v>
      </c>
      <c r="CS81" s="56" t="s">
        <v>7</v>
      </c>
      <c r="CT81" s="56" t="s">
        <v>193</v>
      </c>
      <c r="CU81" s="56" t="s">
        <v>7</v>
      </c>
      <c r="CV81" s="56" t="s">
        <v>193</v>
      </c>
      <c r="CW81" s="56" t="s">
        <v>7</v>
      </c>
      <c r="CX81" s="56" t="s">
        <v>193</v>
      </c>
      <c r="CY81" s="56" t="s">
        <v>7</v>
      </c>
    </row>
    <row r="82" spans="1:103" ht="14.25" x14ac:dyDescent="0.45">
      <c r="A82" s="55" t="s">
        <v>191</v>
      </c>
      <c r="B82" s="55" t="s">
        <v>209</v>
      </c>
      <c r="C82" s="54"/>
      <c r="D82" s="54"/>
      <c r="E82" s="51">
        <v>0</v>
      </c>
      <c r="F82" s="51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1">
        <v>0</v>
      </c>
      <c r="AK82" s="51">
        <v>0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5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>
        <v>0</v>
      </c>
      <c r="BJ82" s="51">
        <v>0</v>
      </c>
      <c r="BK82" s="51">
        <v>0</v>
      </c>
      <c r="BL82" s="51">
        <v>0</v>
      </c>
      <c r="BM82" s="51">
        <v>0</v>
      </c>
      <c r="BN82" s="51">
        <v>0</v>
      </c>
      <c r="BO82" s="51">
        <v>0</v>
      </c>
      <c r="BP82" s="53">
        <v>0</v>
      </c>
      <c r="BQ82" s="51" t="s">
        <v>7</v>
      </c>
      <c r="BR82" s="51">
        <v>0</v>
      </c>
      <c r="BS82" s="51" t="s">
        <v>7</v>
      </c>
      <c r="BT82" s="60">
        <v>-135190.56</v>
      </c>
      <c r="BU82" s="51" t="s">
        <v>7</v>
      </c>
      <c r="BV82" s="51">
        <v>0</v>
      </c>
      <c r="BW82" s="51" t="s">
        <v>7</v>
      </c>
      <c r="BX82" s="51">
        <v>0</v>
      </c>
      <c r="BY82" s="51" t="s">
        <v>7</v>
      </c>
      <c r="BZ82" s="60">
        <v>-135190.56</v>
      </c>
      <c r="CA82" s="51" t="s">
        <v>7</v>
      </c>
      <c r="CB82" s="51">
        <v>0</v>
      </c>
      <c r="CC82" s="51" t="s">
        <v>7</v>
      </c>
      <c r="CD82" s="51">
        <v>0</v>
      </c>
      <c r="CE82" s="51" t="s">
        <v>7</v>
      </c>
      <c r="CF82" s="51">
        <v>0</v>
      </c>
      <c r="CG82" s="51" t="s">
        <v>7</v>
      </c>
      <c r="CH82" s="51">
        <v>0</v>
      </c>
      <c r="CI82" s="51" t="s">
        <v>7</v>
      </c>
      <c r="CJ82" s="51">
        <v>0</v>
      </c>
      <c r="CK82" s="51" t="s">
        <v>7</v>
      </c>
      <c r="CL82" s="51">
        <v>0</v>
      </c>
      <c r="CM82" s="51" t="s">
        <v>7</v>
      </c>
      <c r="CN82" s="51">
        <v>0</v>
      </c>
      <c r="CO82" s="51" t="s">
        <v>7</v>
      </c>
      <c r="CP82" s="51">
        <v>0</v>
      </c>
      <c r="CQ82" s="51" t="s">
        <v>7</v>
      </c>
      <c r="CR82" s="61">
        <v>135190.56</v>
      </c>
      <c r="CS82" s="51" t="s">
        <v>7</v>
      </c>
      <c r="CT82" s="60">
        <v>135190.56</v>
      </c>
      <c r="CU82" s="51" t="s">
        <v>7</v>
      </c>
      <c r="CV82" s="51">
        <v>0</v>
      </c>
      <c r="CW82" s="51" t="s">
        <v>7</v>
      </c>
      <c r="CX82" s="51">
        <v>0</v>
      </c>
      <c r="CY82" s="51" t="s">
        <v>7</v>
      </c>
    </row>
    <row r="83" spans="1:103" ht="14.25" x14ac:dyDescent="0.45">
      <c r="A83" s="55" t="s">
        <v>191</v>
      </c>
      <c r="B83" s="55" t="s">
        <v>208</v>
      </c>
      <c r="C83" s="54"/>
      <c r="D83" s="54"/>
      <c r="E83" s="57">
        <v>250900.78</v>
      </c>
      <c r="F83" s="57">
        <v>23448.03</v>
      </c>
      <c r="G83" s="57">
        <v>8379.56</v>
      </c>
      <c r="H83" s="57">
        <v>73588.55</v>
      </c>
      <c r="I83" s="57">
        <v>820430.41</v>
      </c>
      <c r="J83" s="57">
        <v>137979.70000000001</v>
      </c>
      <c r="K83" s="57">
        <v>90797.8</v>
      </c>
      <c r="L83" s="57">
        <v>126027.73</v>
      </c>
      <c r="M83" s="57">
        <v>53320.84</v>
      </c>
      <c r="N83" s="57">
        <v>301188.21000000002</v>
      </c>
      <c r="O83" s="57">
        <v>361532.47</v>
      </c>
      <c r="P83" s="57">
        <v>150653.75</v>
      </c>
      <c r="Q83" s="57">
        <v>192939.39</v>
      </c>
      <c r="R83" s="57">
        <v>128003.78</v>
      </c>
      <c r="S83" s="57">
        <v>282513.46000000002</v>
      </c>
      <c r="T83" s="57">
        <v>288364.32</v>
      </c>
      <c r="U83" s="57">
        <v>195306.37</v>
      </c>
      <c r="V83" s="57">
        <v>181716.04</v>
      </c>
      <c r="W83" s="57">
        <v>403667.66</v>
      </c>
      <c r="X83" s="57">
        <v>631534.67000000004</v>
      </c>
      <c r="Y83" s="57">
        <v>168156.48</v>
      </c>
      <c r="Z83" s="57">
        <v>135257.99</v>
      </c>
      <c r="AA83" s="57">
        <v>114834.52</v>
      </c>
      <c r="AB83" s="57">
        <v>516345.44</v>
      </c>
      <c r="AC83" s="57">
        <v>31781.55</v>
      </c>
      <c r="AD83" s="57">
        <v>130019.56</v>
      </c>
      <c r="AE83" s="57">
        <v>1117080.33</v>
      </c>
      <c r="AF83" s="57">
        <v>151581.87</v>
      </c>
      <c r="AG83" s="57">
        <v>660664.44999999995</v>
      </c>
      <c r="AH83" s="57">
        <v>407575.64</v>
      </c>
      <c r="AI83" s="57">
        <v>341376.18</v>
      </c>
      <c r="AJ83" s="57">
        <v>103094.06</v>
      </c>
      <c r="AK83" s="57">
        <v>111986.33</v>
      </c>
      <c r="AL83" s="57">
        <v>304954.86</v>
      </c>
      <c r="AM83" s="57">
        <v>56062.77</v>
      </c>
      <c r="AN83" s="57">
        <v>352259.42</v>
      </c>
      <c r="AO83" s="57">
        <v>86457.45</v>
      </c>
      <c r="AP83" s="57">
        <v>96387.48</v>
      </c>
      <c r="AQ83" s="57">
        <v>192647.18</v>
      </c>
      <c r="AR83" s="57">
        <v>306382.2</v>
      </c>
      <c r="AS83" s="57">
        <v>428684.33</v>
      </c>
      <c r="AT83" s="57">
        <v>258543.4</v>
      </c>
      <c r="AU83" s="57">
        <v>125398.09</v>
      </c>
      <c r="AV83" s="57">
        <v>452380.34</v>
      </c>
      <c r="AW83" s="57">
        <v>331393.53000000003</v>
      </c>
      <c r="AX83" s="57">
        <v>164373.47</v>
      </c>
      <c r="AY83" s="57">
        <v>86600.58</v>
      </c>
      <c r="AZ83" s="57">
        <v>83086.98</v>
      </c>
      <c r="BA83" s="57">
        <v>67963.89</v>
      </c>
      <c r="BB83" s="57">
        <v>106406.17</v>
      </c>
      <c r="BC83" s="57">
        <v>39648.26</v>
      </c>
      <c r="BD83" s="57">
        <v>95488.6</v>
      </c>
      <c r="BE83" s="57">
        <v>209948.74</v>
      </c>
      <c r="BF83" s="57">
        <v>424479.6</v>
      </c>
      <c r="BG83" s="57">
        <v>203355.64</v>
      </c>
      <c r="BH83" s="57">
        <v>381669.11</v>
      </c>
      <c r="BI83" s="57">
        <v>127664.35</v>
      </c>
      <c r="BJ83" s="57">
        <v>87981.93</v>
      </c>
      <c r="BK83" s="57">
        <v>63819.95</v>
      </c>
      <c r="BL83" s="57">
        <v>53640.39</v>
      </c>
      <c r="BM83" s="57">
        <v>12666.9</v>
      </c>
      <c r="BN83" s="57">
        <v>56604.06</v>
      </c>
      <c r="BO83" s="57">
        <v>0.15</v>
      </c>
      <c r="BP83" s="59">
        <v>0</v>
      </c>
      <c r="BQ83" s="56" t="s">
        <v>7</v>
      </c>
      <c r="BR83" s="57">
        <v>13948997.75</v>
      </c>
      <c r="BS83" s="56" t="s">
        <v>7</v>
      </c>
      <c r="BT83" s="57">
        <v>8071311.3899999997</v>
      </c>
      <c r="BU83" s="56" t="s">
        <v>7</v>
      </c>
      <c r="BV83" s="57">
        <v>227126.71</v>
      </c>
      <c r="BW83" s="56" t="s">
        <v>7</v>
      </c>
      <c r="BX83" s="57">
        <v>3055497.88</v>
      </c>
      <c r="BY83" s="56" t="s">
        <v>7</v>
      </c>
      <c r="BZ83" s="57">
        <v>11353935.98</v>
      </c>
      <c r="CA83" s="56" t="s">
        <v>7</v>
      </c>
      <c r="CB83" s="57">
        <v>2917273.29</v>
      </c>
      <c r="CC83" s="56" t="s">
        <v>7</v>
      </c>
      <c r="CD83" s="57">
        <v>12360.9</v>
      </c>
      <c r="CE83" s="56" t="s">
        <v>7</v>
      </c>
      <c r="CF83" s="57">
        <v>67422.58</v>
      </c>
      <c r="CG83" s="56" t="s">
        <v>7</v>
      </c>
      <c r="CH83" s="57">
        <v>79783.48</v>
      </c>
      <c r="CI83" s="56" t="s">
        <v>7</v>
      </c>
      <c r="CJ83" s="57">
        <v>2997056.78</v>
      </c>
      <c r="CK83" s="56" t="s">
        <v>7</v>
      </c>
      <c r="CL83" s="56">
        <v>0</v>
      </c>
      <c r="CM83" s="56" t="s">
        <v>7</v>
      </c>
      <c r="CN83" s="56">
        <v>0</v>
      </c>
      <c r="CO83" s="56" t="s">
        <v>7</v>
      </c>
      <c r="CP83" s="56">
        <v>0</v>
      </c>
      <c r="CQ83" s="56" t="s">
        <v>7</v>
      </c>
      <c r="CR83" s="58">
        <v>2587592.2400000002</v>
      </c>
      <c r="CS83" s="56" t="s">
        <v>7</v>
      </c>
      <c r="CT83" s="57">
        <v>2587592.2400000002</v>
      </c>
      <c r="CU83" s="56" t="s">
        <v>7</v>
      </c>
      <c r="CV83" s="56">
        <v>16938585</v>
      </c>
      <c r="CW83" s="56" t="s">
        <v>7</v>
      </c>
      <c r="CX83" s="57">
        <v>30887582.75</v>
      </c>
      <c r="CY83" s="56" t="s">
        <v>7</v>
      </c>
    </row>
    <row r="84" spans="1:103" s="165" customFormat="1" ht="14.25" x14ac:dyDescent="0.45">
      <c r="A84" s="160" t="s">
        <v>191</v>
      </c>
      <c r="B84" s="160" t="s">
        <v>207</v>
      </c>
      <c r="C84" s="161"/>
      <c r="D84" s="161"/>
      <c r="E84" s="162">
        <v>46621.22</v>
      </c>
      <c r="F84" s="162">
        <v>7786.8</v>
      </c>
      <c r="G84" s="162">
        <v>2722.2</v>
      </c>
      <c r="H84" s="162">
        <v>24663.41</v>
      </c>
      <c r="I84" s="162">
        <v>143102.35999999999</v>
      </c>
      <c r="J84" s="162">
        <v>40775.919999999998</v>
      </c>
      <c r="K84" s="162">
        <v>21618.11</v>
      </c>
      <c r="L84" s="162">
        <v>26672.81</v>
      </c>
      <c r="M84" s="162">
        <v>22017.71</v>
      </c>
      <c r="N84" s="162">
        <v>8818.4</v>
      </c>
      <c r="O84" s="162">
        <v>68544.23</v>
      </c>
      <c r="P84" s="162">
        <v>36323.42</v>
      </c>
      <c r="Q84" s="162">
        <v>58790.82</v>
      </c>
      <c r="R84" s="162">
        <v>41726.519999999997</v>
      </c>
      <c r="S84" s="162">
        <v>43535.32</v>
      </c>
      <c r="T84" s="162">
        <v>122576.65</v>
      </c>
      <c r="U84" s="162">
        <v>57111.12</v>
      </c>
      <c r="V84" s="162">
        <v>61144.13</v>
      </c>
      <c r="W84" s="162">
        <v>142938.06</v>
      </c>
      <c r="X84" s="162">
        <v>117510.85</v>
      </c>
      <c r="Y84" s="162">
        <v>38290.92</v>
      </c>
      <c r="Z84" s="162">
        <v>55500.02</v>
      </c>
      <c r="AA84" s="162">
        <v>57851.32</v>
      </c>
      <c r="AB84" s="162">
        <v>69417.73</v>
      </c>
      <c r="AC84" s="162">
        <v>13677.01</v>
      </c>
      <c r="AD84" s="162">
        <v>44848.92</v>
      </c>
      <c r="AE84" s="162">
        <v>369483.95</v>
      </c>
      <c r="AF84" s="162">
        <v>113288.05</v>
      </c>
      <c r="AG84" s="162">
        <v>374402.36</v>
      </c>
      <c r="AH84" s="162">
        <v>349683.25</v>
      </c>
      <c r="AI84" s="162">
        <v>162651.37</v>
      </c>
      <c r="AJ84" s="162">
        <v>13461.11</v>
      </c>
      <c r="AK84" s="162">
        <v>23502.51</v>
      </c>
      <c r="AL84" s="162">
        <v>116164.55</v>
      </c>
      <c r="AM84" s="162">
        <v>49245.120000000003</v>
      </c>
      <c r="AN84" s="162">
        <v>206932.49</v>
      </c>
      <c r="AO84" s="162">
        <v>40096.620000000003</v>
      </c>
      <c r="AP84" s="162">
        <v>37304.120000000003</v>
      </c>
      <c r="AQ84" s="162">
        <v>64884.83</v>
      </c>
      <c r="AR84" s="162">
        <v>204995.89</v>
      </c>
      <c r="AS84" s="162">
        <v>232999.1</v>
      </c>
      <c r="AT84" s="162">
        <v>57289.42</v>
      </c>
      <c r="AU84" s="162">
        <v>67516.73</v>
      </c>
      <c r="AV84" s="162">
        <v>71851.33</v>
      </c>
      <c r="AW84" s="162">
        <v>265644.11</v>
      </c>
      <c r="AX84" s="162">
        <v>113830.85</v>
      </c>
      <c r="AY84" s="162">
        <v>60678.43</v>
      </c>
      <c r="AZ84" s="162">
        <v>38248.720000000001</v>
      </c>
      <c r="BA84" s="162">
        <v>30633.01</v>
      </c>
      <c r="BB84" s="162">
        <v>32590.61</v>
      </c>
      <c r="BC84" s="162">
        <v>133909.85999999999</v>
      </c>
      <c r="BD84" s="162">
        <v>18837.91</v>
      </c>
      <c r="BE84" s="162">
        <v>171070.47</v>
      </c>
      <c r="BF84" s="162">
        <v>618640.76</v>
      </c>
      <c r="BG84" s="162">
        <v>568266.74</v>
      </c>
      <c r="BH84" s="162">
        <v>462579.49</v>
      </c>
      <c r="BI84" s="162">
        <v>272887.90999999997</v>
      </c>
      <c r="BJ84" s="162">
        <v>48635.02</v>
      </c>
      <c r="BK84" s="162">
        <v>45778.32</v>
      </c>
      <c r="BL84" s="162">
        <v>75602.03</v>
      </c>
      <c r="BM84" s="162">
        <v>10308.4</v>
      </c>
      <c r="BN84" s="162">
        <v>38694.32</v>
      </c>
      <c r="BO84" s="162">
        <v>50347.82</v>
      </c>
      <c r="BP84" s="163">
        <v>0</v>
      </c>
      <c r="BQ84" s="164" t="s">
        <v>7</v>
      </c>
      <c r="BR84" s="162">
        <v>6987523.5</v>
      </c>
      <c r="BS84" s="164" t="s">
        <v>7</v>
      </c>
      <c r="BT84" s="164">
        <v>0</v>
      </c>
      <c r="BU84" s="164" t="s">
        <v>7</v>
      </c>
      <c r="BV84" s="164">
        <v>0</v>
      </c>
      <c r="BW84" s="164" t="s">
        <v>7</v>
      </c>
      <c r="BX84" s="164">
        <v>0</v>
      </c>
      <c r="BY84" s="164" t="s">
        <v>7</v>
      </c>
      <c r="BZ84" s="164">
        <v>0</v>
      </c>
      <c r="CA84" s="164" t="s">
        <v>7</v>
      </c>
      <c r="CB84" s="164">
        <v>0</v>
      </c>
      <c r="CC84" s="164" t="s">
        <v>7</v>
      </c>
      <c r="CD84" s="164">
        <v>0</v>
      </c>
      <c r="CE84" s="164" t="s">
        <v>7</v>
      </c>
      <c r="CF84" s="164">
        <v>0</v>
      </c>
      <c r="CG84" s="164" t="s">
        <v>7</v>
      </c>
      <c r="CH84" s="164">
        <v>0</v>
      </c>
      <c r="CI84" s="164" t="s">
        <v>7</v>
      </c>
      <c r="CJ84" s="164">
        <v>0</v>
      </c>
      <c r="CK84" s="164" t="s">
        <v>7</v>
      </c>
      <c r="CL84" s="164">
        <v>0</v>
      </c>
      <c r="CM84" s="164" t="s">
        <v>7</v>
      </c>
      <c r="CN84" s="164">
        <v>0</v>
      </c>
      <c r="CO84" s="164" t="s">
        <v>7</v>
      </c>
      <c r="CP84" s="164">
        <v>0</v>
      </c>
      <c r="CQ84" s="164" t="s">
        <v>7</v>
      </c>
      <c r="CR84" s="164">
        <v>0</v>
      </c>
      <c r="CS84" s="164" t="s">
        <v>7</v>
      </c>
      <c r="CT84" s="164">
        <v>0</v>
      </c>
      <c r="CU84" s="164" t="s">
        <v>7</v>
      </c>
      <c r="CV84" s="164">
        <v>0</v>
      </c>
      <c r="CW84" s="164" t="s">
        <v>7</v>
      </c>
      <c r="CX84" s="164">
        <v>0</v>
      </c>
      <c r="CY84" s="164" t="s">
        <v>7</v>
      </c>
    </row>
    <row r="85" spans="1:103" ht="14.25" x14ac:dyDescent="0.45">
      <c r="A85" s="55" t="s">
        <v>191</v>
      </c>
      <c r="B85" s="55" t="s">
        <v>206</v>
      </c>
      <c r="C85" s="54"/>
      <c r="D85" s="54"/>
      <c r="E85" s="57">
        <v>38295.620000000003</v>
      </c>
      <c r="F85" s="57">
        <v>6325.6</v>
      </c>
      <c r="G85" s="57">
        <v>2332.1</v>
      </c>
      <c r="H85" s="57">
        <v>19557.810000000001</v>
      </c>
      <c r="I85" s="57">
        <v>116324.76</v>
      </c>
      <c r="J85" s="57">
        <v>32609.62</v>
      </c>
      <c r="K85" s="57">
        <v>17564.71</v>
      </c>
      <c r="L85" s="57">
        <v>21522.81</v>
      </c>
      <c r="M85" s="57">
        <v>18009.91</v>
      </c>
      <c r="N85" s="56">
        <v>6762</v>
      </c>
      <c r="O85" s="57">
        <v>53838.43</v>
      </c>
      <c r="P85" s="57">
        <v>29202.52</v>
      </c>
      <c r="Q85" s="57">
        <v>47342.12</v>
      </c>
      <c r="R85" s="57">
        <v>33352.42</v>
      </c>
      <c r="S85" s="57">
        <v>34502.32</v>
      </c>
      <c r="T85" s="57">
        <v>99438.45</v>
      </c>
      <c r="U85" s="57">
        <v>46451.72</v>
      </c>
      <c r="V85" s="57">
        <v>49024.03</v>
      </c>
      <c r="W85" s="57">
        <v>116669.86</v>
      </c>
      <c r="X85" s="57">
        <v>94382.55</v>
      </c>
      <c r="Y85" s="57">
        <v>29939.119999999999</v>
      </c>
      <c r="Z85" s="57">
        <v>45285.52</v>
      </c>
      <c r="AA85" s="57">
        <v>45944.62</v>
      </c>
      <c r="AB85" s="57">
        <v>51768.43</v>
      </c>
      <c r="AC85" s="57">
        <v>10643.21</v>
      </c>
      <c r="AD85" s="57">
        <v>35514.720000000001</v>
      </c>
      <c r="AE85" s="57">
        <v>302984.36</v>
      </c>
      <c r="AF85" s="57">
        <v>93332.85</v>
      </c>
      <c r="AG85" s="57">
        <v>302954.06</v>
      </c>
      <c r="AH85" s="57">
        <v>287914.25</v>
      </c>
      <c r="AI85" s="57">
        <v>129817.27</v>
      </c>
      <c r="AJ85" s="57">
        <v>11858.51</v>
      </c>
      <c r="AK85" s="57">
        <v>19012.21</v>
      </c>
      <c r="AL85" s="57">
        <v>93075.15</v>
      </c>
      <c r="AM85" s="57">
        <v>39070.519999999997</v>
      </c>
      <c r="AN85" s="57">
        <v>174232.79</v>
      </c>
      <c r="AO85" s="57">
        <v>32048.22</v>
      </c>
      <c r="AP85" s="57">
        <v>29698.32</v>
      </c>
      <c r="AQ85" s="57">
        <v>51278.53</v>
      </c>
      <c r="AR85" s="57">
        <v>166404.49</v>
      </c>
      <c r="AS85" s="57">
        <v>180220.09</v>
      </c>
      <c r="AT85" s="57">
        <v>45387.62</v>
      </c>
      <c r="AU85" s="57">
        <v>49784.43</v>
      </c>
      <c r="AV85" s="57">
        <v>58703.23</v>
      </c>
      <c r="AW85" s="57">
        <v>210082.91</v>
      </c>
      <c r="AX85" s="57">
        <v>93096.25</v>
      </c>
      <c r="AY85" s="57">
        <v>47639.72</v>
      </c>
      <c r="AZ85" s="57">
        <v>31565.22</v>
      </c>
      <c r="BA85" s="57">
        <v>25252.31</v>
      </c>
      <c r="BB85" s="57">
        <v>26684.31</v>
      </c>
      <c r="BC85" s="57">
        <v>109319.06</v>
      </c>
      <c r="BD85" s="57">
        <v>15391.41</v>
      </c>
      <c r="BE85" s="57">
        <v>137410.07</v>
      </c>
      <c r="BF85" s="57">
        <v>448691.83</v>
      </c>
      <c r="BG85" s="57">
        <v>425002.12</v>
      </c>
      <c r="BH85" s="57">
        <v>371178.99</v>
      </c>
      <c r="BI85" s="57">
        <v>219927.81</v>
      </c>
      <c r="BJ85" s="57">
        <v>38594.620000000003</v>
      </c>
      <c r="BK85" s="57">
        <v>36796.120000000003</v>
      </c>
      <c r="BL85" s="57">
        <v>60351.03</v>
      </c>
      <c r="BM85" s="57">
        <v>8309.2000000000007</v>
      </c>
      <c r="BN85" s="57">
        <v>32555.42</v>
      </c>
      <c r="BO85" s="57">
        <v>45265.82</v>
      </c>
      <c r="BP85" s="59">
        <v>0</v>
      </c>
      <c r="BQ85" s="56" t="s">
        <v>7</v>
      </c>
      <c r="BR85" s="57">
        <v>5553496.0999999996</v>
      </c>
      <c r="BS85" s="56" t="s">
        <v>7</v>
      </c>
      <c r="BT85" s="56">
        <v>0</v>
      </c>
      <c r="BU85" s="56" t="s">
        <v>7</v>
      </c>
      <c r="BV85" s="56">
        <v>0</v>
      </c>
      <c r="BW85" s="56" t="s">
        <v>7</v>
      </c>
      <c r="BX85" s="56">
        <v>0</v>
      </c>
      <c r="BY85" s="56" t="s">
        <v>7</v>
      </c>
      <c r="BZ85" s="56">
        <v>0</v>
      </c>
      <c r="CA85" s="56" t="s">
        <v>7</v>
      </c>
      <c r="CB85" s="56">
        <v>0</v>
      </c>
      <c r="CC85" s="56" t="s">
        <v>7</v>
      </c>
      <c r="CD85" s="56">
        <v>0</v>
      </c>
      <c r="CE85" s="56" t="s">
        <v>7</v>
      </c>
      <c r="CF85" s="56">
        <v>0</v>
      </c>
      <c r="CG85" s="56" t="s">
        <v>7</v>
      </c>
      <c r="CH85" s="56">
        <v>0</v>
      </c>
      <c r="CI85" s="56" t="s">
        <v>7</v>
      </c>
      <c r="CJ85" s="56">
        <v>0</v>
      </c>
      <c r="CK85" s="56" t="s">
        <v>7</v>
      </c>
      <c r="CL85" s="56">
        <v>0</v>
      </c>
      <c r="CM85" s="56" t="s">
        <v>7</v>
      </c>
      <c r="CN85" s="56">
        <v>0</v>
      </c>
      <c r="CO85" s="56" t="s">
        <v>7</v>
      </c>
      <c r="CP85" s="56">
        <v>0</v>
      </c>
      <c r="CQ85" s="56" t="s">
        <v>7</v>
      </c>
      <c r="CR85" s="67">
        <v>0</v>
      </c>
      <c r="CS85" s="56" t="s">
        <v>7</v>
      </c>
      <c r="CT85" s="56">
        <v>0</v>
      </c>
      <c r="CU85" s="56" t="s">
        <v>7</v>
      </c>
      <c r="CV85" s="56">
        <v>0</v>
      </c>
      <c r="CW85" s="56" t="s">
        <v>7</v>
      </c>
      <c r="CX85" s="56">
        <v>0</v>
      </c>
      <c r="CY85" s="56" t="s">
        <v>7</v>
      </c>
    </row>
    <row r="86" spans="1:103" ht="14.25" x14ac:dyDescent="0.45">
      <c r="A86" s="55" t="s">
        <v>191</v>
      </c>
      <c r="B86" s="55" t="s">
        <v>205</v>
      </c>
      <c r="C86" s="54"/>
      <c r="D86" s="54"/>
      <c r="E86" s="51">
        <v>0</v>
      </c>
      <c r="F86" s="51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0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>
        <v>0</v>
      </c>
      <c r="BJ86" s="51">
        <v>0</v>
      </c>
      <c r="BK86" s="51">
        <v>0</v>
      </c>
      <c r="BL86" s="51">
        <v>0</v>
      </c>
      <c r="BM86" s="51">
        <v>0</v>
      </c>
      <c r="BN86" s="51">
        <v>0</v>
      </c>
      <c r="BO86" s="51">
        <v>0</v>
      </c>
      <c r="BP86" s="53">
        <v>0</v>
      </c>
      <c r="BQ86" s="51" t="s">
        <v>7</v>
      </c>
      <c r="BR86" s="51">
        <v>0</v>
      </c>
      <c r="BS86" s="51" t="s">
        <v>7</v>
      </c>
      <c r="BT86" s="51">
        <v>0</v>
      </c>
      <c r="BU86" s="51" t="s">
        <v>7</v>
      </c>
      <c r="BV86" s="51">
        <v>0</v>
      </c>
      <c r="BW86" s="51" t="s">
        <v>7</v>
      </c>
      <c r="BX86" s="51">
        <v>0</v>
      </c>
      <c r="BY86" s="51" t="s">
        <v>7</v>
      </c>
      <c r="BZ86" s="51">
        <v>0</v>
      </c>
      <c r="CA86" s="51" t="s">
        <v>7</v>
      </c>
      <c r="CB86" s="51">
        <v>0</v>
      </c>
      <c r="CC86" s="51" t="s">
        <v>7</v>
      </c>
      <c r="CD86" s="51">
        <v>0</v>
      </c>
      <c r="CE86" s="51" t="s">
        <v>7</v>
      </c>
      <c r="CF86" s="51">
        <v>0</v>
      </c>
      <c r="CG86" s="51" t="s">
        <v>7</v>
      </c>
      <c r="CH86" s="51">
        <v>0</v>
      </c>
      <c r="CI86" s="51" t="s">
        <v>7</v>
      </c>
      <c r="CJ86" s="51">
        <v>0</v>
      </c>
      <c r="CK86" s="51" t="s">
        <v>7</v>
      </c>
      <c r="CL86" s="51">
        <v>0</v>
      </c>
      <c r="CM86" s="51" t="s">
        <v>7</v>
      </c>
      <c r="CN86" s="51">
        <v>0</v>
      </c>
      <c r="CO86" s="51" t="s">
        <v>7</v>
      </c>
      <c r="CP86" s="51">
        <v>0</v>
      </c>
      <c r="CQ86" s="51" t="s">
        <v>7</v>
      </c>
      <c r="CR86" s="52">
        <v>0</v>
      </c>
      <c r="CS86" s="51" t="s">
        <v>7</v>
      </c>
      <c r="CT86" s="51">
        <v>0</v>
      </c>
      <c r="CU86" s="51" t="s">
        <v>7</v>
      </c>
      <c r="CV86" s="51">
        <v>0</v>
      </c>
      <c r="CW86" s="51" t="s">
        <v>7</v>
      </c>
      <c r="CX86" s="51">
        <v>0</v>
      </c>
      <c r="CY86" s="51" t="s">
        <v>7</v>
      </c>
    </row>
    <row r="87" spans="1:103" ht="14.25" x14ac:dyDescent="0.45">
      <c r="A87" s="55" t="s">
        <v>191</v>
      </c>
      <c r="B87" s="55" t="s">
        <v>204</v>
      </c>
      <c r="C87" s="54"/>
      <c r="D87" s="54"/>
      <c r="E87" s="56">
        <v>0</v>
      </c>
      <c r="F87" s="56">
        <v>0</v>
      </c>
      <c r="G87" s="56">
        <v>0</v>
      </c>
      <c r="H87" s="56">
        <v>0</v>
      </c>
      <c r="I87" s="56">
        <v>0</v>
      </c>
      <c r="J87" s="56">
        <v>0</v>
      </c>
      <c r="K87" s="56">
        <v>0</v>
      </c>
      <c r="L87" s="56">
        <v>0</v>
      </c>
      <c r="M87" s="56">
        <v>0</v>
      </c>
      <c r="N87" s="56">
        <v>0</v>
      </c>
      <c r="O87" s="5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0</v>
      </c>
      <c r="Z87" s="56">
        <v>0</v>
      </c>
      <c r="AA87" s="56">
        <v>0</v>
      </c>
      <c r="AB87" s="56">
        <v>0</v>
      </c>
      <c r="AC87" s="56">
        <v>0</v>
      </c>
      <c r="AD87" s="56">
        <v>0</v>
      </c>
      <c r="AE87" s="56">
        <v>0</v>
      </c>
      <c r="AF87" s="56">
        <v>0</v>
      </c>
      <c r="AG87" s="56">
        <v>0</v>
      </c>
      <c r="AH87" s="56">
        <v>0</v>
      </c>
      <c r="AI87" s="56">
        <v>0</v>
      </c>
      <c r="AJ87" s="56">
        <v>0</v>
      </c>
      <c r="AK87" s="56">
        <v>0</v>
      </c>
      <c r="AL87" s="56">
        <v>0</v>
      </c>
      <c r="AM87" s="56">
        <v>0</v>
      </c>
      <c r="AN87" s="56">
        <v>0</v>
      </c>
      <c r="AO87" s="56">
        <v>0</v>
      </c>
      <c r="AP87" s="56">
        <v>0</v>
      </c>
      <c r="AQ87" s="56">
        <v>0</v>
      </c>
      <c r="AR87" s="56">
        <v>0</v>
      </c>
      <c r="AS87" s="56">
        <v>0</v>
      </c>
      <c r="AT87" s="56">
        <v>0</v>
      </c>
      <c r="AU87" s="56">
        <v>0</v>
      </c>
      <c r="AV87" s="56">
        <v>0</v>
      </c>
      <c r="AW87" s="56">
        <v>0</v>
      </c>
      <c r="AX87" s="56">
        <v>0</v>
      </c>
      <c r="AY87" s="56">
        <v>0</v>
      </c>
      <c r="AZ87" s="56">
        <v>0</v>
      </c>
      <c r="BA87" s="56">
        <v>0</v>
      </c>
      <c r="BB87" s="56">
        <v>0</v>
      </c>
      <c r="BC87" s="56">
        <v>0</v>
      </c>
      <c r="BD87" s="56">
        <v>0</v>
      </c>
      <c r="BE87" s="56">
        <v>0</v>
      </c>
      <c r="BF87" s="56">
        <v>0</v>
      </c>
      <c r="BG87" s="56">
        <v>0</v>
      </c>
      <c r="BH87" s="56">
        <v>0</v>
      </c>
      <c r="BI87" s="56">
        <v>0</v>
      </c>
      <c r="BJ87" s="56">
        <v>0</v>
      </c>
      <c r="BK87" s="56">
        <v>0</v>
      </c>
      <c r="BL87" s="56">
        <v>0</v>
      </c>
      <c r="BM87" s="56">
        <v>0</v>
      </c>
      <c r="BN87" s="56">
        <v>0</v>
      </c>
      <c r="BO87" s="56">
        <v>0</v>
      </c>
      <c r="BP87" s="59">
        <v>0</v>
      </c>
      <c r="BQ87" s="56" t="s">
        <v>7</v>
      </c>
      <c r="BR87" s="56">
        <v>0</v>
      </c>
      <c r="BS87" s="56" t="s">
        <v>7</v>
      </c>
      <c r="BT87" s="56">
        <v>0</v>
      </c>
      <c r="BU87" s="56" t="s">
        <v>7</v>
      </c>
      <c r="BV87" s="56">
        <v>0</v>
      </c>
      <c r="BW87" s="56" t="s">
        <v>7</v>
      </c>
      <c r="BX87" s="56">
        <v>0</v>
      </c>
      <c r="BY87" s="56" t="s">
        <v>7</v>
      </c>
      <c r="BZ87" s="56">
        <v>0</v>
      </c>
      <c r="CA87" s="56" t="s">
        <v>7</v>
      </c>
      <c r="CB87" s="56">
        <v>0</v>
      </c>
      <c r="CC87" s="56" t="s">
        <v>7</v>
      </c>
      <c r="CD87" s="56">
        <v>0</v>
      </c>
      <c r="CE87" s="56" t="s">
        <v>7</v>
      </c>
      <c r="CF87" s="56">
        <v>0</v>
      </c>
      <c r="CG87" s="56" t="s">
        <v>7</v>
      </c>
      <c r="CH87" s="56">
        <v>0</v>
      </c>
      <c r="CI87" s="56" t="s">
        <v>7</v>
      </c>
      <c r="CJ87" s="56">
        <v>0</v>
      </c>
      <c r="CK87" s="56" t="s">
        <v>7</v>
      </c>
      <c r="CL87" s="56">
        <v>0</v>
      </c>
      <c r="CM87" s="56" t="s">
        <v>7</v>
      </c>
      <c r="CN87" s="56">
        <v>0</v>
      </c>
      <c r="CO87" s="56" t="s">
        <v>7</v>
      </c>
      <c r="CP87" s="56">
        <v>0</v>
      </c>
      <c r="CQ87" s="56" t="s">
        <v>7</v>
      </c>
      <c r="CR87" s="67">
        <v>0</v>
      </c>
      <c r="CS87" s="56" t="s">
        <v>7</v>
      </c>
      <c r="CT87" s="56">
        <v>0</v>
      </c>
      <c r="CU87" s="56" t="s">
        <v>7</v>
      </c>
      <c r="CV87" s="56">
        <v>0</v>
      </c>
      <c r="CW87" s="56" t="s">
        <v>7</v>
      </c>
      <c r="CX87" s="56">
        <v>0</v>
      </c>
      <c r="CY87" s="56" t="s">
        <v>7</v>
      </c>
    </row>
    <row r="88" spans="1:103" ht="14.25" x14ac:dyDescent="0.45">
      <c r="A88" s="55" t="s">
        <v>191</v>
      </c>
      <c r="B88" s="55" t="s">
        <v>203</v>
      </c>
      <c r="C88" s="54"/>
      <c r="D88" s="54"/>
      <c r="E88" s="51">
        <v>0</v>
      </c>
      <c r="F88" s="51">
        <v>0</v>
      </c>
      <c r="G88" s="51">
        <v>0</v>
      </c>
      <c r="H88" s="51">
        <v>0</v>
      </c>
      <c r="I88" s="51">
        <v>0</v>
      </c>
      <c r="J88" s="51">
        <v>0</v>
      </c>
      <c r="K88" s="51">
        <v>0</v>
      </c>
      <c r="L88" s="51">
        <v>0</v>
      </c>
      <c r="M88" s="51">
        <v>0</v>
      </c>
      <c r="N88" s="51">
        <v>0</v>
      </c>
      <c r="O88" s="51">
        <v>0</v>
      </c>
      <c r="P88" s="51">
        <v>0</v>
      </c>
      <c r="Q88" s="51">
        <v>0</v>
      </c>
      <c r="R88" s="51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1">
        <v>0</v>
      </c>
      <c r="AK88" s="51">
        <v>0</v>
      </c>
      <c r="AL88" s="51">
        <v>0</v>
      </c>
      <c r="AM88" s="51">
        <v>0</v>
      </c>
      <c r="AN88" s="51">
        <v>0</v>
      </c>
      <c r="AO88" s="51">
        <v>0</v>
      </c>
      <c r="AP88" s="51">
        <v>0</v>
      </c>
      <c r="AQ88" s="51">
        <v>0</v>
      </c>
      <c r="AR88" s="51">
        <v>0</v>
      </c>
      <c r="AS88" s="51">
        <v>0</v>
      </c>
      <c r="AT88" s="51">
        <v>0</v>
      </c>
      <c r="AU88" s="51">
        <v>0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</v>
      </c>
      <c r="BG88" s="51">
        <v>0</v>
      </c>
      <c r="BH88" s="51">
        <v>0</v>
      </c>
      <c r="BI88" s="51">
        <v>0</v>
      </c>
      <c r="BJ88" s="51">
        <v>0</v>
      </c>
      <c r="BK88" s="51">
        <v>0</v>
      </c>
      <c r="BL88" s="51">
        <v>0</v>
      </c>
      <c r="BM88" s="51">
        <v>0</v>
      </c>
      <c r="BN88" s="51">
        <v>0</v>
      </c>
      <c r="BO88" s="51">
        <v>0</v>
      </c>
      <c r="BP88" s="53">
        <v>0</v>
      </c>
      <c r="BQ88" s="51" t="s">
        <v>7</v>
      </c>
      <c r="BR88" s="51">
        <v>0</v>
      </c>
      <c r="BS88" s="51" t="s">
        <v>7</v>
      </c>
      <c r="BT88" s="51">
        <v>0</v>
      </c>
      <c r="BU88" s="51" t="s">
        <v>7</v>
      </c>
      <c r="BV88" s="51">
        <v>0</v>
      </c>
      <c r="BW88" s="51" t="s">
        <v>7</v>
      </c>
      <c r="BX88" s="51">
        <v>0</v>
      </c>
      <c r="BY88" s="51" t="s">
        <v>7</v>
      </c>
      <c r="BZ88" s="51">
        <v>0</v>
      </c>
      <c r="CA88" s="51" t="s">
        <v>7</v>
      </c>
      <c r="CB88" s="51">
        <v>0</v>
      </c>
      <c r="CC88" s="51" t="s">
        <v>7</v>
      </c>
      <c r="CD88" s="51">
        <v>0</v>
      </c>
      <c r="CE88" s="51" t="s">
        <v>7</v>
      </c>
      <c r="CF88" s="51">
        <v>0</v>
      </c>
      <c r="CG88" s="51" t="s">
        <v>7</v>
      </c>
      <c r="CH88" s="51">
        <v>0</v>
      </c>
      <c r="CI88" s="51" t="s">
        <v>7</v>
      </c>
      <c r="CJ88" s="51">
        <v>0</v>
      </c>
      <c r="CK88" s="51" t="s">
        <v>7</v>
      </c>
      <c r="CL88" s="51">
        <v>0</v>
      </c>
      <c r="CM88" s="51" t="s">
        <v>7</v>
      </c>
      <c r="CN88" s="51">
        <v>0</v>
      </c>
      <c r="CO88" s="51" t="s">
        <v>7</v>
      </c>
      <c r="CP88" s="51">
        <v>0</v>
      </c>
      <c r="CQ88" s="51" t="s">
        <v>7</v>
      </c>
      <c r="CR88" s="52">
        <v>0</v>
      </c>
      <c r="CS88" s="51" t="s">
        <v>7</v>
      </c>
      <c r="CT88" s="51">
        <v>0</v>
      </c>
      <c r="CU88" s="51" t="s">
        <v>7</v>
      </c>
      <c r="CV88" s="51">
        <v>0</v>
      </c>
      <c r="CW88" s="51" t="s">
        <v>7</v>
      </c>
      <c r="CX88" s="51">
        <v>0</v>
      </c>
      <c r="CY88" s="51" t="s">
        <v>7</v>
      </c>
    </row>
    <row r="89" spans="1:103" ht="14.25" x14ac:dyDescent="0.45">
      <c r="A89" s="55" t="s">
        <v>191</v>
      </c>
      <c r="B89" s="55" t="s">
        <v>202</v>
      </c>
      <c r="C89" s="54"/>
      <c r="D89" s="54"/>
      <c r="E89" s="56">
        <v>0</v>
      </c>
      <c r="F89" s="56">
        <v>0</v>
      </c>
      <c r="G89" s="56">
        <v>0</v>
      </c>
      <c r="H89" s="56">
        <v>0</v>
      </c>
      <c r="I89" s="56">
        <v>0</v>
      </c>
      <c r="J89" s="56">
        <v>0</v>
      </c>
      <c r="K89" s="56">
        <v>0</v>
      </c>
      <c r="L89" s="56">
        <v>0</v>
      </c>
      <c r="M89" s="56">
        <v>0</v>
      </c>
      <c r="N89" s="56">
        <v>0</v>
      </c>
      <c r="O89" s="56">
        <v>0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0</v>
      </c>
      <c r="Z89" s="56">
        <v>0</v>
      </c>
      <c r="AA89" s="56">
        <v>0</v>
      </c>
      <c r="AB89" s="56">
        <v>0</v>
      </c>
      <c r="AC89" s="56">
        <v>0</v>
      </c>
      <c r="AD89" s="56">
        <v>0</v>
      </c>
      <c r="AE89" s="56">
        <v>0</v>
      </c>
      <c r="AF89" s="56">
        <v>0</v>
      </c>
      <c r="AG89" s="56">
        <v>0</v>
      </c>
      <c r="AH89" s="56">
        <v>0</v>
      </c>
      <c r="AI89" s="56">
        <v>0</v>
      </c>
      <c r="AJ89" s="56">
        <v>0</v>
      </c>
      <c r="AK89" s="56">
        <v>0</v>
      </c>
      <c r="AL89" s="56">
        <v>0</v>
      </c>
      <c r="AM89" s="56">
        <v>0</v>
      </c>
      <c r="AN89" s="56">
        <v>0</v>
      </c>
      <c r="AO89" s="56">
        <v>0</v>
      </c>
      <c r="AP89" s="56">
        <v>0</v>
      </c>
      <c r="AQ89" s="56">
        <v>0</v>
      </c>
      <c r="AR89" s="56">
        <v>0</v>
      </c>
      <c r="AS89" s="56">
        <v>0</v>
      </c>
      <c r="AT89" s="56">
        <v>0</v>
      </c>
      <c r="AU89" s="56">
        <v>0</v>
      </c>
      <c r="AV89" s="56">
        <v>0</v>
      </c>
      <c r="AW89" s="56">
        <v>0</v>
      </c>
      <c r="AX89" s="56">
        <v>0</v>
      </c>
      <c r="AY89" s="56">
        <v>0</v>
      </c>
      <c r="AZ89" s="56">
        <v>0</v>
      </c>
      <c r="BA89" s="56">
        <v>0</v>
      </c>
      <c r="BB89" s="56">
        <v>0</v>
      </c>
      <c r="BC89" s="56">
        <v>0</v>
      </c>
      <c r="BD89" s="56">
        <v>0</v>
      </c>
      <c r="BE89" s="56">
        <v>0</v>
      </c>
      <c r="BF89" s="56">
        <v>0</v>
      </c>
      <c r="BG89" s="56">
        <v>0</v>
      </c>
      <c r="BH89" s="56">
        <v>0</v>
      </c>
      <c r="BI89" s="56">
        <v>0</v>
      </c>
      <c r="BJ89" s="56">
        <v>0</v>
      </c>
      <c r="BK89" s="56">
        <v>0</v>
      </c>
      <c r="BL89" s="56">
        <v>0</v>
      </c>
      <c r="BM89" s="56">
        <v>0</v>
      </c>
      <c r="BN89" s="56">
        <v>0</v>
      </c>
      <c r="BO89" s="56">
        <v>0</v>
      </c>
      <c r="BP89" s="59">
        <v>0</v>
      </c>
      <c r="BQ89" s="56" t="s">
        <v>7</v>
      </c>
      <c r="BR89" s="56">
        <v>0</v>
      </c>
      <c r="BS89" s="56" t="s">
        <v>7</v>
      </c>
      <c r="BT89" s="56">
        <v>0</v>
      </c>
      <c r="BU89" s="56" t="s">
        <v>7</v>
      </c>
      <c r="BV89" s="56">
        <v>0</v>
      </c>
      <c r="BW89" s="56" t="s">
        <v>7</v>
      </c>
      <c r="BX89" s="56">
        <v>0</v>
      </c>
      <c r="BY89" s="56" t="s">
        <v>7</v>
      </c>
      <c r="BZ89" s="56">
        <v>0</v>
      </c>
      <c r="CA89" s="56" t="s">
        <v>7</v>
      </c>
      <c r="CB89" s="56">
        <v>0</v>
      </c>
      <c r="CC89" s="56" t="s">
        <v>7</v>
      </c>
      <c r="CD89" s="56">
        <v>0</v>
      </c>
      <c r="CE89" s="56" t="s">
        <v>7</v>
      </c>
      <c r="CF89" s="56">
        <v>0</v>
      </c>
      <c r="CG89" s="56" t="s">
        <v>7</v>
      </c>
      <c r="CH89" s="56">
        <v>0</v>
      </c>
      <c r="CI89" s="56" t="s">
        <v>7</v>
      </c>
      <c r="CJ89" s="56">
        <v>0</v>
      </c>
      <c r="CK89" s="56" t="s">
        <v>7</v>
      </c>
      <c r="CL89" s="56">
        <v>0</v>
      </c>
      <c r="CM89" s="56" t="s">
        <v>7</v>
      </c>
      <c r="CN89" s="56">
        <v>0</v>
      </c>
      <c r="CO89" s="56" t="s">
        <v>7</v>
      </c>
      <c r="CP89" s="56">
        <v>0</v>
      </c>
      <c r="CQ89" s="56" t="s">
        <v>7</v>
      </c>
      <c r="CR89" s="67">
        <v>0</v>
      </c>
      <c r="CS89" s="56" t="s">
        <v>7</v>
      </c>
      <c r="CT89" s="56">
        <v>0</v>
      </c>
      <c r="CU89" s="56" t="s">
        <v>7</v>
      </c>
      <c r="CV89" s="56">
        <v>0</v>
      </c>
      <c r="CW89" s="56" t="s">
        <v>7</v>
      </c>
      <c r="CX89" s="56">
        <v>0</v>
      </c>
      <c r="CY89" s="56" t="s">
        <v>7</v>
      </c>
    </row>
    <row r="90" spans="1:103" ht="14.25" x14ac:dyDescent="0.45">
      <c r="A90" s="55" t="s">
        <v>191</v>
      </c>
      <c r="B90" s="55" t="s">
        <v>201</v>
      </c>
      <c r="C90" s="54"/>
      <c r="D90" s="54"/>
      <c r="E90" s="51">
        <v>0</v>
      </c>
      <c r="F90" s="51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>
        <v>0</v>
      </c>
      <c r="BJ90" s="51">
        <v>0</v>
      </c>
      <c r="BK90" s="51">
        <v>0</v>
      </c>
      <c r="BL90" s="51">
        <v>0</v>
      </c>
      <c r="BM90" s="51">
        <v>0</v>
      </c>
      <c r="BN90" s="51">
        <v>0</v>
      </c>
      <c r="BO90" s="51">
        <v>0</v>
      </c>
      <c r="BP90" s="53">
        <v>0</v>
      </c>
      <c r="BQ90" s="51" t="s">
        <v>7</v>
      </c>
      <c r="BR90" s="51">
        <v>0</v>
      </c>
      <c r="BS90" s="51" t="s">
        <v>7</v>
      </c>
      <c r="BT90" s="51">
        <v>0</v>
      </c>
      <c r="BU90" s="51" t="s">
        <v>7</v>
      </c>
      <c r="BV90" s="51">
        <v>0</v>
      </c>
      <c r="BW90" s="51" t="s">
        <v>7</v>
      </c>
      <c r="BX90" s="51">
        <v>0</v>
      </c>
      <c r="BY90" s="51" t="s">
        <v>7</v>
      </c>
      <c r="BZ90" s="51">
        <v>0</v>
      </c>
      <c r="CA90" s="51" t="s">
        <v>7</v>
      </c>
      <c r="CB90" s="51">
        <v>0</v>
      </c>
      <c r="CC90" s="51" t="s">
        <v>7</v>
      </c>
      <c r="CD90" s="51">
        <v>0</v>
      </c>
      <c r="CE90" s="51" t="s">
        <v>7</v>
      </c>
      <c r="CF90" s="51">
        <v>0</v>
      </c>
      <c r="CG90" s="51" t="s">
        <v>7</v>
      </c>
      <c r="CH90" s="51">
        <v>0</v>
      </c>
      <c r="CI90" s="51" t="s">
        <v>7</v>
      </c>
      <c r="CJ90" s="51">
        <v>0</v>
      </c>
      <c r="CK90" s="51" t="s">
        <v>7</v>
      </c>
      <c r="CL90" s="51">
        <v>0</v>
      </c>
      <c r="CM90" s="51" t="s">
        <v>7</v>
      </c>
      <c r="CN90" s="51">
        <v>0</v>
      </c>
      <c r="CO90" s="51" t="s">
        <v>7</v>
      </c>
      <c r="CP90" s="51">
        <v>0</v>
      </c>
      <c r="CQ90" s="51" t="s">
        <v>7</v>
      </c>
      <c r="CR90" s="52">
        <v>0</v>
      </c>
      <c r="CS90" s="51" t="s">
        <v>7</v>
      </c>
      <c r="CT90" s="51">
        <v>0</v>
      </c>
      <c r="CU90" s="51" t="s">
        <v>7</v>
      </c>
      <c r="CV90" s="51">
        <v>0</v>
      </c>
      <c r="CW90" s="51" t="s">
        <v>7</v>
      </c>
      <c r="CX90" s="51">
        <v>0</v>
      </c>
      <c r="CY90" s="51" t="s">
        <v>7</v>
      </c>
    </row>
    <row r="91" spans="1:103" s="42" customFormat="1" ht="14.25" x14ac:dyDescent="0.45">
      <c r="A91" s="69" t="s">
        <v>191</v>
      </c>
      <c r="B91" s="69" t="s">
        <v>200</v>
      </c>
      <c r="C91" s="65"/>
      <c r="D91" s="65"/>
      <c r="E91" s="58">
        <v>182852.12</v>
      </c>
      <c r="F91" s="58">
        <v>25524.18</v>
      </c>
      <c r="G91" s="58">
        <v>6743.55</v>
      </c>
      <c r="H91" s="58">
        <v>63671.4</v>
      </c>
      <c r="I91" s="58">
        <v>269049.84999999998</v>
      </c>
      <c r="J91" s="58">
        <v>71142.11</v>
      </c>
      <c r="K91" s="58">
        <v>37279.97</v>
      </c>
      <c r="L91" s="58">
        <v>47101.86</v>
      </c>
      <c r="M91" s="58">
        <v>34179.730000000003</v>
      </c>
      <c r="N91" s="58">
        <v>30751.91</v>
      </c>
      <c r="O91" s="58">
        <v>150149.82</v>
      </c>
      <c r="P91" s="58">
        <v>116019.18</v>
      </c>
      <c r="Q91" s="58">
        <v>96947.87</v>
      </c>
      <c r="R91" s="58">
        <v>69195.91</v>
      </c>
      <c r="S91" s="58">
        <v>70457.05</v>
      </c>
      <c r="T91" s="58">
        <v>184927.41</v>
      </c>
      <c r="U91" s="58">
        <v>151287.07999999999</v>
      </c>
      <c r="V91" s="58">
        <v>96846.48</v>
      </c>
      <c r="W91" s="58">
        <v>224360.09</v>
      </c>
      <c r="X91" s="58">
        <v>224242.28</v>
      </c>
      <c r="Y91" s="58">
        <v>65351.02</v>
      </c>
      <c r="Z91" s="58">
        <v>89707.8</v>
      </c>
      <c r="AA91" s="58">
        <v>84463.82</v>
      </c>
      <c r="AB91" s="58">
        <v>246486.82</v>
      </c>
      <c r="AC91" s="58">
        <v>37178.07</v>
      </c>
      <c r="AD91" s="58">
        <v>96348.31</v>
      </c>
      <c r="AE91" s="58">
        <v>700016.21</v>
      </c>
      <c r="AF91" s="58">
        <v>199714.65</v>
      </c>
      <c r="AG91" s="58">
        <v>682216.43</v>
      </c>
      <c r="AH91" s="58">
        <v>598660.87</v>
      </c>
      <c r="AI91" s="58">
        <v>292645.23</v>
      </c>
      <c r="AJ91" s="67">
        <v>38564</v>
      </c>
      <c r="AK91" s="58">
        <v>38015.629999999997</v>
      </c>
      <c r="AL91" s="58">
        <v>225010.64</v>
      </c>
      <c r="AM91" s="58">
        <v>58265.279999999999</v>
      </c>
      <c r="AN91" s="58">
        <v>362574.3</v>
      </c>
      <c r="AO91" s="58">
        <v>82290.83</v>
      </c>
      <c r="AP91" s="58">
        <v>79265.69</v>
      </c>
      <c r="AQ91" s="58">
        <v>177015.32</v>
      </c>
      <c r="AR91" s="58">
        <v>320443.69</v>
      </c>
      <c r="AS91" s="58">
        <v>477604.54</v>
      </c>
      <c r="AT91" s="58">
        <v>123503.4</v>
      </c>
      <c r="AU91" s="58">
        <v>110477.27</v>
      </c>
      <c r="AV91" s="58">
        <v>1524608.17</v>
      </c>
      <c r="AW91" s="58">
        <v>446141.77</v>
      </c>
      <c r="AX91" s="58">
        <v>181734.28</v>
      </c>
      <c r="AY91" s="58">
        <v>113969.19</v>
      </c>
      <c r="AZ91" s="58">
        <v>74690.53</v>
      </c>
      <c r="BA91" s="58">
        <v>67712.89</v>
      </c>
      <c r="BB91" s="58">
        <v>153131.16</v>
      </c>
      <c r="BC91" s="58">
        <v>153608.64000000001</v>
      </c>
      <c r="BD91" s="58">
        <v>35639.25</v>
      </c>
      <c r="BE91" s="58">
        <v>249803.65</v>
      </c>
      <c r="BF91" s="58">
        <v>830689.64</v>
      </c>
      <c r="BG91" s="58">
        <v>681310.88</v>
      </c>
      <c r="BH91" s="58">
        <v>677524.47999999998</v>
      </c>
      <c r="BI91" s="58">
        <v>302525.02</v>
      </c>
      <c r="BJ91" s="58">
        <v>108616.47</v>
      </c>
      <c r="BK91" s="58">
        <v>74873.62</v>
      </c>
      <c r="BL91" s="58">
        <v>85219.28</v>
      </c>
      <c r="BM91" s="58">
        <v>18367.95</v>
      </c>
      <c r="BN91" s="58">
        <v>122205.54</v>
      </c>
      <c r="BO91" s="58">
        <v>50160.52</v>
      </c>
      <c r="BP91" s="70">
        <v>0</v>
      </c>
      <c r="BQ91" s="67" t="s">
        <v>7</v>
      </c>
      <c r="BR91" s="58">
        <v>13291082.59</v>
      </c>
      <c r="BS91" s="67" t="s">
        <v>7</v>
      </c>
      <c r="BT91" s="67">
        <v>0</v>
      </c>
      <c r="BU91" s="67" t="s">
        <v>7</v>
      </c>
      <c r="BV91" s="67">
        <v>0</v>
      </c>
      <c r="BW91" s="67" t="s">
        <v>7</v>
      </c>
      <c r="BX91" s="67">
        <v>0</v>
      </c>
      <c r="BY91" s="67" t="s">
        <v>7</v>
      </c>
      <c r="BZ91" s="67">
        <v>0</v>
      </c>
      <c r="CA91" s="67" t="s">
        <v>7</v>
      </c>
      <c r="CB91" s="67">
        <v>0</v>
      </c>
      <c r="CC91" s="67" t="s">
        <v>7</v>
      </c>
      <c r="CD91" s="67">
        <v>0</v>
      </c>
      <c r="CE91" s="67" t="s">
        <v>7</v>
      </c>
      <c r="CF91" s="67">
        <v>0</v>
      </c>
      <c r="CG91" s="67" t="s">
        <v>7</v>
      </c>
      <c r="CH91" s="67">
        <v>0</v>
      </c>
      <c r="CI91" s="67" t="s">
        <v>7</v>
      </c>
      <c r="CJ91" s="67">
        <v>0</v>
      </c>
      <c r="CK91" s="67" t="s">
        <v>7</v>
      </c>
      <c r="CL91" s="67">
        <v>0</v>
      </c>
      <c r="CM91" s="67" t="s">
        <v>7</v>
      </c>
      <c r="CN91" s="67">
        <v>0</v>
      </c>
      <c r="CO91" s="67" t="s">
        <v>7</v>
      </c>
      <c r="CP91" s="67">
        <v>0</v>
      </c>
      <c r="CQ91" s="67" t="s">
        <v>7</v>
      </c>
      <c r="CR91" s="67">
        <v>0</v>
      </c>
      <c r="CS91" s="67" t="s">
        <v>7</v>
      </c>
      <c r="CT91" s="67">
        <v>0</v>
      </c>
      <c r="CU91" s="67" t="s">
        <v>7</v>
      </c>
      <c r="CV91" s="67">
        <v>0</v>
      </c>
      <c r="CW91" s="67" t="s">
        <v>7</v>
      </c>
      <c r="CX91" s="67">
        <v>0</v>
      </c>
      <c r="CY91" s="67" t="s">
        <v>7</v>
      </c>
    </row>
    <row r="92" spans="1:103" s="42" customFormat="1" ht="14.25" x14ac:dyDescent="0.45">
      <c r="A92" s="69" t="s">
        <v>191</v>
      </c>
      <c r="B92" s="69" t="s">
        <v>199</v>
      </c>
      <c r="C92" s="65"/>
      <c r="D92" s="65"/>
      <c r="E92" s="61">
        <v>433752.9</v>
      </c>
      <c r="F92" s="61">
        <v>48972.21</v>
      </c>
      <c r="G92" s="61">
        <v>15123.11</v>
      </c>
      <c r="H92" s="61">
        <v>137259.95000000001</v>
      </c>
      <c r="I92" s="61">
        <v>1089480.26</v>
      </c>
      <c r="J92" s="61">
        <v>209121.81</v>
      </c>
      <c r="K92" s="61">
        <v>128077.77</v>
      </c>
      <c r="L92" s="61">
        <v>173129.59</v>
      </c>
      <c r="M92" s="61">
        <v>87500.57</v>
      </c>
      <c r="N92" s="61">
        <v>331940.12</v>
      </c>
      <c r="O92" s="61">
        <v>511682.29</v>
      </c>
      <c r="P92" s="61">
        <v>266672.92</v>
      </c>
      <c r="Q92" s="61">
        <v>289887.27</v>
      </c>
      <c r="R92" s="61">
        <v>197199.69</v>
      </c>
      <c r="S92" s="61">
        <v>352970.51</v>
      </c>
      <c r="T92" s="61">
        <v>473291.74</v>
      </c>
      <c r="U92" s="61">
        <v>346593.45</v>
      </c>
      <c r="V92" s="61">
        <v>278562.52</v>
      </c>
      <c r="W92" s="61">
        <v>628027.75</v>
      </c>
      <c r="X92" s="61">
        <v>855776.95</v>
      </c>
      <c r="Y92" s="61">
        <v>233507.5</v>
      </c>
      <c r="Z92" s="61">
        <v>224965.79</v>
      </c>
      <c r="AA92" s="61">
        <v>199298.34</v>
      </c>
      <c r="AB92" s="61">
        <v>762832.26</v>
      </c>
      <c r="AC92" s="61">
        <v>68959.62</v>
      </c>
      <c r="AD92" s="61">
        <v>226367.86</v>
      </c>
      <c r="AE92" s="61">
        <v>1817096.54</v>
      </c>
      <c r="AF92" s="61">
        <v>351296.52</v>
      </c>
      <c r="AG92" s="61">
        <v>1342880.88</v>
      </c>
      <c r="AH92" s="61">
        <v>1006236.51</v>
      </c>
      <c r="AI92" s="61">
        <v>634021.41</v>
      </c>
      <c r="AJ92" s="61">
        <v>141658.06</v>
      </c>
      <c r="AK92" s="61">
        <v>150001.95000000001</v>
      </c>
      <c r="AL92" s="61">
        <v>529965.5</v>
      </c>
      <c r="AM92" s="61">
        <v>114328.05</v>
      </c>
      <c r="AN92" s="61">
        <v>714833.73</v>
      </c>
      <c r="AO92" s="61">
        <v>168748.28</v>
      </c>
      <c r="AP92" s="61">
        <v>175653.17</v>
      </c>
      <c r="AQ92" s="61">
        <v>369662.5</v>
      </c>
      <c r="AR92" s="61">
        <v>626825.89</v>
      </c>
      <c r="AS92" s="61">
        <v>906288.87</v>
      </c>
      <c r="AT92" s="61">
        <v>382046.8</v>
      </c>
      <c r="AU92" s="61">
        <v>235875.37</v>
      </c>
      <c r="AV92" s="61">
        <v>1976988.51</v>
      </c>
      <c r="AW92" s="61">
        <v>777535.3</v>
      </c>
      <c r="AX92" s="61">
        <v>346107.75</v>
      </c>
      <c r="AY92" s="61">
        <v>200569.77</v>
      </c>
      <c r="AZ92" s="61">
        <v>157777.5</v>
      </c>
      <c r="BA92" s="61">
        <v>135676.76999999999</v>
      </c>
      <c r="BB92" s="61">
        <v>259537.34</v>
      </c>
      <c r="BC92" s="61">
        <v>193256.9</v>
      </c>
      <c r="BD92" s="61">
        <v>131127.85999999999</v>
      </c>
      <c r="BE92" s="61">
        <v>459752.39</v>
      </c>
      <c r="BF92" s="61">
        <v>1255169.24</v>
      </c>
      <c r="BG92" s="61">
        <v>884666.52</v>
      </c>
      <c r="BH92" s="61">
        <v>1059193.5900000001</v>
      </c>
      <c r="BI92" s="61">
        <v>430189.36</v>
      </c>
      <c r="BJ92" s="61">
        <v>196598.39999999999</v>
      </c>
      <c r="BK92" s="61">
        <v>138693.57</v>
      </c>
      <c r="BL92" s="61">
        <v>138859.67000000001</v>
      </c>
      <c r="BM92" s="61">
        <v>31034.85</v>
      </c>
      <c r="BN92" s="61">
        <v>178809.61</v>
      </c>
      <c r="BO92" s="61">
        <v>50160.67</v>
      </c>
      <c r="BP92" s="68">
        <v>0</v>
      </c>
      <c r="BQ92" s="52" t="s">
        <v>7</v>
      </c>
      <c r="BR92" s="61">
        <v>27240080.34</v>
      </c>
      <c r="BS92" s="52" t="s">
        <v>7</v>
      </c>
      <c r="BT92" s="52">
        <v>0</v>
      </c>
      <c r="BU92" s="52" t="s">
        <v>7</v>
      </c>
      <c r="BV92" s="52">
        <v>0</v>
      </c>
      <c r="BW92" s="52" t="s">
        <v>7</v>
      </c>
      <c r="BX92" s="52">
        <v>0</v>
      </c>
      <c r="BY92" s="52" t="s">
        <v>7</v>
      </c>
      <c r="BZ92" s="52">
        <v>0</v>
      </c>
      <c r="CA92" s="52" t="s">
        <v>7</v>
      </c>
      <c r="CB92" s="52">
        <v>0</v>
      </c>
      <c r="CC92" s="52" t="s">
        <v>7</v>
      </c>
      <c r="CD92" s="52">
        <v>0</v>
      </c>
      <c r="CE92" s="52" t="s">
        <v>7</v>
      </c>
      <c r="CF92" s="52">
        <v>0</v>
      </c>
      <c r="CG92" s="52" t="s">
        <v>7</v>
      </c>
      <c r="CH92" s="52">
        <v>0</v>
      </c>
      <c r="CI92" s="52" t="s">
        <v>7</v>
      </c>
      <c r="CJ92" s="52">
        <v>0</v>
      </c>
      <c r="CK92" s="52" t="s">
        <v>7</v>
      </c>
      <c r="CL92" s="52">
        <v>0</v>
      </c>
      <c r="CM92" s="52" t="s">
        <v>7</v>
      </c>
      <c r="CN92" s="52">
        <v>0</v>
      </c>
      <c r="CO92" s="52" t="s">
        <v>7</v>
      </c>
      <c r="CP92" s="52">
        <v>0</v>
      </c>
      <c r="CQ92" s="52" t="s">
        <v>7</v>
      </c>
      <c r="CR92" s="52">
        <v>0</v>
      </c>
      <c r="CS92" s="52" t="s">
        <v>7</v>
      </c>
      <c r="CT92" s="52">
        <v>0</v>
      </c>
      <c r="CU92" s="52" t="s">
        <v>7</v>
      </c>
      <c r="CV92" s="52">
        <v>0</v>
      </c>
      <c r="CW92" s="52" t="s">
        <v>7</v>
      </c>
      <c r="CX92" s="52">
        <v>0</v>
      </c>
      <c r="CY92" s="52" t="s">
        <v>7</v>
      </c>
    </row>
    <row r="93" spans="1:103" ht="14.25" x14ac:dyDescent="0.45">
      <c r="A93" s="55" t="s">
        <v>191</v>
      </c>
      <c r="B93" s="55" t="s">
        <v>198</v>
      </c>
      <c r="C93" s="54"/>
      <c r="D93" s="54"/>
      <c r="E93" s="56" t="s">
        <v>193</v>
      </c>
      <c r="F93" s="56" t="s">
        <v>193</v>
      </c>
      <c r="G93" s="56" t="s">
        <v>193</v>
      </c>
      <c r="H93" s="56" t="s">
        <v>193</v>
      </c>
      <c r="I93" s="56" t="s">
        <v>193</v>
      </c>
      <c r="J93" s="56" t="s">
        <v>193</v>
      </c>
      <c r="K93" s="56" t="s">
        <v>193</v>
      </c>
      <c r="L93" s="56" t="s">
        <v>193</v>
      </c>
      <c r="M93" s="56" t="s">
        <v>193</v>
      </c>
      <c r="N93" s="56" t="s">
        <v>193</v>
      </c>
      <c r="O93" s="56" t="s">
        <v>193</v>
      </c>
      <c r="P93" s="56" t="s">
        <v>193</v>
      </c>
      <c r="Q93" s="56" t="s">
        <v>193</v>
      </c>
      <c r="R93" s="56" t="s">
        <v>193</v>
      </c>
      <c r="S93" s="56" t="s">
        <v>193</v>
      </c>
      <c r="T93" s="56" t="s">
        <v>193</v>
      </c>
      <c r="U93" s="56" t="s">
        <v>193</v>
      </c>
      <c r="V93" s="56" t="s">
        <v>193</v>
      </c>
      <c r="W93" s="56" t="s">
        <v>193</v>
      </c>
      <c r="X93" s="56" t="s">
        <v>193</v>
      </c>
      <c r="Y93" s="56" t="s">
        <v>193</v>
      </c>
      <c r="Z93" s="56" t="s">
        <v>193</v>
      </c>
      <c r="AA93" s="56" t="s">
        <v>193</v>
      </c>
      <c r="AB93" s="56" t="s">
        <v>193</v>
      </c>
      <c r="AC93" s="56" t="s">
        <v>193</v>
      </c>
      <c r="AD93" s="56" t="s">
        <v>193</v>
      </c>
      <c r="AE93" s="56" t="s">
        <v>193</v>
      </c>
      <c r="AF93" s="56" t="s">
        <v>193</v>
      </c>
      <c r="AG93" s="56" t="s">
        <v>193</v>
      </c>
      <c r="AH93" s="56" t="s">
        <v>193</v>
      </c>
      <c r="AI93" s="56" t="s">
        <v>193</v>
      </c>
      <c r="AJ93" s="56" t="s">
        <v>193</v>
      </c>
      <c r="AK93" s="56" t="s">
        <v>193</v>
      </c>
      <c r="AL93" s="56" t="s">
        <v>193</v>
      </c>
      <c r="AM93" s="56" t="s">
        <v>193</v>
      </c>
      <c r="AN93" s="56" t="s">
        <v>193</v>
      </c>
      <c r="AO93" s="56" t="s">
        <v>193</v>
      </c>
      <c r="AP93" s="56" t="s">
        <v>193</v>
      </c>
      <c r="AQ93" s="56" t="s">
        <v>193</v>
      </c>
      <c r="AR93" s="56" t="s">
        <v>193</v>
      </c>
      <c r="AS93" s="56" t="s">
        <v>193</v>
      </c>
      <c r="AT93" s="56" t="s">
        <v>193</v>
      </c>
      <c r="AU93" s="56" t="s">
        <v>193</v>
      </c>
      <c r="AV93" s="56" t="s">
        <v>193</v>
      </c>
      <c r="AW93" s="56" t="s">
        <v>193</v>
      </c>
      <c r="AX93" s="56" t="s">
        <v>193</v>
      </c>
      <c r="AY93" s="56" t="s">
        <v>193</v>
      </c>
      <c r="AZ93" s="56" t="s">
        <v>193</v>
      </c>
      <c r="BA93" s="56" t="s">
        <v>193</v>
      </c>
      <c r="BB93" s="56" t="s">
        <v>193</v>
      </c>
      <c r="BC93" s="56" t="s">
        <v>193</v>
      </c>
      <c r="BD93" s="56" t="s">
        <v>193</v>
      </c>
      <c r="BE93" s="56" t="s">
        <v>193</v>
      </c>
      <c r="BF93" s="56" t="s">
        <v>193</v>
      </c>
      <c r="BG93" s="56" t="s">
        <v>193</v>
      </c>
      <c r="BH93" s="56" t="s">
        <v>193</v>
      </c>
      <c r="BI93" s="56" t="s">
        <v>193</v>
      </c>
      <c r="BJ93" s="56" t="s">
        <v>193</v>
      </c>
      <c r="BK93" s="56" t="s">
        <v>193</v>
      </c>
      <c r="BL93" s="56" t="s">
        <v>193</v>
      </c>
      <c r="BM93" s="56" t="s">
        <v>193</v>
      </c>
      <c r="BN93" s="56" t="s">
        <v>193</v>
      </c>
      <c r="BO93" s="56" t="s">
        <v>193</v>
      </c>
      <c r="BP93" s="59" t="s">
        <v>193</v>
      </c>
      <c r="BQ93" s="56" t="s">
        <v>7</v>
      </c>
      <c r="BR93" s="56" t="s">
        <v>193</v>
      </c>
      <c r="BS93" s="56" t="s">
        <v>7</v>
      </c>
      <c r="BT93" s="56" t="s">
        <v>193</v>
      </c>
      <c r="BU93" s="56" t="s">
        <v>7</v>
      </c>
      <c r="BV93" s="56" t="s">
        <v>193</v>
      </c>
      <c r="BW93" s="56" t="s">
        <v>7</v>
      </c>
      <c r="BX93" s="56" t="s">
        <v>193</v>
      </c>
      <c r="BY93" s="56" t="s">
        <v>7</v>
      </c>
      <c r="BZ93" s="56" t="s">
        <v>193</v>
      </c>
      <c r="CA93" s="56" t="s">
        <v>7</v>
      </c>
      <c r="CB93" s="56" t="s">
        <v>193</v>
      </c>
      <c r="CC93" s="56" t="s">
        <v>7</v>
      </c>
      <c r="CD93" s="56" t="s">
        <v>193</v>
      </c>
      <c r="CE93" s="56" t="s">
        <v>7</v>
      </c>
      <c r="CF93" s="56" t="s">
        <v>193</v>
      </c>
      <c r="CG93" s="56" t="s">
        <v>7</v>
      </c>
      <c r="CH93" s="56" t="s">
        <v>193</v>
      </c>
      <c r="CI93" s="56" t="s">
        <v>7</v>
      </c>
      <c r="CJ93" s="56" t="s">
        <v>193</v>
      </c>
      <c r="CK93" s="56" t="s">
        <v>7</v>
      </c>
      <c r="CL93" s="56" t="s">
        <v>193</v>
      </c>
      <c r="CM93" s="56" t="s">
        <v>7</v>
      </c>
      <c r="CN93" s="56" t="s">
        <v>193</v>
      </c>
      <c r="CO93" s="56" t="s">
        <v>7</v>
      </c>
      <c r="CP93" s="56" t="s">
        <v>193</v>
      </c>
      <c r="CQ93" s="56" t="s">
        <v>7</v>
      </c>
      <c r="CR93" s="67" t="s">
        <v>193</v>
      </c>
      <c r="CS93" s="56" t="s">
        <v>7</v>
      </c>
      <c r="CT93" s="56" t="s">
        <v>193</v>
      </c>
      <c r="CU93" s="56" t="s">
        <v>7</v>
      </c>
      <c r="CV93" s="56" t="s">
        <v>193</v>
      </c>
      <c r="CW93" s="56" t="s">
        <v>7</v>
      </c>
      <c r="CX93" s="56" t="s">
        <v>193</v>
      </c>
      <c r="CY93" s="56" t="s">
        <v>7</v>
      </c>
    </row>
    <row r="94" spans="1:103" s="165" customFormat="1" ht="14.25" x14ac:dyDescent="0.45">
      <c r="A94" s="160" t="s">
        <v>191</v>
      </c>
      <c r="B94" s="160" t="s">
        <v>197</v>
      </c>
      <c r="C94" s="161"/>
      <c r="D94" s="161"/>
      <c r="E94" s="162">
        <v>8959.35</v>
      </c>
      <c r="F94" s="162">
        <v>678.25</v>
      </c>
      <c r="G94" s="162">
        <v>272.73</v>
      </c>
      <c r="H94" s="162">
        <v>1481.16</v>
      </c>
      <c r="I94" s="162">
        <v>6339.42</v>
      </c>
      <c r="J94" s="162">
        <v>1599.62</v>
      </c>
      <c r="K94" s="162">
        <v>684.63</v>
      </c>
      <c r="L94" s="162">
        <v>933.94</v>
      </c>
      <c r="M94" s="162">
        <v>376.23</v>
      </c>
      <c r="N94" s="162">
        <v>4106.7299999999996</v>
      </c>
      <c r="O94" s="162">
        <v>5756.47</v>
      </c>
      <c r="P94" s="162">
        <v>794.62</v>
      </c>
      <c r="Q94" s="162">
        <v>1635.33</v>
      </c>
      <c r="R94" s="162">
        <v>1805.4</v>
      </c>
      <c r="S94" s="162">
        <v>1859.53</v>
      </c>
      <c r="T94" s="162">
        <v>1726.69</v>
      </c>
      <c r="U94" s="162">
        <v>1303.83</v>
      </c>
      <c r="V94" s="162">
        <v>1316.71</v>
      </c>
      <c r="W94" s="162">
        <v>2502.08</v>
      </c>
      <c r="X94" s="162">
        <v>3511.85</v>
      </c>
      <c r="Y94" s="162">
        <v>174.98</v>
      </c>
      <c r="Z94" s="162">
        <v>1285.69</v>
      </c>
      <c r="AA94" s="162">
        <v>977.55</v>
      </c>
      <c r="AB94" s="162">
        <v>2003.29</v>
      </c>
      <c r="AC94" s="162">
        <v>835.14</v>
      </c>
      <c r="AD94" s="162">
        <v>6004.14</v>
      </c>
      <c r="AE94" s="162">
        <v>19957.14</v>
      </c>
      <c r="AF94" s="162">
        <v>2432.96</v>
      </c>
      <c r="AG94" s="162">
        <v>12358.23</v>
      </c>
      <c r="AH94" s="162">
        <v>7066.78</v>
      </c>
      <c r="AI94" s="162">
        <v>22675.62</v>
      </c>
      <c r="AJ94" s="162">
        <v>2412.0700000000002</v>
      </c>
      <c r="AK94" s="162">
        <v>5866.24</v>
      </c>
      <c r="AL94" s="162">
        <v>7628.38</v>
      </c>
      <c r="AM94" s="162">
        <v>3738.85</v>
      </c>
      <c r="AN94" s="162">
        <v>14670.94</v>
      </c>
      <c r="AO94" s="162">
        <v>449.98</v>
      </c>
      <c r="AP94" s="162">
        <v>1029.58</v>
      </c>
      <c r="AQ94" s="162">
        <v>1881.39</v>
      </c>
      <c r="AR94" s="162">
        <v>2157.41</v>
      </c>
      <c r="AS94" s="162">
        <v>32181.93</v>
      </c>
      <c r="AT94" s="162">
        <v>19580.02</v>
      </c>
      <c r="AU94" s="162">
        <v>8490.86</v>
      </c>
      <c r="AV94" s="162">
        <v>22318.03</v>
      </c>
      <c r="AW94" s="162">
        <v>5888.76</v>
      </c>
      <c r="AX94" s="162">
        <v>2222.11</v>
      </c>
      <c r="AY94" s="162">
        <v>4147.46</v>
      </c>
      <c r="AZ94" s="162">
        <v>695.12</v>
      </c>
      <c r="BA94" s="162">
        <v>956.49</v>
      </c>
      <c r="BB94" s="162">
        <v>1848.08</v>
      </c>
      <c r="BC94" s="162">
        <v>312.75</v>
      </c>
      <c r="BD94" s="162">
        <v>1498.88</v>
      </c>
      <c r="BE94" s="162">
        <v>3168.38</v>
      </c>
      <c r="BF94" s="162">
        <v>50474.34</v>
      </c>
      <c r="BG94" s="162">
        <v>17751.88</v>
      </c>
      <c r="BH94" s="162">
        <v>37120.129999999997</v>
      </c>
      <c r="BI94" s="162">
        <v>13782.34</v>
      </c>
      <c r="BJ94" s="162">
        <v>6740.15</v>
      </c>
      <c r="BK94" s="162">
        <v>5145.08</v>
      </c>
      <c r="BL94" s="162">
        <v>5252.08</v>
      </c>
      <c r="BM94" s="162">
        <v>205.57</v>
      </c>
      <c r="BN94" s="162">
        <v>2026.3</v>
      </c>
      <c r="BO94" s="164">
        <v>0</v>
      </c>
      <c r="BP94" s="163">
        <v>0</v>
      </c>
      <c r="BQ94" s="164" t="s">
        <v>7</v>
      </c>
      <c r="BR94" s="162">
        <v>405057.7</v>
      </c>
      <c r="BS94" s="164" t="s">
        <v>7</v>
      </c>
      <c r="BT94" s="162">
        <v>920717.39</v>
      </c>
      <c r="BU94" s="164" t="s">
        <v>7</v>
      </c>
      <c r="BV94" s="162">
        <v>-441.62</v>
      </c>
      <c r="BW94" s="164" t="s">
        <v>7</v>
      </c>
      <c r="BX94" s="162">
        <v>13573.42</v>
      </c>
      <c r="BY94" s="164" t="s">
        <v>7</v>
      </c>
      <c r="BZ94" s="162">
        <v>933849.19</v>
      </c>
      <c r="CA94" s="164" t="s">
        <v>7</v>
      </c>
      <c r="CB94" s="162">
        <v>213042.59</v>
      </c>
      <c r="CC94" s="164" t="s">
        <v>7</v>
      </c>
      <c r="CD94" s="162">
        <v>562.78</v>
      </c>
      <c r="CE94" s="164" t="s">
        <v>7</v>
      </c>
      <c r="CF94" s="162">
        <v>357.06</v>
      </c>
      <c r="CG94" s="164" t="s">
        <v>7</v>
      </c>
      <c r="CH94" s="162">
        <v>919.84</v>
      </c>
      <c r="CI94" s="164" t="s">
        <v>7</v>
      </c>
      <c r="CJ94" s="162">
        <v>213962.43</v>
      </c>
      <c r="CK94" s="164" t="s">
        <v>7</v>
      </c>
      <c r="CL94" s="164">
        <v>0</v>
      </c>
      <c r="CM94" s="164" t="s">
        <v>7</v>
      </c>
      <c r="CN94" s="164">
        <v>0</v>
      </c>
      <c r="CO94" s="164" t="s">
        <v>7</v>
      </c>
      <c r="CP94" s="164">
        <v>0</v>
      </c>
      <c r="CQ94" s="164" t="s">
        <v>7</v>
      </c>
      <c r="CR94" s="162">
        <v>9991.65</v>
      </c>
      <c r="CS94" s="164" t="s">
        <v>7</v>
      </c>
      <c r="CT94" s="162">
        <v>9991.65</v>
      </c>
      <c r="CU94" s="164" t="s">
        <v>7</v>
      </c>
      <c r="CV94" s="162">
        <v>1157803.27</v>
      </c>
      <c r="CW94" s="164" t="s">
        <v>7</v>
      </c>
      <c r="CX94" s="162">
        <v>1562860.98</v>
      </c>
      <c r="CY94" s="164" t="s">
        <v>7</v>
      </c>
    </row>
    <row r="95" spans="1:103" ht="14.25" x14ac:dyDescent="0.45">
      <c r="A95" s="55" t="s">
        <v>191</v>
      </c>
      <c r="B95" s="55" t="s">
        <v>196</v>
      </c>
      <c r="C95" s="54"/>
      <c r="D95" s="54"/>
      <c r="E95" s="57">
        <v>250900.78</v>
      </c>
      <c r="F95" s="57">
        <v>23448.03</v>
      </c>
      <c r="G95" s="57">
        <v>8379.56</v>
      </c>
      <c r="H95" s="57">
        <v>73588.55</v>
      </c>
      <c r="I95" s="57">
        <v>820430.41</v>
      </c>
      <c r="J95" s="57">
        <v>137979.70000000001</v>
      </c>
      <c r="K95" s="57">
        <v>90797.8</v>
      </c>
      <c r="L95" s="57">
        <v>126027.73</v>
      </c>
      <c r="M95" s="57">
        <v>53320.84</v>
      </c>
      <c r="N95" s="57">
        <v>301188.21000000002</v>
      </c>
      <c r="O95" s="57">
        <v>361532.47</v>
      </c>
      <c r="P95" s="57">
        <v>150653.75</v>
      </c>
      <c r="Q95" s="57">
        <v>192939.39</v>
      </c>
      <c r="R95" s="57">
        <v>128003.78</v>
      </c>
      <c r="S95" s="57">
        <v>282513.46000000002</v>
      </c>
      <c r="T95" s="57">
        <v>288364.32</v>
      </c>
      <c r="U95" s="57">
        <v>195306.37</v>
      </c>
      <c r="V95" s="57">
        <v>181716.04</v>
      </c>
      <c r="W95" s="57">
        <v>403667.66</v>
      </c>
      <c r="X95" s="57">
        <v>631534.67000000004</v>
      </c>
      <c r="Y95" s="57">
        <v>168156.48</v>
      </c>
      <c r="Z95" s="57">
        <v>135257.99</v>
      </c>
      <c r="AA95" s="57">
        <v>114834.52</v>
      </c>
      <c r="AB95" s="57">
        <v>516345.44</v>
      </c>
      <c r="AC95" s="57">
        <v>31781.55</v>
      </c>
      <c r="AD95" s="57">
        <v>130019.56</v>
      </c>
      <c r="AE95" s="57">
        <v>1117080.33</v>
      </c>
      <c r="AF95" s="57">
        <v>151581.87</v>
      </c>
      <c r="AG95" s="57">
        <v>660664.44999999995</v>
      </c>
      <c r="AH95" s="57">
        <v>407575.64</v>
      </c>
      <c r="AI95" s="57">
        <v>341376.18</v>
      </c>
      <c r="AJ95" s="57">
        <v>103094.06</v>
      </c>
      <c r="AK95" s="57">
        <v>111986.33</v>
      </c>
      <c r="AL95" s="57">
        <v>304954.86</v>
      </c>
      <c r="AM95" s="57">
        <v>56062.77</v>
      </c>
      <c r="AN95" s="57">
        <v>352259.42</v>
      </c>
      <c r="AO95" s="57">
        <v>86457.45</v>
      </c>
      <c r="AP95" s="57">
        <v>96387.48</v>
      </c>
      <c r="AQ95" s="57">
        <v>192647.18</v>
      </c>
      <c r="AR95" s="57">
        <v>306382.2</v>
      </c>
      <c r="AS95" s="57">
        <v>428684.33</v>
      </c>
      <c r="AT95" s="57">
        <v>258543.4</v>
      </c>
      <c r="AU95" s="57">
        <v>125398.09</v>
      </c>
      <c r="AV95" s="57">
        <v>452380.34</v>
      </c>
      <c r="AW95" s="57">
        <v>331393.53000000003</v>
      </c>
      <c r="AX95" s="57">
        <v>164373.47</v>
      </c>
      <c r="AY95" s="57">
        <v>86600.58</v>
      </c>
      <c r="AZ95" s="57">
        <v>83086.98</v>
      </c>
      <c r="BA95" s="57">
        <v>67963.89</v>
      </c>
      <c r="BB95" s="57">
        <v>106406.17</v>
      </c>
      <c r="BC95" s="57">
        <v>39648.26</v>
      </c>
      <c r="BD95" s="57">
        <v>95488.6</v>
      </c>
      <c r="BE95" s="57">
        <v>209948.74</v>
      </c>
      <c r="BF95" s="57">
        <v>424479.6</v>
      </c>
      <c r="BG95" s="57">
        <v>203355.64</v>
      </c>
      <c r="BH95" s="57">
        <v>381669.11</v>
      </c>
      <c r="BI95" s="57">
        <v>127664.35</v>
      </c>
      <c r="BJ95" s="57">
        <v>87981.93</v>
      </c>
      <c r="BK95" s="57">
        <v>63819.95</v>
      </c>
      <c r="BL95" s="57">
        <v>53640.39</v>
      </c>
      <c r="BM95" s="57">
        <v>12666.9</v>
      </c>
      <c r="BN95" s="57">
        <v>56604.06</v>
      </c>
      <c r="BO95" s="57">
        <v>0.15</v>
      </c>
      <c r="BP95" s="59">
        <v>0</v>
      </c>
      <c r="BQ95" s="56" t="s">
        <v>7</v>
      </c>
      <c r="BR95" s="57">
        <v>13948997.75</v>
      </c>
      <c r="BS95" s="56" t="s">
        <v>7</v>
      </c>
      <c r="BT95" s="57">
        <v>8071311.5</v>
      </c>
      <c r="BU95" s="56" t="s">
        <v>7</v>
      </c>
      <c r="BV95" s="57">
        <v>227126.71</v>
      </c>
      <c r="BW95" s="56" t="s">
        <v>7</v>
      </c>
      <c r="BX95" s="57">
        <v>3055497.88</v>
      </c>
      <c r="BY95" s="56" t="s">
        <v>7</v>
      </c>
      <c r="BZ95" s="57">
        <v>11353936.09</v>
      </c>
      <c r="CA95" s="56" t="s">
        <v>7</v>
      </c>
      <c r="CB95" s="57">
        <v>2917273.29</v>
      </c>
      <c r="CC95" s="56" t="s">
        <v>7</v>
      </c>
      <c r="CD95" s="57">
        <v>12360.9</v>
      </c>
      <c r="CE95" s="56" t="s">
        <v>7</v>
      </c>
      <c r="CF95" s="57">
        <v>67422.58</v>
      </c>
      <c r="CG95" s="56" t="s">
        <v>7</v>
      </c>
      <c r="CH95" s="57">
        <v>79783.48</v>
      </c>
      <c r="CI95" s="56" t="s">
        <v>7</v>
      </c>
      <c r="CJ95" s="57">
        <v>2997056.78</v>
      </c>
      <c r="CK95" s="56" t="s">
        <v>7</v>
      </c>
      <c r="CL95" s="56">
        <v>0</v>
      </c>
      <c r="CM95" s="56" t="s">
        <v>7</v>
      </c>
      <c r="CN95" s="56">
        <v>0</v>
      </c>
      <c r="CO95" s="56" t="s">
        <v>7</v>
      </c>
      <c r="CP95" s="56">
        <v>0</v>
      </c>
      <c r="CQ95" s="56" t="s">
        <v>7</v>
      </c>
      <c r="CR95" s="58">
        <v>2704953.02</v>
      </c>
      <c r="CS95" s="56" t="s">
        <v>7</v>
      </c>
      <c r="CT95" s="57">
        <v>2704953.02</v>
      </c>
      <c r="CU95" s="56" t="s">
        <v>7</v>
      </c>
      <c r="CV95" s="57">
        <v>17055945.890000001</v>
      </c>
      <c r="CW95" s="56" t="s">
        <v>7</v>
      </c>
      <c r="CX95" s="57">
        <v>31004943.640000001</v>
      </c>
      <c r="CY95" s="56" t="s">
        <v>7</v>
      </c>
    </row>
    <row r="96" spans="1:103" ht="14.25" x14ac:dyDescent="0.45">
      <c r="A96" s="55" t="s">
        <v>191</v>
      </c>
      <c r="B96" s="55" t="s">
        <v>195</v>
      </c>
      <c r="C96" s="54"/>
      <c r="D96" s="54"/>
      <c r="E96" s="51" t="s">
        <v>193</v>
      </c>
      <c r="F96" s="51" t="s">
        <v>193</v>
      </c>
      <c r="G96" s="51" t="s">
        <v>193</v>
      </c>
      <c r="H96" s="51" t="s">
        <v>193</v>
      </c>
      <c r="I96" s="51" t="s">
        <v>193</v>
      </c>
      <c r="J96" s="51" t="s">
        <v>193</v>
      </c>
      <c r="K96" s="51" t="s">
        <v>193</v>
      </c>
      <c r="L96" s="51" t="s">
        <v>193</v>
      </c>
      <c r="M96" s="51" t="s">
        <v>193</v>
      </c>
      <c r="N96" s="51" t="s">
        <v>193</v>
      </c>
      <c r="O96" s="51" t="s">
        <v>193</v>
      </c>
      <c r="P96" s="51" t="s">
        <v>193</v>
      </c>
      <c r="Q96" s="51" t="s">
        <v>193</v>
      </c>
      <c r="R96" s="51" t="s">
        <v>193</v>
      </c>
      <c r="S96" s="51" t="s">
        <v>193</v>
      </c>
      <c r="T96" s="51" t="s">
        <v>193</v>
      </c>
      <c r="U96" s="51" t="s">
        <v>193</v>
      </c>
      <c r="V96" s="51" t="s">
        <v>193</v>
      </c>
      <c r="W96" s="51" t="s">
        <v>193</v>
      </c>
      <c r="X96" s="51" t="s">
        <v>193</v>
      </c>
      <c r="Y96" s="51" t="s">
        <v>193</v>
      </c>
      <c r="Z96" s="51" t="s">
        <v>193</v>
      </c>
      <c r="AA96" s="51" t="s">
        <v>193</v>
      </c>
      <c r="AB96" s="51" t="s">
        <v>193</v>
      </c>
      <c r="AC96" s="51" t="s">
        <v>193</v>
      </c>
      <c r="AD96" s="51" t="s">
        <v>193</v>
      </c>
      <c r="AE96" s="51" t="s">
        <v>193</v>
      </c>
      <c r="AF96" s="51" t="s">
        <v>193</v>
      </c>
      <c r="AG96" s="51" t="s">
        <v>193</v>
      </c>
      <c r="AH96" s="51" t="s">
        <v>193</v>
      </c>
      <c r="AI96" s="51" t="s">
        <v>193</v>
      </c>
      <c r="AJ96" s="51" t="s">
        <v>193</v>
      </c>
      <c r="AK96" s="51" t="s">
        <v>193</v>
      </c>
      <c r="AL96" s="51" t="s">
        <v>193</v>
      </c>
      <c r="AM96" s="51" t="s">
        <v>193</v>
      </c>
      <c r="AN96" s="51" t="s">
        <v>193</v>
      </c>
      <c r="AO96" s="51" t="s">
        <v>193</v>
      </c>
      <c r="AP96" s="51" t="s">
        <v>193</v>
      </c>
      <c r="AQ96" s="51" t="s">
        <v>193</v>
      </c>
      <c r="AR96" s="51" t="s">
        <v>193</v>
      </c>
      <c r="AS96" s="51" t="s">
        <v>193</v>
      </c>
      <c r="AT96" s="51" t="s">
        <v>193</v>
      </c>
      <c r="AU96" s="51" t="s">
        <v>193</v>
      </c>
      <c r="AV96" s="51" t="s">
        <v>193</v>
      </c>
      <c r="AW96" s="51" t="s">
        <v>193</v>
      </c>
      <c r="AX96" s="51" t="s">
        <v>193</v>
      </c>
      <c r="AY96" s="51" t="s">
        <v>193</v>
      </c>
      <c r="AZ96" s="51" t="s">
        <v>193</v>
      </c>
      <c r="BA96" s="51" t="s">
        <v>193</v>
      </c>
      <c r="BB96" s="51" t="s">
        <v>193</v>
      </c>
      <c r="BC96" s="51" t="s">
        <v>193</v>
      </c>
      <c r="BD96" s="51" t="s">
        <v>193</v>
      </c>
      <c r="BE96" s="51" t="s">
        <v>193</v>
      </c>
      <c r="BF96" s="51" t="s">
        <v>193</v>
      </c>
      <c r="BG96" s="51" t="s">
        <v>193</v>
      </c>
      <c r="BH96" s="51" t="s">
        <v>193</v>
      </c>
      <c r="BI96" s="51" t="s">
        <v>193</v>
      </c>
      <c r="BJ96" s="51" t="s">
        <v>193</v>
      </c>
      <c r="BK96" s="51" t="s">
        <v>193</v>
      </c>
      <c r="BL96" s="51" t="s">
        <v>193</v>
      </c>
      <c r="BM96" s="51" t="s">
        <v>193</v>
      </c>
      <c r="BN96" s="51" t="s">
        <v>193</v>
      </c>
      <c r="BO96" s="51" t="s">
        <v>193</v>
      </c>
      <c r="BP96" s="53" t="s">
        <v>193</v>
      </c>
      <c r="BQ96" s="51" t="s">
        <v>7</v>
      </c>
      <c r="BR96" s="51" t="s">
        <v>193</v>
      </c>
      <c r="BS96" s="51" t="s">
        <v>7</v>
      </c>
      <c r="BT96" s="51" t="s">
        <v>193</v>
      </c>
      <c r="BU96" s="51" t="s">
        <v>7</v>
      </c>
      <c r="BV96" s="51" t="s">
        <v>193</v>
      </c>
      <c r="BW96" s="51" t="s">
        <v>7</v>
      </c>
      <c r="BX96" s="51" t="s">
        <v>193</v>
      </c>
      <c r="BY96" s="51" t="s">
        <v>7</v>
      </c>
      <c r="BZ96" s="51" t="s">
        <v>193</v>
      </c>
      <c r="CA96" s="51" t="s">
        <v>7</v>
      </c>
      <c r="CB96" s="51" t="s">
        <v>193</v>
      </c>
      <c r="CC96" s="51" t="s">
        <v>7</v>
      </c>
      <c r="CD96" s="51" t="s">
        <v>193</v>
      </c>
      <c r="CE96" s="51" t="s">
        <v>7</v>
      </c>
      <c r="CF96" s="51" t="s">
        <v>193</v>
      </c>
      <c r="CG96" s="51" t="s">
        <v>7</v>
      </c>
      <c r="CH96" s="51" t="s">
        <v>193</v>
      </c>
      <c r="CI96" s="51" t="s">
        <v>7</v>
      </c>
      <c r="CJ96" s="51" t="s">
        <v>193</v>
      </c>
      <c r="CK96" s="51" t="s">
        <v>7</v>
      </c>
      <c r="CL96" s="51" t="s">
        <v>193</v>
      </c>
      <c r="CM96" s="51" t="s">
        <v>7</v>
      </c>
      <c r="CN96" s="51" t="s">
        <v>193</v>
      </c>
      <c r="CO96" s="51" t="s">
        <v>7</v>
      </c>
      <c r="CP96" s="51" t="s">
        <v>193</v>
      </c>
      <c r="CQ96" s="51" t="s">
        <v>7</v>
      </c>
      <c r="CR96" s="52" t="s">
        <v>193</v>
      </c>
      <c r="CS96" s="51" t="s">
        <v>7</v>
      </c>
      <c r="CT96" s="51" t="s">
        <v>193</v>
      </c>
      <c r="CU96" s="51" t="s">
        <v>7</v>
      </c>
      <c r="CV96" s="51" t="s">
        <v>193</v>
      </c>
      <c r="CW96" s="51" t="s">
        <v>7</v>
      </c>
      <c r="CX96" s="51" t="s">
        <v>193</v>
      </c>
      <c r="CY96" s="51" t="s">
        <v>7</v>
      </c>
    </row>
    <row r="97" spans="1:103" ht="14.25" x14ac:dyDescent="0.45">
      <c r="A97" s="55" t="s">
        <v>181</v>
      </c>
      <c r="B97" s="55" t="s">
        <v>274</v>
      </c>
      <c r="C97" s="54" t="str">
        <f>'Correspondance tables'!K3</f>
        <v>ISIC 1</v>
      </c>
      <c r="D97" s="54" t="str">
        <f>VLOOKUP(C97, 'Correspondance tables'!$O$3:$P$73, 2, FALSE)</f>
        <v>ISIC 01T03</v>
      </c>
      <c r="E97" s="57">
        <v>3151.73</v>
      </c>
      <c r="F97" s="57">
        <v>53.84</v>
      </c>
      <c r="G97" s="57">
        <v>2.37</v>
      </c>
      <c r="H97" s="57">
        <v>0.32</v>
      </c>
      <c r="I97" s="56">
        <v>21922</v>
      </c>
      <c r="J97" s="57">
        <v>381.4</v>
      </c>
      <c r="K97" s="57">
        <v>4.6399999999999997</v>
      </c>
      <c r="L97" s="57">
        <v>7.24</v>
      </c>
      <c r="M97" s="57">
        <v>0.25</v>
      </c>
      <c r="N97" s="57">
        <v>1.23</v>
      </c>
      <c r="O97" s="57">
        <v>163.41</v>
      </c>
      <c r="P97" s="57">
        <v>33.369999999999997</v>
      </c>
      <c r="Q97" s="57">
        <v>312.97000000000003</v>
      </c>
      <c r="R97" s="57">
        <v>1.62</v>
      </c>
      <c r="S97" s="57">
        <v>0.26</v>
      </c>
      <c r="T97" s="57">
        <v>1.3</v>
      </c>
      <c r="U97" s="57">
        <v>50.91</v>
      </c>
      <c r="V97" s="57">
        <v>0.34</v>
      </c>
      <c r="W97" s="57">
        <v>0.72</v>
      </c>
      <c r="X97" s="57">
        <v>1.19</v>
      </c>
      <c r="Y97" s="57">
        <v>0.03</v>
      </c>
      <c r="Z97" s="57">
        <v>21.03</v>
      </c>
      <c r="AA97" s="57">
        <v>0.19</v>
      </c>
      <c r="AB97" s="57">
        <v>22.59</v>
      </c>
      <c r="AC97" s="57">
        <v>0.87</v>
      </c>
      <c r="AD97" s="57">
        <v>3.68</v>
      </c>
      <c r="AE97" s="57">
        <v>16.53</v>
      </c>
      <c r="AF97" s="57">
        <v>0.76</v>
      </c>
      <c r="AG97" s="56">
        <v>315</v>
      </c>
      <c r="AH97" s="57">
        <v>43.49</v>
      </c>
      <c r="AI97" s="57">
        <v>3.78</v>
      </c>
      <c r="AJ97" s="57">
        <v>7.02</v>
      </c>
      <c r="AK97" s="56">
        <v>0</v>
      </c>
      <c r="AL97" s="57">
        <v>4.7</v>
      </c>
      <c r="AM97" s="57">
        <v>0.01</v>
      </c>
      <c r="AN97" s="57">
        <v>624.03</v>
      </c>
      <c r="AO97" s="57">
        <v>0.05</v>
      </c>
      <c r="AP97" s="57">
        <v>0.66</v>
      </c>
      <c r="AQ97" s="57">
        <v>0.32</v>
      </c>
      <c r="AR97" s="57">
        <v>0.78</v>
      </c>
      <c r="AS97" s="57">
        <v>0.45</v>
      </c>
      <c r="AT97" s="57">
        <v>17.399999999999999</v>
      </c>
      <c r="AU97" s="57">
        <v>0.04</v>
      </c>
      <c r="AV97" s="57">
        <v>6.55</v>
      </c>
      <c r="AW97" s="57">
        <v>4.03</v>
      </c>
      <c r="AX97" s="57">
        <v>71.3</v>
      </c>
      <c r="AY97" s="57">
        <v>3.37</v>
      </c>
      <c r="AZ97" s="57">
        <v>0.25</v>
      </c>
      <c r="BA97" s="57">
        <v>3.83</v>
      </c>
      <c r="BB97" s="57">
        <v>0.34</v>
      </c>
      <c r="BC97" s="57">
        <v>0.19</v>
      </c>
      <c r="BD97" s="57">
        <v>1.19</v>
      </c>
      <c r="BE97" s="57">
        <v>157.52000000000001</v>
      </c>
      <c r="BF97" s="57">
        <v>157.34</v>
      </c>
      <c r="BG97" s="57">
        <v>24.83</v>
      </c>
      <c r="BH97" s="57">
        <v>115.15</v>
      </c>
      <c r="BI97" s="57">
        <v>123.4</v>
      </c>
      <c r="BJ97" s="57">
        <v>12.11</v>
      </c>
      <c r="BK97" s="57">
        <v>14.27</v>
      </c>
      <c r="BL97" s="57">
        <v>8.43</v>
      </c>
      <c r="BM97" s="56">
        <v>0</v>
      </c>
      <c r="BN97" s="57">
        <v>17.29</v>
      </c>
      <c r="BO97" s="57">
        <v>0.03</v>
      </c>
      <c r="BP97" s="59">
        <v>0</v>
      </c>
      <c r="BQ97" s="56" t="s">
        <v>7</v>
      </c>
      <c r="BR97" s="57">
        <v>27895.98</v>
      </c>
      <c r="BS97" s="56" t="s">
        <v>7</v>
      </c>
      <c r="BT97" s="57">
        <v>19596.68</v>
      </c>
      <c r="BU97" s="56" t="s">
        <v>7</v>
      </c>
      <c r="BV97" s="57">
        <v>0.01</v>
      </c>
      <c r="BW97" s="56" t="s">
        <v>7</v>
      </c>
      <c r="BX97" s="57">
        <v>0.28999999999999998</v>
      </c>
      <c r="BY97" s="56" t="s">
        <v>7</v>
      </c>
      <c r="BZ97" s="57">
        <v>19596.990000000002</v>
      </c>
      <c r="CA97" s="56" t="s">
        <v>7</v>
      </c>
      <c r="CB97" s="57">
        <v>470.9</v>
      </c>
      <c r="CC97" s="56" t="s">
        <v>7</v>
      </c>
      <c r="CD97" s="56">
        <v>0</v>
      </c>
      <c r="CE97" s="56" t="s">
        <v>7</v>
      </c>
      <c r="CF97" s="57">
        <v>1398.63</v>
      </c>
      <c r="CG97" s="56" t="s">
        <v>7</v>
      </c>
      <c r="CH97" s="57">
        <v>1398.63</v>
      </c>
      <c r="CI97" s="56" t="s">
        <v>7</v>
      </c>
      <c r="CJ97" s="57">
        <v>1869.53</v>
      </c>
      <c r="CK97" s="56" t="s">
        <v>7</v>
      </c>
      <c r="CL97" s="56">
        <v>0</v>
      </c>
      <c r="CM97" s="56" t="s">
        <v>7</v>
      </c>
      <c r="CN97" s="56">
        <v>0</v>
      </c>
      <c r="CO97" s="56" t="s">
        <v>7</v>
      </c>
      <c r="CP97" s="56">
        <v>0</v>
      </c>
      <c r="CQ97" s="56" t="s">
        <v>7</v>
      </c>
      <c r="CR97" s="58">
        <v>703.41</v>
      </c>
      <c r="CS97" s="56" t="s">
        <v>7</v>
      </c>
      <c r="CT97" s="57">
        <v>703.41</v>
      </c>
      <c r="CU97" s="56" t="s">
        <v>7</v>
      </c>
      <c r="CV97" s="57">
        <v>22169.93</v>
      </c>
      <c r="CW97" s="56" t="s">
        <v>7</v>
      </c>
      <c r="CX97" s="57">
        <v>50065.91</v>
      </c>
      <c r="CY97" s="56" t="s">
        <v>7</v>
      </c>
    </row>
    <row r="98" spans="1:103" ht="14.25" x14ac:dyDescent="0.45">
      <c r="A98" s="55" t="s">
        <v>181</v>
      </c>
      <c r="B98" s="55" t="s">
        <v>273</v>
      </c>
      <c r="C98" s="54" t="str">
        <f>'Correspondance tables'!K4</f>
        <v>ISIC 2</v>
      </c>
      <c r="D98" s="54" t="str">
        <f>VLOOKUP(C98, 'Correspondance tables'!$O$3:$P$73, 2, FALSE)</f>
        <v>ISIC 01T03</v>
      </c>
      <c r="E98" s="60">
        <v>12.08</v>
      </c>
      <c r="F98" s="60">
        <v>112.37</v>
      </c>
      <c r="G98" s="60">
        <v>1.34</v>
      </c>
      <c r="H98" s="60">
        <v>0.4</v>
      </c>
      <c r="I98" s="60">
        <v>20.190000000000001</v>
      </c>
      <c r="J98" s="60">
        <v>0.13</v>
      </c>
      <c r="K98" s="60">
        <v>450.02</v>
      </c>
      <c r="L98" s="60">
        <v>303.99</v>
      </c>
      <c r="M98" s="60">
        <v>0.37</v>
      </c>
      <c r="N98" s="60">
        <v>0.05</v>
      </c>
      <c r="O98" s="60">
        <v>9.08</v>
      </c>
      <c r="P98" s="60">
        <v>0.28999999999999998</v>
      </c>
      <c r="Q98" s="60">
        <v>2.94</v>
      </c>
      <c r="R98" s="60">
        <v>0.36</v>
      </c>
      <c r="S98" s="60">
        <v>0.27</v>
      </c>
      <c r="T98" s="60">
        <v>0.43</v>
      </c>
      <c r="U98" s="51">
        <v>0</v>
      </c>
      <c r="V98" s="60">
        <v>7.0000000000000007E-2</v>
      </c>
      <c r="W98" s="60">
        <v>0.09</v>
      </c>
      <c r="X98" s="60">
        <v>0.06</v>
      </c>
      <c r="Y98" s="60">
        <v>0.25</v>
      </c>
      <c r="Z98" s="60">
        <v>25.64</v>
      </c>
      <c r="AA98" s="60">
        <v>0.01</v>
      </c>
      <c r="AB98" s="60">
        <v>7.38</v>
      </c>
      <c r="AC98" s="60">
        <v>0.08</v>
      </c>
      <c r="AD98" s="60">
        <v>0.03</v>
      </c>
      <c r="AE98" s="60">
        <v>9.32</v>
      </c>
      <c r="AF98" s="60">
        <v>0.2</v>
      </c>
      <c r="AG98" s="60">
        <v>7.32</v>
      </c>
      <c r="AH98" s="60">
        <v>1.25</v>
      </c>
      <c r="AI98" s="60">
        <v>1.34</v>
      </c>
      <c r="AJ98" s="51">
        <v>0</v>
      </c>
      <c r="AK98" s="60">
        <v>0.1</v>
      </c>
      <c r="AL98" s="60">
        <v>0.04</v>
      </c>
      <c r="AM98" s="51">
        <v>0</v>
      </c>
      <c r="AN98" s="60">
        <v>2.5299999999999998</v>
      </c>
      <c r="AO98" s="60">
        <v>0.01</v>
      </c>
      <c r="AP98" s="60">
        <v>0.11</v>
      </c>
      <c r="AQ98" s="51">
        <v>0</v>
      </c>
      <c r="AR98" s="60">
        <v>0.01</v>
      </c>
      <c r="AS98" s="60">
        <v>0.03</v>
      </c>
      <c r="AT98" s="51">
        <v>0</v>
      </c>
      <c r="AU98" s="60">
        <v>0.04</v>
      </c>
      <c r="AV98" s="60">
        <v>0.22</v>
      </c>
      <c r="AW98" s="60">
        <v>0.02</v>
      </c>
      <c r="AX98" s="60">
        <v>1.89</v>
      </c>
      <c r="AY98" s="60">
        <v>0.06</v>
      </c>
      <c r="AZ98" s="60">
        <v>0.04</v>
      </c>
      <c r="BA98" s="60">
        <v>0.05</v>
      </c>
      <c r="BB98" s="60">
        <v>0.03</v>
      </c>
      <c r="BC98" s="60">
        <v>0.02</v>
      </c>
      <c r="BD98" s="51">
        <v>0</v>
      </c>
      <c r="BE98" s="60">
        <v>4.72</v>
      </c>
      <c r="BF98" s="60">
        <v>6.91</v>
      </c>
      <c r="BG98" s="60">
        <v>0.28999999999999998</v>
      </c>
      <c r="BH98" s="60">
        <v>1.43</v>
      </c>
      <c r="BI98" s="60">
        <v>7.0000000000000007E-2</v>
      </c>
      <c r="BJ98" s="60">
        <v>3.53</v>
      </c>
      <c r="BK98" s="60">
        <v>0.49</v>
      </c>
      <c r="BL98" s="60">
        <v>1.36</v>
      </c>
      <c r="BM98" s="60">
        <v>0.16</v>
      </c>
      <c r="BN98" s="60">
        <v>1.24</v>
      </c>
      <c r="BO98" s="51">
        <v>0</v>
      </c>
      <c r="BP98" s="53">
        <v>0</v>
      </c>
      <c r="BQ98" s="51" t="s">
        <v>7</v>
      </c>
      <c r="BR98" s="60">
        <v>992.75</v>
      </c>
      <c r="BS98" s="51" t="s">
        <v>7</v>
      </c>
      <c r="BT98" s="60">
        <v>115.36</v>
      </c>
      <c r="BU98" s="51" t="s">
        <v>7</v>
      </c>
      <c r="BV98" s="51">
        <v>0</v>
      </c>
      <c r="BW98" s="51" t="s">
        <v>7</v>
      </c>
      <c r="BX98" s="60">
        <v>0.04</v>
      </c>
      <c r="BY98" s="51" t="s">
        <v>7</v>
      </c>
      <c r="BZ98" s="60">
        <v>115.4</v>
      </c>
      <c r="CA98" s="51" t="s">
        <v>7</v>
      </c>
      <c r="CB98" s="60">
        <v>1.37</v>
      </c>
      <c r="CC98" s="51" t="s">
        <v>7</v>
      </c>
      <c r="CD98" s="51">
        <v>0</v>
      </c>
      <c r="CE98" s="51" t="s">
        <v>7</v>
      </c>
      <c r="CF98" s="60">
        <v>49.63</v>
      </c>
      <c r="CG98" s="51" t="s">
        <v>7</v>
      </c>
      <c r="CH98" s="60">
        <v>49.63</v>
      </c>
      <c r="CI98" s="51" t="s">
        <v>7</v>
      </c>
      <c r="CJ98" s="51">
        <v>51</v>
      </c>
      <c r="CK98" s="51" t="s">
        <v>7</v>
      </c>
      <c r="CL98" s="51">
        <v>0</v>
      </c>
      <c r="CM98" s="51" t="s">
        <v>7</v>
      </c>
      <c r="CN98" s="51">
        <v>0</v>
      </c>
      <c r="CO98" s="51" t="s">
        <v>7</v>
      </c>
      <c r="CP98" s="51">
        <v>0</v>
      </c>
      <c r="CQ98" s="51" t="s">
        <v>7</v>
      </c>
      <c r="CR98" s="61">
        <v>7.07</v>
      </c>
      <c r="CS98" s="51" t="s">
        <v>7</v>
      </c>
      <c r="CT98" s="60">
        <v>7.07</v>
      </c>
      <c r="CU98" s="51" t="s">
        <v>7</v>
      </c>
      <c r="CV98" s="60">
        <v>173.47</v>
      </c>
      <c r="CW98" s="51" t="s">
        <v>7</v>
      </c>
      <c r="CX98" s="60">
        <v>1166.22</v>
      </c>
      <c r="CY98" s="51" t="s">
        <v>7</v>
      </c>
    </row>
    <row r="99" spans="1:103" ht="14.25" x14ac:dyDescent="0.45">
      <c r="A99" s="55" t="s">
        <v>181</v>
      </c>
      <c r="B99" s="55" t="s">
        <v>272</v>
      </c>
      <c r="C99" s="54" t="str">
        <f>'Correspondance tables'!K5</f>
        <v>ISIC 3</v>
      </c>
      <c r="D99" s="54" t="str">
        <f>VLOOKUP(C99, 'Correspondance tables'!$O$3:$P$73, 2, FALSE)</f>
        <v>ISIC 01T03</v>
      </c>
      <c r="E99" s="57">
        <v>5.45</v>
      </c>
      <c r="F99" s="57">
        <v>1.1000000000000001</v>
      </c>
      <c r="G99" s="57">
        <v>171.39</v>
      </c>
      <c r="H99" s="57">
        <v>0.49</v>
      </c>
      <c r="I99" s="57">
        <v>813.4</v>
      </c>
      <c r="J99" s="57">
        <v>1.5</v>
      </c>
      <c r="K99" s="57">
        <v>0.02</v>
      </c>
      <c r="L99" s="56">
        <v>0</v>
      </c>
      <c r="M99" s="56">
        <v>0</v>
      </c>
      <c r="N99" s="56">
        <v>0</v>
      </c>
      <c r="O99" s="57">
        <v>11.09</v>
      </c>
      <c r="P99" s="57">
        <v>0.02</v>
      </c>
      <c r="Q99" s="56">
        <v>0</v>
      </c>
      <c r="R99" s="57">
        <v>0.01</v>
      </c>
      <c r="S99" s="56">
        <v>0</v>
      </c>
      <c r="T99" s="57">
        <v>0.04</v>
      </c>
      <c r="U99" s="57">
        <v>0.01</v>
      </c>
      <c r="V99" s="56">
        <v>0</v>
      </c>
      <c r="W99" s="57">
        <v>0.01</v>
      </c>
      <c r="X99" s="56">
        <v>0</v>
      </c>
      <c r="Y99" s="56">
        <v>0</v>
      </c>
      <c r="Z99" s="57">
        <v>3.04</v>
      </c>
      <c r="AA99" s="56">
        <v>0</v>
      </c>
      <c r="AB99" s="57">
        <v>3.58</v>
      </c>
      <c r="AC99" s="56">
        <v>0</v>
      </c>
      <c r="AD99" s="57">
        <v>0.54</v>
      </c>
      <c r="AE99" s="57">
        <v>20.28</v>
      </c>
      <c r="AF99" s="57">
        <v>0.1</v>
      </c>
      <c r="AG99" s="57">
        <v>8.39</v>
      </c>
      <c r="AH99" s="57">
        <v>0.47</v>
      </c>
      <c r="AI99" s="57">
        <v>0.27</v>
      </c>
      <c r="AJ99" s="57">
        <v>1.65</v>
      </c>
      <c r="AK99" s="57">
        <v>0.19</v>
      </c>
      <c r="AL99" s="57">
        <v>1.79</v>
      </c>
      <c r="AM99" s="57">
        <v>0.04</v>
      </c>
      <c r="AN99" s="57">
        <v>286.13</v>
      </c>
      <c r="AO99" s="57">
        <v>0.18</v>
      </c>
      <c r="AP99" s="57">
        <v>1.01</v>
      </c>
      <c r="AQ99" s="57">
        <v>0.59</v>
      </c>
      <c r="AR99" s="57">
        <v>1.21</v>
      </c>
      <c r="AS99" s="57">
        <v>0.15</v>
      </c>
      <c r="AT99" s="57">
        <v>0.56000000000000005</v>
      </c>
      <c r="AU99" s="57">
        <v>0.25</v>
      </c>
      <c r="AV99" s="57">
        <v>1.77</v>
      </c>
      <c r="AW99" s="57">
        <v>0.63</v>
      </c>
      <c r="AX99" s="57">
        <v>0.56000000000000005</v>
      </c>
      <c r="AY99" s="57">
        <v>0.16</v>
      </c>
      <c r="AZ99" s="57">
        <v>0.64</v>
      </c>
      <c r="BA99" s="57">
        <v>0.31</v>
      </c>
      <c r="BB99" s="57">
        <v>0.97</v>
      </c>
      <c r="BC99" s="57">
        <v>7.0000000000000007E-2</v>
      </c>
      <c r="BD99" s="57">
        <v>0.19</v>
      </c>
      <c r="BE99" s="57">
        <v>1.1499999999999999</v>
      </c>
      <c r="BF99" s="57">
        <v>3.4</v>
      </c>
      <c r="BG99" s="57">
        <v>1.85</v>
      </c>
      <c r="BH99" s="57">
        <v>10.54</v>
      </c>
      <c r="BI99" s="57">
        <v>6.93</v>
      </c>
      <c r="BJ99" s="57">
        <v>1.1100000000000001</v>
      </c>
      <c r="BK99" s="57">
        <v>1.75</v>
      </c>
      <c r="BL99" s="57">
        <v>4.01</v>
      </c>
      <c r="BM99" s="56">
        <v>0</v>
      </c>
      <c r="BN99" s="57">
        <v>0.25</v>
      </c>
      <c r="BO99" s="56">
        <v>0</v>
      </c>
      <c r="BP99" s="59">
        <v>0</v>
      </c>
      <c r="BQ99" s="56" t="s">
        <v>7</v>
      </c>
      <c r="BR99" s="57">
        <v>1371.22</v>
      </c>
      <c r="BS99" s="56" t="s">
        <v>7</v>
      </c>
      <c r="BT99" s="57">
        <v>1051.67</v>
      </c>
      <c r="BU99" s="56" t="s">
        <v>7</v>
      </c>
      <c r="BV99" s="56">
        <v>0</v>
      </c>
      <c r="BW99" s="56" t="s">
        <v>7</v>
      </c>
      <c r="BX99" s="57">
        <v>0.18</v>
      </c>
      <c r="BY99" s="56" t="s">
        <v>7</v>
      </c>
      <c r="BZ99" s="57">
        <v>1051.8499999999999</v>
      </c>
      <c r="CA99" s="56" t="s">
        <v>7</v>
      </c>
      <c r="CB99" s="57">
        <v>7.34</v>
      </c>
      <c r="CC99" s="56" t="s">
        <v>7</v>
      </c>
      <c r="CD99" s="56">
        <v>0</v>
      </c>
      <c r="CE99" s="56" t="s">
        <v>7</v>
      </c>
      <c r="CF99" s="57">
        <v>8.2100000000000009</v>
      </c>
      <c r="CG99" s="56" t="s">
        <v>7</v>
      </c>
      <c r="CH99" s="57">
        <v>8.2100000000000009</v>
      </c>
      <c r="CI99" s="56" t="s">
        <v>7</v>
      </c>
      <c r="CJ99" s="57">
        <v>15.56</v>
      </c>
      <c r="CK99" s="56" t="s">
        <v>7</v>
      </c>
      <c r="CL99" s="56">
        <v>0</v>
      </c>
      <c r="CM99" s="56" t="s">
        <v>7</v>
      </c>
      <c r="CN99" s="56">
        <v>0</v>
      </c>
      <c r="CO99" s="56" t="s">
        <v>7</v>
      </c>
      <c r="CP99" s="56">
        <v>0</v>
      </c>
      <c r="CQ99" s="56" t="s">
        <v>7</v>
      </c>
      <c r="CR99" s="58">
        <v>307.62</v>
      </c>
      <c r="CS99" s="56" t="s">
        <v>7</v>
      </c>
      <c r="CT99" s="57">
        <v>307.62</v>
      </c>
      <c r="CU99" s="56" t="s">
        <v>7</v>
      </c>
      <c r="CV99" s="57">
        <v>1375.03</v>
      </c>
      <c r="CW99" s="56" t="s">
        <v>7</v>
      </c>
      <c r="CX99" s="57">
        <v>2746.24</v>
      </c>
      <c r="CY99" s="56" t="s">
        <v>7</v>
      </c>
    </row>
    <row r="100" spans="1:103" ht="14.25" x14ac:dyDescent="0.45">
      <c r="A100" s="55" t="s">
        <v>181</v>
      </c>
      <c r="B100" s="55" t="s">
        <v>134</v>
      </c>
      <c r="C100" s="54" t="str">
        <f>'Correspondance tables'!K6</f>
        <v>ISIC 05-09</v>
      </c>
      <c r="D100" s="54" t="str">
        <f>VLOOKUP(C100, 'Correspondance tables'!$O$3:$P$73, 2, FALSE)</f>
        <v>ISIC 05T09</v>
      </c>
      <c r="E100" s="60">
        <v>508.81</v>
      </c>
      <c r="F100" s="60">
        <v>7.11</v>
      </c>
      <c r="G100" s="60">
        <v>11.09</v>
      </c>
      <c r="H100" s="60">
        <v>3454.75</v>
      </c>
      <c r="I100" s="60">
        <v>1518.89</v>
      </c>
      <c r="J100" s="60">
        <v>239.26</v>
      </c>
      <c r="K100" s="60">
        <v>49.57</v>
      </c>
      <c r="L100" s="60">
        <v>928.14</v>
      </c>
      <c r="M100" s="60">
        <v>39.35</v>
      </c>
      <c r="N100" s="60">
        <v>149586.21</v>
      </c>
      <c r="O100" s="60">
        <v>5870.44</v>
      </c>
      <c r="P100" s="60">
        <v>126.36</v>
      </c>
      <c r="Q100" s="60">
        <v>375.7</v>
      </c>
      <c r="R100" s="60">
        <v>3754.52</v>
      </c>
      <c r="S100" s="60">
        <v>16972.240000000002</v>
      </c>
      <c r="T100" s="60">
        <v>555.34</v>
      </c>
      <c r="U100" s="60">
        <v>135.59</v>
      </c>
      <c r="V100" s="60">
        <v>577.52</v>
      </c>
      <c r="W100" s="60">
        <v>948.75</v>
      </c>
      <c r="X100" s="60">
        <v>1159.3399999999999</v>
      </c>
      <c r="Y100" s="60">
        <v>206.89</v>
      </c>
      <c r="Z100" s="60">
        <v>420.92</v>
      </c>
      <c r="AA100" s="60">
        <v>196.85</v>
      </c>
      <c r="AB100" s="60">
        <v>45980.39</v>
      </c>
      <c r="AC100" s="60">
        <v>83.94</v>
      </c>
      <c r="AD100" s="60">
        <v>87.14</v>
      </c>
      <c r="AE100" s="60">
        <v>2407.92</v>
      </c>
      <c r="AF100" s="60">
        <v>88.87</v>
      </c>
      <c r="AG100" s="60">
        <v>2213.8000000000002</v>
      </c>
      <c r="AH100" s="60">
        <v>480.1</v>
      </c>
      <c r="AI100" s="60">
        <v>482.88</v>
      </c>
      <c r="AJ100" s="60">
        <v>5.95</v>
      </c>
      <c r="AK100" s="60">
        <v>12.55</v>
      </c>
      <c r="AL100" s="60">
        <v>340.71</v>
      </c>
      <c r="AM100" s="60">
        <v>21.05</v>
      </c>
      <c r="AN100" s="60">
        <v>434.16</v>
      </c>
      <c r="AO100" s="60">
        <v>7.66</v>
      </c>
      <c r="AP100" s="60">
        <v>13.36</v>
      </c>
      <c r="AQ100" s="60">
        <v>15.74</v>
      </c>
      <c r="AR100" s="60">
        <v>27.28</v>
      </c>
      <c r="AS100" s="60">
        <v>65.95</v>
      </c>
      <c r="AT100" s="60">
        <v>19.43</v>
      </c>
      <c r="AU100" s="60">
        <v>12.87</v>
      </c>
      <c r="AV100" s="60">
        <v>135.46</v>
      </c>
      <c r="AW100" s="60">
        <v>113.76</v>
      </c>
      <c r="AX100" s="60">
        <v>192.12</v>
      </c>
      <c r="AY100" s="60">
        <v>42.72</v>
      </c>
      <c r="AZ100" s="60">
        <v>10.09</v>
      </c>
      <c r="BA100" s="60">
        <v>21.2</v>
      </c>
      <c r="BB100" s="60">
        <v>15.96</v>
      </c>
      <c r="BC100" s="60">
        <v>11.85</v>
      </c>
      <c r="BD100" s="60">
        <v>4.95</v>
      </c>
      <c r="BE100" s="60">
        <v>162.97</v>
      </c>
      <c r="BF100" s="60">
        <v>556.46</v>
      </c>
      <c r="BG100" s="60">
        <v>185.11</v>
      </c>
      <c r="BH100" s="60">
        <v>388.85</v>
      </c>
      <c r="BI100" s="60">
        <v>171.52</v>
      </c>
      <c r="BJ100" s="60">
        <v>52.16</v>
      </c>
      <c r="BK100" s="60">
        <v>77.510000000000005</v>
      </c>
      <c r="BL100" s="60">
        <v>47.32</v>
      </c>
      <c r="BM100" s="60">
        <v>18.34</v>
      </c>
      <c r="BN100" s="60">
        <v>74.569999999999993</v>
      </c>
      <c r="BO100" s="51">
        <v>0</v>
      </c>
      <c r="BP100" s="53">
        <v>0</v>
      </c>
      <c r="BQ100" s="51" t="s">
        <v>7</v>
      </c>
      <c r="BR100" s="60">
        <v>242728.29</v>
      </c>
      <c r="BS100" s="51" t="s">
        <v>7</v>
      </c>
      <c r="BT100" s="60">
        <v>11489.61</v>
      </c>
      <c r="BU100" s="51" t="s">
        <v>7</v>
      </c>
      <c r="BV100" s="51">
        <v>0</v>
      </c>
      <c r="BW100" s="51" t="s">
        <v>7</v>
      </c>
      <c r="BX100" s="60">
        <v>130.32</v>
      </c>
      <c r="BY100" s="51" t="s">
        <v>7</v>
      </c>
      <c r="BZ100" s="60">
        <v>11619.92</v>
      </c>
      <c r="CA100" s="51" t="s">
        <v>7</v>
      </c>
      <c r="CB100" s="60">
        <v>347.52</v>
      </c>
      <c r="CC100" s="51" t="s">
        <v>7</v>
      </c>
      <c r="CD100" s="60">
        <v>7.0000000000000007E-2</v>
      </c>
      <c r="CE100" s="51" t="s">
        <v>7</v>
      </c>
      <c r="CF100" s="60">
        <v>3116.9</v>
      </c>
      <c r="CG100" s="51" t="s">
        <v>7</v>
      </c>
      <c r="CH100" s="60">
        <v>3116.97</v>
      </c>
      <c r="CI100" s="51" t="s">
        <v>7</v>
      </c>
      <c r="CJ100" s="60">
        <v>3464.49</v>
      </c>
      <c r="CK100" s="51" t="s">
        <v>7</v>
      </c>
      <c r="CL100" s="51">
        <v>0</v>
      </c>
      <c r="CM100" s="51" t="s">
        <v>7</v>
      </c>
      <c r="CN100" s="51">
        <v>0</v>
      </c>
      <c r="CO100" s="51" t="s">
        <v>7</v>
      </c>
      <c r="CP100" s="51">
        <v>0</v>
      </c>
      <c r="CQ100" s="51" t="s">
        <v>7</v>
      </c>
      <c r="CR100" s="61">
        <v>5839.13</v>
      </c>
      <c r="CS100" s="51" t="s">
        <v>7</v>
      </c>
      <c r="CT100" s="60">
        <v>5839.13</v>
      </c>
      <c r="CU100" s="51" t="s">
        <v>7</v>
      </c>
      <c r="CV100" s="60">
        <v>20923.55</v>
      </c>
      <c r="CW100" s="51" t="s">
        <v>7</v>
      </c>
      <c r="CX100" s="60">
        <v>263651.84000000003</v>
      </c>
      <c r="CY100" s="51" t="s">
        <v>7</v>
      </c>
    </row>
    <row r="101" spans="1:103" ht="14.25" x14ac:dyDescent="0.45">
      <c r="A101" s="55" t="s">
        <v>181</v>
      </c>
      <c r="B101" s="55" t="s">
        <v>271</v>
      </c>
      <c r="C101" s="54" t="str">
        <f>'Correspondance tables'!K7</f>
        <v>ISIC 10-12</v>
      </c>
      <c r="D101" s="54" t="str">
        <f>VLOOKUP(C101, 'Correspondance tables'!$O$3:$P$73, 2, FALSE)</f>
        <v>ISIC 10T12</v>
      </c>
      <c r="E101" s="57">
        <v>1484.59</v>
      </c>
      <c r="F101" s="57">
        <v>1.69</v>
      </c>
      <c r="G101" s="57">
        <v>44.41</v>
      </c>
      <c r="H101" s="57">
        <v>4.42</v>
      </c>
      <c r="I101" s="57">
        <v>16252.14</v>
      </c>
      <c r="J101" s="57">
        <v>317.35000000000002</v>
      </c>
      <c r="K101" s="57">
        <v>2.64</v>
      </c>
      <c r="L101" s="57">
        <v>68.83</v>
      </c>
      <c r="M101" s="57">
        <v>0.97</v>
      </c>
      <c r="N101" s="57">
        <v>64.42</v>
      </c>
      <c r="O101" s="57">
        <v>851.98</v>
      </c>
      <c r="P101" s="57">
        <v>244.95</v>
      </c>
      <c r="Q101" s="57">
        <v>15.17</v>
      </c>
      <c r="R101" s="57">
        <v>4.93</v>
      </c>
      <c r="S101" s="57">
        <v>5.1100000000000003</v>
      </c>
      <c r="T101" s="57">
        <v>7.33</v>
      </c>
      <c r="U101" s="57">
        <v>5.41</v>
      </c>
      <c r="V101" s="57">
        <v>4.1100000000000003</v>
      </c>
      <c r="W101" s="57">
        <v>18.22</v>
      </c>
      <c r="X101" s="57">
        <v>5.53</v>
      </c>
      <c r="Y101" s="57">
        <v>1.27</v>
      </c>
      <c r="Z101" s="57">
        <v>55.06</v>
      </c>
      <c r="AA101" s="57">
        <v>7.11</v>
      </c>
      <c r="AB101" s="57">
        <v>131.81</v>
      </c>
      <c r="AC101" s="57">
        <v>0.94</v>
      </c>
      <c r="AD101" s="57">
        <v>85.11</v>
      </c>
      <c r="AE101" s="57">
        <v>50.07</v>
      </c>
      <c r="AF101" s="57">
        <v>17.12</v>
      </c>
      <c r="AG101" s="57">
        <v>463.11</v>
      </c>
      <c r="AH101" s="57">
        <v>189.06</v>
      </c>
      <c r="AI101" s="57">
        <v>42.84</v>
      </c>
      <c r="AJ101" s="57">
        <v>43.46</v>
      </c>
      <c r="AK101" s="56">
        <v>25</v>
      </c>
      <c r="AL101" s="57">
        <v>28.84</v>
      </c>
      <c r="AM101" s="57">
        <v>4.16</v>
      </c>
      <c r="AN101" s="57">
        <v>5182.3999999999996</v>
      </c>
      <c r="AO101" s="57">
        <v>4.2699999999999996</v>
      </c>
      <c r="AP101" s="57">
        <v>22.23</v>
      </c>
      <c r="AQ101" s="57">
        <v>19.760000000000002</v>
      </c>
      <c r="AR101" s="57">
        <v>39.200000000000003</v>
      </c>
      <c r="AS101" s="57">
        <v>56.19</v>
      </c>
      <c r="AT101" s="57">
        <v>6.37</v>
      </c>
      <c r="AU101" s="57">
        <v>5.96</v>
      </c>
      <c r="AV101" s="57">
        <v>24.23</v>
      </c>
      <c r="AW101" s="57">
        <v>54.5</v>
      </c>
      <c r="AX101" s="57">
        <v>21.89</v>
      </c>
      <c r="AY101" s="57">
        <v>44.34</v>
      </c>
      <c r="AZ101" s="57">
        <v>15.83</v>
      </c>
      <c r="BA101" s="57">
        <v>13.96</v>
      </c>
      <c r="BB101" s="57">
        <v>25.86</v>
      </c>
      <c r="BC101" s="57">
        <v>7.72</v>
      </c>
      <c r="BD101" s="57">
        <v>9.42</v>
      </c>
      <c r="BE101" s="57">
        <v>69.67</v>
      </c>
      <c r="BF101" s="57">
        <v>296.79000000000002</v>
      </c>
      <c r="BG101" s="57">
        <v>247.3</v>
      </c>
      <c r="BH101" s="57">
        <v>651.23</v>
      </c>
      <c r="BI101" s="57">
        <v>411.27</v>
      </c>
      <c r="BJ101" s="57">
        <v>35.39</v>
      </c>
      <c r="BK101" s="57">
        <v>116.77</v>
      </c>
      <c r="BL101" s="57">
        <v>60.92</v>
      </c>
      <c r="BM101" s="57">
        <v>2.56</v>
      </c>
      <c r="BN101" s="57">
        <v>26.14</v>
      </c>
      <c r="BO101" s="56">
        <v>0</v>
      </c>
      <c r="BP101" s="59">
        <v>0</v>
      </c>
      <c r="BQ101" s="56" t="s">
        <v>7</v>
      </c>
      <c r="BR101" s="57">
        <v>28021.360000000001</v>
      </c>
      <c r="BS101" s="56" t="s">
        <v>7</v>
      </c>
      <c r="BT101" s="57">
        <v>45467.93</v>
      </c>
      <c r="BU101" s="56" t="s">
        <v>7</v>
      </c>
      <c r="BV101" s="57">
        <v>0.28999999999999998</v>
      </c>
      <c r="BW101" s="56" t="s">
        <v>7</v>
      </c>
      <c r="BX101" s="57">
        <v>45.16</v>
      </c>
      <c r="BY101" s="56" t="s">
        <v>7</v>
      </c>
      <c r="BZ101" s="57">
        <v>45513.37</v>
      </c>
      <c r="CA101" s="56" t="s">
        <v>7</v>
      </c>
      <c r="CB101" s="57">
        <v>6.67</v>
      </c>
      <c r="CC101" s="56" t="s">
        <v>7</v>
      </c>
      <c r="CD101" s="56">
        <v>0</v>
      </c>
      <c r="CE101" s="56" t="s">
        <v>7</v>
      </c>
      <c r="CF101" s="57">
        <v>229.37</v>
      </c>
      <c r="CG101" s="56" t="s">
        <v>7</v>
      </c>
      <c r="CH101" s="57">
        <v>229.37</v>
      </c>
      <c r="CI101" s="56" t="s">
        <v>7</v>
      </c>
      <c r="CJ101" s="57">
        <v>236.04</v>
      </c>
      <c r="CK101" s="56" t="s">
        <v>7</v>
      </c>
      <c r="CL101" s="56">
        <v>0</v>
      </c>
      <c r="CM101" s="56" t="s">
        <v>7</v>
      </c>
      <c r="CN101" s="56">
        <v>0</v>
      </c>
      <c r="CO101" s="56" t="s">
        <v>7</v>
      </c>
      <c r="CP101" s="56">
        <v>0</v>
      </c>
      <c r="CQ101" s="56" t="s">
        <v>7</v>
      </c>
      <c r="CR101" s="58">
        <v>2210.23</v>
      </c>
      <c r="CS101" s="56" t="s">
        <v>7</v>
      </c>
      <c r="CT101" s="57">
        <v>2210.23</v>
      </c>
      <c r="CU101" s="56" t="s">
        <v>7</v>
      </c>
      <c r="CV101" s="57">
        <v>47959.65</v>
      </c>
      <c r="CW101" s="56" t="s">
        <v>7</v>
      </c>
      <c r="CX101" s="57">
        <v>75981.009999999995</v>
      </c>
      <c r="CY101" s="56" t="s">
        <v>7</v>
      </c>
    </row>
    <row r="102" spans="1:103" ht="14.25" x14ac:dyDescent="0.45">
      <c r="A102" s="55" t="s">
        <v>181</v>
      </c>
      <c r="B102" s="55" t="s">
        <v>270</v>
      </c>
      <c r="C102" s="54" t="str">
        <f>'Correspondance tables'!K8</f>
        <v>ISIC 13-15</v>
      </c>
      <c r="D102" s="54" t="str">
        <f>VLOOKUP(C102, 'Correspondance tables'!$O$3:$P$73, 2, FALSE)</f>
        <v>ISIC 13T15</v>
      </c>
      <c r="E102" s="60">
        <v>151.57</v>
      </c>
      <c r="F102" s="60">
        <v>22.76</v>
      </c>
      <c r="G102" s="60">
        <v>57.22</v>
      </c>
      <c r="H102" s="60">
        <v>27.57</v>
      </c>
      <c r="I102" s="60">
        <v>401.5</v>
      </c>
      <c r="J102" s="60">
        <v>19565.439999999999</v>
      </c>
      <c r="K102" s="60">
        <v>73.88</v>
      </c>
      <c r="L102" s="60">
        <v>670.65</v>
      </c>
      <c r="M102" s="60">
        <v>298.3</v>
      </c>
      <c r="N102" s="51">
        <v>27</v>
      </c>
      <c r="O102" s="60">
        <v>379.98</v>
      </c>
      <c r="P102" s="60">
        <v>143.11000000000001</v>
      </c>
      <c r="Q102" s="60">
        <v>1134.0999999999999</v>
      </c>
      <c r="R102" s="60">
        <v>113.62</v>
      </c>
      <c r="S102" s="60">
        <v>88.9</v>
      </c>
      <c r="T102" s="60">
        <v>296.27999999999997</v>
      </c>
      <c r="U102" s="60">
        <v>132.49</v>
      </c>
      <c r="V102" s="60">
        <v>108.86</v>
      </c>
      <c r="W102" s="60">
        <v>315.06</v>
      </c>
      <c r="X102" s="60">
        <v>1737.14</v>
      </c>
      <c r="Y102" s="60">
        <v>230.57</v>
      </c>
      <c r="Z102" s="60">
        <v>1458.05</v>
      </c>
      <c r="AA102" s="60">
        <v>192.95</v>
      </c>
      <c r="AB102" s="60">
        <v>55.15</v>
      </c>
      <c r="AC102" s="60">
        <v>13.45</v>
      </c>
      <c r="AD102" s="60">
        <v>88.71</v>
      </c>
      <c r="AE102" s="60">
        <v>936.31</v>
      </c>
      <c r="AF102" s="60">
        <v>192.32</v>
      </c>
      <c r="AG102" s="60">
        <v>1844.49</v>
      </c>
      <c r="AH102" s="60">
        <v>745.54</v>
      </c>
      <c r="AI102" s="60">
        <v>63.93</v>
      </c>
      <c r="AJ102" s="60">
        <v>61.28</v>
      </c>
      <c r="AK102" s="60">
        <v>29.58</v>
      </c>
      <c r="AL102" s="60">
        <v>83.75</v>
      </c>
      <c r="AM102" s="60">
        <v>45.76</v>
      </c>
      <c r="AN102" s="60">
        <v>659.54</v>
      </c>
      <c r="AO102" s="60">
        <v>23.86</v>
      </c>
      <c r="AP102" s="60">
        <v>453.24</v>
      </c>
      <c r="AQ102" s="60">
        <v>114.48</v>
      </c>
      <c r="AR102" s="60">
        <v>48.88</v>
      </c>
      <c r="AS102" s="60">
        <v>72.95</v>
      </c>
      <c r="AT102" s="60">
        <v>13.5</v>
      </c>
      <c r="AU102" s="60">
        <v>13.03</v>
      </c>
      <c r="AV102" s="60">
        <v>100.54</v>
      </c>
      <c r="AW102" s="60">
        <v>131.15</v>
      </c>
      <c r="AX102" s="60">
        <v>109.22</v>
      </c>
      <c r="AY102" s="60">
        <v>37.93</v>
      </c>
      <c r="AZ102" s="60">
        <v>20.96</v>
      </c>
      <c r="BA102" s="60">
        <v>107.67</v>
      </c>
      <c r="BB102" s="60">
        <v>86.88</v>
      </c>
      <c r="BC102" s="60">
        <v>36.89</v>
      </c>
      <c r="BD102" s="51">
        <v>10</v>
      </c>
      <c r="BE102" s="60">
        <v>245.68</v>
      </c>
      <c r="BF102" s="60">
        <v>601.61</v>
      </c>
      <c r="BG102" s="60">
        <v>161.16999999999999</v>
      </c>
      <c r="BH102" s="60">
        <v>656.93</v>
      </c>
      <c r="BI102" s="60">
        <v>247.82</v>
      </c>
      <c r="BJ102" s="60">
        <v>144.13999999999999</v>
      </c>
      <c r="BK102" s="60">
        <v>150.36000000000001</v>
      </c>
      <c r="BL102" s="60">
        <v>100.08</v>
      </c>
      <c r="BM102" s="60">
        <v>111.72</v>
      </c>
      <c r="BN102" s="60">
        <v>144.97999999999999</v>
      </c>
      <c r="BO102" s="51">
        <v>0</v>
      </c>
      <c r="BP102" s="53">
        <v>0</v>
      </c>
      <c r="BQ102" s="51" t="s">
        <v>7</v>
      </c>
      <c r="BR102" s="60">
        <v>36392.44</v>
      </c>
      <c r="BS102" s="51" t="s">
        <v>7</v>
      </c>
      <c r="BT102" s="60">
        <v>78457.63</v>
      </c>
      <c r="BU102" s="51" t="s">
        <v>7</v>
      </c>
      <c r="BV102" s="60">
        <v>0.63</v>
      </c>
      <c r="BW102" s="51" t="s">
        <v>7</v>
      </c>
      <c r="BX102" s="60">
        <v>46.52</v>
      </c>
      <c r="BY102" s="51" t="s">
        <v>7</v>
      </c>
      <c r="BZ102" s="60">
        <v>78504.78</v>
      </c>
      <c r="CA102" s="51" t="s">
        <v>7</v>
      </c>
      <c r="CB102" s="60">
        <v>462.33</v>
      </c>
      <c r="CC102" s="51" t="s">
        <v>7</v>
      </c>
      <c r="CD102" s="60">
        <v>0.65</v>
      </c>
      <c r="CE102" s="51" t="s">
        <v>7</v>
      </c>
      <c r="CF102" s="60">
        <v>7691.42</v>
      </c>
      <c r="CG102" s="51" t="s">
        <v>7</v>
      </c>
      <c r="CH102" s="60">
        <v>7692.07</v>
      </c>
      <c r="CI102" s="51" t="s">
        <v>7</v>
      </c>
      <c r="CJ102" s="60">
        <v>8154.4</v>
      </c>
      <c r="CK102" s="51" t="s">
        <v>7</v>
      </c>
      <c r="CL102" s="51">
        <v>0</v>
      </c>
      <c r="CM102" s="51" t="s">
        <v>7</v>
      </c>
      <c r="CN102" s="51">
        <v>0</v>
      </c>
      <c r="CO102" s="51" t="s">
        <v>7</v>
      </c>
      <c r="CP102" s="51">
        <v>0</v>
      </c>
      <c r="CQ102" s="51" t="s">
        <v>7</v>
      </c>
      <c r="CR102" s="61">
        <v>10056.969999999999</v>
      </c>
      <c r="CS102" s="51" t="s">
        <v>7</v>
      </c>
      <c r="CT102" s="60">
        <v>10056.969999999999</v>
      </c>
      <c r="CU102" s="51" t="s">
        <v>7</v>
      </c>
      <c r="CV102" s="60">
        <v>96716.15</v>
      </c>
      <c r="CW102" s="51" t="s">
        <v>7</v>
      </c>
      <c r="CX102" s="60">
        <v>133108.59</v>
      </c>
      <c r="CY102" s="51" t="s">
        <v>7</v>
      </c>
    </row>
    <row r="103" spans="1:103" ht="14.25" x14ac:dyDescent="0.45">
      <c r="A103" s="55" t="s">
        <v>181</v>
      </c>
      <c r="B103" s="55" t="s">
        <v>269</v>
      </c>
      <c r="C103" s="54" t="str">
        <f>'Correspondance tables'!K9</f>
        <v>ISIC 16</v>
      </c>
      <c r="D103" s="54" t="str">
        <f>VLOOKUP(C103, 'Correspondance tables'!$O$3:$P$73, 2, FALSE)</f>
        <v>ISIC 16</v>
      </c>
      <c r="E103" s="57">
        <v>70.78</v>
      </c>
      <c r="F103" s="57">
        <v>8.7899999999999991</v>
      </c>
      <c r="G103" s="57">
        <v>3.7</v>
      </c>
      <c r="H103" s="57">
        <v>14.61</v>
      </c>
      <c r="I103" s="57">
        <v>135.11000000000001</v>
      </c>
      <c r="J103" s="57">
        <v>11.02</v>
      </c>
      <c r="K103" s="57">
        <v>3000.22</v>
      </c>
      <c r="L103" s="57">
        <v>118.55</v>
      </c>
      <c r="M103" s="57">
        <v>6.25</v>
      </c>
      <c r="N103" s="57">
        <v>4.53</v>
      </c>
      <c r="O103" s="57">
        <v>42.8</v>
      </c>
      <c r="P103" s="57">
        <v>10.54</v>
      </c>
      <c r="Q103" s="57">
        <v>32.65</v>
      </c>
      <c r="R103" s="57">
        <v>68.17</v>
      </c>
      <c r="S103" s="57">
        <v>35.81</v>
      </c>
      <c r="T103" s="57">
        <v>124.46</v>
      </c>
      <c r="U103" s="57">
        <v>19.46</v>
      </c>
      <c r="V103" s="57">
        <v>30.59</v>
      </c>
      <c r="W103" s="57">
        <v>63.63</v>
      </c>
      <c r="X103" s="57">
        <v>119.47</v>
      </c>
      <c r="Y103" s="57">
        <v>59.49</v>
      </c>
      <c r="Z103" s="57">
        <v>1075.4000000000001</v>
      </c>
      <c r="AA103" s="57">
        <v>21.49</v>
      </c>
      <c r="AB103" s="57">
        <v>107.16</v>
      </c>
      <c r="AC103" s="57">
        <v>1.41</v>
      </c>
      <c r="AD103" s="57">
        <v>13.59</v>
      </c>
      <c r="AE103" s="57">
        <v>1884.69</v>
      </c>
      <c r="AF103" s="57">
        <v>6.59</v>
      </c>
      <c r="AG103" s="57">
        <v>158.93</v>
      </c>
      <c r="AH103" s="57">
        <v>52.15</v>
      </c>
      <c r="AI103" s="57">
        <v>15.92</v>
      </c>
      <c r="AJ103" s="57">
        <v>1.64</v>
      </c>
      <c r="AK103" s="57">
        <v>1.06</v>
      </c>
      <c r="AL103" s="57">
        <v>28.16</v>
      </c>
      <c r="AM103" s="57">
        <v>1.1100000000000001</v>
      </c>
      <c r="AN103" s="57">
        <v>31.25</v>
      </c>
      <c r="AO103" s="57">
        <v>6.39</v>
      </c>
      <c r="AP103" s="57">
        <v>18.54</v>
      </c>
      <c r="AQ103" s="57">
        <v>11.68</v>
      </c>
      <c r="AR103" s="57">
        <v>5.86</v>
      </c>
      <c r="AS103" s="57">
        <v>3.99</v>
      </c>
      <c r="AT103" s="57">
        <v>1.94</v>
      </c>
      <c r="AU103" s="57">
        <v>1.03</v>
      </c>
      <c r="AV103" s="57">
        <v>125.44</v>
      </c>
      <c r="AW103" s="57">
        <v>8.76</v>
      </c>
      <c r="AX103" s="57">
        <v>15.09</v>
      </c>
      <c r="AY103" s="57">
        <v>2.2599999999999998</v>
      </c>
      <c r="AZ103" s="57">
        <v>8.02</v>
      </c>
      <c r="BA103" s="57">
        <v>14.77</v>
      </c>
      <c r="BB103" s="57">
        <v>7.83</v>
      </c>
      <c r="BC103" s="57">
        <v>0.84</v>
      </c>
      <c r="BD103" s="57">
        <v>0.38</v>
      </c>
      <c r="BE103" s="57">
        <v>228.21</v>
      </c>
      <c r="BF103" s="57">
        <v>14.11</v>
      </c>
      <c r="BG103" s="57">
        <v>17.54</v>
      </c>
      <c r="BH103" s="57">
        <v>4.09</v>
      </c>
      <c r="BI103" s="57">
        <v>7.95</v>
      </c>
      <c r="BJ103" s="57">
        <v>11.04</v>
      </c>
      <c r="BK103" s="56">
        <v>6</v>
      </c>
      <c r="BL103" s="57">
        <v>4.57</v>
      </c>
      <c r="BM103" s="57">
        <v>9.5399999999999991</v>
      </c>
      <c r="BN103" s="57">
        <v>39.549999999999997</v>
      </c>
      <c r="BO103" s="56">
        <v>0</v>
      </c>
      <c r="BP103" s="59">
        <v>0</v>
      </c>
      <c r="BQ103" s="56" t="s">
        <v>7</v>
      </c>
      <c r="BR103" s="57">
        <v>7956.63</v>
      </c>
      <c r="BS103" s="56" t="s">
        <v>7</v>
      </c>
      <c r="BT103" s="57">
        <v>872.99</v>
      </c>
      <c r="BU103" s="56" t="s">
        <v>7</v>
      </c>
      <c r="BV103" s="56">
        <v>0</v>
      </c>
      <c r="BW103" s="56" t="s">
        <v>7</v>
      </c>
      <c r="BX103" s="56">
        <v>0</v>
      </c>
      <c r="BY103" s="56" t="s">
        <v>7</v>
      </c>
      <c r="BZ103" s="57">
        <v>872.99</v>
      </c>
      <c r="CA103" s="56" t="s">
        <v>7</v>
      </c>
      <c r="CB103" s="57">
        <v>216.36</v>
      </c>
      <c r="CC103" s="56" t="s">
        <v>7</v>
      </c>
      <c r="CD103" s="56">
        <v>0</v>
      </c>
      <c r="CE103" s="56" t="s">
        <v>7</v>
      </c>
      <c r="CF103" s="57">
        <v>122.16</v>
      </c>
      <c r="CG103" s="56" t="s">
        <v>7</v>
      </c>
      <c r="CH103" s="57">
        <v>122.16</v>
      </c>
      <c r="CI103" s="56" t="s">
        <v>7</v>
      </c>
      <c r="CJ103" s="57">
        <v>338.52</v>
      </c>
      <c r="CK103" s="56" t="s">
        <v>7</v>
      </c>
      <c r="CL103" s="56">
        <v>0</v>
      </c>
      <c r="CM103" s="56" t="s">
        <v>7</v>
      </c>
      <c r="CN103" s="56">
        <v>0</v>
      </c>
      <c r="CO103" s="56" t="s">
        <v>7</v>
      </c>
      <c r="CP103" s="56">
        <v>0</v>
      </c>
      <c r="CQ103" s="56" t="s">
        <v>7</v>
      </c>
      <c r="CR103" s="58">
        <v>127.49</v>
      </c>
      <c r="CS103" s="56" t="s">
        <v>7</v>
      </c>
      <c r="CT103" s="57">
        <v>127.49</v>
      </c>
      <c r="CU103" s="56" t="s">
        <v>7</v>
      </c>
      <c r="CV103" s="56">
        <v>1339</v>
      </c>
      <c r="CW103" s="56" t="s">
        <v>7</v>
      </c>
      <c r="CX103" s="57">
        <v>9295.6299999999992</v>
      </c>
      <c r="CY103" s="56" t="s">
        <v>7</v>
      </c>
    </row>
    <row r="104" spans="1:103" ht="14.25" x14ac:dyDescent="0.45">
      <c r="A104" s="55" t="s">
        <v>181</v>
      </c>
      <c r="B104" s="55" t="s">
        <v>268</v>
      </c>
      <c r="C104" s="54" t="str">
        <f>'Correspondance tables'!K10</f>
        <v>ISIC 17</v>
      </c>
      <c r="D104" s="54" t="str">
        <f>VLOOKUP(C104, 'Correspondance tables'!$O$3:$P$73, 2, FALSE)</f>
        <v>ISIC 17T18</v>
      </c>
      <c r="E104" s="60">
        <v>20.73</v>
      </c>
      <c r="F104" s="60">
        <v>1.39</v>
      </c>
      <c r="G104" s="60">
        <v>1.63</v>
      </c>
      <c r="H104" s="60">
        <v>8.51</v>
      </c>
      <c r="I104" s="60">
        <v>658.22</v>
      </c>
      <c r="J104" s="60">
        <v>55.72</v>
      </c>
      <c r="K104" s="60">
        <v>97.48</v>
      </c>
      <c r="L104" s="60">
        <v>4294.5600000000004</v>
      </c>
      <c r="M104" s="60">
        <v>1509.61</v>
      </c>
      <c r="N104" s="60">
        <v>6.42</v>
      </c>
      <c r="O104" s="60">
        <v>195.04</v>
      </c>
      <c r="P104" s="60">
        <v>89.7</v>
      </c>
      <c r="Q104" s="60">
        <v>190.98</v>
      </c>
      <c r="R104" s="60">
        <v>83.79</v>
      </c>
      <c r="S104" s="60">
        <v>20.010000000000002</v>
      </c>
      <c r="T104" s="60">
        <v>40.15</v>
      </c>
      <c r="U104" s="60">
        <v>35.659999999999997</v>
      </c>
      <c r="V104" s="60">
        <v>42.56</v>
      </c>
      <c r="W104" s="60">
        <v>64.27</v>
      </c>
      <c r="X104" s="60">
        <v>60.05</v>
      </c>
      <c r="Y104" s="60">
        <v>8.8800000000000008</v>
      </c>
      <c r="Z104" s="60">
        <v>154.18</v>
      </c>
      <c r="AA104" s="60">
        <v>12.26</v>
      </c>
      <c r="AB104" s="60">
        <v>8.1</v>
      </c>
      <c r="AC104" s="60">
        <v>2.31</v>
      </c>
      <c r="AD104" s="60">
        <v>47.96</v>
      </c>
      <c r="AE104" s="60">
        <v>104.81</v>
      </c>
      <c r="AF104" s="60">
        <v>19.760000000000002</v>
      </c>
      <c r="AG104" s="60">
        <v>392.23</v>
      </c>
      <c r="AH104" s="60">
        <v>186.26</v>
      </c>
      <c r="AI104" s="60">
        <v>13.87</v>
      </c>
      <c r="AJ104" s="60">
        <v>4.24</v>
      </c>
      <c r="AK104" s="60">
        <v>1.66</v>
      </c>
      <c r="AL104" s="60">
        <v>56.97</v>
      </c>
      <c r="AM104" s="60">
        <v>7.9</v>
      </c>
      <c r="AN104" s="60">
        <v>58.32</v>
      </c>
      <c r="AO104" s="60">
        <v>390.87</v>
      </c>
      <c r="AP104" s="60">
        <v>65.010000000000005</v>
      </c>
      <c r="AQ104" s="60">
        <v>14.44</v>
      </c>
      <c r="AR104" s="60">
        <v>74.930000000000007</v>
      </c>
      <c r="AS104" s="60">
        <v>117.37</v>
      </c>
      <c r="AT104" s="60">
        <v>18.71</v>
      </c>
      <c r="AU104" s="60">
        <v>22.56</v>
      </c>
      <c r="AV104" s="60">
        <v>52.18</v>
      </c>
      <c r="AW104" s="60">
        <v>121.9</v>
      </c>
      <c r="AX104" s="60">
        <v>47.63</v>
      </c>
      <c r="AY104" s="60">
        <v>17.149999999999999</v>
      </c>
      <c r="AZ104" s="60">
        <v>29.02</v>
      </c>
      <c r="BA104" s="60">
        <v>28.51</v>
      </c>
      <c r="BB104" s="60">
        <v>26.44</v>
      </c>
      <c r="BC104" s="60">
        <v>3.91</v>
      </c>
      <c r="BD104" s="60">
        <v>8.23</v>
      </c>
      <c r="BE104" s="60">
        <v>104.77</v>
      </c>
      <c r="BF104" s="60">
        <v>79.739999999999995</v>
      </c>
      <c r="BG104" s="60">
        <v>59.31</v>
      </c>
      <c r="BH104" s="60">
        <v>70.73</v>
      </c>
      <c r="BI104" s="60">
        <v>41.01</v>
      </c>
      <c r="BJ104" s="60">
        <v>18.36</v>
      </c>
      <c r="BK104" s="60">
        <v>11.22</v>
      </c>
      <c r="BL104" s="60">
        <v>22.65</v>
      </c>
      <c r="BM104" s="60">
        <v>3.04</v>
      </c>
      <c r="BN104" s="60">
        <v>19.36</v>
      </c>
      <c r="BO104" s="51">
        <v>0</v>
      </c>
      <c r="BP104" s="53">
        <v>0</v>
      </c>
      <c r="BQ104" s="51" t="s">
        <v>7</v>
      </c>
      <c r="BR104" s="60">
        <v>10025.25</v>
      </c>
      <c r="BS104" s="51" t="s">
        <v>7</v>
      </c>
      <c r="BT104" s="60">
        <v>1667.55</v>
      </c>
      <c r="BU104" s="51" t="s">
        <v>7</v>
      </c>
      <c r="BV104" s="51">
        <v>0</v>
      </c>
      <c r="BW104" s="51" t="s">
        <v>7</v>
      </c>
      <c r="BX104" s="60">
        <v>20.25</v>
      </c>
      <c r="BY104" s="51" t="s">
        <v>7</v>
      </c>
      <c r="BZ104" s="60">
        <v>1687.8</v>
      </c>
      <c r="CA104" s="51" t="s">
        <v>7</v>
      </c>
      <c r="CB104" s="60">
        <v>0.02</v>
      </c>
      <c r="CC104" s="51" t="s">
        <v>7</v>
      </c>
      <c r="CD104" s="51">
        <v>0</v>
      </c>
      <c r="CE104" s="51" t="s">
        <v>7</v>
      </c>
      <c r="CF104" s="60">
        <v>180.94</v>
      </c>
      <c r="CG104" s="51" t="s">
        <v>7</v>
      </c>
      <c r="CH104" s="60">
        <v>180.94</v>
      </c>
      <c r="CI104" s="51" t="s">
        <v>7</v>
      </c>
      <c r="CJ104" s="60">
        <v>180.96</v>
      </c>
      <c r="CK104" s="51" t="s">
        <v>7</v>
      </c>
      <c r="CL104" s="51">
        <v>0</v>
      </c>
      <c r="CM104" s="51" t="s">
        <v>7</v>
      </c>
      <c r="CN104" s="51">
        <v>0</v>
      </c>
      <c r="CO104" s="51" t="s">
        <v>7</v>
      </c>
      <c r="CP104" s="51">
        <v>0</v>
      </c>
      <c r="CQ104" s="51" t="s">
        <v>7</v>
      </c>
      <c r="CR104" s="61">
        <v>206.98</v>
      </c>
      <c r="CS104" s="51" t="s">
        <v>7</v>
      </c>
      <c r="CT104" s="60">
        <v>206.98</v>
      </c>
      <c r="CU104" s="51" t="s">
        <v>7</v>
      </c>
      <c r="CV104" s="60">
        <v>2075.7399999999998</v>
      </c>
      <c r="CW104" s="51" t="s">
        <v>7</v>
      </c>
      <c r="CX104" s="60">
        <v>12100.98</v>
      </c>
      <c r="CY104" s="51" t="s">
        <v>7</v>
      </c>
    </row>
    <row r="105" spans="1:103" ht="14.25" x14ac:dyDescent="0.45">
      <c r="A105" s="55" t="s">
        <v>181</v>
      </c>
      <c r="B105" s="55" t="s">
        <v>267</v>
      </c>
      <c r="C105" s="54" t="str">
        <f>'Correspondance tables'!K11</f>
        <v>ISIC 18</v>
      </c>
      <c r="D105" s="54" t="str">
        <f>VLOOKUP(C105, 'Correspondance tables'!$O$3:$P$73, 2, FALSE)</f>
        <v>ISIC 17T18</v>
      </c>
      <c r="E105" s="57">
        <v>0.17</v>
      </c>
      <c r="F105" s="57">
        <v>0.04</v>
      </c>
      <c r="G105" s="57">
        <v>0.01</v>
      </c>
      <c r="H105" s="57">
        <v>0.04</v>
      </c>
      <c r="I105" s="57">
        <v>2.54</v>
      </c>
      <c r="J105" s="57">
        <v>0.72</v>
      </c>
      <c r="K105" s="57">
        <v>0.24</v>
      </c>
      <c r="L105" s="57">
        <v>5.55</v>
      </c>
      <c r="M105" s="57">
        <v>34.840000000000003</v>
      </c>
      <c r="N105" s="57">
        <v>0.05</v>
      </c>
      <c r="O105" s="57">
        <v>4.07</v>
      </c>
      <c r="P105" s="57">
        <v>1.77</v>
      </c>
      <c r="Q105" s="56">
        <v>6</v>
      </c>
      <c r="R105" s="57">
        <v>0.55000000000000004</v>
      </c>
      <c r="S105" s="57">
        <v>0.76</v>
      </c>
      <c r="T105" s="57">
        <v>0.8</v>
      </c>
      <c r="U105" s="57">
        <v>1.1100000000000001</v>
      </c>
      <c r="V105" s="57">
        <v>0.91</v>
      </c>
      <c r="W105" s="57">
        <v>3.84</v>
      </c>
      <c r="X105" s="57">
        <v>2.3199999999999998</v>
      </c>
      <c r="Y105" s="57">
        <v>0.13</v>
      </c>
      <c r="Z105" s="57">
        <v>0.95</v>
      </c>
      <c r="AA105" s="57">
        <v>0.51</v>
      </c>
      <c r="AB105" s="57">
        <v>0.52</v>
      </c>
      <c r="AC105" s="57">
        <v>0.09</v>
      </c>
      <c r="AD105" s="57">
        <v>0.28999999999999998</v>
      </c>
      <c r="AE105" s="57">
        <v>1.1200000000000001</v>
      </c>
      <c r="AF105" s="57">
        <v>1.51</v>
      </c>
      <c r="AG105" s="57">
        <v>17.440000000000001</v>
      </c>
      <c r="AH105" s="57">
        <v>13.61</v>
      </c>
      <c r="AI105" s="57">
        <v>0.69</v>
      </c>
      <c r="AJ105" s="57">
        <v>0.02</v>
      </c>
      <c r="AK105" s="57">
        <v>0.11</v>
      </c>
      <c r="AL105" s="57">
        <v>0.46</v>
      </c>
      <c r="AM105" s="57">
        <v>0.49</v>
      </c>
      <c r="AN105" s="57">
        <v>1.77</v>
      </c>
      <c r="AO105" s="57">
        <v>48.37</v>
      </c>
      <c r="AP105" s="57">
        <v>41.95</v>
      </c>
      <c r="AQ105" s="57">
        <v>1.67</v>
      </c>
      <c r="AR105" s="57">
        <v>5.32</v>
      </c>
      <c r="AS105" s="57">
        <v>5.01</v>
      </c>
      <c r="AT105" s="57">
        <v>2.5299999999999998</v>
      </c>
      <c r="AU105" s="57">
        <v>1.51</v>
      </c>
      <c r="AV105" s="57">
        <v>1.28</v>
      </c>
      <c r="AW105" s="57">
        <v>5.29</v>
      </c>
      <c r="AX105" s="57">
        <v>3.1</v>
      </c>
      <c r="AY105" s="57">
        <v>0.98</v>
      </c>
      <c r="AZ105" s="57">
        <v>7.21</v>
      </c>
      <c r="BA105" s="57">
        <v>2.38</v>
      </c>
      <c r="BB105" s="57">
        <v>0.52</v>
      </c>
      <c r="BC105" s="57">
        <v>0.18</v>
      </c>
      <c r="BD105" s="57">
        <v>0.89</v>
      </c>
      <c r="BE105" s="57">
        <v>3.46</v>
      </c>
      <c r="BF105" s="57">
        <v>8.8800000000000008</v>
      </c>
      <c r="BG105" s="57">
        <v>9.0399999999999991</v>
      </c>
      <c r="BH105" s="57">
        <v>1.03</v>
      </c>
      <c r="BI105" s="57">
        <v>0.64</v>
      </c>
      <c r="BJ105" s="57">
        <v>1.74</v>
      </c>
      <c r="BK105" s="57">
        <v>1.24</v>
      </c>
      <c r="BL105" s="57">
        <v>1.49</v>
      </c>
      <c r="BM105" s="57">
        <v>0.13</v>
      </c>
      <c r="BN105" s="57">
        <v>0.1</v>
      </c>
      <c r="BO105" s="56">
        <v>0</v>
      </c>
      <c r="BP105" s="59">
        <v>0</v>
      </c>
      <c r="BQ105" s="56" t="s">
        <v>7</v>
      </c>
      <c r="BR105" s="57">
        <v>261.99</v>
      </c>
      <c r="BS105" s="56" t="s">
        <v>7</v>
      </c>
      <c r="BT105" s="57">
        <v>6.18</v>
      </c>
      <c r="BU105" s="56" t="s">
        <v>7</v>
      </c>
      <c r="BV105" s="56">
        <v>0</v>
      </c>
      <c r="BW105" s="56" t="s">
        <v>7</v>
      </c>
      <c r="BX105" s="56">
        <v>0</v>
      </c>
      <c r="BY105" s="56" t="s">
        <v>7</v>
      </c>
      <c r="BZ105" s="57">
        <v>6.18</v>
      </c>
      <c r="CA105" s="56" t="s">
        <v>7</v>
      </c>
      <c r="CB105" s="57">
        <v>0.13</v>
      </c>
      <c r="CC105" s="56" t="s">
        <v>7</v>
      </c>
      <c r="CD105" s="56">
        <v>0</v>
      </c>
      <c r="CE105" s="56" t="s">
        <v>7</v>
      </c>
      <c r="CF105" s="57">
        <v>3.66</v>
      </c>
      <c r="CG105" s="56" t="s">
        <v>7</v>
      </c>
      <c r="CH105" s="57">
        <v>3.66</v>
      </c>
      <c r="CI105" s="56" t="s">
        <v>7</v>
      </c>
      <c r="CJ105" s="57">
        <v>3.79</v>
      </c>
      <c r="CK105" s="56" t="s">
        <v>7</v>
      </c>
      <c r="CL105" s="56">
        <v>0</v>
      </c>
      <c r="CM105" s="56" t="s">
        <v>7</v>
      </c>
      <c r="CN105" s="56">
        <v>0</v>
      </c>
      <c r="CO105" s="56" t="s">
        <v>7</v>
      </c>
      <c r="CP105" s="56">
        <v>0</v>
      </c>
      <c r="CQ105" s="56" t="s">
        <v>7</v>
      </c>
      <c r="CR105" s="58">
        <v>16.36</v>
      </c>
      <c r="CS105" s="56" t="s">
        <v>7</v>
      </c>
      <c r="CT105" s="57">
        <v>16.36</v>
      </c>
      <c r="CU105" s="56" t="s">
        <v>7</v>
      </c>
      <c r="CV105" s="57">
        <v>26.33</v>
      </c>
      <c r="CW105" s="56" t="s">
        <v>7</v>
      </c>
      <c r="CX105" s="57">
        <v>288.32</v>
      </c>
      <c r="CY105" s="56" t="s">
        <v>7</v>
      </c>
    </row>
    <row r="106" spans="1:103" ht="14.25" x14ac:dyDescent="0.45">
      <c r="A106" s="55" t="s">
        <v>181</v>
      </c>
      <c r="B106" s="55" t="s">
        <v>266</v>
      </c>
      <c r="C106" s="54" t="str">
        <f>'Correspondance tables'!K12</f>
        <v>ISIC 19</v>
      </c>
      <c r="D106" s="54" t="str">
        <f>VLOOKUP(C106, 'Correspondance tables'!$O$3:$P$73, 2, FALSE)</f>
        <v>ISIC 19</v>
      </c>
      <c r="E106" s="60">
        <v>1293.27</v>
      </c>
      <c r="F106" s="51">
        <v>95</v>
      </c>
      <c r="G106" s="60">
        <v>120.61</v>
      </c>
      <c r="H106" s="60">
        <v>175.78</v>
      </c>
      <c r="I106" s="60">
        <v>364.01</v>
      </c>
      <c r="J106" s="60">
        <v>41.77</v>
      </c>
      <c r="K106" s="60">
        <v>59.58</v>
      </c>
      <c r="L106" s="60">
        <v>84.2</v>
      </c>
      <c r="M106" s="60">
        <v>16.86</v>
      </c>
      <c r="N106" s="60">
        <v>7699.81</v>
      </c>
      <c r="O106" s="60">
        <v>5185.7700000000004</v>
      </c>
      <c r="P106" s="60">
        <v>66.489999999999995</v>
      </c>
      <c r="Q106" s="60">
        <v>97.39</v>
      </c>
      <c r="R106" s="60">
        <v>484.28</v>
      </c>
      <c r="S106" s="60">
        <v>718.04</v>
      </c>
      <c r="T106" s="60">
        <v>129.72</v>
      </c>
      <c r="U106" s="60">
        <v>28.88</v>
      </c>
      <c r="V106" s="60">
        <v>107.89</v>
      </c>
      <c r="W106" s="60">
        <v>140.24</v>
      </c>
      <c r="X106" s="60">
        <v>121.48</v>
      </c>
      <c r="Y106" s="60">
        <v>24.95</v>
      </c>
      <c r="Z106" s="60">
        <v>151.6</v>
      </c>
      <c r="AA106" s="60">
        <v>57.44</v>
      </c>
      <c r="AB106" s="60">
        <v>2264.81</v>
      </c>
      <c r="AC106" s="60">
        <v>31.41</v>
      </c>
      <c r="AD106" s="60">
        <v>213.24</v>
      </c>
      <c r="AE106" s="60">
        <v>1334.21</v>
      </c>
      <c r="AF106" s="60">
        <v>188.62</v>
      </c>
      <c r="AG106" s="60">
        <v>1593.15</v>
      </c>
      <c r="AH106" s="60">
        <v>835.71</v>
      </c>
      <c r="AI106" s="60">
        <v>5515.21</v>
      </c>
      <c r="AJ106" s="60">
        <v>3752.92</v>
      </c>
      <c r="AK106" s="60">
        <v>8254.5</v>
      </c>
      <c r="AL106" s="60">
        <v>871.01</v>
      </c>
      <c r="AM106" s="60">
        <v>127.06</v>
      </c>
      <c r="AN106" s="60">
        <v>183.97</v>
      </c>
      <c r="AO106" s="60">
        <v>23.97</v>
      </c>
      <c r="AP106" s="60">
        <v>61.07</v>
      </c>
      <c r="AQ106" s="60">
        <v>73.489999999999995</v>
      </c>
      <c r="AR106" s="60">
        <v>80.650000000000006</v>
      </c>
      <c r="AS106" s="60">
        <v>405.12</v>
      </c>
      <c r="AT106" s="60">
        <v>54.4</v>
      </c>
      <c r="AU106" s="60">
        <v>147.07</v>
      </c>
      <c r="AV106" s="60">
        <v>126.03</v>
      </c>
      <c r="AW106" s="60">
        <v>185.77</v>
      </c>
      <c r="AX106" s="60">
        <v>81.93</v>
      </c>
      <c r="AY106" s="60">
        <v>55.79</v>
      </c>
      <c r="AZ106" s="60">
        <v>54.07</v>
      </c>
      <c r="BA106" s="60">
        <v>45.09</v>
      </c>
      <c r="BB106" s="60">
        <v>166.07</v>
      </c>
      <c r="BC106" s="60">
        <v>18.399999999999999</v>
      </c>
      <c r="BD106" s="60">
        <v>40.01</v>
      </c>
      <c r="BE106" s="60">
        <v>244.9</v>
      </c>
      <c r="BF106" s="60">
        <v>1075.02</v>
      </c>
      <c r="BG106" s="60">
        <v>154.88</v>
      </c>
      <c r="BH106" s="60">
        <v>128.99</v>
      </c>
      <c r="BI106" s="60">
        <v>89.09</v>
      </c>
      <c r="BJ106" s="60">
        <v>59.93</v>
      </c>
      <c r="BK106" s="60">
        <v>78.55</v>
      </c>
      <c r="BL106" s="60">
        <v>63.25</v>
      </c>
      <c r="BM106" s="60">
        <v>10.86</v>
      </c>
      <c r="BN106" s="60">
        <v>73.25</v>
      </c>
      <c r="BO106" s="51">
        <v>0</v>
      </c>
      <c r="BP106" s="53">
        <v>0</v>
      </c>
      <c r="BQ106" s="51" t="s">
        <v>7</v>
      </c>
      <c r="BR106" s="60">
        <v>46028.53</v>
      </c>
      <c r="BS106" s="51" t="s">
        <v>7</v>
      </c>
      <c r="BT106" s="60">
        <v>21816.59</v>
      </c>
      <c r="BU106" s="51" t="s">
        <v>7</v>
      </c>
      <c r="BV106" s="51">
        <v>0</v>
      </c>
      <c r="BW106" s="51" t="s">
        <v>7</v>
      </c>
      <c r="BX106" s="60">
        <v>2.56</v>
      </c>
      <c r="BY106" s="51" t="s">
        <v>7</v>
      </c>
      <c r="BZ106" s="60">
        <v>21819.15</v>
      </c>
      <c r="CA106" s="51" t="s">
        <v>7</v>
      </c>
      <c r="CB106" s="51">
        <v>0</v>
      </c>
      <c r="CC106" s="51" t="s">
        <v>7</v>
      </c>
      <c r="CD106" s="51">
        <v>0</v>
      </c>
      <c r="CE106" s="51" t="s">
        <v>7</v>
      </c>
      <c r="CF106" s="60">
        <v>1473.71</v>
      </c>
      <c r="CG106" s="51" t="s">
        <v>7</v>
      </c>
      <c r="CH106" s="60">
        <v>1473.71</v>
      </c>
      <c r="CI106" s="51" t="s">
        <v>7</v>
      </c>
      <c r="CJ106" s="60">
        <v>1473.71</v>
      </c>
      <c r="CK106" s="51" t="s">
        <v>7</v>
      </c>
      <c r="CL106" s="51">
        <v>0</v>
      </c>
      <c r="CM106" s="51" t="s">
        <v>7</v>
      </c>
      <c r="CN106" s="51">
        <v>0</v>
      </c>
      <c r="CO106" s="51" t="s">
        <v>7</v>
      </c>
      <c r="CP106" s="51">
        <v>0</v>
      </c>
      <c r="CQ106" s="51" t="s">
        <v>7</v>
      </c>
      <c r="CR106" s="61">
        <v>3524.17</v>
      </c>
      <c r="CS106" s="51" t="s">
        <v>7</v>
      </c>
      <c r="CT106" s="60">
        <v>3524.17</v>
      </c>
      <c r="CU106" s="51" t="s">
        <v>7</v>
      </c>
      <c r="CV106" s="60">
        <v>26817.03</v>
      </c>
      <c r="CW106" s="51" t="s">
        <v>7</v>
      </c>
      <c r="CX106" s="60">
        <v>72845.56</v>
      </c>
      <c r="CY106" s="51" t="s">
        <v>7</v>
      </c>
    </row>
    <row r="107" spans="1:103" ht="14.25" x14ac:dyDescent="0.45">
      <c r="A107" s="55" t="s">
        <v>181</v>
      </c>
      <c r="B107" s="55" t="s">
        <v>265</v>
      </c>
      <c r="C107" s="54" t="str">
        <f>'Correspondance tables'!K13</f>
        <v>ISIC 20</v>
      </c>
      <c r="D107" s="54" t="str">
        <f>VLOOKUP(C107, 'Correspondance tables'!$O$3:$P$73, 2, FALSE)</f>
        <v>ISIC 20</v>
      </c>
      <c r="E107" s="57">
        <v>3635.9</v>
      </c>
      <c r="F107" s="57">
        <v>51.72</v>
      </c>
      <c r="G107" s="57">
        <v>56.32</v>
      </c>
      <c r="H107" s="57">
        <v>240.29</v>
      </c>
      <c r="I107" s="57">
        <v>1991.83</v>
      </c>
      <c r="J107" s="57">
        <v>1766.6</v>
      </c>
      <c r="K107" s="57">
        <v>449.52</v>
      </c>
      <c r="L107" s="57">
        <v>1570.49</v>
      </c>
      <c r="M107" s="57">
        <v>565.36</v>
      </c>
      <c r="N107" s="57">
        <v>1802.02</v>
      </c>
      <c r="O107" s="57">
        <v>28584.86</v>
      </c>
      <c r="P107" s="57">
        <v>3483.09</v>
      </c>
      <c r="Q107" s="57">
        <v>11685.35</v>
      </c>
      <c r="R107" s="57">
        <v>846.79</v>
      </c>
      <c r="S107" s="57">
        <v>937.34</v>
      </c>
      <c r="T107" s="57">
        <v>1214.42</v>
      </c>
      <c r="U107" s="57">
        <v>896.21</v>
      </c>
      <c r="V107" s="57">
        <v>834.35</v>
      </c>
      <c r="W107" s="57">
        <v>937.64</v>
      </c>
      <c r="X107" s="57">
        <v>1715.9</v>
      </c>
      <c r="Y107" s="57">
        <v>348.09</v>
      </c>
      <c r="Z107" s="57">
        <v>795.94</v>
      </c>
      <c r="AA107" s="56">
        <v>343</v>
      </c>
      <c r="AB107" s="57">
        <v>1110.04</v>
      </c>
      <c r="AC107" s="57">
        <v>126.33</v>
      </c>
      <c r="AD107" s="57">
        <v>173.87</v>
      </c>
      <c r="AE107" s="57">
        <v>1889.04</v>
      </c>
      <c r="AF107" s="57">
        <v>232.7</v>
      </c>
      <c r="AG107" s="57">
        <v>718.76</v>
      </c>
      <c r="AH107" s="57">
        <v>192.71</v>
      </c>
      <c r="AI107" s="57">
        <v>151.78</v>
      </c>
      <c r="AJ107" s="57">
        <v>21.02</v>
      </c>
      <c r="AK107" s="57">
        <v>35.729999999999997</v>
      </c>
      <c r="AL107" s="57">
        <v>99.9</v>
      </c>
      <c r="AM107" s="57">
        <v>5.65</v>
      </c>
      <c r="AN107" s="57">
        <v>320.95999999999998</v>
      </c>
      <c r="AO107" s="57">
        <v>100.86</v>
      </c>
      <c r="AP107" s="57">
        <v>99.71</v>
      </c>
      <c r="AQ107" s="57">
        <v>26.53</v>
      </c>
      <c r="AR107" s="57">
        <v>52.93</v>
      </c>
      <c r="AS107" s="57">
        <v>27.09</v>
      </c>
      <c r="AT107" s="57">
        <v>6.79</v>
      </c>
      <c r="AU107" s="57">
        <v>9.91</v>
      </c>
      <c r="AV107" s="57">
        <v>338.02</v>
      </c>
      <c r="AW107" s="57">
        <v>50.78</v>
      </c>
      <c r="AX107" s="57">
        <v>253.9</v>
      </c>
      <c r="AY107" s="57">
        <v>258.62</v>
      </c>
      <c r="AZ107" s="57">
        <v>33.08</v>
      </c>
      <c r="BA107" s="56">
        <v>115</v>
      </c>
      <c r="BB107" s="57">
        <v>52.94</v>
      </c>
      <c r="BC107" s="57">
        <v>13.15</v>
      </c>
      <c r="BD107" s="57">
        <v>6.59</v>
      </c>
      <c r="BE107" s="57">
        <v>456.95</v>
      </c>
      <c r="BF107" s="57">
        <v>182.72</v>
      </c>
      <c r="BG107" s="57">
        <v>111.64</v>
      </c>
      <c r="BH107" s="57">
        <v>1074.3</v>
      </c>
      <c r="BI107" s="56">
        <v>96</v>
      </c>
      <c r="BJ107" s="57">
        <v>50.28</v>
      </c>
      <c r="BK107" s="57">
        <v>66.319999999999993</v>
      </c>
      <c r="BL107" s="57">
        <v>58.11</v>
      </c>
      <c r="BM107" s="57">
        <v>15.55</v>
      </c>
      <c r="BN107" s="57">
        <v>257.77999999999997</v>
      </c>
      <c r="BO107" s="57">
        <v>0.04</v>
      </c>
      <c r="BP107" s="59">
        <v>0</v>
      </c>
      <c r="BQ107" s="56" t="s">
        <v>7</v>
      </c>
      <c r="BR107" s="57">
        <v>73647.11</v>
      </c>
      <c r="BS107" s="56" t="s">
        <v>7</v>
      </c>
      <c r="BT107" s="57">
        <v>8640.23</v>
      </c>
      <c r="BU107" s="56" t="s">
        <v>7</v>
      </c>
      <c r="BV107" s="57">
        <v>0.01</v>
      </c>
      <c r="BW107" s="56" t="s">
        <v>7</v>
      </c>
      <c r="BX107" s="57">
        <v>25.09</v>
      </c>
      <c r="BY107" s="56" t="s">
        <v>7</v>
      </c>
      <c r="BZ107" s="57">
        <v>8665.33</v>
      </c>
      <c r="CA107" s="56" t="s">
        <v>7</v>
      </c>
      <c r="CB107" s="57">
        <v>575.39</v>
      </c>
      <c r="CC107" s="56" t="s">
        <v>7</v>
      </c>
      <c r="CD107" s="56">
        <v>0</v>
      </c>
      <c r="CE107" s="56" t="s">
        <v>7</v>
      </c>
      <c r="CF107" s="57">
        <v>1890.59</v>
      </c>
      <c r="CG107" s="56" t="s">
        <v>7</v>
      </c>
      <c r="CH107" s="57">
        <v>1890.59</v>
      </c>
      <c r="CI107" s="56" t="s">
        <v>7</v>
      </c>
      <c r="CJ107" s="57">
        <v>2465.9699999999998</v>
      </c>
      <c r="CK107" s="56" t="s">
        <v>7</v>
      </c>
      <c r="CL107" s="56">
        <v>0</v>
      </c>
      <c r="CM107" s="56" t="s">
        <v>7</v>
      </c>
      <c r="CN107" s="56">
        <v>0</v>
      </c>
      <c r="CO107" s="56" t="s">
        <v>7</v>
      </c>
      <c r="CP107" s="56">
        <v>0</v>
      </c>
      <c r="CQ107" s="56" t="s">
        <v>7</v>
      </c>
      <c r="CR107" s="58">
        <v>6287.2</v>
      </c>
      <c r="CS107" s="56" t="s">
        <v>7</v>
      </c>
      <c r="CT107" s="57">
        <v>6287.2</v>
      </c>
      <c r="CU107" s="56" t="s">
        <v>7</v>
      </c>
      <c r="CV107" s="57">
        <v>17418.5</v>
      </c>
      <c r="CW107" s="56" t="s">
        <v>7</v>
      </c>
      <c r="CX107" s="57">
        <v>91065.62</v>
      </c>
      <c r="CY107" s="56" t="s">
        <v>7</v>
      </c>
    </row>
    <row r="108" spans="1:103" ht="14.25" x14ac:dyDescent="0.45">
      <c r="A108" s="55" t="s">
        <v>181</v>
      </c>
      <c r="B108" s="55" t="s">
        <v>264</v>
      </c>
      <c r="C108" s="54" t="str">
        <f>'Correspondance tables'!K14</f>
        <v>ISIC 21</v>
      </c>
      <c r="D108" s="54" t="str">
        <f>VLOOKUP(C108, 'Correspondance tables'!$O$3:$P$73, 2, FALSE)</f>
        <v>ISIC 21</v>
      </c>
      <c r="E108" s="60">
        <v>491.9</v>
      </c>
      <c r="F108" s="60">
        <v>0.08</v>
      </c>
      <c r="G108" s="60">
        <v>17.95</v>
      </c>
      <c r="H108" s="60">
        <v>0.18</v>
      </c>
      <c r="I108" s="60">
        <v>429.02</v>
      </c>
      <c r="J108" s="60">
        <v>2.97</v>
      </c>
      <c r="K108" s="60">
        <v>0.52</v>
      </c>
      <c r="L108" s="60">
        <v>1.74</v>
      </c>
      <c r="M108" s="60">
        <v>0.1</v>
      </c>
      <c r="N108" s="60">
        <v>1.1499999999999999</v>
      </c>
      <c r="O108" s="60">
        <v>378.96</v>
      </c>
      <c r="P108" s="60">
        <v>9323.27</v>
      </c>
      <c r="Q108" s="60">
        <v>61.32</v>
      </c>
      <c r="R108" s="60">
        <v>15.57</v>
      </c>
      <c r="S108" s="60">
        <v>0.93</v>
      </c>
      <c r="T108" s="60">
        <v>0.72</v>
      </c>
      <c r="U108" s="60">
        <v>2.52</v>
      </c>
      <c r="V108" s="60">
        <v>1.83</v>
      </c>
      <c r="W108" s="60">
        <v>1.1000000000000001</v>
      </c>
      <c r="X108" s="60">
        <v>7.85</v>
      </c>
      <c r="Y108" s="60">
        <v>0.53</v>
      </c>
      <c r="Z108" s="60">
        <v>58.27</v>
      </c>
      <c r="AA108" s="60">
        <v>0.73</v>
      </c>
      <c r="AB108" s="60">
        <v>0.9</v>
      </c>
      <c r="AC108" s="60">
        <v>1.1299999999999999</v>
      </c>
      <c r="AD108" s="60">
        <v>5.36</v>
      </c>
      <c r="AE108" s="60">
        <v>2.4700000000000002</v>
      </c>
      <c r="AF108" s="60">
        <v>0.85</v>
      </c>
      <c r="AG108" s="60">
        <v>107.67</v>
      </c>
      <c r="AH108" s="60">
        <v>12.06</v>
      </c>
      <c r="AI108" s="60">
        <v>1.28</v>
      </c>
      <c r="AJ108" s="60">
        <v>0.87</v>
      </c>
      <c r="AK108" s="60">
        <v>0.49</v>
      </c>
      <c r="AL108" s="60">
        <v>3.87</v>
      </c>
      <c r="AM108" s="60">
        <v>0.46</v>
      </c>
      <c r="AN108" s="60">
        <v>2.76</v>
      </c>
      <c r="AO108" s="60">
        <v>0.22</v>
      </c>
      <c r="AP108" s="60">
        <v>0.37</v>
      </c>
      <c r="AQ108" s="60">
        <v>0.45</v>
      </c>
      <c r="AR108" s="60">
        <v>3.17</v>
      </c>
      <c r="AS108" s="60">
        <v>2.69</v>
      </c>
      <c r="AT108" s="60">
        <v>2.42</v>
      </c>
      <c r="AU108" s="60">
        <v>0.05</v>
      </c>
      <c r="AV108" s="60">
        <v>0.69</v>
      </c>
      <c r="AW108" s="60">
        <v>39.29</v>
      </c>
      <c r="AX108" s="60">
        <v>10.09</v>
      </c>
      <c r="AY108" s="60">
        <v>160.72999999999999</v>
      </c>
      <c r="AZ108" s="60">
        <v>4.7699999999999996</v>
      </c>
      <c r="BA108" s="60">
        <v>239.24</v>
      </c>
      <c r="BB108" s="60">
        <v>9.75</v>
      </c>
      <c r="BC108" s="60">
        <v>1.23</v>
      </c>
      <c r="BD108" s="60">
        <v>0.06</v>
      </c>
      <c r="BE108" s="60">
        <v>17.510000000000002</v>
      </c>
      <c r="BF108" s="60">
        <v>228.54</v>
      </c>
      <c r="BG108" s="60">
        <v>79.89</v>
      </c>
      <c r="BH108" s="60">
        <v>10351.11</v>
      </c>
      <c r="BI108" s="60">
        <v>538.95000000000005</v>
      </c>
      <c r="BJ108" s="60">
        <v>2.31</v>
      </c>
      <c r="BK108" s="60">
        <v>3.24</v>
      </c>
      <c r="BL108" s="60">
        <v>9.92</v>
      </c>
      <c r="BM108" s="60">
        <v>0.19</v>
      </c>
      <c r="BN108" s="60">
        <v>2.5099999999999998</v>
      </c>
      <c r="BO108" s="51">
        <v>0</v>
      </c>
      <c r="BP108" s="53">
        <v>0</v>
      </c>
      <c r="BQ108" s="51" t="s">
        <v>7</v>
      </c>
      <c r="BR108" s="60">
        <v>22648.78</v>
      </c>
      <c r="BS108" s="51" t="s">
        <v>7</v>
      </c>
      <c r="BT108" s="60">
        <v>10956.74</v>
      </c>
      <c r="BU108" s="51" t="s">
        <v>7</v>
      </c>
      <c r="BV108" s="60">
        <v>0.36</v>
      </c>
      <c r="BW108" s="51" t="s">
        <v>7</v>
      </c>
      <c r="BX108" s="60">
        <v>20368.240000000002</v>
      </c>
      <c r="BY108" s="51" t="s">
        <v>7</v>
      </c>
      <c r="BZ108" s="60">
        <v>31325.34</v>
      </c>
      <c r="CA108" s="51" t="s">
        <v>7</v>
      </c>
      <c r="CB108" s="60">
        <v>710.4</v>
      </c>
      <c r="CC108" s="51" t="s">
        <v>7</v>
      </c>
      <c r="CD108" s="51">
        <v>0</v>
      </c>
      <c r="CE108" s="51" t="s">
        <v>7</v>
      </c>
      <c r="CF108" s="60">
        <v>320.02</v>
      </c>
      <c r="CG108" s="51" t="s">
        <v>7</v>
      </c>
      <c r="CH108" s="60">
        <v>320.02</v>
      </c>
      <c r="CI108" s="51" t="s">
        <v>7</v>
      </c>
      <c r="CJ108" s="60">
        <v>1030.42</v>
      </c>
      <c r="CK108" s="51" t="s">
        <v>7</v>
      </c>
      <c r="CL108" s="51">
        <v>0</v>
      </c>
      <c r="CM108" s="51" t="s">
        <v>7</v>
      </c>
      <c r="CN108" s="51">
        <v>0</v>
      </c>
      <c r="CO108" s="51" t="s">
        <v>7</v>
      </c>
      <c r="CP108" s="51">
        <v>0</v>
      </c>
      <c r="CQ108" s="51" t="s">
        <v>7</v>
      </c>
      <c r="CR108" s="61">
        <v>9218.15</v>
      </c>
      <c r="CS108" s="51" t="s">
        <v>7</v>
      </c>
      <c r="CT108" s="60">
        <v>9218.15</v>
      </c>
      <c r="CU108" s="51" t="s">
        <v>7</v>
      </c>
      <c r="CV108" s="60">
        <v>41573.9</v>
      </c>
      <c r="CW108" s="51" t="s">
        <v>7</v>
      </c>
      <c r="CX108" s="60">
        <v>64222.69</v>
      </c>
      <c r="CY108" s="51" t="s">
        <v>7</v>
      </c>
    </row>
    <row r="109" spans="1:103" ht="14.25" x14ac:dyDescent="0.45">
      <c r="A109" s="55" t="s">
        <v>181</v>
      </c>
      <c r="B109" s="55" t="s">
        <v>263</v>
      </c>
      <c r="C109" s="54" t="str">
        <f>'Correspondance tables'!K15</f>
        <v>ISIC 22</v>
      </c>
      <c r="D109" s="54" t="str">
        <f>VLOOKUP(C109, 'Correspondance tables'!$O$3:$P$73, 2, FALSE)</f>
        <v>ISIC 22</v>
      </c>
      <c r="E109" s="57">
        <v>201.28</v>
      </c>
      <c r="F109" s="57">
        <v>9.67</v>
      </c>
      <c r="G109" s="57">
        <v>10.91</v>
      </c>
      <c r="H109" s="57">
        <v>47.75</v>
      </c>
      <c r="I109" s="57">
        <v>1919.59</v>
      </c>
      <c r="J109" s="57">
        <v>236.1</v>
      </c>
      <c r="K109" s="57">
        <v>129.41</v>
      </c>
      <c r="L109" s="57">
        <v>555.72</v>
      </c>
      <c r="M109" s="57">
        <v>217.16</v>
      </c>
      <c r="N109" s="57">
        <v>126.87</v>
      </c>
      <c r="O109" s="57">
        <v>902.42</v>
      </c>
      <c r="P109" s="57">
        <v>491.17</v>
      </c>
      <c r="Q109" s="57">
        <v>5335.02</v>
      </c>
      <c r="R109" s="57">
        <v>267.45999999999998</v>
      </c>
      <c r="S109" s="57">
        <v>145.57</v>
      </c>
      <c r="T109" s="57">
        <v>529.33000000000004</v>
      </c>
      <c r="U109" s="57">
        <v>443.63</v>
      </c>
      <c r="V109" s="57">
        <v>606.09</v>
      </c>
      <c r="W109" s="57">
        <v>1103.6500000000001</v>
      </c>
      <c r="X109" s="57">
        <v>3813.17</v>
      </c>
      <c r="Y109" s="57">
        <v>350.19</v>
      </c>
      <c r="Z109" s="57">
        <v>678.71</v>
      </c>
      <c r="AA109" s="57">
        <v>318.87</v>
      </c>
      <c r="AB109" s="57">
        <v>82.83</v>
      </c>
      <c r="AC109" s="57">
        <v>13.88</v>
      </c>
      <c r="AD109" s="57">
        <v>119.53</v>
      </c>
      <c r="AE109" s="57">
        <v>3420.96</v>
      </c>
      <c r="AF109" s="57">
        <v>637.95000000000005</v>
      </c>
      <c r="AG109" s="57">
        <v>977.88</v>
      </c>
      <c r="AH109" s="57">
        <v>618.5</v>
      </c>
      <c r="AI109" s="57">
        <v>464.28</v>
      </c>
      <c r="AJ109" s="57">
        <v>19.28</v>
      </c>
      <c r="AK109" s="57">
        <v>24.5</v>
      </c>
      <c r="AL109" s="57">
        <v>116.89</v>
      </c>
      <c r="AM109" s="57">
        <v>26.08</v>
      </c>
      <c r="AN109" s="57">
        <v>60.61</v>
      </c>
      <c r="AO109" s="57">
        <v>33.85</v>
      </c>
      <c r="AP109" s="57">
        <v>33.35</v>
      </c>
      <c r="AQ109" s="57">
        <v>118.53</v>
      </c>
      <c r="AR109" s="57">
        <v>78.739999999999995</v>
      </c>
      <c r="AS109" s="57">
        <v>105.86</v>
      </c>
      <c r="AT109" s="57">
        <v>19.670000000000002</v>
      </c>
      <c r="AU109" s="57">
        <v>13.55</v>
      </c>
      <c r="AV109" s="57">
        <v>126.25</v>
      </c>
      <c r="AW109" s="56">
        <v>66</v>
      </c>
      <c r="AX109" s="57">
        <v>89.92</v>
      </c>
      <c r="AY109" s="57">
        <v>43.84</v>
      </c>
      <c r="AZ109" s="57">
        <v>29.44</v>
      </c>
      <c r="BA109" s="57">
        <v>48.08</v>
      </c>
      <c r="BB109" s="57">
        <v>50.2</v>
      </c>
      <c r="BC109" s="57">
        <v>6.81</v>
      </c>
      <c r="BD109" s="57">
        <v>4.76</v>
      </c>
      <c r="BE109" s="57">
        <v>355.38</v>
      </c>
      <c r="BF109" s="57">
        <v>130.9</v>
      </c>
      <c r="BG109" s="57">
        <v>32.39</v>
      </c>
      <c r="BH109" s="57">
        <v>295.83999999999997</v>
      </c>
      <c r="BI109" s="57">
        <v>49.56</v>
      </c>
      <c r="BJ109" s="57">
        <v>15.23</v>
      </c>
      <c r="BK109" s="57">
        <v>18.87</v>
      </c>
      <c r="BL109" s="57">
        <v>21.08</v>
      </c>
      <c r="BM109" s="57">
        <v>34.049999999999997</v>
      </c>
      <c r="BN109" s="57">
        <v>54.67</v>
      </c>
      <c r="BO109" s="57">
        <v>0.05</v>
      </c>
      <c r="BP109" s="59">
        <v>0</v>
      </c>
      <c r="BQ109" s="56" t="s">
        <v>7</v>
      </c>
      <c r="BR109" s="57">
        <v>26899.78</v>
      </c>
      <c r="BS109" s="56" t="s">
        <v>7</v>
      </c>
      <c r="BT109" s="57">
        <v>5124.9399999999996</v>
      </c>
      <c r="BU109" s="56" t="s">
        <v>7</v>
      </c>
      <c r="BV109" s="56">
        <v>0</v>
      </c>
      <c r="BW109" s="56" t="s">
        <v>7</v>
      </c>
      <c r="BX109" s="57">
        <v>7.74</v>
      </c>
      <c r="BY109" s="56" t="s">
        <v>7</v>
      </c>
      <c r="BZ109" s="57">
        <v>5132.68</v>
      </c>
      <c r="CA109" s="56" t="s">
        <v>7</v>
      </c>
      <c r="CB109" s="57">
        <v>178.96</v>
      </c>
      <c r="CC109" s="56" t="s">
        <v>7</v>
      </c>
      <c r="CD109" s="56">
        <v>0</v>
      </c>
      <c r="CE109" s="56" t="s">
        <v>7</v>
      </c>
      <c r="CF109" s="57">
        <v>327.22000000000003</v>
      </c>
      <c r="CG109" s="56" t="s">
        <v>7</v>
      </c>
      <c r="CH109" s="57">
        <v>327.22000000000003</v>
      </c>
      <c r="CI109" s="56" t="s">
        <v>7</v>
      </c>
      <c r="CJ109" s="57">
        <v>506.17</v>
      </c>
      <c r="CK109" s="56" t="s">
        <v>7</v>
      </c>
      <c r="CL109" s="56">
        <v>0</v>
      </c>
      <c r="CM109" s="56" t="s">
        <v>7</v>
      </c>
      <c r="CN109" s="56">
        <v>0</v>
      </c>
      <c r="CO109" s="56" t="s">
        <v>7</v>
      </c>
      <c r="CP109" s="56">
        <v>0</v>
      </c>
      <c r="CQ109" s="56" t="s">
        <v>7</v>
      </c>
      <c r="CR109" s="58">
        <v>1486.48</v>
      </c>
      <c r="CS109" s="56" t="s">
        <v>7</v>
      </c>
      <c r="CT109" s="57">
        <v>1486.48</v>
      </c>
      <c r="CU109" s="56" t="s">
        <v>7</v>
      </c>
      <c r="CV109" s="57">
        <v>7125.34</v>
      </c>
      <c r="CW109" s="56" t="s">
        <v>7</v>
      </c>
      <c r="CX109" s="57">
        <v>34025.120000000003</v>
      </c>
      <c r="CY109" s="56" t="s">
        <v>7</v>
      </c>
    </row>
    <row r="110" spans="1:103" ht="14.25" x14ac:dyDescent="0.45">
      <c r="A110" s="55" t="s">
        <v>181</v>
      </c>
      <c r="B110" s="55" t="s">
        <v>262</v>
      </c>
      <c r="C110" s="54" t="str">
        <f>'Correspondance tables'!K16</f>
        <v>ISIC 23</v>
      </c>
      <c r="D110" s="54" t="str">
        <f>VLOOKUP(C110, 'Correspondance tables'!$O$3:$P$73, 2, FALSE)</f>
        <v>ISIC 23</v>
      </c>
      <c r="E110" s="60">
        <v>85.86</v>
      </c>
      <c r="F110" s="60">
        <v>1.84</v>
      </c>
      <c r="G110" s="60">
        <v>3.44</v>
      </c>
      <c r="H110" s="60">
        <v>90.19</v>
      </c>
      <c r="I110" s="60">
        <v>403.37</v>
      </c>
      <c r="J110" s="60">
        <v>45.26</v>
      </c>
      <c r="K110" s="60">
        <v>163.04</v>
      </c>
      <c r="L110" s="60">
        <v>9.23</v>
      </c>
      <c r="M110" s="60">
        <v>1.94</v>
      </c>
      <c r="N110" s="60">
        <v>3.66</v>
      </c>
      <c r="O110" s="60">
        <v>363.09</v>
      </c>
      <c r="P110" s="60">
        <v>121.86</v>
      </c>
      <c r="Q110" s="60">
        <v>231.26</v>
      </c>
      <c r="R110" s="60">
        <v>2035.85</v>
      </c>
      <c r="S110" s="60">
        <v>218.04</v>
      </c>
      <c r="T110" s="60">
        <v>249.36</v>
      </c>
      <c r="U110" s="60">
        <v>196.33</v>
      </c>
      <c r="V110" s="60">
        <v>244.89</v>
      </c>
      <c r="W110" s="60">
        <v>262.69</v>
      </c>
      <c r="X110" s="60">
        <v>1068.05</v>
      </c>
      <c r="Y110" s="60">
        <v>124.92</v>
      </c>
      <c r="Z110" s="60">
        <v>191.77</v>
      </c>
      <c r="AA110" s="60">
        <v>73.05</v>
      </c>
      <c r="AB110" s="60">
        <v>53.13</v>
      </c>
      <c r="AC110" s="60">
        <v>5.68</v>
      </c>
      <c r="AD110" s="60">
        <v>38.5</v>
      </c>
      <c r="AE110" s="60">
        <v>3671.9</v>
      </c>
      <c r="AF110" s="60">
        <v>95.84</v>
      </c>
      <c r="AG110" s="60">
        <v>224.22</v>
      </c>
      <c r="AH110" s="60">
        <v>87.98</v>
      </c>
      <c r="AI110" s="60">
        <v>19.13</v>
      </c>
      <c r="AJ110" s="60">
        <v>1.41</v>
      </c>
      <c r="AK110" s="60">
        <v>1.34</v>
      </c>
      <c r="AL110" s="60">
        <v>15.01</v>
      </c>
      <c r="AM110" s="60">
        <v>0.19</v>
      </c>
      <c r="AN110" s="60">
        <v>58.09</v>
      </c>
      <c r="AO110" s="60">
        <v>1.1200000000000001</v>
      </c>
      <c r="AP110" s="60">
        <v>0.67</v>
      </c>
      <c r="AQ110" s="60">
        <v>7.77</v>
      </c>
      <c r="AR110" s="60">
        <v>4.3899999999999997</v>
      </c>
      <c r="AS110" s="60">
        <v>3.9</v>
      </c>
      <c r="AT110" s="60">
        <v>0.22</v>
      </c>
      <c r="AU110" s="60">
        <v>0.43</v>
      </c>
      <c r="AV110" s="60">
        <v>136.43</v>
      </c>
      <c r="AW110" s="60">
        <v>12.61</v>
      </c>
      <c r="AX110" s="60">
        <v>16.260000000000002</v>
      </c>
      <c r="AY110" s="60">
        <v>35.26</v>
      </c>
      <c r="AZ110" s="60">
        <v>2.42</v>
      </c>
      <c r="BA110" s="60">
        <v>4.3899999999999997</v>
      </c>
      <c r="BB110" s="60">
        <v>8.3800000000000008</v>
      </c>
      <c r="BC110" s="60">
        <v>1.86</v>
      </c>
      <c r="BD110" s="60">
        <v>0.28999999999999998</v>
      </c>
      <c r="BE110" s="60">
        <v>57.23</v>
      </c>
      <c r="BF110" s="60">
        <v>22.93</v>
      </c>
      <c r="BG110" s="60">
        <v>23.63</v>
      </c>
      <c r="BH110" s="60">
        <v>50.36</v>
      </c>
      <c r="BI110" s="60">
        <v>6.12</v>
      </c>
      <c r="BJ110" s="60">
        <v>5.58</v>
      </c>
      <c r="BK110" s="60">
        <v>3.56</v>
      </c>
      <c r="BL110" s="60">
        <v>4.46</v>
      </c>
      <c r="BM110" s="60">
        <v>7.87</v>
      </c>
      <c r="BN110" s="60">
        <v>97.52</v>
      </c>
      <c r="BO110" s="51">
        <v>0</v>
      </c>
      <c r="BP110" s="53">
        <v>0</v>
      </c>
      <c r="BQ110" s="51" t="s">
        <v>7</v>
      </c>
      <c r="BR110" s="60">
        <v>10977.04</v>
      </c>
      <c r="BS110" s="51" t="s">
        <v>7</v>
      </c>
      <c r="BT110" s="60">
        <v>2127.5500000000002</v>
      </c>
      <c r="BU110" s="51" t="s">
        <v>7</v>
      </c>
      <c r="BV110" s="51">
        <v>0</v>
      </c>
      <c r="BW110" s="51" t="s">
        <v>7</v>
      </c>
      <c r="BX110" s="51">
        <v>0</v>
      </c>
      <c r="BY110" s="51" t="s">
        <v>7</v>
      </c>
      <c r="BZ110" s="60">
        <v>2127.5500000000002</v>
      </c>
      <c r="CA110" s="51" t="s">
        <v>7</v>
      </c>
      <c r="CB110" s="60">
        <v>160.72</v>
      </c>
      <c r="CC110" s="51" t="s">
        <v>7</v>
      </c>
      <c r="CD110" s="51">
        <v>0</v>
      </c>
      <c r="CE110" s="51" t="s">
        <v>7</v>
      </c>
      <c r="CF110" s="60">
        <v>-189.62</v>
      </c>
      <c r="CG110" s="51" t="s">
        <v>7</v>
      </c>
      <c r="CH110" s="60">
        <v>-189.62</v>
      </c>
      <c r="CI110" s="51" t="s">
        <v>7</v>
      </c>
      <c r="CJ110" s="60">
        <v>-28.9</v>
      </c>
      <c r="CK110" s="51" t="s">
        <v>7</v>
      </c>
      <c r="CL110" s="51">
        <v>0</v>
      </c>
      <c r="CM110" s="51" t="s">
        <v>7</v>
      </c>
      <c r="CN110" s="51">
        <v>0</v>
      </c>
      <c r="CO110" s="51" t="s">
        <v>7</v>
      </c>
      <c r="CP110" s="51">
        <v>0</v>
      </c>
      <c r="CQ110" s="51" t="s">
        <v>7</v>
      </c>
      <c r="CR110" s="61">
        <v>483.5</v>
      </c>
      <c r="CS110" s="51" t="s">
        <v>7</v>
      </c>
      <c r="CT110" s="60">
        <v>483.5</v>
      </c>
      <c r="CU110" s="51" t="s">
        <v>7</v>
      </c>
      <c r="CV110" s="60">
        <v>2582.15</v>
      </c>
      <c r="CW110" s="51" t="s">
        <v>7</v>
      </c>
      <c r="CX110" s="60">
        <v>13559.19</v>
      </c>
      <c r="CY110" s="51" t="s">
        <v>7</v>
      </c>
    </row>
    <row r="111" spans="1:103" ht="14.25" x14ac:dyDescent="0.45">
      <c r="A111" s="55" t="s">
        <v>181</v>
      </c>
      <c r="B111" s="55" t="s">
        <v>261</v>
      </c>
      <c r="C111" s="54" t="str">
        <f>'Correspondance tables'!K17</f>
        <v>ISIC 24</v>
      </c>
      <c r="D111" s="54" t="str">
        <f>VLOOKUP(C111, 'Correspondance tables'!$O$3:$P$73, 2, FALSE)</f>
        <v>ISIC 24</v>
      </c>
      <c r="E111" s="57">
        <v>29.54</v>
      </c>
      <c r="F111" s="57">
        <v>4.41</v>
      </c>
      <c r="G111" s="57">
        <v>0.83</v>
      </c>
      <c r="H111" s="57">
        <v>169.97</v>
      </c>
      <c r="I111" s="57">
        <v>280.58</v>
      </c>
      <c r="J111" s="57">
        <v>21.98</v>
      </c>
      <c r="K111" s="57">
        <v>73.22</v>
      </c>
      <c r="L111" s="57">
        <v>88.56</v>
      </c>
      <c r="M111" s="57">
        <v>21.31</v>
      </c>
      <c r="N111" s="57">
        <v>67.91</v>
      </c>
      <c r="O111" s="57">
        <v>1164.26</v>
      </c>
      <c r="P111" s="57">
        <v>216.6</v>
      </c>
      <c r="Q111" s="57">
        <v>529.73</v>
      </c>
      <c r="R111" s="57">
        <v>459.23</v>
      </c>
      <c r="S111" s="57">
        <v>22744.79</v>
      </c>
      <c r="T111" s="57">
        <v>12607.9</v>
      </c>
      <c r="U111" s="57">
        <v>755.15</v>
      </c>
      <c r="V111" s="57">
        <v>3961.82</v>
      </c>
      <c r="W111" s="57">
        <v>6272.53</v>
      </c>
      <c r="X111" s="57">
        <v>5318.05</v>
      </c>
      <c r="Y111" s="57">
        <v>1021.73</v>
      </c>
      <c r="Z111" s="57">
        <v>1617.38</v>
      </c>
      <c r="AA111" s="57">
        <v>925.02</v>
      </c>
      <c r="AB111" s="57">
        <v>139.94999999999999</v>
      </c>
      <c r="AC111" s="57">
        <v>33.880000000000003</v>
      </c>
      <c r="AD111" s="57">
        <v>413.45</v>
      </c>
      <c r="AE111" s="57">
        <v>3216.45</v>
      </c>
      <c r="AF111" s="57">
        <v>33.119999999999997</v>
      </c>
      <c r="AG111" s="57">
        <v>393.29</v>
      </c>
      <c r="AH111" s="57">
        <v>65.349999999999994</v>
      </c>
      <c r="AI111" s="57">
        <v>81.59</v>
      </c>
      <c r="AJ111" s="57">
        <v>2.4700000000000002</v>
      </c>
      <c r="AK111" s="57">
        <v>0.47</v>
      </c>
      <c r="AL111" s="57">
        <v>61.98</v>
      </c>
      <c r="AM111" s="57">
        <v>1.38</v>
      </c>
      <c r="AN111" s="57">
        <v>3.12</v>
      </c>
      <c r="AO111" s="57">
        <v>16.62</v>
      </c>
      <c r="AP111" s="57">
        <v>5.78</v>
      </c>
      <c r="AQ111" s="57">
        <v>43.33</v>
      </c>
      <c r="AR111" s="57">
        <v>9.08</v>
      </c>
      <c r="AS111" s="57">
        <v>2.9</v>
      </c>
      <c r="AT111" s="57">
        <v>0.03</v>
      </c>
      <c r="AU111" s="57">
        <v>3.85</v>
      </c>
      <c r="AV111" s="57">
        <v>74.91</v>
      </c>
      <c r="AW111" s="57">
        <v>33.14</v>
      </c>
      <c r="AX111" s="57">
        <v>148.94</v>
      </c>
      <c r="AY111" s="57">
        <v>37.53</v>
      </c>
      <c r="AZ111" s="57">
        <v>12.03</v>
      </c>
      <c r="BA111" s="57">
        <v>9.0500000000000007</v>
      </c>
      <c r="BB111" s="57">
        <v>25.08</v>
      </c>
      <c r="BC111" s="57">
        <v>2.12</v>
      </c>
      <c r="BD111" s="57">
        <v>0.08</v>
      </c>
      <c r="BE111" s="57">
        <v>85.24</v>
      </c>
      <c r="BF111" s="57">
        <v>29.28</v>
      </c>
      <c r="BG111" s="57">
        <v>14.48</v>
      </c>
      <c r="BH111" s="57">
        <v>1.1499999999999999</v>
      </c>
      <c r="BI111" s="57">
        <v>0.44</v>
      </c>
      <c r="BJ111" s="57">
        <v>5.29</v>
      </c>
      <c r="BK111" s="57">
        <v>0.88</v>
      </c>
      <c r="BL111" s="56">
        <v>2</v>
      </c>
      <c r="BM111" s="57">
        <v>32.65</v>
      </c>
      <c r="BN111" s="57">
        <v>7.05</v>
      </c>
      <c r="BO111" s="56">
        <v>0</v>
      </c>
      <c r="BP111" s="59">
        <v>0</v>
      </c>
      <c r="BQ111" s="56" t="s">
        <v>7</v>
      </c>
      <c r="BR111" s="57">
        <v>63401.94</v>
      </c>
      <c r="BS111" s="56" t="s">
        <v>7</v>
      </c>
      <c r="BT111" s="57">
        <v>32.33</v>
      </c>
      <c r="BU111" s="56" t="s">
        <v>7</v>
      </c>
      <c r="BV111" s="56">
        <v>0</v>
      </c>
      <c r="BW111" s="56" t="s">
        <v>7</v>
      </c>
      <c r="BX111" s="56">
        <v>0</v>
      </c>
      <c r="BY111" s="56" t="s">
        <v>7</v>
      </c>
      <c r="BZ111" s="57">
        <v>32.33</v>
      </c>
      <c r="CA111" s="56" t="s">
        <v>7</v>
      </c>
      <c r="CB111" s="57">
        <v>375.86</v>
      </c>
      <c r="CC111" s="56" t="s">
        <v>7</v>
      </c>
      <c r="CD111" s="57">
        <v>268.83999999999997</v>
      </c>
      <c r="CE111" s="56" t="s">
        <v>7</v>
      </c>
      <c r="CF111" s="57">
        <v>723.23</v>
      </c>
      <c r="CG111" s="56" t="s">
        <v>7</v>
      </c>
      <c r="CH111" s="57">
        <v>992.06</v>
      </c>
      <c r="CI111" s="56" t="s">
        <v>7</v>
      </c>
      <c r="CJ111" s="57">
        <v>1367.93</v>
      </c>
      <c r="CK111" s="56" t="s">
        <v>7</v>
      </c>
      <c r="CL111" s="56">
        <v>0</v>
      </c>
      <c r="CM111" s="56" t="s">
        <v>7</v>
      </c>
      <c r="CN111" s="56">
        <v>0</v>
      </c>
      <c r="CO111" s="56" t="s">
        <v>7</v>
      </c>
      <c r="CP111" s="56">
        <v>0</v>
      </c>
      <c r="CQ111" s="56" t="s">
        <v>7</v>
      </c>
      <c r="CR111" s="58">
        <v>6278.51</v>
      </c>
      <c r="CS111" s="56" t="s">
        <v>7</v>
      </c>
      <c r="CT111" s="57">
        <v>6278.51</v>
      </c>
      <c r="CU111" s="56" t="s">
        <v>7</v>
      </c>
      <c r="CV111" s="57">
        <v>7678.77</v>
      </c>
      <c r="CW111" s="56" t="s">
        <v>7</v>
      </c>
      <c r="CX111" s="57">
        <v>71080.710000000006</v>
      </c>
      <c r="CY111" s="56" t="s">
        <v>7</v>
      </c>
    </row>
    <row r="112" spans="1:103" ht="14.25" x14ac:dyDescent="0.45">
      <c r="A112" s="55" t="s">
        <v>181</v>
      </c>
      <c r="B112" s="55" t="s">
        <v>260</v>
      </c>
      <c r="C112" s="54" t="str">
        <f>'Correspondance tables'!K18</f>
        <v>ISIC 25</v>
      </c>
      <c r="D112" s="54" t="str">
        <f>VLOOKUP(C112, 'Correspondance tables'!$O$3:$P$73, 2, FALSE)</f>
        <v>ISIC 25</v>
      </c>
      <c r="E112" s="60">
        <v>222.31</v>
      </c>
      <c r="F112" s="60">
        <v>19.84</v>
      </c>
      <c r="G112" s="60">
        <v>11.82</v>
      </c>
      <c r="H112" s="60">
        <v>174.78</v>
      </c>
      <c r="I112" s="60">
        <v>838.09</v>
      </c>
      <c r="J112" s="60">
        <v>179.57</v>
      </c>
      <c r="K112" s="60">
        <v>251.26</v>
      </c>
      <c r="L112" s="60">
        <v>125.17</v>
      </c>
      <c r="M112" s="60">
        <v>19.329999999999998</v>
      </c>
      <c r="N112" s="60">
        <v>113.51</v>
      </c>
      <c r="O112" s="60">
        <v>360.94</v>
      </c>
      <c r="P112" s="60">
        <v>84.93</v>
      </c>
      <c r="Q112" s="60">
        <v>563.99</v>
      </c>
      <c r="R112" s="60">
        <v>237.83</v>
      </c>
      <c r="S112" s="60">
        <v>546.30999999999995</v>
      </c>
      <c r="T112" s="60">
        <v>5111.08</v>
      </c>
      <c r="U112" s="60">
        <v>404.98</v>
      </c>
      <c r="V112" s="60">
        <v>910.25</v>
      </c>
      <c r="W112" s="60">
        <v>2794.08</v>
      </c>
      <c r="X112" s="60">
        <v>3321.49</v>
      </c>
      <c r="Y112" s="60">
        <v>973.64</v>
      </c>
      <c r="Z112" s="60">
        <v>857.6</v>
      </c>
      <c r="AA112" s="60">
        <v>715.46</v>
      </c>
      <c r="AB112" s="60">
        <v>229.37</v>
      </c>
      <c r="AC112" s="60">
        <v>30.57</v>
      </c>
      <c r="AD112" s="60">
        <v>154.19</v>
      </c>
      <c r="AE112" s="60">
        <v>4210.0600000000004</v>
      </c>
      <c r="AF112" s="60">
        <v>201.94</v>
      </c>
      <c r="AG112" s="60">
        <v>405.17</v>
      </c>
      <c r="AH112" s="60">
        <v>201.43</v>
      </c>
      <c r="AI112" s="60">
        <v>132.38</v>
      </c>
      <c r="AJ112" s="60">
        <v>10.27</v>
      </c>
      <c r="AK112" s="60">
        <v>7.12</v>
      </c>
      <c r="AL112" s="60">
        <v>125.15</v>
      </c>
      <c r="AM112" s="60">
        <v>8.74</v>
      </c>
      <c r="AN112" s="60">
        <v>114.01</v>
      </c>
      <c r="AO112" s="60">
        <v>10.06</v>
      </c>
      <c r="AP112" s="60">
        <v>10.08</v>
      </c>
      <c r="AQ112" s="51">
        <v>42</v>
      </c>
      <c r="AR112" s="60">
        <v>33.619999999999997</v>
      </c>
      <c r="AS112" s="60">
        <v>29.38</v>
      </c>
      <c r="AT112" s="60">
        <v>6.38</v>
      </c>
      <c r="AU112" s="60">
        <v>4.6900000000000004</v>
      </c>
      <c r="AV112" s="60">
        <v>191.36</v>
      </c>
      <c r="AW112" s="60">
        <v>39.1</v>
      </c>
      <c r="AX112" s="60">
        <v>162.44</v>
      </c>
      <c r="AY112" s="60">
        <v>21.54</v>
      </c>
      <c r="AZ112" s="60">
        <v>33.799999999999997</v>
      </c>
      <c r="BA112" s="60">
        <v>10.63</v>
      </c>
      <c r="BB112" s="60">
        <v>44.11</v>
      </c>
      <c r="BC112" s="60">
        <v>6.34</v>
      </c>
      <c r="BD112" s="60">
        <v>5.93</v>
      </c>
      <c r="BE112" s="60">
        <v>189.49</v>
      </c>
      <c r="BF112" s="60">
        <v>413.45</v>
      </c>
      <c r="BG112" s="60">
        <v>72.64</v>
      </c>
      <c r="BH112" s="60">
        <v>48.88</v>
      </c>
      <c r="BI112" s="60">
        <v>25.87</v>
      </c>
      <c r="BJ112" s="60">
        <v>16.41</v>
      </c>
      <c r="BK112" s="60">
        <v>15.61</v>
      </c>
      <c r="BL112" s="60">
        <v>11.11</v>
      </c>
      <c r="BM112" s="60">
        <v>30.65</v>
      </c>
      <c r="BN112" s="60">
        <v>40.909999999999997</v>
      </c>
      <c r="BO112" s="51">
        <v>0</v>
      </c>
      <c r="BP112" s="53">
        <v>0</v>
      </c>
      <c r="BQ112" s="51" t="s">
        <v>7</v>
      </c>
      <c r="BR112" s="60">
        <v>26185.16</v>
      </c>
      <c r="BS112" s="51" t="s">
        <v>7</v>
      </c>
      <c r="BT112" s="60">
        <v>3019.81</v>
      </c>
      <c r="BU112" s="51" t="s">
        <v>7</v>
      </c>
      <c r="BV112" s="51">
        <v>0</v>
      </c>
      <c r="BW112" s="51" t="s">
        <v>7</v>
      </c>
      <c r="BX112" s="60">
        <v>2.2400000000000002</v>
      </c>
      <c r="BY112" s="51" t="s">
        <v>7</v>
      </c>
      <c r="BZ112" s="60">
        <v>3022.05</v>
      </c>
      <c r="CA112" s="51" t="s">
        <v>7</v>
      </c>
      <c r="CB112" s="60">
        <v>4952.21</v>
      </c>
      <c r="CC112" s="51" t="s">
        <v>7</v>
      </c>
      <c r="CD112" s="51">
        <v>0</v>
      </c>
      <c r="CE112" s="51" t="s">
        <v>7</v>
      </c>
      <c r="CF112" s="60">
        <v>902.85</v>
      </c>
      <c r="CG112" s="51" t="s">
        <v>7</v>
      </c>
      <c r="CH112" s="60">
        <v>902.85</v>
      </c>
      <c r="CI112" s="51" t="s">
        <v>7</v>
      </c>
      <c r="CJ112" s="60">
        <v>5855.06</v>
      </c>
      <c r="CK112" s="51" t="s">
        <v>7</v>
      </c>
      <c r="CL112" s="51">
        <v>0</v>
      </c>
      <c r="CM112" s="51" t="s">
        <v>7</v>
      </c>
      <c r="CN112" s="51">
        <v>0</v>
      </c>
      <c r="CO112" s="51" t="s">
        <v>7</v>
      </c>
      <c r="CP112" s="51">
        <v>0</v>
      </c>
      <c r="CQ112" s="51" t="s">
        <v>7</v>
      </c>
      <c r="CR112" s="61">
        <v>1549.9</v>
      </c>
      <c r="CS112" s="51" t="s">
        <v>7</v>
      </c>
      <c r="CT112" s="60">
        <v>1549.9</v>
      </c>
      <c r="CU112" s="51" t="s">
        <v>7</v>
      </c>
      <c r="CV112" s="51">
        <v>10427</v>
      </c>
      <c r="CW112" s="51" t="s">
        <v>7</v>
      </c>
      <c r="CX112" s="60">
        <v>36612.160000000003</v>
      </c>
      <c r="CY112" s="51" t="s">
        <v>7</v>
      </c>
    </row>
    <row r="113" spans="1:103" ht="14.25" x14ac:dyDescent="0.45">
      <c r="A113" s="55" t="s">
        <v>181</v>
      </c>
      <c r="B113" s="55" t="s">
        <v>259</v>
      </c>
      <c r="C113" s="54" t="str">
        <f>'Correspondance tables'!K19</f>
        <v>ISIC 26</v>
      </c>
      <c r="D113" s="54" t="str">
        <f>VLOOKUP(C113, 'Correspondance tables'!$O$3:$P$73, 2, FALSE)</f>
        <v>ISIC 26</v>
      </c>
      <c r="E113" s="57">
        <v>42.49</v>
      </c>
      <c r="F113" s="57">
        <v>9.67</v>
      </c>
      <c r="G113" s="57">
        <v>7.44</v>
      </c>
      <c r="H113" s="57">
        <v>99.99</v>
      </c>
      <c r="I113" s="57">
        <v>219.59</v>
      </c>
      <c r="J113" s="57">
        <v>32.71</v>
      </c>
      <c r="K113" s="57">
        <v>41.61</v>
      </c>
      <c r="L113" s="57">
        <v>77.510000000000005</v>
      </c>
      <c r="M113" s="57">
        <v>171.9</v>
      </c>
      <c r="N113" s="57">
        <v>94.43</v>
      </c>
      <c r="O113" s="57">
        <v>244.39</v>
      </c>
      <c r="P113" s="57">
        <v>185.32</v>
      </c>
      <c r="Q113" s="57">
        <v>195.74</v>
      </c>
      <c r="R113" s="57">
        <v>131.77000000000001</v>
      </c>
      <c r="S113" s="57">
        <v>176.21</v>
      </c>
      <c r="T113" s="57">
        <v>618.67999999999995</v>
      </c>
      <c r="U113" s="57">
        <v>32672.85</v>
      </c>
      <c r="V113" s="57">
        <v>4259.3</v>
      </c>
      <c r="W113" s="57">
        <v>4383.43</v>
      </c>
      <c r="X113" s="57">
        <v>3787.86</v>
      </c>
      <c r="Y113" s="57">
        <v>3820.8</v>
      </c>
      <c r="Z113" s="57">
        <v>1058.7</v>
      </c>
      <c r="AA113" s="57">
        <v>2170.81</v>
      </c>
      <c r="AB113" s="57">
        <v>576.07000000000005</v>
      </c>
      <c r="AC113" s="57">
        <v>102.8</v>
      </c>
      <c r="AD113" s="57">
        <v>132.04</v>
      </c>
      <c r="AE113" s="57">
        <v>2850.93</v>
      </c>
      <c r="AF113" s="57">
        <v>269.2</v>
      </c>
      <c r="AG113" s="57">
        <v>1854.21</v>
      </c>
      <c r="AH113" s="57">
        <v>623.66</v>
      </c>
      <c r="AI113" s="57">
        <v>153.19999999999999</v>
      </c>
      <c r="AJ113" s="57">
        <v>53.63</v>
      </c>
      <c r="AK113" s="57">
        <v>50.19</v>
      </c>
      <c r="AL113" s="57">
        <v>296.88</v>
      </c>
      <c r="AM113" s="57">
        <v>160.05000000000001</v>
      </c>
      <c r="AN113" s="57">
        <v>231.56</v>
      </c>
      <c r="AO113" s="57">
        <v>317.27999999999997</v>
      </c>
      <c r="AP113" s="57">
        <v>1060.1400000000001</v>
      </c>
      <c r="AQ113" s="57">
        <v>4442.22</v>
      </c>
      <c r="AR113" s="56">
        <v>3538</v>
      </c>
      <c r="AS113" s="57">
        <v>409.02</v>
      </c>
      <c r="AT113" s="57">
        <v>144.15</v>
      </c>
      <c r="AU113" s="57">
        <v>99.05</v>
      </c>
      <c r="AV113" s="57">
        <v>138.43</v>
      </c>
      <c r="AW113" s="57">
        <v>538.44000000000005</v>
      </c>
      <c r="AX113" s="57">
        <v>1051.9000000000001</v>
      </c>
      <c r="AY113" s="57">
        <v>1436.32</v>
      </c>
      <c r="AZ113" s="57">
        <v>118.15</v>
      </c>
      <c r="BA113" s="57">
        <v>323.88</v>
      </c>
      <c r="BB113" s="57">
        <v>302.26</v>
      </c>
      <c r="BC113" s="57">
        <v>89.51</v>
      </c>
      <c r="BD113" s="57">
        <v>69.459999999999994</v>
      </c>
      <c r="BE113" s="57">
        <v>756.85</v>
      </c>
      <c r="BF113" s="57">
        <v>4000.25</v>
      </c>
      <c r="BG113" s="57">
        <v>1052.94</v>
      </c>
      <c r="BH113" s="57">
        <v>4237.09</v>
      </c>
      <c r="BI113" s="57">
        <v>435.52</v>
      </c>
      <c r="BJ113" s="57">
        <v>310.14</v>
      </c>
      <c r="BK113" s="57">
        <v>170.39</v>
      </c>
      <c r="BL113" s="57">
        <v>113.82</v>
      </c>
      <c r="BM113" s="57">
        <v>660.32</v>
      </c>
      <c r="BN113" s="57">
        <v>141.05000000000001</v>
      </c>
      <c r="BO113" s="56">
        <v>0</v>
      </c>
      <c r="BP113" s="59">
        <v>0</v>
      </c>
      <c r="BQ113" s="56" t="s">
        <v>7</v>
      </c>
      <c r="BR113" s="57">
        <v>87814.21</v>
      </c>
      <c r="BS113" s="56" t="s">
        <v>7</v>
      </c>
      <c r="BT113" s="57">
        <v>30137.42</v>
      </c>
      <c r="BU113" s="56" t="s">
        <v>7</v>
      </c>
      <c r="BV113" s="57">
        <v>3.19</v>
      </c>
      <c r="BW113" s="56" t="s">
        <v>7</v>
      </c>
      <c r="BX113" s="57">
        <v>530.37</v>
      </c>
      <c r="BY113" s="56" t="s">
        <v>7</v>
      </c>
      <c r="BZ113" s="57">
        <v>30670.98</v>
      </c>
      <c r="CA113" s="56" t="s">
        <v>7</v>
      </c>
      <c r="CB113" s="57">
        <v>43391.26</v>
      </c>
      <c r="CC113" s="56" t="s">
        <v>7</v>
      </c>
      <c r="CD113" s="57">
        <v>3.15</v>
      </c>
      <c r="CE113" s="56" t="s">
        <v>7</v>
      </c>
      <c r="CF113" s="57">
        <v>11907.18</v>
      </c>
      <c r="CG113" s="56" t="s">
        <v>7</v>
      </c>
      <c r="CH113" s="57">
        <v>11910.33</v>
      </c>
      <c r="CI113" s="56" t="s">
        <v>7</v>
      </c>
      <c r="CJ113" s="57">
        <v>55301.599999999999</v>
      </c>
      <c r="CK113" s="56" t="s">
        <v>7</v>
      </c>
      <c r="CL113" s="56">
        <v>0</v>
      </c>
      <c r="CM113" s="56" t="s">
        <v>7</v>
      </c>
      <c r="CN113" s="56">
        <v>0</v>
      </c>
      <c r="CO113" s="56" t="s">
        <v>7</v>
      </c>
      <c r="CP113" s="56">
        <v>0</v>
      </c>
      <c r="CQ113" s="56" t="s">
        <v>7</v>
      </c>
      <c r="CR113" s="58">
        <v>21250.61</v>
      </c>
      <c r="CS113" s="56" t="s">
        <v>7</v>
      </c>
      <c r="CT113" s="57">
        <v>21250.61</v>
      </c>
      <c r="CU113" s="56" t="s">
        <v>7</v>
      </c>
      <c r="CV113" s="57">
        <v>107223.19</v>
      </c>
      <c r="CW113" s="56" t="s">
        <v>7</v>
      </c>
      <c r="CX113" s="57">
        <v>195037.4</v>
      </c>
      <c r="CY113" s="56" t="s">
        <v>7</v>
      </c>
    </row>
    <row r="114" spans="1:103" ht="14.25" x14ac:dyDescent="0.45">
      <c r="A114" s="55" t="s">
        <v>181</v>
      </c>
      <c r="B114" s="55" t="s">
        <v>258</v>
      </c>
      <c r="C114" s="54" t="str">
        <f>'Correspondance tables'!K20</f>
        <v>ISIC 27</v>
      </c>
      <c r="D114" s="54" t="str">
        <f>VLOOKUP(C114, 'Correspondance tables'!$O$3:$P$73, 2, FALSE)</f>
        <v>ISIC 27</v>
      </c>
      <c r="E114" s="60">
        <v>63.22</v>
      </c>
      <c r="F114" s="60">
        <v>8.1999999999999993</v>
      </c>
      <c r="G114" s="60">
        <v>2.46</v>
      </c>
      <c r="H114" s="60">
        <v>61.14</v>
      </c>
      <c r="I114" s="60">
        <v>240.55</v>
      </c>
      <c r="J114" s="60">
        <v>22.06</v>
      </c>
      <c r="K114" s="60">
        <v>37.840000000000003</v>
      </c>
      <c r="L114" s="60">
        <v>75.73</v>
      </c>
      <c r="M114" s="60">
        <v>20.83</v>
      </c>
      <c r="N114" s="60">
        <v>82.47</v>
      </c>
      <c r="O114" s="60">
        <v>200.52</v>
      </c>
      <c r="P114" s="60">
        <v>27.75</v>
      </c>
      <c r="Q114" s="60">
        <v>163.06</v>
      </c>
      <c r="R114" s="60">
        <v>98.8</v>
      </c>
      <c r="S114" s="60">
        <v>320.58</v>
      </c>
      <c r="T114" s="60">
        <v>780.65</v>
      </c>
      <c r="U114" s="60">
        <v>2202.4699999999998</v>
      </c>
      <c r="V114" s="60">
        <v>10404.39</v>
      </c>
      <c r="W114" s="51">
        <v>3999</v>
      </c>
      <c r="X114" s="60">
        <v>4332.12</v>
      </c>
      <c r="Y114" s="60">
        <v>1208.4000000000001</v>
      </c>
      <c r="Z114" s="60">
        <v>372.79</v>
      </c>
      <c r="AA114" s="60">
        <v>1258.8699999999999</v>
      </c>
      <c r="AB114" s="60">
        <v>1215.83</v>
      </c>
      <c r="AC114" s="60">
        <v>69.55</v>
      </c>
      <c r="AD114" s="60">
        <v>70.150000000000006</v>
      </c>
      <c r="AE114" s="60">
        <v>7620.56</v>
      </c>
      <c r="AF114" s="60">
        <v>411.74</v>
      </c>
      <c r="AG114" s="60">
        <v>746.2</v>
      </c>
      <c r="AH114" s="60">
        <v>485.87</v>
      </c>
      <c r="AI114" s="60">
        <v>230.42</v>
      </c>
      <c r="AJ114" s="51">
        <v>19</v>
      </c>
      <c r="AK114" s="60">
        <v>24.81</v>
      </c>
      <c r="AL114" s="60">
        <v>181.29</v>
      </c>
      <c r="AM114" s="60">
        <v>57.39</v>
      </c>
      <c r="AN114" s="60">
        <v>225.63</v>
      </c>
      <c r="AO114" s="60">
        <v>29.19</v>
      </c>
      <c r="AP114" s="60">
        <v>24.18</v>
      </c>
      <c r="AQ114" s="60">
        <v>876.35</v>
      </c>
      <c r="AR114" s="60">
        <v>395.31</v>
      </c>
      <c r="AS114" s="60">
        <v>27.77</v>
      </c>
      <c r="AT114" s="60">
        <v>9.07</v>
      </c>
      <c r="AU114" s="60">
        <v>13.98</v>
      </c>
      <c r="AV114" s="60">
        <v>249.78</v>
      </c>
      <c r="AW114" s="60">
        <v>377.55</v>
      </c>
      <c r="AX114" s="60">
        <v>382.53</v>
      </c>
      <c r="AY114" s="60">
        <v>142.56</v>
      </c>
      <c r="AZ114" s="60">
        <v>23.47</v>
      </c>
      <c r="BA114" s="60">
        <v>30.92</v>
      </c>
      <c r="BB114" s="60">
        <v>215.29</v>
      </c>
      <c r="BC114" s="60">
        <v>17.059999999999999</v>
      </c>
      <c r="BD114" s="60">
        <v>11.08</v>
      </c>
      <c r="BE114" s="60">
        <v>187.49</v>
      </c>
      <c r="BF114" s="60">
        <v>190.21</v>
      </c>
      <c r="BG114" s="60">
        <v>66.87</v>
      </c>
      <c r="BH114" s="60">
        <v>72.3</v>
      </c>
      <c r="BI114" s="60">
        <v>31.59</v>
      </c>
      <c r="BJ114" s="60">
        <v>30.2</v>
      </c>
      <c r="BK114" s="60">
        <v>33.81</v>
      </c>
      <c r="BL114" s="60">
        <v>17.79</v>
      </c>
      <c r="BM114" s="60">
        <v>150.81</v>
      </c>
      <c r="BN114" s="60">
        <v>126.98</v>
      </c>
      <c r="BO114" s="51">
        <v>0</v>
      </c>
      <c r="BP114" s="53">
        <v>0</v>
      </c>
      <c r="BQ114" s="51" t="s">
        <v>7</v>
      </c>
      <c r="BR114" s="60">
        <v>41076.49</v>
      </c>
      <c r="BS114" s="51" t="s">
        <v>7</v>
      </c>
      <c r="BT114" s="60">
        <v>11774.8</v>
      </c>
      <c r="BU114" s="51" t="s">
        <v>7</v>
      </c>
      <c r="BV114" s="60">
        <v>0.28999999999999998</v>
      </c>
      <c r="BW114" s="51" t="s">
        <v>7</v>
      </c>
      <c r="BX114" s="60">
        <v>18.53</v>
      </c>
      <c r="BY114" s="51" t="s">
        <v>7</v>
      </c>
      <c r="BZ114" s="60">
        <v>11793.62</v>
      </c>
      <c r="CA114" s="51" t="s">
        <v>7</v>
      </c>
      <c r="CB114" s="60">
        <v>9701.76</v>
      </c>
      <c r="CC114" s="51" t="s">
        <v>7</v>
      </c>
      <c r="CD114" s="51">
        <v>0</v>
      </c>
      <c r="CE114" s="51" t="s">
        <v>7</v>
      </c>
      <c r="CF114" s="60">
        <v>1552.37</v>
      </c>
      <c r="CG114" s="51" t="s">
        <v>7</v>
      </c>
      <c r="CH114" s="60">
        <v>1552.37</v>
      </c>
      <c r="CI114" s="51" t="s">
        <v>7</v>
      </c>
      <c r="CJ114" s="60">
        <v>11254.14</v>
      </c>
      <c r="CK114" s="51" t="s">
        <v>7</v>
      </c>
      <c r="CL114" s="51">
        <v>0</v>
      </c>
      <c r="CM114" s="51" t="s">
        <v>7</v>
      </c>
      <c r="CN114" s="51">
        <v>0</v>
      </c>
      <c r="CO114" s="51" t="s">
        <v>7</v>
      </c>
      <c r="CP114" s="51">
        <v>0</v>
      </c>
      <c r="CQ114" s="51" t="s">
        <v>7</v>
      </c>
      <c r="CR114" s="61">
        <v>7799.91</v>
      </c>
      <c r="CS114" s="51" t="s">
        <v>7</v>
      </c>
      <c r="CT114" s="60">
        <v>7799.91</v>
      </c>
      <c r="CU114" s="51" t="s">
        <v>7</v>
      </c>
      <c r="CV114" s="60">
        <v>30847.66</v>
      </c>
      <c r="CW114" s="51" t="s">
        <v>7</v>
      </c>
      <c r="CX114" s="60">
        <v>71924.149999999994</v>
      </c>
      <c r="CY114" s="51" t="s">
        <v>7</v>
      </c>
    </row>
    <row r="115" spans="1:103" ht="14.25" x14ac:dyDescent="0.45">
      <c r="A115" s="55" t="s">
        <v>181</v>
      </c>
      <c r="B115" s="55" t="s">
        <v>257</v>
      </c>
      <c r="C115" s="54" t="str">
        <f>'Correspondance tables'!K21</f>
        <v>ISIC 28</v>
      </c>
      <c r="D115" s="54" t="str">
        <f>VLOOKUP(C115, 'Correspondance tables'!$O$3:$P$73, 2, FALSE)</f>
        <v>ISIC 28</v>
      </c>
      <c r="E115" s="56">
        <v>329</v>
      </c>
      <c r="F115" s="57">
        <v>75.47</v>
      </c>
      <c r="G115" s="57">
        <v>21.23</v>
      </c>
      <c r="H115" s="57">
        <v>529.45000000000005</v>
      </c>
      <c r="I115" s="57">
        <v>565.05999999999995</v>
      </c>
      <c r="J115" s="57">
        <v>140.13999999999999</v>
      </c>
      <c r="K115" s="56">
        <v>111</v>
      </c>
      <c r="L115" s="57">
        <v>207.47</v>
      </c>
      <c r="M115" s="57">
        <v>108.57</v>
      </c>
      <c r="N115" s="57">
        <v>171.84</v>
      </c>
      <c r="O115" s="57">
        <v>428.5</v>
      </c>
      <c r="P115" s="57">
        <v>141.96</v>
      </c>
      <c r="Q115" s="57">
        <v>481.26</v>
      </c>
      <c r="R115" s="57">
        <v>287.63</v>
      </c>
      <c r="S115" s="57">
        <v>522.46</v>
      </c>
      <c r="T115" s="57">
        <v>1168.7</v>
      </c>
      <c r="U115" s="57">
        <v>822.34</v>
      </c>
      <c r="V115" s="57">
        <v>923.55</v>
      </c>
      <c r="W115" s="57">
        <v>15350.84</v>
      </c>
      <c r="X115" s="57">
        <v>8542.3799999999992</v>
      </c>
      <c r="Y115" s="57">
        <v>1794.84</v>
      </c>
      <c r="Z115" s="57">
        <v>288.83999999999997</v>
      </c>
      <c r="AA115" s="57">
        <v>2097.67</v>
      </c>
      <c r="AB115" s="57">
        <v>613.03</v>
      </c>
      <c r="AC115" s="57">
        <v>235.15</v>
      </c>
      <c r="AD115" s="57">
        <v>194.94</v>
      </c>
      <c r="AE115" s="57">
        <v>3285.05</v>
      </c>
      <c r="AF115" s="57">
        <v>626.04999999999995</v>
      </c>
      <c r="AG115" s="57">
        <v>834.27</v>
      </c>
      <c r="AH115" s="57">
        <v>262.39</v>
      </c>
      <c r="AI115" s="57">
        <v>130.91999999999999</v>
      </c>
      <c r="AJ115" s="57">
        <v>25.5</v>
      </c>
      <c r="AK115" s="57">
        <v>30.26</v>
      </c>
      <c r="AL115" s="57">
        <v>215.3</v>
      </c>
      <c r="AM115" s="57">
        <v>14.06</v>
      </c>
      <c r="AN115" s="57">
        <v>100.43</v>
      </c>
      <c r="AO115" s="57">
        <v>29.51</v>
      </c>
      <c r="AP115" s="57">
        <v>35.53</v>
      </c>
      <c r="AQ115" s="57">
        <v>125.84</v>
      </c>
      <c r="AR115" s="57">
        <v>85.96</v>
      </c>
      <c r="AS115" s="57">
        <v>22.91</v>
      </c>
      <c r="AT115" s="57">
        <v>10.7</v>
      </c>
      <c r="AU115" s="57">
        <v>9.91</v>
      </c>
      <c r="AV115" s="57">
        <v>61.5</v>
      </c>
      <c r="AW115" s="57">
        <v>106.86</v>
      </c>
      <c r="AX115" s="57">
        <v>390.72</v>
      </c>
      <c r="AY115" s="57">
        <v>68.709999999999994</v>
      </c>
      <c r="AZ115" s="57">
        <v>39.97</v>
      </c>
      <c r="BA115" s="57">
        <v>34.049999999999997</v>
      </c>
      <c r="BB115" s="57">
        <v>299.02999999999997</v>
      </c>
      <c r="BC115" s="57">
        <v>11.02</v>
      </c>
      <c r="BD115" s="57">
        <v>28.78</v>
      </c>
      <c r="BE115" s="57">
        <v>133.81</v>
      </c>
      <c r="BF115" s="57">
        <v>176.77</v>
      </c>
      <c r="BG115" s="57">
        <v>43.89</v>
      </c>
      <c r="BH115" s="57">
        <v>97.42</v>
      </c>
      <c r="BI115" s="57">
        <v>59.07</v>
      </c>
      <c r="BJ115" s="57">
        <v>43.19</v>
      </c>
      <c r="BK115" s="57">
        <v>36.68</v>
      </c>
      <c r="BL115" s="57">
        <v>26.42</v>
      </c>
      <c r="BM115" s="57">
        <v>57.46</v>
      </c>
      <c r="BN115" s="57">
        <v>49.77</v>
      </c>
      <c r="BO115" s="56">
        <v>0</v>
      </c>
      <c r="BP115" s="59">
        <v>0</v>
      </c>
      <c r="BQ115" s="56" t="s">
        <v>7</v>
      </c>
      <c r="BR115" s="57">
        <v>43763.040000000001</v>
      </c>
      <c r="BS115" s="56" t="s">
        <v>7</v>
      </c>
      <c r="BT115" s="57">
        <v>968.69</v>
      </c>
      <c r="BU115" s="56" t="s">
        <v>7</v>
      </c>
      <c r="BV115" s="57">
        <v>0.08</v>
      </c>
      <c r="BW115" s="56" t="s">
        <v>7</v>
      </c>
      <c r="BX115" s="57">
        <v>0.71</v>
      </c>
      <c r="BY115" s="56" t="s">
        <v>7</v>
      </c>
      <c r="BZ115" s="57">
        <v>969.48</v>
      </c>
      <c r="CA115" s="56" t="s">
        <v>7</v>
      </c>
      <c r="CB115" s="57">
        <v>34963.620000000003</v>
      </c>
      <c r="CC115" s="56" t="s">
        <v>7</v>
      </c>
      <c r="CD115" s="56">
        <v>0</v>
      </c>
      <c r="CE115" s="56" t="s">
        <v>7</v>
      </c>
      <c r="CF115" s="57">
        <v>1147.8800000000001</v>
      </c>
      <c r="CG115" s="56" t="s">
        <v>7</v>
      </c>
      <c r="CH115" s="57">
        <v>1147.8800000000001</v>
      </c>
      <c r="CI115" s="56" t="s">
        <v>7</v>
      </c>
      <c r="CJ115" s="57">
        <v>36111.5</v>
      </c>
      <c r="CK115" s="56" t="s">
        <v>7</v>
      </c>
      <c r="CL115" s="56">
        <v>0</v>
      </c>
      <c r="CM115" s="56" t="s">
        <v>7</v>
      </c>
      <c r="CN115" s="56">
        <v>0</v>
      </c>
      <c r="CO115" s="56" t="s">
        <v>7</v>
      </c>
      <c r="CP115" s="56">
        <v>0</v>
      </c>
      <c r="CQ115" s="56" t="s">
        <v>7</v>
      </c>
      <c r="CR115" s="58">
        <v>11988.96</v>
      </c>
      <c r="CS115" s="56" t="s">
        <v>7</v>
      </c>
      <c r="CT115" s="57">
        <v>11988.96</v>
      </c>
      <c r="CU115" s="56" t="s">
        <v>7</v>
      </c>
      <c r="CV115" s="57">
        <v>49069.94</v>
      </c>
      <c r="CW115" s="56" t="s">
        <v>7</v>
      </c>
      <c r="CX115" s="57">
        <v>92832.98</v>
      </c>
      <c r="CY115" s="56" t="s">
        <v>7</v>
      </c>
    </row>
    <row r="116" spans="1:103" ht="14.25" x14ac:dyDescent="0.45">
      <c r="A116" s="55" t="s">
        <v>181</v>
      </c>
      <c r="B116" s="55" t="s">
        <v>256</v>
      </c>
      <c r="C116" s="54" t="str">
        <f>'Correspondance tables'!K22</f>
        <v>ISIC 29</v>
      </c>
      <c r="D116" s="54" t="str">
        <f>VLOOKUP(C116, 'Correspondance tables'!$O$3:$P$73, 2, FALSE)</f>
        <v>ISIC 29</v>
      </c>
      <c r="E116" s="60">
        <v>51.97</v>
      </c>
      <c r="F116" s="60">
        <v>7.83</v>
      </c>
      <c r="G116" s="60">
        <v>0.21</v>
      </c>
      <c r="H116" s="60">
        <v>4.8600000000000003</v>
      </c>
      <c r="I116" s="60">
        <v>28.32</v>
      </c>
      <c r="J116" s="60">
        <v>2.73</v>
      </c>
      <c r="K116" s="60">
        <v>10.02</v>
      </c>
      <c r="L116" s="60">
        <v>1.99</v>
      </c>
      <c r="M116" s="60">
        <v>0.67</v>
      </c>
      <c r="N116" s="60">
        <v>8.91</v>
      </c>
      <c r="O116" s="60">
        <v>95.57</v>
      </c>
      <c r="P116" s="60">
        <v>0.78</v>
      </c>
      <c r="Q116" s="60">
        <v>43.02</v>
      </c>
      <c r="R116" s="60">
        <v>73.91</v>
      </c>
      <c r="S116" s="60">
        <v>16.2</v>
      </c>
      <c r="T116" s="60">
        <v>77.52</v>
      </c>
      <c r="U116" s="60">
        <v>35.979999999999997</v>
      </c>
      <c r="V116" s="60">
        <v>177.91</v>
      </c>
      <c r="W116" s="60">
        <v>877.09</v>
      </c>
      <c r="X116" s="60">
        <v>21396.799999999999</v>
      </c>
      <c r="Y116" s="60">
        <v>136.35</v>
      </c>
      <c r="Z116" s="60">
        <v>39.47</v>
      </c>
      <c r="AA116" s="60">
        <v>272.29000000000002</v>
      </c>
      <c r="AB116" s="60">
        <v>16.25</v>
      </c>
      <c r="AC116" s="60">
        <v>4.04</v>
      </c>
      <c r="AD116" s="60">
        <v>35.81</v>
      </c>
      <c r="AE116" s="60">
        <v>54.89</v>
      </c>
      <c r="AF116" s="60">
        <v>1672.89</v>
      </c>
      <c r="AG116" s="60">
        <v>150.13999999999999</v>
      </c>
      <c r="AH116" s="60">
        <v>90.38</v>
      </c>
      <c r="AI116" s="60">
        <v>420.58</v>
      </c>
      <c r="AJ116" s="60">
        <v>6.22</v>
      </c>
      <c r="AK116" s="60">
        <v>9.91</v>
      </c>
      <c r="AL116" s="60">
        <v>91.73</v>
      </c>
      <c r="AM116" s="60">
        <v>6.52</v>
      </c>
      <c r="AN116" s="60">
        <v>4.33</v>
      </c>
      <c r="AO116" s="60">
        <v>1.84</v>
      </c>
      <c r="AP116" s="60">
        <v>8.6199999999999992</v>
      </c>
      <c r="AQ116" s="60">
        <v>10.039999999999999</v>
      </c>
      <c r="AR116" s="60">
        <v>12.16</v>
      </c>
      <c r="AS116" s="60">
        <v>7.71</v>
      </c>
      <c r="AT116" s="60">
        <v>1.87</v>
      </c>
      <c r="AU116" s="60">
        <v>2.9</v>
      </c>
      <c r="AV116" s="60">
        <v>5.93</v>
      </c>
      <c r="AW116" s="60">
        <v>21.5</v>
      </c>
      <c r="AX116" s="60">
        <v>8.58</v>
      </c>
      <c r="AY116" s="60">
        <v>6.84</v>
      </c>
      <c r="AZ116" s="60">
        <v>5.6</v>
      </c>
      <c r="BA116" s="60">
        <v>10.89</v>
      </c>
      <c r="BB116" s="60">
        <v>93.32</v>
      </c>
      <c r="BC116" s="60">
        <v>2.75</v>
      </c>
      <c r="BD116" s="60">
        <v>4.6500000000000004</v>
      </c>
      <c r="BE116" s="60">
        <v>24.04</v>
      </c>
      <c r="BF116" s="60">
        <v>85.5</v>
      </c>
      <c r="BG116" s="60">
        <v>4.3099999999999996</v>
      </c>
      <c r="BH116" s="60">
        <v>14.08</v>
      </c>
      <c r="BI116" s="60">
        <v>11.64</v>
      </c>
      <c r="BJ116" s="60">
        <v>5.58</v>
      </c>
      <c r="BK116" s="60">
        <v>19.46</v>
      </c>
      <c r="BL116" s="60">
        <v>15.7</v>
      </c>
      <c r="BM116" s="60">
        <v>1.25</v>
      </c>
      <c r="BN116" s="60">
        <v>7.24</v>
      </c>
      <c r="BO116" s="51">
        <v>0</v>
      </c>
      <c r="BP116" s="53">
        <v>0</v>
      </c>
      <c r="BQ116" s="51" t="s">
        <v>7</v>
      </c>
      <c r="BR116" s="60">
        <v>26318.080000000002</v>
      </c>
      <c r="BS116" s="51" t="s">
        <v>7</v>
      </c>
      <c r="BT116" s="60">
        <v>21155.69</v>
      </c>
      <c r="BU116" s="51" t="s">
        <v>7</v>
      </c>
      <c r="BV116" s="60">
        <v>7.0000000000000007E-2</v>
      </c>
      <c r="BW116" s="51" t="s">
        <v>7</v>
      </c>
      <c r="BX116" s="60">
        <v>3.39</v>
      </c>
      <c r="BY116" s="51" t="s">
        <v>7</v>
      </c>
      <c r="BZ116" s="60">
        <v>21159.15</v>
      </c>
      <c r="CA116" s="51" t="s">
        <v>7</v>
      </c>
      <c r="CB116" s="60">
        <v>12644.7</v>
      </c>
      <c r="CC116" s="51" t="s">
        <v>7</v>
      </c>
      <c r="CD116" s="51">
        <v>0</v>
      </c>
      <c r="CE116" s="51" t="s">
        <v>7</v>
      </c>
      <c r="CF116" s="60">
        <v>692.74</v>
      </c>
      <c r="CG116" s="51" t="s">
        <v>7</v>
      </c>
      <c r="CH116" s="60">
        <v>692.74</v>
      </c>
      <c r="CI116" s="51" t="s">
        <v>7</v>
      </c>
      <c r="CJ116" s="60">
        <v>13337.44</v>
      </c>
      <c r="CK116" s="51" t="s">
        <v>7</v>
      </c>
      <c r="CL116" s="51">
        <v>0</v>
      </c>
      <c r="CM116" s="51" t="s">
        <v>7</v>
      </c>
      <c r="CN116" s="51">
        <v>0</v>
      </c>
      <c r="CO116" s="51" t="s">
        <v>7</v>
      </c>
      <c r="CP116" s="51">
        <v>0</v>
      </c>
      <c r="CQ116" s="51" t="s">
        <v>7</v>
      </c>
      <c r="CR116" s="61">
        <v>4555.74</v>
      </c>
      <c r="CS116" s="51" t="s">
        <v>7</v>
      </c>
      <c r="CT116" s="60">
        <v>4555.74</v>
      </c>
      <c r="CU116" s="51" t="s">
        <v>7</v>
      </c>
      <c r="CV116" s="60">
        <v>39052.33</v>
      </c>
      <c r="CW116" s="51" t="s">
        <v>7</v>
      </c>
      <c r="CX116" s="60">
        <v>65370.41</v>
      </c>
      <c r="CY116" s="51" t="s">
        <v>7</v>
      </c>
    </row>
    <row r="117" spans="1:103" ht="14.25" x14ac:dyDescent="0.45">
      <c r="A117" s="55" t="s">
        <v>181</v>
      </c>
      <c r="B117" s="55" t="s">
        <v>255</v>
      </c>
      <c r="C117" s="54" t="str">
        <f>'Correspondance tables'!K23</f>
        <v>ISIC 30</v>
      </c>
      <c r="D117" s="54" t="str">
        <f>VLOOKUP(C117, 'Correspondance tables'!$O$3:$P$73, 2, FALSE)</f>
        <v>ISIC 30</v>
      </c>
      <c r="E117" s="57">
        <v>9.09</v>
      </c>
      <c r="F117" s="57">
        <v>2.2000000000000002</v>
      </c>
      <c r="G117" s="57">
        <v>20.92</v>
      </c>
      <c r="H117" s="57">
        <v>18.3</v>
      </c>
      <c r="I117" s="57">
        <v>11.12</v>
      </c>
      <c r="J117" s="57">
        <v>3.08</v>
      </c>
      <c r="K117" s="57">
        <v>1.47</v>
      </c>
      <c r="L117" s="57">
        <v>0.84</v>
      </c>
      <c r="M117" s="57">
        <v>0.43</v>
      </c>
      <c r="N117" s="57">
        <v>0.87</v>
      </c>
      <c r="O117" s="57">
        <v>2.17</v>
      </c>
      <c r="P117" s="57">
        <v>1.31</v>
      </c>
      <c r="Q117" s="57">
        <v>54.71</v>
      </c>
      <c r="R117" s="57">
        <v>2.08</v>
      </c>
      <c r="S117" s="57">
        <v>7.06</v>
      </c>
      <c r="T117" s="57">
        <v>44.78</v>
      </c>
      <c r="U117" s="57">
        <v>28.52</v>
      </c>
      <c r="V117" s="57">
        <v>96.44</v>
      </c>
      <c r="W117" s="57">
        <v>65.180000000000007</v>
      </c>
      <c r="X117" s="57">
        <v>165.56</v>
      </c>
      <c r="Y117" s="57">
        <v>18175.98</v>
      </c>
      <c r="Z117" s="57">
        <v>103.12</v>
      </c>
      <c r="AA117" s="57">
        <v>1627.39</v>
      </c>
      <c r="AB117" s="57">
        <v>5.38</v>
      </c>
      <c r="AC117" s="57">
        <v>0.13</v>
      </c>
      <c r="AD117" s="57">
        <v>5.73</v>
      </c>
      <c r="AE117" s="57">
        <v>34.26</v>
      </c>
      <c r="AF117" s="57">
        <v>37.1</v>
      </c>
      <c r="AG117" s="57">
        <v>47.74</v>
      </c>
      <c r="AH117" s="57">
        <v>36.549999999999997</v>
      </c>
      <c r="AI117" s="57">
        <v>417.54</v>
      </c>
      <c r="AJ117" s="57">
        <v>120.23</v>
      </c>
      <c r="AK117" s="57">
        <v>1283.47</v>
      </c>
      <c r="AL117" s="57">
        <v>81.91</v>
      </c>
      <c r="AM117" s="57">
        <v>1.49</v>
      </c>
      <c r="AN117" s="57">
        <v>9.73</v>
      </c>
      <c r="AO117" s="57">
        <v>0.02</v>
      </c>
      <c r="AP117" s="57">
        <v>0.41</v>
      </c>
      <c r="AQ117" s="57">
        <v>3.51</v>
      </c>
      <c r="AR117" s="57">
        <v>68.52</v>
      </c>
      <c r="AS117" s="57">
        <v>8.91</v>
      </c>
      <c r="AT117" s="57">
        <v>0.22</v>
      </c>
      <c r="AU117" s="57">
        <v>7.0000000000000007E-2</v>
      </c>
      <c r="AV117" s="57">
        <v>12.88</v>
      </c>
      <c r="AW117" s="57">
        <v>1.38</v>
      </c>
      <c r="AX117" s="57">
        <v>33.11</v>
      </c>
      <c r="AY117" s="57">
        <v>24.56</v>
      </c>
      <c r="AZ117" s="57">
        <v>0.62</v>
      </c>
      <c r="BA117" s="57">
        <v>47.27</v>
      </c>
      <c r="BB117" s="57">
        <v>647.95000000000005</v>
      </c>
      <c r="BC117" s="57">
        <v>0.16</v>
      </c>
      <c r="BD117" s="57">
        <v>1.39</v>
      </c>
      <c r="BE117" s="57">
        <v>29.92</v>
      </c>
      <c r="BF117" s="57">
        <v>2949.26</v>
      </c>
      <c r="BG117" s="57">
        <v>1.84</v>
      </c>
      <c r="BH117" s="57">
        <v>28.97</v>
      </c>
      <c r="BI117" s="57">
        <v>13.89</v>
      </c>
      <c r="BJ117" s="57">
        <v>2.27</v>
      </c>
      <c r="BK117" s="57">
        <v>3.6</v>
      </c>
      <c r="BL117" s="57">
        <v>6.57</v>
      </c>
      <c r="BM117" s="57">
        <v>11.06</v>
      </c>
      <c r="BN117" s="57">
        <v>7.47</v>
      </c>
      <c r="BO117" s="56">
        <v>0</v>
      </c>
      <c r="BP117" s="59">
        <v>0</v>
      </c>
      <c r="BQ117" s="56" t="s">
        <v>7</v>
      </c>
      <c r="BR117" s="57">
        <v>26429.71</v>
      </c>
      <c r="BS117" s="56" t="s">
        <v>7</v>
      </c>
      <c r="BT117" s="57">
        <v>5808.02</v>
      </c>
      <c r="BU117" s="56" t="s">
        <v>7</v>
      </c>
      <c r="BV117" s="57">
        <v>0.75</v>
      </c>
      <c r="BW117" s="56" t="s">
        <v>7</v>
      </c>
      <c r="BX117" s="57">
        <v>112.36</v>
      </c>
      <c r="BY117" s="56" t="s">
        <v>7</v>
      </c>
      <c r="BZ117" s="57">
        <v>5921.12</v>
      </c>
      <c r="CA117" s="56" t="s">
        <v>7</v>
      </c>
      <c r="CB117" s="57">
        <v>23947.43</v>
      </c>
      <c r="CC117" s="56" t="s">
        <v>7</v>
      </c>
      <c r="CD117" s="56">
        <v>0</v>
      </c>
      <c r="CE117" s="56" t="s">
        <v>7</v>
      </c>
      <c r="CF117" s="57">
        <v>-47.81</v>
      </c>
      <c r="CG117" s="56" t="s">
        <v>7</v>
      </c>
      <c r="CH117" s="57">
        <v>-47.81</v>
      </c>
      <c r="CI117" s="56" t="s">
        <v>7</v>
      </c>
      <c r="CJ117" s="57">
        <v>23899.62</v>
      </c>
      <c r="CK117" s="56" t="s">
        <v>7</v>
      </c>
      <c r="CL117" s="56">
        <v>0</v>
      </c>
      <c r="CM117" s="56" t="s">
        <v>7</v>
      </c>
      <c r="CN117" s="56">
        <v>0</v>
      </c>
      <c r="CO117" s="56" t="s">
        <v>7</v>
      </c>
      <c r="CP117" s="56">
        <v>0</v>
      </c>
      <c r="CQ117" s="56" t="s">
        <v>7</v>
      </c>
      <c r="CR117" s="58">
        <v>14703.31</v>
      </c>
      <c r="CS117" s="56" t="s">
        <v>7</v>
      </c>
      <c r="CT117" s="57">
        <v>14703.31</v>
      </c>
      <c r="CU117" s="56" t="s">
        <v>7</v>
      </c>
      <c r="CV117" s="57">
        <v>44524.05</v>
      </c>
      <c r="CW117" s="56" t="s">
        <v>7</v>
      </c>
      <c r="CX117" s="57">
        <v>70953.759999999995</v>
      </c>
      <c r="CY117" s="56" t="s">
        <v>7</v>
      </c>
    </row>
    <row r="118" spans="1:103" ht="14.25" x14ac:dyDescent="0.45">
      <c r="A118" s="55" t="s">
        <v>181</v>
      </c>
      <c r="B118" s="55" t="s">
        <v>254</v>
      </c>
      <c r="C118" s="54" t="str">
        <f>'Correspondance tables'!K24</f>
        <v>ISIC 31-32</v>
      </c>
      <c r="D118" s="54" t="str">
        <f>VLOOKUP(C118, 'Correspondance tables'!$O$3:$P$73, 2, FALSE)</f>
        <v>ISIC 31T33</v>
      </c>
      <c r="E118" s="60">
        <v>21.93</v>
      </c>
      <c r="F118" s="60">
        <v>5.71</v>
      </c>
      <c r="G118" s="60">
        <v>4.33</v>
      </c>
      <c r="H118" s="60">
        <v>12.67</v>
      </c>
      <c r="I118" s="60">
        <v>202.34</v>
      </c>
      <c r="J118" s="60">
        <v>110.23</v>
      </c>
      <c r="K118" s="60">
        <v>151.69999999999999</v>
      </c>
      <c r="L118" s="60">
        <v>25.05</v>
      </c>
      <c r="M118" s="60">
        <v>13.11</v>
      </c>
      <c r="N118" s="60">
        <v>6.9</v>
      </c>
      <c r="O118" s="60">
        <v>167.69</v>
      </c>
      <c r="P118" s="60">
        <v>303.66000000000003</v>
      </c>
      <c r="Q118" s="60">
        <v>79.349999999999994</v>
      </c>
      <c r="R118" s="60">
        <v>47.88</v>
      </c>
      <c r="S118" s="60">
        <v>24.01</v>
      </c>
      <c r="T118" s="60">
        <v>109.78</v>
      </c>
      <c r="U118" s="60">
        <v>973.71</v>
      </c>
      <c r="V118" s="60">
        <v>99.76</v>
      </c>
      <c r="W118" s="60">
        <v>168.52</v>
      </c>
      <c r="X118" s="60">
        <v>406.61</v>
      </c>
      <c r="Y118" s="60">
        <v>100.13</v>
      </c>
      <c r="Z118" s="60">
        <v>4658.16</v>
      </c>
      <c r="AA118" s="60">
        <v>342.1</v>
      </c>
      <c r="AB118" s="60">
        <v>23.85</v>
      </c>
      <c r="AC118" s="60">
        <v>4.93</v>
      </c>
      <c r="AD118" s="60">
        <v>23.4</v>
      </c>
      <c r="AE118" s="60">
        <v>797.86</v>
      </c>
      <c r="AF118" s="60">
        <v>57.92</v>
      </c>
      <c r="AG118" s="51">
        <v>503</v>
      </c>
      <c r="AH118" s="60">
        <v>374.66</v>
      </c>
      <c r="AI118" s="60">
        <v>47.04</v>
      </c>
      <c r="AJ118" s="60">
        <v>3.91</v>
      </c>
      <c r="AK118" s="60">
        <v>9.48</v>
      </c>
      <c r="AL118" s="60">
        <v>55.56</v>
      </c>
      <c r="AM118" s="60">
        <v>3.11</v>
      </c>
      <c r="AN118" s="60">
        <v>257.52999999999997</v>
      </c>
      <c r="AO118" s="60">
        <v>72.87</v>
      </c>
      <c r="AP118" s="60">
        <v>102.6</v>
      </c>
      <c r="AQ118" s="60">
        <v>78.010000000000005</v>
      </c>
      <c r="AR118" s="60">
        <v>103.14</v>
      </c>
      <c r="AS118" s="60">
        <v>113.31</v>
      </c>
      <c r="AT118" s="60">
        <v>16.46</v>
      </c>
      <c r="AU118" s="60">
        <v>24.73</v>
      </c>
      <c r="AV118" s="60">
        <v>122.29</v>
      </c>
      <c r="AW118" s="60">
        <v>118.9</v>
      </c>
      <c r="AX118" s="60">
        <v>88.93</v>
      </c>
      <c r="AY118" s="60">
        <v>71.84</v>
      </c>
      <c r="AZ118" s="60">
        <v>99.39</v>
      </c>
      <c r="BA118" s="60">
        <v>112.1</v>
      </c>
      <c r="BB118" s="60">
        <v>65.540000000000006</v>
      </c>
      <c r="BC118" s="60">
        <v>11.02</v>
      </c>
      <c r="BD118" s="60">
        <v>10.48</v>
      </c>
      <c r="BE118" s="60">
        <v>172.06</v>
      </c>
      <c r="BF118" s="60">
        <v>255.98</v>
      </c>
      <c r="BG118" s="60">
        <v>200.22</v>
      </c>
      <c r="BH118" s="60">
        <v>5512.43</v>
      </c>
      <c r="BI118" s="60">
        <v>328.86</v>
      </c>
      <c r="BJ118" s="60">
        <v>243.57</v>
      </c>
      <c r="BK118" s="60">
        <v>361.49</v>
      </c>
      <c r="BL118" s="60">
        <v>81.349999999999994</v>
      </c>
      <c r="BM118" s="60">
        <v>74.09</v>
      </c>
      <c r="BN118" s="60">
        <v>48.17</v>
      </c>
      <c r="BO118" s="51">
        <v>0</v>
      </c>
      <c r="BP118" s="53">
        <v>0</v>
      </c>
      <c r="BQ118" s="51" t="s">
        <v>7</v>
      </c>
      <c r="BR118" s="60">
        <v>18687.41</v>
      </c>
      <c r="BS118" s="51" t="s">
        <v>7</v>
      </c>
      <c r="BT118" s="60">
        <v>31339.23</v>
      </c>
      <c r="BU118" s="51" t="s">
        <v>7</v>
      </c>
      <c r="BV118" s="60">
        <v>1.1399999999999999</v>
      </c>
      <c r="BW118" s="51" t="s">
        <v>7</v>
      </c>
      <c r="BX118" s="60">
        <v>1581.22</v>
      </c>
      <c r="BY118" s="51" t="s">
        <v>7</v>
      </c>
      <c r="BZ118" s="60">
        <v>32921.589999999997</v>
      </c>
      <c r="CA118" s="51" t="s">
        <v>7</v>
      </c>
      <c r="CB118" s="60">
        <v>9479.82</v>
      </c>
      <c r="CC118" s="51" t="s">
        <v>7</v>
      </c>
      <c r="CD118" s="60">
        <v>580.03</v>
      </c>
      <c r="CE118" s="51" t="s">
        <v>7</v>
      </c>
      <c r="CF118" s="60">
        <v>4014.29</v>
      </c>
      <c r="CG118" s="51" t="s">
        <v>7</v>
      </c>
      <c r="CH118" s="60">
        <v>4594.32</v>
      </c>
      <c r="CI118" s="51" t="s">
        <v>7</v>
      </c>
      <c r="CJ118" s="60">
        <v>14074.14</v>
      </c>
      <c r="CK118" s="51" t="s">
        <v>7</v>
      </c>
      <c r="CL118" s="51">
        <v>0</v>
      </c>
      <c r="CM118" s="51" t="s">
        <v>7</v>
      </c>
      <c r="CN118" s="51">
        <v>0</v>
      </c>
      <c r="CO118" s="51" t="s">
        <v>7</v>
      </c>
      <c r="CP118" s="51">
        <v>0</v>
      </c>
      <c r="CQ118" s="51" t="s">
        <v>7</v>
      </c>
      <c r="CR118" s="61">
        <v>8483.9599999999991</v>
      </c>
      <c r="CS118" s="51" t="s">
        <v>7</v>
      </c>
      <c r="CT118" s="60">
        <v>8483.9599999999991</v>
      </c>
      <c r="CU118" s="51" t="s">
        <v>7</v>
      </c>
      <c r="CV118" s="60">
        <v>55479.69</v>
      </c>
      <c r="CW118" s="51" t="s">
        <v>7</v>
      </c>
      <c r="CX118" s="60">
        <v>74167.100000000006</v>
      </c>
      <c r="CY118" s="51" t="s">
        <v>7</v>
      </c>
    </row>
    <row r="119" spans="1:103" ht="14.25" x14ac:dyDescent="0.45">
      <c r="A119" s="55" t="s">
        <v>181</v>
      </c>
      <c r="B119" s="55" t="s">
        <v>253</v>
      </c>
      <c r="C119" s="54" t="str">
        <f>'Correspondance tables'!K25</f>
        <v>ISIC 33</v>
      </c>
      <c r="D119" s="54" t="str">
        <f>VLOOKUP(C119, 'Correspondance tables'!$O$3:$P$73, 2, FALSE)</f>
        <v>ISIC 31T33</v>
      </c>
      <c r="E119" s="57">
        <v>177.32</v>
      </c>
      <c r="F119" s="57">
        <v>5.95</v>
      </c>
      <c r="G119" s="57">
        <v>4.8</v>
      </c>
      <c r="H119" s="57">
        <v>233.82</v>
      </c>
      <c r="I119" s="57">
        <v>99.16</v>
      </c>
      <c r="J119" s="57">
        <v>52.25</v>
      </c>
      <c r="K119" s="57">
        <v>18.25</v>
      </c>
      <c r="L119" s="57">
        <v>38.78</v>
      </c>
      <c r="M119" s="57">
        <v>8.73</v>
      </c>
      <c r="N119" s="57">
        <v>35.14</v>
      </c>
      <c r="O119" s="57">
        <v>86.91</v>
      </c>
      <c r="P119" s="57">
        <v>8.6300000000000008</v>
      </c>
      <c r="Q119" s="57">
        <v>34.03</v>
      </c>
      <c r="R119" s="57">
        <v>40.47</v>
      </c>
      <c r="S119" s="57">
        <v>60.49</v>
      </c>
      <c r="T119" s="57">
        <v>118.11</v>
      </c>
      <c r="U119" s="57">
        <v>61.65</v>
      </c>
      <c r="V119" s="57">
        <v>248.02</v>
      </c>
      <c r="W119" s="57">
        <v>235.74</v>
      </c>
      <c r="X119" s="57">
        <v>170.19</v>
      </c>
      <c r="Y119" s="57">
        <v>275.95</v>
      </c>
      <c r="Z119" s="57">
        <v>53.37</v>
      </c>
      <c r="AA119" s="57">
        <v>777.82</v>
      </c>
      <c r="AB119" s="57">
        <v>159.72999999999999</v>
      </c>
      <c r="AC119" s="57">
        <v>9.91</v>
      </c>
      <c r="AD119" s="57">
        <v>32.64</v>
      </c>
      <c r="AE119" s="57">
        <v>201.81</v>
      </c>
      <c r="AF119" s="57">
        <v>33.93</v>
      </c>
      <c r="AG119" s="57">
        <v>135.19</v>
      </c>
      <c r="AH119" s="57">
        <v>63.16</v>
      </c>
      <c r="AI119" s="57">
        <v>115.79</v>
      </c>
      <c r="AJ119" s="57">
        <v>281.7</v>
      </c>
      <c r="AK119" s="57">
        <v>926.59</v>
      </c>
      <c r="AL119" s="57">
        <v>65.23</v>
      </c>
      <c r="AM119" s="57">
        <v>5.12</v>
      </c>
      <c r="AN119" s="57">
        <v>22.53</v>
      </c>
      <c r="AO119" s="57">
        <v>1.72</v>
      </c>
      <c r="AP119" s="57">
        <v>2.99</v>
      </c>
      <c r="AQ119" s="56">
        <v>58</v>
      </c>
      <c r="AR119" s="57">
        <v>18.82</v>
      </c>
      <c r="AS119" s="57">
        <v>3.47</v>
      </c>
      <c r="AT119" s="57">
        <v>0.82</v>
      </c>
      <c r="AU119" s="57">
        <v>4.3</v>
      </c>
      <c r="AV119" s="57">
        <v>26.76</v>
      </c>
      <c r="AW119" s="57">
        <v>18.62</v>
      </c>
      <c r="AX119" s="57">
        <v>25.12</v>
      </c>
      <c r="AY119" s="57">
        <v>13.77</v>
      </c>
      <c r="AZ119" s="57">
        <v>1.72</v>
      </c>
      <c r="BA119" s="57">
        <v>3.93</v>
      </c>
      <c r="BB119" s="57">
        <v>25.74</v>
      </c>
      <c r="BC119" s="57">
        <v>5.58</v>
      </c>
      <c r="BD119" s="57">
        <v>1.51</v>
      </c>
      <c r="BE119" s="57">
        <v>24.19</v>
      </c>
      <c r="BF119" s="57">
        <v>265.08999999999997</v>
      </c>
      <c r="BG119" s="57">
        <v>6.55</v>
      </c>
      <c r="BH119" s="57">
        <v>52.65</v>
      </c>
      <c r="BI119" s="57">
        <v>9.84</v>
      </c>
      <c r="BJ119" s="57">
        <v>3.36</v>
      </c>
      <c r="BK119" s="57">
        <v>5.94</v>
      </c>
      <c r="BL119" s="57">
        <v>0.68</v>
      </c>
      <c r="BM119" s="57">
        <v>1.83</v>
      </c>
      <c r="BN119" s="57">
        <v>4.45</v>
      </c>
      <c r="BO119" s="56">
        <v>0</v>
      </c>
      <c r="BP119" s="59">
        <v>0</v>
      </c>
      <c r="BQ119" s="56" t="s">
        <v>7</v>
      </c>
      <c r="BR119" s="57">
        <v>5486.35</v>
      </c>
      <c r="BS119" s="56" t="s">
        <v>7</v>
      </c>
      <c r="BT119" s="57">
        <v>29.81</v>
      </c>
      <c r="BU119" s="56" t="s">
        <v>7</v>
      </c>
      <c r="BV119" s="56">
        <v>0</v>
      </c>
      <c r="BW119" s="56" t="s">
        <v>7</v>
      </c>
      <c r="BX119" s="57">
        <v>0.04</v>
      </c>
      <c r="BY119" s="56" t="s">
        <v>7</v>
      </c>
      <c r="BZ119" s="57">
        <v>29.85</v>
      </c>
      <c r="CA119" s="56" t="s">
        <v>7</v>
      </c>
      <c r="CB119" s="57">
        <v>1066.55</v>
      </c>
      <c r="CC119" s="56" t="s">
        <v>7</v>
      </c>
      <c r="CD119" s="56">
        <v>0</v>
      </c>
      <c r="CE119" s="56" t="s">
        <v>7</v>
      </c>
      <c r="CF119" s="57">
        <v>152.66999999999999</v>
      </c>
      <c r="CG119" s="56" t="s">
        <v>7</v>
      </c>
      <c r="CH119" s="57">
        <v>152.66999999999999</v>
      </c>
      <c r="CI119" s="56" t="s">
        <v>7</v>
      </c>
      <c r="CJ119" s="57">
        <v>1219.22</v>
      </c>
      <c r="CK119" s="56" t="s">
        <v>7</v>
      </c>
      <c r="CL119" s="56">
        <v>0</v>
      </c>
      <c r="CM119" s="56" t="s">
        <v>7</v>
      </c>
      <c r="CN119" s="56">
        <v>0</v>
      </c>
      <c r="CO119" s="56" t="s">
        <v>7</v>
      </c>
      <c r="CP119" s="56">
        <v>0</v>
      </c>
      <c r="CQ119" s="56" t="s">
        <v>7</v>
      </c>
      <c r="CR119" s="58">
        <v>2.6</v>
      </c>
      <c r="CS119" s="56" t="s">
        <v>7</v>
      </c>
      <c r="CT119" s="57">
        <v>2.6</v>
      </c>
      <c r="CU119" s="56" t="s">
        <v>7</v>
      </c>
      <c r="CV119" s="57">
        <v>1251.67</v>
      </c>
      <c r="CW119" s="56" t="s">
        <v>7</v>
      </c>
      <c r="CX119" s="57">
        <v>6738.02</v>
      </c>
      <c r="CY119" s="56" t="s">
        <v>7</v>
      </c>
    </row>
    <row r="120" spans="1:103" ht="14.25" x14ac:dyDescent="0.45">
      <c r="A120" s="55" t="s">
        <v>181</v>
      </c>
      <c r="B120" s="55" t="s">
        <v>252</v>
      </c>
      <c r="C120" s="54" t="str">
        <f>'Correspondance tables'!K26</f>
        <v>ISIC 35</v>
      </c>
      <c r="D120" s="54" t="str">
        <f>VLOOKUP(C120, 'Correspondance tables'!$O$3:$P$73, 2, FALSE)</f>
        <v>ISIC 35</v>
      </c>
      <c r="E120" s="60">
        <v>43.3</v>
      </c>
      <c r="F120" s="60">
        <v>1.3</v>
      </c>
      <c r="G120" s="60">
        <v>0.54</v>
      </c>
      <c r="H120" s="60">
        <v>10.75</v>
      </c>
      <c r="I120" s="60">
        <v>80.3</v>
      </c>
      <c r="J120" s="60">
        <v>8.66</v>
      </c>
      <c r="K120" s="60">
        <v>13.88</v>
      </c>
      <c r="L120" s="60">
        <v>33.08</v>
      </c>
      <c r="M120" s="60">
        <v>4.59</v>
      </c>
      <c r="N120" s="60">
        <v>26.3</v>
      </c>
      <c r="O120" s="60">
        <v>103.31</v>
      </c>
      <c r="P120" s="60">
        <v>9.3699999999999992</v>
      </c>
      <c r="Q120" s="60">
        <v>25.79</v>
      </c>
      <c r="R120" s="60">
        <v>37.159999999999997</v>
      </c>
      <c r="S120" s="60">
        <v>81.3</v>
      </c>
      <c r="T120" s="60">
        <v>21.78</v>
      </c>
      <c r="U120" s="60">
        <v>9.7799999999999994</v>
      </c>
      <c r="V120" s="60">
        <v>9.59</v>
      </c>
      <c r="W120" s="60">
        <v>20.59</v>
      </c>
      <c r="X120" s="60">
        <v>22.15</v>
      </c>
      <c r="Y120" s="60">
        <v>2.63</v>
      </c>
      <c r="Z120" s="51">
        <v>11</v>
      </c>
      <c r="AA120" s="60">
        <v>3.01</v>
      </c>
      <c r="AB120" s="60">
        <v>498.08</v>
      </c>
      <c r="AC120" s="60">
        <v>20.66</v>
      </c>
      <c r="AD120" s="60">
        <v>15.46</v>
      </c>
      <c r="AE120" s="60">
        <v>18.29</v>
      </c>
      <c r="AF120" s="60">
        <v>10.92</v>
      </c>
      <c r="AG120" s="60">
        <v>42.62</v>
      </c>
      <c r="AH120" s="60">
        <v>84.93</v>
      </c>
      <c r="AI120" s="60">
        <v>42.27</v>
      </c>
      <c r="AJ120" s="60">
        <v>2.77</v>
      </c>
      <c r="AK120" s="60">
        <v>1.54</v>
      </c>
      <c r="AL120" s="60">
        <v>23.97</v>
      </c>
      <c r="AM120" s="60">
        <v>2.93</v>
      </c>
      <c r="AN120" s="60">
        <v>43.21</v>
      </c>
      <c r="AO120" s="60">
        <v>1.68</v>
      </c>
      <c r="AP120" s="60">
        <v>7.42</v>
      </c>
      <c r="AQ120" s="60">
        <v>17.88</v>
      </c>
      <c r="AR120" s="60">
        <v>7.68</v>
      </c>
      <c r="AS120" s="60">
        <v>7.74</v>
      </c>
      <c r="AT120" s="60">
        <v>2.56</v>
      </c>
      <c r="AU120" s="60">
        <v>3.01</v>
      </c>
      <c r="AV120" s="60">
        <v>53.84</v>
      </c>
      <c r="AW120" s="60">
        <v>14.57</v>
      </c>
      <c r="AX120" s="60">
        <v>6.42</v>
      </c>
      <c r="AY120" s="60">
        <v>4.7300000000000004</v>
      </c>
      <c r="AZ120" s="60">
        <v>2.5099999999999998</v>
      </c>
      <c r="BA120" s="60">
        <v>2.08</v>
      </c>
      <c r="BB120" s="60">
        <v>2.76</v>
      </c>
      <c r="BC120" s="60">
        <v>0.92</v>
      </c>
      <c r="BD120" s="60">
        <v>1.91</v>
      </c>
      <c r="BE120" s="60">
        <v>8.52</v>
      </c>
      <c r="BF120" s="60">
        <v>52.55</v>
      </c>
      <c r="BG120" s="60">
        <v>24.65</v>
      </c>
      <c r="BH120" s="60">
        <v>24.18</v>
      </c>
      <c r="BI120" s="60">
        <v>19.91</v>
      </c>
      <c r="BJ120" s="60">
        <v>8.4</v>
      </c>
      <c r="BK120" s="60">
        <v>13.56</v>
      </c>
      <c r="BL120" s="60">
        <v>8.83</v>
      </c>
      <c r="BM120" s="60">
        <v>0.79</v>
      </c>
      <c r="BN120" s="60">
        <v>8.4</v>
      </c>
      <c r="BO120" s="60">
        <v>0.02</v>
      </c>
      <c r="BP120" s="53">
        <v>0</v>
      </c>
      <c r="BQ120" s="51" t="s">
        <v>7</v>
      </c>
      <c r="BR120" s="60">
        <v>1695.33</v>
      </c>
      <c r="BS120" s="51" t="s">
        <v>7</v>
      </c>
      <c r="BT120" s="60">
        <v>636.15</v>
      </c>
      <c r="BU120" s="51" t="s">
        <v>7</v>
      </c>
      <c r="BV120" s="51">
        <v>0</v>
      </c>
      <c r="BW120" s="51" t="s">
        <v>7</v>
      </c>
      <c r="BX120" s="51">
        <v>24</v>
      </c>
      <c r="BY120" s="51" t="s">
        <v>7</v>
      </c>
      <c r="BZ120" s="60">
        <v>660.15</v>
      </c>
      <c r="CA120" s="51" t="s">
        <v>7</v>
      </c>
      <c r="CB120" s="60">
        <v>1.61</v>
      </c>
      <c r="CC120" s="51" t="s">
        <v>7</v>
      </c>
      <c r="CD120" s="51">
        <v>0</v>
      </c>
      <c r="CE120" s="51" t="s">
        <v>7</v>
      </c>
      <c r="CF120" s="60">
        <v>-5.4</v>
      </c>
      <c r="CG120" s="51" t="s">
        <v>7</v>
      </c>
      <c r="CH120" s="60">
        <v>-5.4</v>
      </c>
      <c r="CI120" s="51" t="s">
        <v>7</v>
      </c>
      <c r="CJ120" s="60">
        <v>-3.79</v>
      </c>
      <c r="CK120" s="51" t="s">
        <v>7</v>
      </c>
      <c r="CL120" s="51">
        <v>0</v>
      </c>
      <c r="CM120" s="51" t="s">
        <v>7</v>
      </c>
      <c r="CN120" s="51">
        <v>0</v>
      </c>
      <c r="CO120" s="51" t="s">
        <v>7</v>
      </c>
      <c r="CP120" s="51">
        <v>0</v>
      </c>
      <c r="CQ120" s="51" t="s">
        <v>7</v>
      </c>
      <c r="CR120" s="61">
        <v>60.19</v>
      </c>
      <c r="CS120" s="51" t="s">
        <v>7</v>
      </c>
      <c r="CT120" s="60">
        <v>60.19</v>
      </c>
      <c r="CU120" s="51" t="s">
        <v>7</v>
      </c>
      <c r="CV120" s="60">
        <v>716.55</v>
      </c>
      <c r="CW120" s="51" t="s">
        <v>7</v>
      </c>
      <c r="CX120" s="60">
        <v>2411.88</v>
      </c>
      <c r="CY120" s="51" t="s">
        <v>7</v>
      </c>
    </row>
    <row r="121" spans="1:103" ht="14.25" x14ac:dyDescent="0.45">
      <c r="A121" s="55" t="s">
        <v>181</v>
      </c>
      <c r="B121" s="55" t="s">
        <v>251</v>
      </c>
      <c r="C121" s="54" t="str">
        <f>'Correspondance tables'!K27</f>
        <v>ISIC 36</v>
      </c>
      <c r="D121" s="54" t="str">
        <f>VLOOKUP(C121, 'Correspondance tables'!$O$3:$P$73, 2, FALSE)</f>
        <v>ISIC 36T39</v>
      </c>
      <c r="E121" s="56">
        <v>0</v>
      </c>
      <c r="F121" s="56">
        <v>0</v>
      </c>
      <c r="G121" s="56">
        <v>0</v>
      </c>
      <c r="H121" s="56">
        <v>0</v>
      </c>
      <c r="I121" s="57">
        <v>0.06</v>
      </c>
      <c r="J121" s="57">
        <v>0.01</v>
      </c>
      <c r="K121" s="56">
        <v>0</v>
      </c>
      <c r="L121" s="56">
        <v>0</v>
      </c>
      <c r="M121" s="56">
        <v>0</v>
      </c>
      <c r="N121" s="57">
        <v>0.01</v>
      </c>
      <c r="O121" s="57">
        <v>0.02</v>
      </c>
      <c r="P121" s="57">
        <v>0.01</v>
      </c>
      <c r="Q121" s="57">
        <v>0.01</v>
      </c>
      <c r="R121" s="56">
        <v>0</v>
      </c>
      <c r="S121" s="57">
        <v>0.01</v>
      </c>
      <c r="T121" s="57">
        <v>0.01</v>
      </c>
      <c r="U121" s="56">
        <v>0</v>
      </c>
      <c r="V121" s="56">
        <v>0</v>
      </c>
      <c r="W121" s="57">
        <v>0.01</v>
      </c>
      <c r="X121" s="57">
        <v>0.01</v>
      </c>
      <c r="Y121" s="56">
        <v>0</v>
      </c>
      <c r="Z121" s="56">
        <v>0</v>
      </c>
      <c r="AA121" s="56">
        <v>0</v>
      </c>
      <c r="AB121" s="56">
        <v>0</v>
      </c>
      <c r="AC121" s="57">
        <v>0.08</v>
      </c>
      <c r="AD121" s="57">
        <v>0.02</v>
      </c>
      <c r="AE121" s="56">
        <v>0</v>
      </c>
      <c r="AF121" s="57">
        <v>0.01</v>
      </c>
      <c r="AG121" s="57">
        <v>0.24</v>
      </c>
      <c r="AH121" s="57">
        <v>0.01</v>
      </c>
      <c r="AI121" s="56">
        <v>0</v>
      </c>
      <c r="AJ121" s="56">
        <v>0</v>
      </c>
      <c r="AK121" s="56">
        <v>0</v>
      </c>
      <c r="AL121" s="57">
        <v>0.01</v>
      </c>
      <c r="AM121" s="56">
        <v>0</v>
      </c>
      <c r="AN121" s="57">
        <v>0.03</v>
      </c>
      <c r="AO121" s="56">
        <v>0</v>
      </c>
      <c r="AP121" s="56">
        <v>0</v>
      </c>
      <c r="AQ121" s="56">
        <v>0</v>
      </c>
      <c r="AR121" s="57">
        <v>0.01</v>
      </c>
      <c r="AS121" s="56">
        <v>0</v>
      </c>
      <c r="AT121" s="56">
        <v>0</v>
      </c>
      <c r="AU121" s="56">
        <v>0</v>
      </c>
      <c r="AV121" s="56">
        <v>0</v>
      </c>
      <c r="AW121" s="57">
        <v>0.01</v>
      </c>
      <c r="AX121" s="56">
        <v>0</v>
      </c>
      <c r="AY121" s="56">
        <v>0</v>
      </c>
      <c r="AZ121" s="56">
        <v>0</v>
      </c>
      <c r="BA121" s="56">
        <v>0</v>
      </c>
      <c r="BB121" s="56">
        <v>0</v>
      </c>
      <c r="BC121" s="56">
        <v>0</v>
      </c>
      <c r="BD121" s="56">
        <v>0</v>
      </c>
      <c r="BE121" s="57">
        <v>0.01</v>
      </c>
      <c r="BF121" s="57">
        <v>5.55</v>
      </c>
      <c r="BG121" s="57">
        <v>0.01</v>
      </c>
      <c r="BH121" s="56">
        <v>0</v>
      </c>
      <c r="BI121" s="57">
        <v>0.01</v>
      </c>
      <c r="BJ121" s="56">
        <v>0</v>
      </c>
      <c r="BK121" s="57">
        <v>0.01</v>
      </c>
      <c r="BL121" s="56">
        <v>0</v>
      </c>
      <c r="BM121" s="56">
        <v>0</v>
      </c>
      <c r="BN121" s="56">
        <v>0</v>
      </c>
      <c r="BO121" s="56">
        <v>0</v>
      </c>
      <c r="BP121" s="59">
        <v>0</v>
      </c>
      <c r="BQ121" s="56" t="s">
        <v>7</v>
      </c>
      <c r="BR121" s="57">
        <v>6.22</v>
      </c>
      <c r="BS121" s="56" t="s">
        <v>7</v>
      </c>
      <c r="BT121" s="57">
        <v>8.35</v>
      </c>
      <c r="BU121" s="56" t="s">
        <v>7</v>
      </c>
      <c r="BV121" s="56">
        <v>0</v>
      </c>
      <c r="BW121" s="56" t="s">
        <v>7</v>
      </c>
      <c r="BX121" s="56">
        <v>0</v>
      </c>
      <c r="BY121" s="56" t="s">
        <v>7</v>
      </c>
      <c r="BZ121" s="57">
        <v>8.35</v>
      </c>
      <c r="CA121" s="56" t="s">
        <v>7</v>
      </c>
      <c r="CB121" s="56">
        <v>0</v>
      </c>
      <c r="CC121" s="56" t="s">
        <v>7</v>
      </c>
      <c r="CD121" s="56">
        <v>0</v>
      </c>
      <c r="CE121" s="56" t="s">
        <v>7</v>
      </c>
      <c r="CF121" s="56">
        <v>0</v>
      </c>
      <c r="CG121" s="56" t="s">
        <v>7</v>
      </c>
      <c r="CH121" s="56">
        <v>0</v>
      </c>
      <c r="CI121" s="56" t="s">
        <v>7</v>
      </c>
      <c r="CJ121" s="56">
        <v>0</v>
      </c>
      <c r="CK121" s="56" t="s">
        <v>7</v>
      </c>
      <c r="CL121" s="56">
        <v>0</v>
      </c>
      <c r="CM121" s="56" t="s">
        <v>7</v>
      </c>
      <c r="CN121" s="56">
        <v>0</v>
      </c>
      <c r="CO121" s="56" t="s">
        <v>7</v>
      </c>
      <c r="CP121" s="56">
        <v>0</v>
      </c>
      <c r="CQ121" s="56" t="s">
        <v>7</v>
      </c>
      <c r="CR121" s="67">
        <v>0</v>
      </c>
      <c r="CS121" s="56" t="s">
        <v>7</v>
      </c>
      <c r="CT121" s="56">
        <v>0</v>
      </c>
      <c r="CU121" s="56" t="s">
        <v>7</v>
      </c>
      <c r="CV121" s="57">
        <v>8.35</v>
      </c>
      <c r="CW121" s="56" t="s">
        <v>7</v>
      </c>
      <c r="CX121" s="57">
        <v>14.56</v>
      </c>
      <c r="CY121" s="56" t="s">
        <v>7</v>
      </c>
    </row>
    <row r="122" spans="1:103" ht="14.25" x14ac:dyDescent="0.45">
      <c r="A122" s="55" t="s">
        <v>181</v>
      </c>
      <c r="B122" s="55" t="s">
        <v>250</v>
      </c>
      <c r="C122" s="54" t="str">
        <f>'Correspondance tables'!K28</f>
        <v>ISIC 37-39</v>
      </c>
      <c r="D122" s="54" t="str">
        <f>VLOOKUP(C122, 'Correspondance tables'!$O$3:$P$73, 2, FALSE)</f>
        <v>ISIC 36T39</v>
      </c>
      <c r="E122" s="60">
        <v>6.8</v>
      </c>
      <c r="F122" s="60">
        <v>0.52</v>
      </c>
      <c r="G122" s="60">
        <v>0.05</v>
      </c>
      <c r="H122" s="60">
        <v>7.93</v>
      </c>
      <c r="I122" s="60">
        <v>26.22</v>
      </c>
      <c r="J122" s="60">
        <v>28.52</v>
      </c>
      <c r="K122" s="60">
        <v>34.68</v>
      </c>
      <c r="L122" s="60">
        <v>191.4</v>
      </c>
      <c r="M122" s="60">
        <v>1.5</v>
      </c>
      <c r="N122" s="60">
        <v>11.3</v>
      </c>
      <c r="O122" s="60">
        <v>57.19</v>
      </c>
      <c r="P122" s="60">
        <v>6.63</v>
      </c>
      <c r="Q122" s="60">
        <v>315.97000000000003</v>
      </c>
      <c r="R122" s="60">
        <v>40.770000000000003</v>
      </c>
      <c r="S122" s="60">
        <v>1963.95</v>
      </c>
      <c r="T122" s="60">
        <v>422.69</v>
      </c>
      <c r="U122" s="60">
        <v>2.58</v>
      </c>
      <c r="V122" s="60">
        <v>4.5</v>
      </c>
      <c r="W122" s="60">
        <v>8.32</v>
      </c>
      <c r="X122" s="60">
        <v>9.84</v>
      </c>
      <c r="Y122" s="60">
        <v>6.53</v>
      </c>
      <c r="Z122" s="60">
        <v>8.67</v>
      </c>
      <c r="AA122" s="60">
        <v>5.97</v>
      </c>
      <c r="AB122" s="60">
        <v>408.99</v>
      </c>
      <c r="AC122" s="60">
        <v>8.91</v>
      </c>
      <c r="AD122" s="60">
        <v>2784.63</v>
      </c>
      <c r="AE122" s="60">
        <v>41.53</v>
      </c>
      <c r="AF122" s="60">
        <v>8.27</v>
      </c>
      <c r="AG122" s="60">
        <v>122.28</v>
      </c>
      <c r="AH122" s="60">
        <v>43.28</v>
      </c>
      <c r="AI122" s="60">
        <v>3.04</v>
      </c>
      <c r="AJ122" s="60">
        <v>1.85</v>
      </c>
      <c r="AK122" s="60">
        <v>1.03</v>
      </c>
      <c r="AL122" s="60">
        <v>5.22</v>
      </c>
      <c r="AM122" s="60">
        <v>1.01</v>
      </c>
      <c r="AN122" s="60">
        <v>26.66</v>
      </c>
      <c r="AO122" s="60">
        <v>2.67</v>
      </c>
      <c r="AP122" s="60">
        <v>2.2799999999999998</v>
      </c>
      <c r="AQ122" s="60">
        <v>11.13</v>
      </c>
      <c r="AR122" s="60">
        <v>7.62</v>
      </c>
      <c r="AS122" s="60">
        <v>45.07</v>
      </c>
      <c r="AT122" s="60">
        <v>0.62</v>
      </c>
      <c r="AU122" s="60">
        <v>6.15</v>
      </c>
      <c r="AV122" s="60">
        <v>46.64</v>
      </c>
      <c r="AW122" s="60">
        <v>31.22</v>
      </c>
      <c r="AX122" s="60">
        <v>6.9</v>
      </c>
      <c r="AY122" s="60">
        <v>4.4800000000000004</v>
      </c>
      <c r="AZ122" s="51">
        <v>5</v>
      </c>
      <c r="BA122" s="60">
        <v>5.92</v>
      </c>
      <c r="BB122" s="60">
        <v>2.87</v>
      </c>
      <c r="BC122" s="60">
        <v>0.31</v>
      </c>
      <c r="BD122" s="60">
        <v>0.89</v>
      </c>
      <c r="BE122" s="60">
        <v>20.67</v>
      </c>
      <c r="BF122" s="60">
        <v>55.62</v>
      </c>
      <c r="BG122" s="60">
        <v>6.81</v>
      </c>
      <c r="BH122" s="60">
        <v>9.25</v>
      </c>
      <c r="BI122" s="60">
        <v>4.76</v>
      </c>
      <c r="BJ122" s="60">
        <v>2.12</v>
      </c>
      <c r="BK122" s="60">
        <v>9.66</v>
      </c>
      <c r="BL122" s="60">
        <v>20.010000000000002</v>
      </c>
      <c r="BM122" s="60">
        <v>0.43</v>
      </c>
      <c r="BN122" s="60">
        <v>3.49</v>
      </c>
      <c r="BO122" s="51">
        <v>0</v>
      </c>
      <c r="BP122" s="53">
        <v>0</v>
      </c>
      <c r="BQ122" s="51" t="s">
        <v>7</v>
      </c>
      <c r="BR122" s="60">
        <v>6931.8</v>
      </c>
      <c r="BS122" s="51" t="s">
        <v>7</v>
      </c>
      <c r="BT122" s="60">
        <v>325.91000000000003</v>
      </c>
      <c r="BU122" s="51" t="s">
        <v>7</v>
      </c>
      <c r="BV122" s="51">
        <v>0</v>
      </c>
      <c r="BW122" s="51" t="s">
        <v>7</v>
      </c>
      <c r="BX122" s="60">
        <v>34.31</v>
      </c>
      <c r="BY122" s="51" t="s">
        <v>7</v>
      </c>
      <c r="BZ122" s="60">
        <v>360.22</v>
      </c>
      <c r="CA122" s="51" t="s">
        <v>7</v>
      </c>
      <c r="CB122" s="51">
        <v>0</v>
      </c>
      <c r="CC122" s="51" t="s">
        <v>7</v>
      </c>
      <c r="CD122" s="51">
        <v>0</v>
      </c>
      <c r="CE122" s="51" t="s">
        <v>7</v>
      </c>
      <c r="CF122" s="60">
        <v>631.49</v>
      </c>
      <c r="CG122" s="51" t="s">
        <v>7</v>
      </c>
      <c r="CH122" s="60">
        <v>631.49</v>
      </c>
      <c r="CI122" s="51" t="s">
        <v>7</v>
      </c>
      <c r="CJ122" s="60">
        <v>631.49</v>
      </c>
      <c r="CK122" s="51" t="s">
        <v>7</v>
      </c>
      <c r="CL122" s="51">
        <v>0</v>
      </c>
      <c r="CM122" s="51" t="s">
        <v>7</v>
      </c>
      <c r="CN122" s="51">
        <v>0</v>
      </c>
      <c r="CO122" s="51" t="s">
        <v>7</v>
      </c>
      <c r="CP122" s="51">
        <v>0</v>
      </c>
      <c r="CQ122" s="51" t="s">
        <v>7</v>
      </c>
      <c r="CR122" s="61">
        <v>180.17</v>
      </c>
      <c r="CS122" s="51" t="s">
        <v>7</v>
      </c>
      <c r="CT122" s="60">
        <v>180.17</v>
      </c>
      <c r="CU122" s="51" t="s">
        <v>7</v>
      </c>
      <c r="CV122" s="60">
        <v>1171.8800000000001</v>
      </c>
      <c r="CW122" s="51" t="s">
        <v>7</v>
      </c>
      <c r="CX122" s="60">
        <v>8103.68</v>
      </c>
      <c r="CY122" s="51" t="s">
        <v>7</v>
      </c>
    </row>
    <row r="123" spans="1:103" ht="14.25" x14ac:dyDescent="0.45">
      <c r="A123" s="55" t="s">
        <v>181</v>
      </c>
      <c r="B123" s="55" t="s">
        <v>249</v>
      </c>
      <c r="C123" s="54" t="str">
        <f>'Correspondance tables'!K29</f>
        <v>ISIC 41-43</v>
      </c>
      <c r="D123" s="54" t="str">
        <f>VLOOKUP(C123, 'Correspondance tables'!$O$3:$P$73, 2, FALSE)</f>
        <v>ISIC 41T43</v>
      </c>
      <c r="E123" s="57">
        <v>6.6</v>
      </c>
      <c r="F123" s="57">
        <v>0.88</v>
      </c>
      <c r="G123" s="57">
        <v>0.11</v>
      </c>
      <c r="H123" s="57">
        <v>1.1399999999999999</v>
      </c>
      <c r="I123" s="57">
        <v>5.92</v>
      </c>
      <c r="J123" s="57">
        <v>0.46</v>
      </c>
      <c r="K123" s="57">
        <v>2.66</v>
      </c>
      <c r="L123" s="57">
        <v>1.3</v>
      </c>
      <c r="M123" s="57">
        <v>0.67</v>
      </c>
      <c r="N123" s="57">
        <v>4.63</v>
      </c>
      <c r="O123" s="57">
        <v>10.6</v>
      </c>
      <c r="P123" s="57">
        <v>10.02</v>
      </c>
      <c r="Q123" s="57">
        <v>1.53</v>
      </c>
      <c r="R123" s="57">
        <v>2.67</v>
      </c>
      <c r="S123" s="57">
        <v>6.46</v>
      </c>
      <c r="T123" s="57">
        <v>57.06</v>
      </c>
      <c r="U123" s="57">
        <v>1.27</v>
      </c>
      <c r="V123" s="57">
        <v>1.81</v>
      </c>
      <c r="W123" s="57">
        <v>9.48</v>
      </c>
      <c r="X123" s="57">
        <v>2.91</v>
      </c>
      <c r="Y123" s="57">
        <v>1.21</v>
      </c>
      <c r="Z123" s="57">
        <v>0.77</v>
      </c>
      <c r="AA123" s="57">
        <v>16.21</v>
      </c>
      <c r="AB123" s="57">
        <v>30.59</v>
      </c>
      <c r="AC123" s="57">
        <v>1.44</v>
      </c>
      <c r="AD123" s="57">
        <v>9.0500000000000007</v>
      </c>
      <c r="AE123" s="57">
        <v>1624.76</v>
      </c>
      <c r="AF123" s="57">
        <v>2.98</v>
      </c>
      <c r="AG123" s="57">
        <v>15.56</v>
      </c>
      <c r="AH123" s="57">
        <v>15.39</v>
      </c>
      <c r="AI123" s="57">
        <v>15.84</v>
      </c>
      <c r="AJ123" s="57">
        <v>1.05</v>
      </c>
      <c r="AK123" s="57">
        <v>0.75</v>
      </c>
      <c r="AL123" s="57">
        <v>19.89</v>
      </c>
      <c r="AM123" s="57">
        <v>1.0900000000000001</v>
      </c>
      <c r="AN123" s="57">
        <v>10.210000000000001</v>
      </c>
      <c r="AO123" s="57">
        <v>0.77</v>
      </c>
      <c r="AP123" s="57">
        <v>0.7</v>
      </c>
      <c r="AQ123" s="56">
        <v>3</v>
      </c>
      <c r="AR123" s="57">
        <v>1.98</v>
      </c>
      <c r="AS123" s="57">
        <v>6.7</v>
      </c>
      <c r="AT123" s="57">
        <v>108.26</v>
      </c>
      <c r="AU123" s="57">
        <v>1.22</v>
      </c>
      <c r="AV123" s="57">
        <v>155.87</v>
      </c>
      <c r="AW123" s="57">
        <v>9.4</v>
      </c>
      <c r="AX123" s="57">
        <v>28.43</v>
      </c>
      <c r="AY123" s="57">
        <v>0.71</v>
      </c>
      <c r="AZ123" s="57">
        <v>0.44</v>
      </c>
      <c r="BA123" s="57">
        <v>2.4300000000000002</v>
      </c>
      <c r="BB123" s="57">
        <v>2.2599999999999998</v>
      </c>
      <c r="BC123" s="57">
        <v>1.02</v>
      </c>
      <c r="BD123" s="57">
        <v>4.16</v>
      </c>
      <c r="BE123" s="57">
        <v>5.86</v>
      </c>
      <c r="BF123" s="57">
        <v>153.54</v>
      </c>
      <c r="BG123" s="57">
        <v>11.05</v>
      </c>
      <c r="BH123" s="57">
        <v>11.86</v>
      </c>
      <c r="BI123" s="57">
        <v>2.78</v>
      </c>
      <c r="BJ123" s="57">
        <v>2.37</v>
      </c>
      <c r="BK123" s="57">
        <v>2.44</v>
      </c>
      <c r="BL123" s="57">
        <v>3.76</v>
      </c>
      <c r="BM123" s="57">
        <v>0.03</v>
      </c>
      <c r="BN123" s="57">
        <v>2.75</v>
      </c>
      <c r="BO123" s="56">
        <v>0</v>
      </c>
      <c r="BP123" s="59">
        <v>0</v>
      </c>
      <c r="BQ123" s="56" t="s">
        <v>7</v>
      </c>
      <c r="BR123" s="57">
        <v>2418.7199999999998</v>
      </c>
      <c r="BS123" s="56" t="s">
        <v>7</v>
      </c>
      <c r="BT123" s="57">
        <v>43.22</v>
      </c>
      <c r="BU123" s="56" t="s">
        <v>7</v>
      </c>
      <c r="BV123" s="56">
        <v>0</v>
      </c>
      <c r="BW123" s="56" t="s">
        <v>7</v>
      </c>
      <c r="BX123" s="57">
        <v>0.27</v>
      </c>
      <c r="BY123" s="56" t="s">
        <v>7</v>
      </c>
      <c r="BZ123" s="57">
        <v>43.49</v>
      </c>
      <c r="CA123" s="56" t="s">
        <v>7</v>
      </c>
      <c r="CB123" s="57">
        <v>812.82</v>
      </c>
      <c r="CC123" s="56" t="s">
        <v>7</v>
      </c>
      <c r="CD123" s="56">
        <v>0</v>
      </c>
      <c r="CE123" s="56" t="s">
        <v>7</v>
      </c>
      <c r="CF123" s="57">
        <v>14.97</v>
      </c>
      <c r="CG123" s="56" t="s">
        <v>7</v>
      </c>
      <c r="CH123" s="57">
        <v>14.97</v>
      </c>
      <c r="CI123" s="56" t="s">
        <v>7</v>
      </c>
      <c r="CJ123" s="57">
        <v>827.8</v>
      </c>
      <c r="CK123" s="56" t="s">
        <v>7</v>
      </c>
      <c r="CL123" s="56">
        <v>0</v>
      </c>
      <c r="CM123" s="56" t="s">
        <v>7</v>
      </c>
      <c r="CN123" s="56">
        <v>0</v>
      </c>
      <c r="CO123" s="56" t="s">
        <v>7</v>
      </c>
      <c r="CP123" s="56">
        <v>0</v>
      </c>
      <c r="CQ123" s="56" t="s">
        <v>7</v>
      </c>
      <c r="CR123" s="58">
        <v>1.58</v>
      </c>
      <c r="CS123" s="56" t="s">
        <v>7</v>
      </c>
      <c r="CT123" s="57">
        <v>1.58</v>
      </c>
      <c r="CU123" s="56" t="s">
        <v>7</v>
      </c>
      <c r="CV123" s="57">
        <v>872.87</v>
      </c>
      <c r="CW123" s="56" t="s">
        <v>7</v>
      </c>
      <c r="CX123" s="57">
        <v>3291.59</v>
      </c>
      <c r="CY123" s="56" t="s">
        <v>7</v>
      </c>
    </row>
    <row r="124" spans="1:103" ht="14.25" x14ac:dyDescent="0.45">
      <c r="A124" s="55" t="s">
        <v>181</v>
      </c>
      <c r="B124" s="55" t="s">
        <v>248</v>
      </c>
      <c r="C124" s="54" t="str">
        <f>'Correspondance tables'!K30</f>
        <v>ISIC 45</v>
      </c>
      <c r="D124" s="54" t="str">
        <f>VLOOKUP(C124, 'Correspondance tables'!$O$3:$P$73, 2, FALSE)</f>
        <v>ISIC 45T47</v>
      </c>
      <c r="E124" s="60">
        <v>13.61</v>
      </c>
      <c r="F124" s="60">
        <v>3.31</v>
      </c>
      <c r="G124" s="60">
        <v>0.03</v>
      </c>
      <c r="H124" s="60">
        <v>4.55</v>
      </c>
      <c r="I124" s="60">
        <v>37.36</v>
      </c>
      <c r="J124" s="60">
        <v>6.08</v>
      </c>
      <c r="K124" s="60">
        <v>12.15</v>
      </c>
      <c r="L124" s="60">
        <v>9.1199999999999992</v>
      </c>
      <c r="M124" s="60">
        <v>4.3099999999999996</v>
      </c>
      <c r="N124" s="60">
        <v>8.17</v>
      </c>
      <c r="O124" s="60">
        <v>19.59</v>
      </c>
      <c r="P124" s="60">
        <v>7.15</v>
      </c>
      <c r="Q124" s="60">
        <v>10.18</v>
      </c>
      <c r="R124" s="60">
        <v>22.85</v>
      </c>
      <c r="S124" s="60">
        <v>14.2</v>
      </c>
      <c r="T124" s="60">
        <v>25.46</v>
      </c>
      <c r="U124" s="60">
        <v>15.85</v>
      </c>
      <c r="V124" s="60">
        <v>14.84</v>
      </c>
      <c r="W124" s="60">
        <v>57.53</v>
      </c>
      <c r="X124" s="60">
        <v>395.88</v>
      </c>
      <c r="Y124" s="60">
        <v>4.16</v>
      </c>
      <c r="Z124" s="60">
        <v>12.27</v>
      </c>
      <c r="AA124" s="60">
        <v>6.58</v>
      </c>
      <c r="AB124" s="60">
        <v>21.66</v>
      </c>
      <c r="AC124" s="60">
        <v>3.23</v>
      </c>
      <c r="AD124" s="60">
        <v>50.15</v>
      </c>
      <c r="AE124" s="60">
        <v>100.5</v>
      </c>
      <c r="AF124" s="60">
        <v>359.36</v>
      </c>
      <c r="AG124" s="60">
        <v>97.06</v>
      </c>
      <c r="AH124" s="51">
        <v>133</v>
      </c>
      <c r="AI124" s="60">
        <v>184.36</v>
      </c>
      <c r="AJ124" s="60">
        <v>1.81</v>
      </c>
      <c r="AK124" s="60">
        <v>1.46</v>
      </c>
      <c r="AL124" s="60">
        <v>315.99</v>
      </c>
      <c r="AM124" s="60">
        <v>233.41</v>
      </c>
      <c r="AN124" s="60">
        <v>19.77</v>
      </c>
      <c r="AO124" s="60">
        <v>8.89</v>
      </c>
      <c r="AP124" s="60">
        <v>4.1500000000000004</v>
      </c>
      <c r="AQ124" s="60">
        <v>24.12</v>
      </c>
      <c r="AR124" s="60">
        <v>11.9</v>
      </c>
      <c r="AS124" s="60">
        <v>8.81</v>
      </c>
      <c r="AT124" s="60">
        <v>4.53</v>
      </c>
      <c r="AU124" s="60">
        <v>4.4400000000000004</v>
      </c>
      <c r="AV124" s="60">
        <v>4.5999999999999996</v>
      </c>
      <c r="AW124" s="60">
        <v>19.72</v>
      </c>
      <c r="AX124" s="60">
        <v>7.74</v>
      </c>
      <c r="AY124" s="60">
        <v>4.24</v>
      </c>
      <c r="AZ124" s="60">
        <v>2.83</v>
      </c>
      <c r="BA124" s="60">
        <v>7.93</v>
      </c>
      <c r="BB124" s="60">
        <v>64.55</v>
      </c>
      <c r="BC124" s="60">
        <v>2.08</v>
      </c>
      <c r="BD124" s="60">
        <v>2.8</v>
      </c>
      <c r="BE124" s="60">
        <v>17.13</v>
      </c>
      <c r="BF124" s="60">
        <v>77.510000000000005</v>
      </c>
      <c r="BG124" s="60">
        <v>13.34</v>
      </c>
      <c r="BH124" s="60">
        <v>21.85</v>
      </c>
      <c r="BI124" s="60">
        <v>9.49</v>
      </c>
      <c r="BJ124" s="60">
        <v>9.02</v>
      </c>
      <c r="BK124" s="60">
        <v>5.03</v>
      </c>
      <c r="BL124" s="60">
        <v>4.21</v>
      </c>
      <c r="BM124" s="60">
        <v>0.69</v>
      </c>
      <c r="BN124" s="60">
        <v>3.18</v>
      </c>
      <c r="BO124" s="51">
        <v>0</v>
      </c>
      <c r="BP124" s="53">
        <v>0</v>
      </c>
      <c r="BQ124" s="51" t="s">
        <v>7</v>
      </c>
      <c r="BR124" s="60">
        <v>2571.77</v>
      </c>
      <c r="BS124" s="51" t="s">
        <v>7</v>
      </c>
      <c r="BT124" s="60">
        <v>1637.28</v>
      </c>
      <c r="BU124" s="51" t="s">
        <v>7</v>
      </c>
      <c r="BV124" s="51">
        <v>0</v>
      </c>
      <c r="BW124" s="51" t="s">
        <v>7</v>
      </c>
      <c r="BX124" s="60">
        <v>0.23</v>
      </c>
      <c r="BY124" s="51" t="s">
        <v>7</v>
      </c>
      <c r="BZ124" s="60">
        <v>1637.51</v>
      </c>
      <c r="CA124" s="51" t="s">
        <v>7</v>
      </c>
      <c r="CB124" s="60">
        <v>5.27</v>
      </c>
      <c r="CC124" s="51" t="s">
        <v>7</v>
      </c>
      <c r="CD124" s="51">
        <v>0</v>
      </c>
      <c r="CE124" s="51" t="s">
        <v>7</v>
      </c>
      <c r="CF124" s="60">
        <v>0.2</v>
      </c>
      <c r="CG124" s="51" t="s">
        <v>7</v>
      </c>
      <c r="CH124" s="60">
        <v>0.21</v>
      </c>
      <c r="CI124" s="51" t="s">
        <v>7</v>
      </c>
      <c r="CJ124" s="60">
        <v>5.48</v>
      </c>
      <c r="CK124" s="51" t="s">
        <v>7</v>
      </c>
      <c r="CL124" s="51">
        <v>0</v>
      </c>
      <c r="CM124" s="51" t="s">
        <v>7</v>
      </c>
      <c r="CN124" s="51">
        <v>0</v>
      </c>
      <c r="CO124" s="51" t="s">
        <v>7</v>
      </c>
      <c r="CP124" s="51">
        <v>0</v>
      </c>
      <c r="CQ124" s="51" t="s">
        <v>7</v>
      </c>
      <c r="CR124" s="61">
        <v>9.75</v>
      </c>
      <c r="CS124" s="51" t="s">
        <v>7</v>
      </c>
      <c r="CT124" s="60">
        <v>9.75</v>
      </c>
      <c r="CU124" s="51" t="s">
        <v>7</v>
      </c>
      <c r="CV124" s="60">
        <v>1652.74</v>
      </c>
      <c r="CW124" s="51" t="s">
        <v>7</v>
      </c>
      <c r="CX124" s="60">
        <v>4224.51</v>
      </c>
      <c r="CY124" s="51" t="s">
        <v>7</v>
      </c>
    </row>
    <row r="125" spans="1:103" ht="14.25" x14ac:dyDescent="0.45">
      <c r="A125" s="55" t="s">
        <v>181</v>
      </c>
      <c r="B125" s="55" t="s">
        <v>247</v>
      </c>
      <c r="C125" s="54" t="str">
        <f>'Correspondance tables'!K31</f>
        <v>ISIC 46</v>
      </c>
      <c r="D125" s="54" t="str">
        <f>VLOOKUP(C125, 'Correspondance tables'!$O$3:$P$73, 2, FALSE)</f>
        <v>ISIC 45T47</v>
      </c>
      <c r="E125" s="57">
        <v>417.12</v>
      </c>
      <c r="F125" s="57">
        <v>22.14</v>
      </c>
      <c r="G125" s="57">
        <v>8.26</v>
      </c>
      <c r="H125" s="57">
        <v>31.47</v>
      </c>
      <c r="I125" s="57">
        <v>1976.46</v>
      </c>
      <c r="J125" s="57">
        <v>320.72000000000003</v>
      </c>
      <c r="K125" s="57">
        <v>105.01</v>
      </c>
      <c r="L125" s="57">
        <v>82.27</v>
      </c>
      <c r="M125" s="57">
        <v>120.3</v>
      </c>
      <c r="N125" s="57">
        <v>106.86</v>
      </c>
      <c r="O125" s="57">
        <v>444.93</v>
      </c>
      <c r="P125" s="57">
        <v>1343.9</v>
      </c>
      <c r="Q125" s="57">
        <v>191.44</v>
      </c>
      <c r="R125" s="57">
        <v>158.49</v>
      </c>
      <c r="S125" s="57">
        <v>159.82</v>
      </c>
      <c r="T125" s="57">
        <v>253.05</v>
      </c>
      <c r="U125" s="57">
        <v>2292.92</v>
      </c>
      <c r="V125" s="57">
        <v>248.22</v>
      </c>
      <c r="W125" s="57">
        <v>530.88</v>
      </c>
      <c r="X125" s="57">
        <v>388.18</v>
      </c>
      <c r="Y125" s="57">
        <v>115.66</v>
      </c>
      <c r="Z125" s="57">
        <v>582.14</v>
      </c>
      <c r="AA125" s="57">
        <v>143.1</v>
      </c>
      <c r="AB125" s="57">
        <v>163.07</v>
      </c>
      <c r="AC125" s="57">
        <v>16.7</v>
      </c>
      <c r="AD125" s="57">
        <v>57.71</v>
      </c>
      <c r="AE125" s="57">
        <v>855.47</v>
      </c>
      <c r="AF125" s="57">
        <v>110.51</v>
      </c>
      <c r="AG125" s="57">
        <v>4497.57</v>
      </c>
      <c r="AH125" s="57">
        <v>830.13</v>
      </c>
      <c r="AI125" s="57">
        <v>78.400000000000006</v>
      </c>
      <c r="AJ125" s="57">
        <v>55.93</v>
      </c>
      <c r="AK125" s="57">
        <v>98.7</v>
      </c>
      <c r="AL125" s="57">
        <v>135.87</v>
      </c>
      <c r="AM125" s="57">
        <v>7.51</v>
      </c>
      <c r="AN125" s="57">
        <v>358.29</v>
      </c>
      <c r="AO125" s="57">
        <v>523.92999999999995</v>
      </c>
      <c r="AP125" s="57">
        <v>51.86</v>
      </c>
      <c r="AQ125" s="57">
        <v>105.71</v>
      </c>
      <c r="AR125" s="57">
        <v>2649.8</v>
      </c>
      <c r="AS125" s="57">
        <v>23.4</v>
      </c>
      <c r="AT125" s="57">
        <v>95.09</v>
      </c>
      <c r="AU125" s="57">
        <v>152.34</v>
      </c>
      <c r="AV125" s="57">
        <v>54.68</v>
      </c>
      <c r="AW125" s="57">
        <v>119.39</v>
      </c>
      <c r="AX125" s="57">
        <v>36.42</v>
      </c>
      <c r="AY125" s="57">
        <v>31.36</v>
      </c>
      <c r="AZ125" s="57">
        <v>174.58</v>
      </c>
      <c r="BA125" s="57">
        <v>20.52</v>
      </c>
      <c r="BB125" s="57">
        <v>87.91</v>
      </c>
      <c r="BC125" s="57">
        <v>7.06</v>
      </c>
      <c r="BD125" s="57">
        <v>60.99</v>
      </c>
      <c r="BE125" s="57">
        <v>121.15</v>
      </c>
      <c r="BF125" s="57">
        <v>73.11</v>
      </c>
      <c r="BG125" s="57">
        <v>109.02</v>
      </c>
      <c r="BH125" s="57">
        <v>228.07</v>
      </c>
      <c r="BI125" s="57">
        <v>26.53</v>
      </c>
      <c r="BJ125" s="57">
        <v>71.47</v>
      </c>
      <c r="BK125" s="57">
        <v>36.01</v>
      </c>
      <c r="BL125" s="57">
        <v>18.489999999999998</v>
      </c>
      <c r="BM125" s="57">
        <v>16.62</v>
      </c>
      <c r="BN125" s="57">
        <v>13.72</v>
      </c>
      <c r="BO125" s="56">
        <v>0</v>
      </c>
      <c r="BP125" s="59">
        <v>0</v>
      </c>
      <c r="BQ125" s="56" t="s">
        <v>7</v>
      </c>
      <c r="BR125" s="57">
        <v>22218.42</v>
      </c>
      <c r="BS125" s="56" t="s">
        <v>7</v>
      </c>
      <c r="BT125" s="57">
        <v>355.08</v>
      </c>
      <c r="BU125" s="56" t="s">
        <v>7</v>
      </c>
      <c r="BV125" s="56">
        <v>0</v>
      </c>
      <c r="BW125" s="56" t="s">
        <v>7</v>
      </c>
      <c r="BX125" s="57">
        <v>166.17</v>
      </c>
      <c r="BY125" s="56" t="s">
        <v>7</v>
      </c>
      <c r="BZ125" s="57">
        <v>521.25</v>
      </c>
      <c r="CA125" s="56" t="s">
        <v>7</v>
      </c>
      <c r="CB125" s="57">
        <v>1133.17</v>
      </c>
      <c r="CC125" s="56" t="s">
        <v>7</v>
      </c>
      <c r="CD125" s="56">
        <v>0</v>
      </c>
      <c r="CE125" s="56" t="s">
        <v>7</v>
      </c>
      <c r="CF125" s="57">
        <v>2873.88</v>
      </c>
      <c r="CG125" s="56" t="s">
        <v>7</v>
      </c>
      <c r="CH125" s="57">
        <v>2873.88</v>
      </c>
      <c r="CI125" s="56" t="s">
        <v>7</v>
      </c>
      <c r="CJ125" s="57">
        <v>4007.04</v>
      </c>
      <c r="CK125" s="56" t="s">
        <v>7</v>
      </c>
      <c r="CL125" s="56">
        <v>0</v>
      </c>
      <c r="CM125" s="56" t="s">
        <v>7</v>
      </c>
      <c r="CN125" s="56">
        <v>0</v>
      </c>
      <c r="CO125" s="56" t="s">
        <v>7</v>
      </c>
      <c r="CP125" s="56">
        <v>0</v>
      </c>
      <c r="CQ125" s="56" t="s">
        <v>7</v>
      </c>
      <c r="CR125" s="58">
        <v>57.63</v>
      </c>
      <c r="CS125" s="56" t="s">
        <v>7</v>
      </c>
      <c r="CT125" s="57">
        <v>57.63</v>
      </c>
      <c r="CU125" s="56" t="s">
        <v>7</v>
      </c>
      <c r="CV125" s="57">
        <v>4585.93</v>
      </c>
      <c r="CW125" s="56" t="s">
        <v>7</v>
      </c>
      <c r="CX125" s="57">
        <v>26804.35</v>
      </c>
      <c r="CY125" s="56" t="s">
        <v>7</v>
      </c>
    </row>
    <row r="126" spans="1:103" ht="14.25" x14ac:dyDescent="0.45">
      <c r="A126" s="55" t="s">
        <v>181</v>
      </c>
      <c r="B126" s="55" t="s">
        <v>246</v>
      </c>
      <c r="C126" s="54" t="str">
        <f>'Correspondance tables'!K32</f>
        <v>ISIC 47</v>
      </c>
      <c r="D126" s="54" t="str">
        <f>VLOOKUP(C126, 'Correspondance tables'!$O$3:$P$73, 2, FALSE)</f>
        <v>ISIC 45T47</v>
      </c>
      <c r="E126" s="51">
        <v>0</v>
      </c>
      <c r="F126" s="51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60">
        <v>75.150000000000006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5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>
        <v>0</v>
      </c>
      <c r="BJ126" s="51">
        <v>0</v>
      </c>
      <c r="BK126" s="51">
        <v>0</v>
      </c>
      <c r="BL126" s="51">
        <v>0</v>
      </c>
      <c r="BM126" s="51">
        <v>0</v>
      </c>
      <c r="BN126" s="51">
        <v>0</v>
      </c>
      <c r="BO126" s="51">
        <v>0</v>
      </c>
      <c r="BP126" s="53">
        <v>0</v>
      </c>
      <c r="BQ126" s="51" t="s">
        <v>7</v>
      </c>
      <c r="BR126" s="60">
        <v>75.150000000000006</v>
      </c>
      <c r="BS126" s="51" t="s">
        <v>7</v>
      </c>
      <c r="BT126" s="60">
        <v>0.16</v>
      </c>
      <c r="BU126" s="51" t="s">
        <v>7</v>
      </c>
      <c r="BV126" s="51">
        <v>0</v>
      </c>
      <c r="BW126" s="51" t="s">
        <v>7</v>
      </c>
      <c r="BX126" s="51">
        <v>0</v>
      </c>
      <c r="BY126" s="51" t="s">
        <v>7</v>
      </c>
      <c r="BZ126" s="60">
        <v>0.16</v>
      </c>
      <c r="CA126" s="51" t="s">
        <v>7</v>
      </c>
      <c r="CB126" s="51">
        <v>0</v>
      </c>
      <c r="CC126" s="51" t="s">
        <v>7</v>
      </c>
      <c r="CD126" s="51">
        <v>0</v>
      </c>
      <c r="CE126" s="51" t="s">
        <v>7</v>
      </c>
      <c r="CF126" s="51">
        <v>0</v>
      </c>
      <c r="CG126" s="51" t="s">
        <v>7</v>
      </c>
      <c r="CH126" s="51">
        <v>0</v>
      </c>
      <c r="CI126" s="51" t="s">
        <v>7</v>
      </c>
      <c r="CJ126" s="51">
        <v>0</v>
      </c>
      <c r="CK126" s="51" t="s">
        <v>7</v>
      </c>
      <c r="CL126" s="51">
        <v>0</v>
      </c>
      <c r="CM126" s="51" t="s">
        <v>7</v>
      </c>
      <c r="CN126" s="51">
        <v>0</v>
      </c>
      <c r="CO126" s="51" t="s">
        <v>7</v>
      </c>
      <c r="CP126" s="51">
        <v>0</v>
      </c>
      <c r="CQ126" s="51" t="s">
        <v>7</v>
      </c>
      <c r="CR126" s="52">
        <v>0</v>
      </c>
      <c r="CS126" s="51" t="s">
        <v>7</v>
      </c>
      <c r="CT126" s="51">
        <v>0</v>
      </c>
      <c r="CU126" s="51" t="s">
        <v>7</v>
      </c>
      <c r="CV126" s="60">
        <v>0.16</v>
      </c>
      <c r="CW126" s="51" t="s">
        <v>7</v>
      </c>
      <c r="CX126" s="60">
        <v>75.31</v>
      </c>
      <c r="CY126" s="51" t="s">
        <v>7</v>
      </c>
    </row>
    <row r="127" spans="1:103" ht="14.25" x14ac:dyDescent="0.45">
      <c r="A127" s="55" t="s">
        <v>181</v>
      </c>
      <c r="B127" s="55" t="s">
        <v>245</v>
      </c>
      <c r="C127" s="54" t="str">
        <f>'Correspondance tables'!K33</f>
        <v>ISIC 49</v>
      </c>
      <c r="D127" s="54" t="str">
        <f>VLOOKUP(C127, 'Correspondance tables'!$O$3:$P$73, 2, FALSE)</f>
        <v>ISIC 49T53</v>
      </c>
      <c r="E127" s="57">
        <v>84.57</v>
      </c>
      <c r="F127" s="57">
        <v>30.32</v>
      </c>
      <c r="G127" s="57">
        <v>3.37</v>
      </c>
      <c r="H127" s="57">
        <v>95.52</v>
      </c>
      <c r="I127" s="57">
        <v>420.49</v>
      </c>
      <c r="J127" s="57">
        <v>56.34</v>
      </c>
      <c r="K127" s="57">
        <v>78.95</v>
      </c>
      <c r="L127" s="57">
        <v>129.63999999999999</v>
      </c>
      <c r="M127" s="57">
        <v>17.96</v>
      </c>
      <c r="N127" s="57">
        <v>108.52</v>
      </c>
      <c r="O127" s="57">
        <v>197.55</v>
      </c>
      <c r="P127" s="57">
        <v>40.299999999999997</v>
      </c>
      <c r="Q127" s="57">
        <v>79.930000000000007</v>
      </c>
      <c r="R127" s="57">
        <v>130.25</v>
      </c>
      <c r="S127" s="57">
        <v>138.65</v>
      </c>
      <c r="T127" s="57">
        <v>88.09</v>
      </c>
      <c r="U127" s="57">
        <v>70.319999999999993</v>
      </c>
      <c r="V127" s="57">
        <v>62.78</v>
      </c>
      <c r="W127" s="57">
        <v>125.53</v>
      </c>
      <c r="X127" s="57">
        <v>157.04</v>
      </c>
      <c r="Y127" s="57">
        <v>31.62</v>
      </c>
      <c r="Z127" s="57">
        <v>59.24</v>
      </c>
      <c r="AA127" s="57">
        <v>31.82</v>
      </c>
      <c r="AB127" s="57">
        <v>170.14</v>
      </c>
      <c r="AC127" s="57">
        <v>4.2699999999999996</v>
      </c>
      <c r="AD127" s="57">
        <v>49.77</v>
      </c>
      <c r="AE127" s="57">
        <v>346.38</v>
      </c>
      <c r="AF127" s="57">
        <v>108.1</v>
      </c>
      <c r="AG127" s="57">
        <v>1439.37</v>
      </c>
      <c r="AH127" s="57">
        <v>375.02</v>
      </c>
      <c r="AI127" s="57">
        <v>1569.28</v>
      </c>
      <c r="AJ127" s="57">
        <v>27.89</v>
      </c>
      <c r="AK127" s="57">
        <v>39.74</v>
      </c>
      <c r="AL127" s="57">
        <v>1535.13</v>
      </c>
      <c r="AM127" s="57">
        <v>48.87</v>
      </c>
      <c r="AN127" s="57">
        <v>83.66</v>
      </c>
      <c r="AO127" s="57">
        <v>35.33</v>
      </c>
      <c r="AP127" s="57">
        <v>23.68</v>
      </c>
      <c r="AQ127" s="57">
        <v>24.63</v>
      </c>
      <c r="AR127" s="57">
        <v>68.56</v>
      </c>
      <c r="AS127" s="57">
        <v>20.21</v>
      </c>
      <c r="AT127" s="57">
        <v>12.32</v>
      </c>
      <c r="AU127" s="57">
        <v>8.82</v>
      </c>
      <c r="AV127" s="57">
        <v>16.77</v>
      </c>
      <c r="AW127" s="57">
        <v>45.54</v>
      </c>
      <c r="AX127" s="57">
        <v>17.5</v>
      </c>
      <c r="AY127" s="57">
        <v>20.23</v>
      </c>
      <c r="AZ127" s="57">
        <v>9.65</v>
      </c>
      <c r="BA127" s="57">
        <v>10.63</v>
      </c>
      <c r="BB127" s="57">
        <v>34.97</v>
      </c>
      <c r="BC127" s="57">
        <v>5.7</v>
      </c>
      <c r="BD127" s="57">
        <v>38.590000000000003</v>
      </c>
      <c r="BE127" s="57">
        <v>24.33</v>
      </c>
      <c r="BF127" s="57">
        <v>160.88999999999999</v>
      </c>
      <c r="BG127" s="57">
        <v>47.22</v>
      </c>
      <c r="BH127" s="57">
        <v>55.84</v>
      </c>
      <c r="BI127" s="57">
        <v>18.11</v>
      </c>
      <c r="BJ127" s="57">
        <v>11.35</v>
      </c>
      <c r="BK127" s="57">
        <v>12.89</v>
      </c>
      <c r="BL127" s="57">
        <v>21.22</v>
      </c>
      <c r="BM127" s="57">
        <v>6.32</v>
      </c>
      <c r="BN127" s="57">
        <v>14.42</v>
      </c>
      <c r="BO127" s="56">
        <v>0</v>
      </c>
      <c r="BP127" s="59">
        <v>0</v>
      </c>
      <c r="BQ127" s="56" t="s">
        <v>7</v>
      </c>
      <c r="BR127" s="57">
        <v>8802.2000000000007</v>
      </c>
      <c r="BS127" s="56" t="s">
        <v>7</v>
      </c>
      <c r="BT127" s="57">
        <v>1825.24</v>
      </c>
      <c r="BU127" s="56" t="s">
        <v>7</v>
      </c>
      <c r="BV127" s="56">
        <v>0</v>
      </c>
      <c r="BW127" s="56" t="s">
        <v>7</v>
      </c>
      <c r="BX127" s="57">
        <v>146.97999999999999</v>
      </c>
      <c r="BY127" s="56" t="s">
        <v>7</v>
      </c>
      <c r="BZ127" s="57">
        <v>1972.23</v>
      </c>
      <c r="CA127" s="56" t="s">
        <v>7</v>
      </c>
      <c r="CB127" s="57">
        <v>85.77</v>
      </c>
      <c r="CC127" s="56" t="s">
        <v>7</v>
      </c>
      <c r="CD127" s="57">
        <v>0.18</v>
      </c>
      <c r="CE127" s="56" t="s">
        <v>7</v>
      </c>
      <c r="CF127" s="57">
        <v>0.8</v>
      </c>
      <c r="CG127" s="56" t="s">
        <v>7</v>
      </c>
      <c r="CH127" s="57">
        <v>0.99</v>
      </c>
      <c r="CI127" s="56" t="s">
        <v>7</v>
      </c>
      <c r="CJ127" s="57">
        <v>86.76</v>
      </c>
      <c r="CK127" s="56" t="s">
        <v>7</v>
      </c>
      <c r="CL127" s="56">
        <v>0</v>
      </c>
      <c r="CM127" s="56" t="s">
        <v>7</v>
      </c>
      <c r="CN127" s="56">
        <v>0</v>
      </c>
      <c r="CO127" s="56" t="s">
        <v>7</v>
      </c>
      <c r="CP127" s="56">
        <v>0</v>
      </c>
      <c r="CQ127" s="56" t="s">
        <v>7</v>
      </c>
      <c r="CR127" s="58">
        <v>191.35</v>
      </c>
      <c r="CS127" s="56" t="s">
        <v>7</v>
      </c>
      <c r="CT127" s="57">
        <v>191.35</v>
      </c>
      <c r="CU127" s="56" t="s">
        <v>7</v>
      </c>
      <c r="CV127" s="57">
        <v>2250.33</v>
      </c>
      <c r="CW127" s="56" t="s">
        <v>7</v>
      </c>
      <c r="CX127" s="57">
        <v>11052.53</v>
      </c>
      <c r="CY127" s="56" t="s">
        <v>7</v>
      </c>
    </row>
    <row r="128" spans="1:103" ht="14.25" x14ac:dyDescent="0.45">
      <c r="A128" s="55" t="s">
        <v>181</v>
      </c>
      <c r="B128" s="55" t="s">
        <v>244</v>
      </c>
      <c r="C128" s="54" t="str">
        <f>'Correspondance tables'!K34</f>
        <v>ISIC 50</v>
      </c>
      <c r="D128" s="54" t="str">
        <f>VLOOKUP(C128, 'Correspondance tables'!$O$3:$P$73, 2, FALSE)</f>
        <v>ISIC 49T53</v>
      </c>
      <c r="E128" s="60">
        <v>2.87</v>
      </c>
      <c r="F128" s="60">
        <v>28.5</v>
      </c>
      <c r="G128" s="60">
        <v>8.06</v>
      </c>
      <c r="H128" s="60">
        <v>64.22</v>
      </c>
      <c r="I128" s="60">
        <v>123.01</v>
      </c>
      <c r="J128" s="51">
        <v>10</v>
      </c>
      <c r="K128" s="60">
        <v>29.23</v>
      </c>
      <c r="L128" s="60">
        <v>42.65</v>
      </c>
      <c r="M128" s="60">
        <v>7.85</v>
      </c>
      <c r="N128" s="60">
        <v>111.83</v>
      </c>
      <c r="O128" s="51">
        <v>127</v>
      </c>
      <c r="P128" s="60">
        <v>4.47</v>
      </c>
      <c r="Q128" s="60">
        <v>31.56</v>
      </c>
      <c r="R128" s="60">
        <v>56.39</v>
      </c>
      <c r="S128" s="60">
        <v>155.5</v>
      </c>
      <c r="T128" s="60">
        <v>67.13</v>
      </c>
      <c r="U128" s="60">
        <v>33.700000000000003</v>
      </c>
      <c r="V128" s="60">
        <v>24.02</v>
      </c>
      <c r="W128" s="60">
        <v>46.57</v>
      </c>
      <c r="X128" s="60">
        <v>60.76</v>
      </c>
      <c r="Y128" s="60">
        <v>9.11</v>
      </c>
      <c r="Z128" s="60">
        <v>16.23</v>
      </c>
      <c r="AA128" s="60">
        <v>11.49</v>
      </c>
      <c r="AB128" s="60">
        <v>45.2</v>
      </c>
      <c r="AC128" s="60">
        <v>0.1</v>
      </c>
      <c r="AD128" s="60">
        <v>15.94</v>
      </c>
      <c r="AE128" s="60">
        <v>48.11</v>
      </c>
      <c r="AF128" s="60">
        <v>171.21</v>
      </c>
      <c r="AG128" s="60">
        <v>1196.3699999999999</v>
      </c>
      <c r="AH128" s="60">
        <v>24.87</v>
      </c>
      <c r="AI128" s="60">
        <v>137.62</v>
      </c>
      <c r="AJ128" s="60">
        <v>4387.63</v>
      </c>
      <c r="AK128" s="60">
        <v>5.24</v>
      </c>
      <c r="AL128" s="60">
        <v>396.03</v>
      </c>
      <c r="AM128" s="60">
        <v>7.28</v>
      </c>
      <c r="AN128" s="60">
        <v>3.6</v>
      </c>
      <c r="AO128" s="60">
        <v>11.53</v>
      </c>
      <c r="AP128" s="60">
        <v>0.32</v>
      </c>
      <c r="AQ128" s="60">
        <v>3.58</v>
      </c>
      <c r="AR128" s="60">
        <v>4.5199999999999996</v>
      </c>
      <c r="AS128" s="60">
        <v>0.72</v>
      </c>
      <c r="AT128" s="60">
        <v>0.09</v>
      </c>
      <c r="AU128" s="60">
        <v>1.34</v>
      </c>
      <c r="AV128" s="60">
        <v>1.07</v>
      </c>
      <c r="AW128" s="60">
        <v>3.03</v>
      </c>
      <c r="AX128" s="60">
        <v>1.9</v>
      </c>
      <c r="AY128" s="60">
        <v>0.77</v>
      </c>
      <c r="AZ128" s="60">
        <v>2.23</v>
      </c>
      <c r="BA128" s="60">
        <v>0.91</v>
      </c>
      <c r="BB128" s="60">
        <v>9.41</v>
      </c>
      <c r="BC128" s="60">
        <v>0.5</v>
      </c>
      <c r="BD128" s="60">
        <v>25.15</v>
      </c>
      <c r="BE128" s="60">
        <v>3.71</v>
      </c>
      <c r="BF128" s="60">
        <v>4.6399999999999997</v>
      </c>
      <c r="BG128" s="60">
        <v>3.77</v>
      </c>
      <c r="BH128" s="60">
        <v>1.81</v>
      </c>
      <c r="BI128" s="60">
        <v>2.09</v>
      </c>
      <c r="BJ128" s="60">
        <v>0.54</v>
      </c>
      <c r="BK128" s="60">
        <v>0.44</v>
      </c>
      <c r="BL128" s="60">
        <v>2.5099999999999998</v>
      </c>
      <c r="BM128" s="60">
        <v>0.15</v>
      </c>
      <c r="BN128" s="60">
        <v>0.33</v>
      </c>
      <c r="BO128" s="51">
        <v>0</v>
      </c>
      <c r="BP128" s="53">
        <v>0</v>
      </c>
      <c r="BQ128" s="51" t="s">
        <v>7</v>
      </c>
      <c r="BR128" s="60">
        <v>7598.39</v>
      </c>
      <c r="BS128" s="51" t="s">
        <v>7</v>
      </c>
      <c r="BT128" s="60">
        <v>804.67</v>
      </c>
      <c r="BU128" s="51" t="s">
        <v>7</v>
      </c>
      <c r="BV128" s="51">
        <v>0</v>
      </c>
      <c r="BW128" s="51" t="s">
        <v>7</v>
      </c>
      <c r="BX128" s="60">
        <v>1.38</v>
      </c>
      <c r="BY128" s="51" t="s">
        <v>7</v>
      </c>
      <c r="BZ128" s="60">
        <v>806.05</v>
      </c>
      <c r="CA128" s="51" t="s">
        <v>7</v>
      </c>
      <c r="CB128" s="60">
        <v>3.36</v>
      </c>
      <c r="CC128" s="51" t="s">
        <v>7</v>
      </c>
      <c r="CD128" s="51">
        <v>0</v>
      </c>
      <c r="CE128" s="51" t="s">
        <v>7</v>
      </c>
      <c r="CF128" s="60">
        <v>0.24</v>
      </c>
      <c r="CG128" s="51" t="s">
        <v>7</v>
      </c>
      <c r="CH128" s="60">
        <v>0.25</v>
      </c>
      <c r="CI128" s="51" t="s">
        <v>7</v>
      </c>
      <c r="CJ128" s="60">
        <v>3.61</v>
      </c>
      <c r="CK128" s="51" t="s">
        <v>7</v>
      </c>
      <c r="CL128" s="51">
        <v>0</v>
      </c>
      <c r="CM128" s="51" t="s">
        <v>7</v>
      </c>
      <c r="CN128" s="51">
        <v>0</v>
      </c>
      <c r="CO128" s="51" t="s">
        <v>7</v>
      </c>
      <c r="CP128" s="51">
        <v>0</v>
      </c>
      <c r="CQ128" s="51" t="s">
        <v>7</v>
      </c>
      <c r="CR128" s="61">
        <v>870.55</v>
      </c>
      <c r="CS128" s="51" t="s">
        <v>7</v>
      </c>
      <c r="CT128" s="60">
        <v>870.55</v>
      </c>
      <c r="CU128" s="51" t="s">
        <v>7</v>
      </c>
      <c r="CV128" s="60">
        <v>1680.21</v>
      </c>
      <c r="CW128" s="51" t="s">
        <v>7</v>
      </c>
      <c r="CX128" s="60">
        <v>9278.6</v>
      </c>
      <c r="CY128" s="51" t="s">
        <v>7</v>
      </c>
    </row>
    <row r="129" spans="1:103" ht="14.25" x14ac:dyDescent="0.45">
      <c r="A129" s="55" t="s">
        <v>181</v>
      </c>
      <c r="B129" s="55" t="s">
        <v>243</v>
      </c>
      <c r="C129" s="54" t="str">
        <f>'Correspondance tables'!K35</f>
        <v>ISIC 51</v>
      </c>
      <c r="D129" s="54" t="str">
        <f>VLOOKUP(C129, 'Correspondance tables'!$O$3:$P$73, 2, FALSE)</f>
        <v>ISIC 49T53</v>
      </c>
      <c r="E129" s="57">
        <v>12.32</v>
      </c>
      <c r="F129" s="57">
        <v>5.99</v>
      </c>
      <c r="G129" s="57">
        <v>2.16</v>
      </c>
      <c r="H129" s="57">
        <v>18.91</v>
      </c>
      <c r="I129" s="57">
        <v>133.11000000000001</v>
      </c>
      <c r="J129" s="57">
        <v>20.7</v>
      </c>
      <c r="K129" s="57">
        <v>8.02</v>
      </c>
      <c r="L129" s="57">
        <v>16.100000000000001</v>
      </c>
      <c r="M129" s="57">
        <v>6.95</v>
      </c>
      <c r="N129" s="57">
        <v>17.09</v>
      </c>
      <c r="O129" s="57">
        <v>62.13</v>
      </c>
      <c r="P129" s="57">
        <v>54.38</v>
      </c>
      <c r="Q129" s="57">
        <v>26.19</v>
      </c>
      <c r="R129" s="57">
        <v>31.91</v>
      </c>
      <c r="S129" s="57">
        <v>24.76</v>
      </c>
      <c r="T129" s="57">
        <v>39.21</v>
      </c>
      <c r="U129" s="57">
        <v>74.319999999999993</v>
      </c>
      <c r="V129" s="57">
        <v>40.4</v>
      </c>
      <c r="W129" s="57">
        <v>104.26</v>
      </c>
      <c r="X129" s="57">
        <v>50.41</v>
      </c>
      <c r="Y129" s="57">
        <v>30.77</v>
      </c>
      <c r="Z129" s="57">
        <v>42.2</v>
      </c>
      <c r="AA129" s="57">
        <v>25.89</v>
      </c>
      <c r="AB129" s="57">
        <v>83.27</v>
      </c>
      <c r="AC129" s="57">
        <v>2.34</v>
      </c>
      <c r="AD129" s="57">
        <v>21.41</v>
      </c>
      <c r="AE129" s="57">
        <v>95.57</v>
      </c>
      <c r="AF129" s="57">
        <v>49.49</v>
      </c>
      <c r="AG129" s="57">
        <v>394.85</v>
      </c>
      <c r="AH129" s="57">
        <v>175.47</v>
      </c>
      <c r="AI129" s="57">
        <v>129.18</v>
      </c>
      <c r="AJ129" s="57">
        <v>29.33</v>
      </c>
      <c r="AK129" s="57">
        <v>1045.92</v>
      </c>
      <c r="AL129" s="57">
        <v>480.23</v>
      </c>
      <c r="AM129" s="57">
        <v>120.35</v>
      </c>
      <c r="AN129" s="57">
        <v>57.34</v>
      </c>
      <c r="AO129" s="57">
        <v>28.67</v>
      </c>
      <c r="AP129" s="57">
        <v>25.68</v>
      </c>
      <c r="AQ129" s="57">
        <v>41.05</v>
      </c>
      <c r="AR129" s="57">
        <v>98.42</v>
      </c>
      <c r="AS129" s="57">
        <v>171.49</v>
      </c>
      <c r="AT129" s="57">
        <v>88.1</v>
      </c>
      <c r="AU129" s="57">
        <v>141.57</v>
      </c>
      <c r="AV129" s="57">
        <v>28.99</v>
      </c>
      <c r="AW129" s="57">
        <v>242.34</v>
      </c>
      <c r="AX129" s="57">
        <v>121.64</v>
      </c>
      <c r="AY129" s="57">
        <v>75.739999999999995</v>
      </c>
      <c r="AZ129" s="57">
        <v>35.32</v>
      </c>
      <c r="BA129" s="57">
        <v>35.72</v>
      </c>
      <c r="BB129" s="57">
        <v>94.11</v>
      </c>
      <c r="BC129" s="57">
        <v>27.02</v>
      </c>
      <c r="BD129" s="57">
        <v>1162.02</v>
      </c>
      <c r="BE129" s="57">
        <v>83.47</v>
      </c>
      <c r="BF129" s="57">
        <v>298.29000000000002</v>
      </c>
      <c r="BG129" s="57">
        <v>103.2</v>
      </c>
      <c r="BH129" s="57">
        <v>82.83</v>
      </c>
      <c r="BI129" s="57">
        <v>41.34</v>
      </c>
      <c r="BJ129" s="57">
        <v>47.74</v>
      </c>
      <c r="BK129" s="57">
        <v>34.72</v>
      </c>
      <c r="BL129" s="57">
        <v>95.86</v>
      </c>
      <c r="BM129" s="57">
        <v>3.82</v>
      </c>
      <c r="BN129" s="57">
        <v>11.63</v>
      </c>
      <c r="BO129" s="56">
        <v>0</v>
      </c>
      <c r="BP129" s="59">
        <v>0</v>
      </c>
      <c r="BQ129" s="56" t="s">
        <v>7</v>
      </c>
      <c r="BR129" s="57">
        <v>6753.73</v>
      </c>
      <c r="BS129" s="56" t="s">
        <v>7</v>
      </c>
      <c r="BT129" s="57">
        <v>11892.22</v>
      </c>
      <c r="BU129" s="56" t="s">
        <v>7</v>
      </c>
      <c r="BV129" s="56">
        <v>0</v>
      </c>
      <c r="BW129" s="56" t="s">
        <v>7</v>
      </c>
      <c r="BX129" s="57">
        <v>3.98</v>
      </c>
      <c r="BY129" s="56" t="s">
        <v>7</v>
      </c>
      <c r="BZ129" s="57">
        <v>11896.2</v>
      </c>
      <c r="CA129" s="56" t="s">
        <v>7</v>
      </c>
      <c r="CB129" s="57">
        <v>2.93</v>
      </c>
      <c r="CC129" s="56" t="s">
        <v>7</v>
      </c>
      <c r="CD129" s="57">
        <v>7.0000000000000007E-2</v>
      </c>
      <c r="CE129" s="56" t="s">
        <v>7</v>
      </c>
      <c r="CF129" s="57">
        <v>0.02</v>
      </c>
      <c r="CG129" s="56" t="s">
        <v>7</v>
      </c>
      <c r="CH129" s="57">
        <v>0.09</v>
      </c>
      <c r="CI129" s="56" t="s">
        <v>7</v>
      </c>
      <c r="CJ129" s="57">
        <v>3.01</v>
      </c>
      <c r="CK129" s="56" t="s">
        <v>7</v>
      </c>
      <c r="CL129" s="56">
        <v>0</v>
      </c>
      <c r="CM129" s="56" t="s">
        <v>7</v>
      </c>
      <c r="CN129" s="56">
        <v>0</v>
      </c>
      <c r="CO129" s="56" t="s">
        <v>7</v>
      </c>
      <c r="CP129" s="56">
        <v>0</v>
      </c>
      <c r="CQ129" s="56" t="s">
        <v>7</v>
      </c>
      <c r="CR129" s="58">
        <v>129.69999999999999</v>
      </c>
      <c r="CS129" s="56" t="s">
        <v>7</v>
      </c>
      <c r="CT129" s="57">
        <v>129.69999999999999</v>
      </c>
      <c r="CU129" s="56" t="s">
        <v>7</v>
      </c>
      <c r="CV129" s="57">
        <v>12028.92</v>
      </c>
      <c r="CW129" s="56" t="s">
        <v>7</v>
      </c>
      <c r="CX129" s="57">
        <v>18782.64</v>
      </c>
      <c r="CY129" s="56" t="s">
        <v>7</v>
      </c>
    </row>
    <row r="130" spans="1:103" ht="14.25" x14ac:dyDescent="0.45">
      <c r="A130" s="55" t="s">
        <v>181</v>
      </c>
      <c r="B130" s="55" t="s">
        <v>242</v>
      </c>
      <c r="C130" s="54" t="str">
        <f>'Correspondance tables'!K36</f>
        <v>ISIC 52</v>
      </c>
      <c r="D130" s="54" t="str">
        <f>VLOOKUP(C130, 'Correspondance tables'!$O$3:$P$73, 2, FALSE)</f>
        <v>ISIC 49T53</v>
      </c>
      <c r="E130" s="60">
        <v>27.04</v>
      </c>
      <c r="F130" s="60">
        <v>2.89</v>
      </c>
      <c r="G130" s="60">
        <v>12.29</v>
      </c>
      <c r="H130" s="60">
        <v>28.47</v>
      </c>
      <c r="I130" s="60">
        <v>281.37</v>
      </c>
      <c r="J130" s="60">
        <v>54.24</v>
      </c>
      <c r="K130" s="60">
        <v>27.79</v>
      </c>
      <c r="L130" s="60">
        <v>42.7</v>
      </c>
      <c r="M130" s="60">
        <v>15.54</v>
      </c>
      <c r="N130" s="60">
        <v>109.26</v>
      </c>
      <c r="O130" s="60">
        <v>177.47</v>
      </c>
      <c r="P130" s="60">
        <v>38.479999999999997</v>
      </c>
      <c r="Q130" s="60">
        <v>48.3</v>
      </c>
      <c r="R130" s="60">
        <v>64.69</v>
      </c>
      <c r="S130" s="60">
        <v>99.91</v>
      </c>
      <c r="T130" s="60">
        <v>79.89</v>
      </c>
      <c r="U130" s="60">
        <v>37.840000000000003</v>
      </c>
      <c r="V130" s="60">
        <v>33.380000000000003</v>
      </c>
      <c r="W130" s="60">
        <v>83.82</v>
      </c>
      <c r="X130" s="60">
        <v>98.28</v>
      </c>
      <c r="Y130" s="60">
        <v>35.380000000000003</v>
      </c>
      <c r="Z130" s="60">
        <v>18.41</v>
      </c>
      <c r="AA130" s="60">
        <v>29.15</v>
      </c>
      <c r="AB130" s="60">
        <v>84.2</v>
      </c>
      <c r="AC130" s="60">
        <v>7.92</v>
      </c>
      <c r="AD130" s="60">
        <v>33.049999999999997</v>
      </c>
      <c r="AE130" s="60">
        <v>236.6</v>
      </c>
      <c r="AF130" s="60">
        <v>247.71</v>
      </c>
      <c r="AG130" s="60">
        <v>2246.59</v>
      </c>
      <c r="AH130" s="60">
        <v>685.94</v>
      </c>
      <c r="AI130" s="60">
        <v>1773.36</v>
      </c>
      <c r="AJ130" s="60">
        <v>17973.71</v>
      </c>
      <c r="AK130" s="60">
        <v>3036.24</v>
      </c>
      <c r="AL130" s="60">
        <v>5695.97</v>
      </c>
      <c r="AM130" s="60">
        <v>1464.12</v>
      </c>
      <c r="AN130" s="60">
        <v>82.06</v>
      </c>
      <c r="AO130" s="60">
        <v>64.709999999999994</v>
      </c>
      <c r="AP130" s="60">
        <v>15.61</v>
      </c>
      <c r="AQ130" s="60">
        <v>124.12</v>
      </c>
      <c r="AR130" s="60">
        <v>83.09</v>
      </c>
      <c r="AS130" s="60">
        <v>5.37</v>
      </c>
      <c r="AT130" s="60">
        <v>5.36</v>
      </c>
      <c r="AU130" s="60">
        <v>2.7</v>
      </c>
      <c r="AV130" s="60">
        <v>38.85</v>
      </c>
      <c r="AW130" s="60">
        <v>95.72</v>
      </c>
      <c r="AX130" s="60">
        <v>46.9</v>
      </c>
      <c r="AY130" s="60">
        <v>16.97</v>
      </c>
      <c r="AZ130" s="60">
        <v>14.42</v>
      </c>
      <c r="BA130" s="60">
        <v>18.13</v>
      </c>
      <c r="BB130" s="60">
        <v>101.56</v>
      </c>
      <c r="BC130" s="60">
        <v>8.6199999999999992</v>
      </c>
      <c r="BD130" s="60">
        <v>75.209999999999994</v>
      </c>
      <c r="BE130" s="60">
        <v>86.05</v>
      </c>
      <c r="BF130" s="60">
        <v>83.95</v>
      </c>
      <c r="BG130" s="60">
        <v>15.5</v>
      </c>
      <c r="BH130" s="60">
        <v>18.239999999999998</v>
      </c>
      <c r="BI130" s="60">
        <v>3.94</v>
      </c>
      <c r="BJ130" s="60">
        <v>18.170000000000002</v>
      </c>
      <c r="BK130" s="60">
        <v>12.63</v>
      </c>
      <c r="BL130" s="60">
        <v>2.25</v>
      </c>
      <c r="BM130" s="60">
        <v>5.95</v>
      </c>
      <c r="BN130" s="60">
        <v>4.6900000000000004</v>
      </c>
      <c r="BO130" s="51">
        <v>0</v>
      </c>
      <c r="BP130" s="53">
        <v>0</v>
      </c>
      <c r="BQ130" s="51" t="s">
        <v>7</v>
      </c>
      <c r="BR130" s="60">
        <v>35982.800000000003</v>
      </c>
      <c r="BS130" s="51" t="s">
        <v>7</v>
      </c>
      <c r="BT130" s="60">
        <v>462.47</v>
      </c>
      <c r="BU130" s="51" t="s">
        <v>7</v>
      </c>
      <c r="BV130" s="51">
        <v>0</v>
      </c>
      <c r="BW130" s="51" t="s">
        <v>7</v>
      </c>
      <c r="BX130" s="60">
        <v>6.18</v>
      </c>
      <c r="BY130" s="51" t="s">
        <v>7</v>
      </c>
      <c r="BZ130" s="60">
        <v>468.65</v>
      </c>
      <c r="CA130" s="51" t="s">
        <v>7</v>
      </c>
      <c r="CB130" s="60">
        <v>25.12</v>
      </c>
      <c r="CC130" s="51" t="s">
        <v>7</v>
      </c>
      <c r="CD130" s="60">
        <v>0.1</v>
      </c>
      <c r="CE130" s="51" t="s">
        <v>7</v>
      </c>
      <c r="CF130" s="60">
        <v>0.66</v>
      </c>
      <c r="CG130" s="51" t="s">
        <v>7</v>
      </c>
      <c r="CH130" s="60">
        <v>0.75</v>
      </c>
      <c r="CI130" s="51" t="s">
        <v>7</v>
      </c>
      <c r="CJ130" s="60">
        <v>25.87</v>
      </c>
      <c r="CK130" s="51" t="s">
        <v>7</v>
      </c>
      <c r="CL130" s="51">
        <v>0</v>
      </c>
      <c r="CM130" s="51" t="s">
        <v>7</v>
      </c>
      <c r="CN130" s="51">
        <v>0</v>
      </c>
      <c r="CO130" s="51" t="s">
        <v>7</v>
      </c>
      <c r="CP130" s="51">
        <v>0</v>
      </c>
      <c r="CQ130" s="51" t="s">
        <v>7</v>
      </c>
      <c r="CR130" s="61">
        <v>151.04</v>
      </c>
      <c r="CS130" s="51" t="s">
        <v>7</v>
      </c>
      <c r="CT130" s="60">
        <v>151.04</v>
      </c>
      <c r="CU130" s="51" t="s">
        <v>7</v>
      </c>
      <c r="CV130" s="60">
        <v>645.57000000000005</v>
      </c>
      <c r="CW130" s="51" t="s">
        <v>7</v>
      </c>
      <c r="CX130" s="60">
        <v>36628.36</v>
      </c>
      <c r="CY130" s="51" t="s">
        <v>7</v>
      </c>
    </row>
    <row r="131" spans="1:103" ht="14.25" x14ac:dyDescent="0.45">
      <c r="A131" s="55" t="s">
        <v>181</v>
      </c>
      <c r="B131" s="55" t="s">
        <v>241</v>
      </c>
      <c r="C131" s="54" t="str">
        <f>'Correspondance tables'!K37</f>
        <v>ISIC 53</v>
      </c>
      <c r="D131" s="54" t="str">
        <f>VLOOKUP(C131, 'Correspondance tables'!$O$3:$P$73, 2, FALSE)</f>
        <v>ISIC 49T53</v>
      </c>
      <c r="E131" s="57">
        <v>2.8</v>
      </c>
      <c r="F131" s="57">
        <v>0.94</v>
      </c>
      <c r="G131" s="57">
        <v>0.19</v>
      </c>
      <c r="H131" s="57">
        <v>0.43</v>
      </c>
      <c r="I131" s="57">
        <v>13.12</v>
      </c>
      <c r="J131" s="57">
        <v>2.35</v>
      </c>
      <c r="K131" s="57">
        <v>1.08</v>
      </c>
      <c r="L131" s="57">
        <v>1.35</v>
      </c>
      <c r="M131" s="57">
        <v>4.2699999999999996</v>
      </c>
      <c r="N131" s="57">
        <v>2.2400000000000002</v>
      </c>
      <c r="O131" s="57">
        <v>51.13</v>
      </c>
      <c r="P131" s="57">
        <v>5.59</v>
      </c>
      <c r="Q131" s="57">
        <v>3.44</v>
      </c>
      <c r="R131" s="57">
        <v>1.84</v>
      </c>
      <c r="S131" s="57">
        <v>1.1499999999999999</v>
      </c>
      <c r="T131" s="57">
        <v>3.24</v>
      </c>
      <c r="U131" s="57">
        <v>3.62</v>
      </c>
      <c r="V131" s="57">
        <v>2.4</v>
      </c>
      <c r="W131" s="57">
        <v>10.64</v>
      </c>
      <c r="X131" s="57">
        <v>4.7300000000000004</v>
      </c>
      <c r="Y131" s="57">
        <v>1.21</v>
      </c>
      <c r="Z131" s="57">
        <v>2.0699999999999998</v>
      </c>
      <c r="AA131" s="57">
        <v>1.77</v>
      </c>
      <c r="AB131" s="57">
        <v>25.25</v>
      </c>
      <c r="AC131" s="57">
        <v>3.64</v>
      </c>
      <c r="AD131" s="57">
        <v>11.08</v>
      </c>
      <c r="AE131" s="57">
        <v>19.43</v>
      </c>
      <c r="AF131" s="57">
        <v>10.130000000000001</v>
      </c>
      <c r="AG131" s="57">
        <v>126.35</v>
      </c>
      <c r="AH131" s="57">
        <v>101.95</v>
      </c>
      <c r="AI131" s="57">
        <v>11.84</v>
      </c>
      <c r="AJ131" s="57">
        <v>4.1100000000000003</v>
      </c>
      <c r="AK131" s="57">
        <v>10.5</v>
      </c>
      <c r="AL131" s="57">
        <v>115.89</v>
      </c>
      <c r="AM131" s="57">
        <v>784.95</v>
      </c>
      <c r="AN131" s="57">
        <v>16.21</v>
      </c>
      <c r="AO131" s="57">
        <v>33.57</v>
      </c>
      <c r="AP131" s="57">
        <v>9.34</v>
      </c>
      <c r="AQ131" s="57">
        <v>141.80000000000001</v>
      </c>
      <c r="AR131" s="57">
        <v>59.18</v>
      </c>
      <c r="AS131" s="57">
        <v>80.069999999999993</v>
      </c>
      <c r="AT131" s="57">
        <v>451.4</v>
      </c>
      <c r="AU131" s="57">
        <v>72.069999999999993</v>
      </c>
      <c r="AV131" s="57">
        <v>8.42</v>
      </c>
      <c r="AW131" s="57">
        <v>123.46</v>
      </c>
      <c r="AX131" s="57">
        <v>17.68</v>
      </c>
      <c r="AY131" s="57">
        <v>10.23</v>
      </c>
      <c r="AZ131" s="57">
        <v>8.61</v>
      </c>
      <c r="BA131" s="57">
        <v>9.44</v>
      </c>
      <c r="BB131" s="57">
        <v>15.27</v>
      </c>
      <c r="BC131" s="57">
        <v>8.15</v>
      </c>
      <c r="BD131" s="57">
        <v>4.9000000000000004</v>
      </c>
      <c r="BE131" s="57">
        <v>34.18</v>
      </c>
      <c r="BF131" s="57">
        <v>157.52000000000001</v>
      </c>
      <c r="BG131" s="57">
        <v>19.34</v>
      </c>
      <c r="BH131" s="57">
        <v>14.51</v>
      </c>
      <c r="BI131" s="57">
        <v>14.26</v>
      </c>
      <c r="BJ131" s="57">
        <v>10.53</v>
      </c>
      <c r="BK131" s="57">
        <v>11.85</v>
      </c>
      <c r="BL131" s="57">
        <v>14.97</v>
      </c>
      <c r="BM131" s="57">
        <v>0.61</v>
      </c>
      <c r="BN131" s="57">
        <v>5.5</v>
      </c>
      <c r="BO131" s="56">
        <v>0</v>
      </c>
      <c r="BP131" s="59">
        <v>0</v>
      </c>
      <c r="BQ131" s="56" t="s">
        <v>7</v>
      </c>
      <c r="BR131" s="57">
        <v>2699.78</v>
      </c>
      <c r="BS131" s="56" t="s">
        <v>7</v>
      </c>
      <c r="BT131" s="57">
        <v>285.77999999999997</v>
      </c>
      <c r="BU131" s="56" t="s">
        <v>7</v>
      </c>
      <c r="BV131" s="56">
        <v>0</v>
      </c>
      <c r="BW131" s="56" t="s">
        <v>7</v>
      </c>
      <c r="BX131" s="57">
        <v>0.08</v>
      </c>
      <c r="BY131" s="56" t="s">
        <v>7</v>
      </c>
      <c r="BZ131" s="57">
        <v>285.85000000000002</v>
      </c>
      <c r="CA131" s="56" t="s">
        <v>7</v>
      </c>
      <c r="CB131" s="57">
        <v>0.05</v>
      </c>
      <c r="CC131" s="56" t="s">
        <v>7</v>
      </c>
      <c r="CD131" s="56">
        <v>0</v>
      </c>
      <c r="CE131" s="56" t="s">
        <v>7</v>
      </c>
      <c r="CF131" s="56">
        <v>0</v>
      </c>
      <c r="CG131" s="56" t="s">
        <v>7</v>
      </c>
      <c r="CH131" s="56">
        <v>0</v>
      </c>
      <c r="CI131" s="56" t="s">
        <v>7</v>
      </c>
      <c r="CJ131" s="57">
        <v>0.05</v>
      </c>
      <c r="CK131" s="56" t="s">
        <v>7</v>
      </c>
      <c r="CL131" s="56">
        <v>0</v>
      </c>
      <c r="CM131" s="56" t="s">
        <v>7</v>
      </c>
      <c r="CN131" s="56">
        <v>0</v>
      </c>
      <c r="CO131" s="56" t="s">
        <v>7</v>
      </c>
      <c r="CP131" s="56">
        <v>0</v>
      </c>
      <c r="CQ131" s="56" t="s">
        <v>7</v>
      </c>
      <c r="CR131" s="58">
        <v>7.4</v>
      </c>
      <c r="CS131" s="56" t="s">
        <v>7</v>
      </c>
      <c r="CT131" s="57">
        <v>7.4</v>
      </c>
      <c r="CU131" s="56" t="s">
        <v>7</v>
      </c>
      <c r="CV131" s="57">
        <v>293.3</v>
      </c>
      <c r="CW131" s="56" t="s">
        <v>7</v>
      </c>
      <c r="CX131" s="57">
        <v>2993.08</v>
      </c>
      <c r="CY131" s="56" t="s">
        <v>7</v>
      </c>
    </row>
    <row r="132" spans="1:103" ht="14.25" x14ac:dyDescent="0.45">
      <c r="A132" s="55" t="s">
        <v>181</v>
      </c>
      <c r="B132" s="55" t="s">
        <v>240</v>
      </c>
      <c r="C132" s="54" t="str">
        <f>'Correspondance tables'!K38</f>
        <v>ISIC 55-56</v>
      </c>
      <c r="D132" s="54" t="str">
        <f>VLOOKUP(C132, 'Correspondance tables'!$O$3:$P$73, 2, FALSE)</f>
        <v>ISIC 55T56</v>
      </c>
      <c r="E132" s="60">
        <v>3.82</v>
      </c>
      <c r="F132" s="60">
        <v>1.51</v>
      </c>
      <c r="G132" s="60">
        <v>0.61</v>
      </c>
      <c r="H132" s="60">
        <v>5.77</v>
      </c>
      <c r="I132" s="60">
        <v>70.98</v>
      </c>
      <c r="J132" s="60">
        <v>58.05</v>
      </c>
      <c r="K132" s="60">
        <v>5.66</v>
      </c>
      <c r="L132" s="60">
        <v>5.0999999999999996</v>
      </c>
      <c r="M132" s="60">
        <v>3.76</v>
      </c>
      <c r="N132" s="60">
        <v>10.92</v>
      </c>
      <c r="O132" s="60">
        <v>169.39</v>
      </c>
      <c r="P132" s="60">
        <v>8.82</v>
      </c>
      <c r="Q132" s="60">
        <v>49.71</v>
      </c>
      <c r="R132" s="60">
        <v>34.83</v>
      </c>
      <c r="S132" s="60">
        <v>39.67</v>
      </c>
      <c r="T132" s="60">
        <v>146.66</v>
      </c>
      <c r="U132" s="60">
        <v>85.13</v>
      </c>
      <c r="V132" s="60">
        <v>102.78</v>
      </c>
      <c r="W132" s="60">
        <v>321.08999999999997</v>
      </c>
      <c r="X132" s="60">
        <v>153.58000000000001</v>
      </c>
      <c r="Y132" s="60">
        <v>33.840000000000003</v>
      </c>
      <c r="Z132" s="60">
        <v>45.82</v>
      </c>
      <c r="AA132" s="60">
        <v>47.89</v>
      </c>
      <c r="AB132" s="60">
        <v>161.04</v>
      </c>
      <c r="AC132" s="60">
        <v>2.2400000000000002</v>
      </c>
      <c r="AD132" s="60">
        <v>11.89</v>
      </c>
      <c r="AE132" s="60">
        <v>463.95</v>
      </c>
      <c r="AF132" s="60">
        <v>47.81</v>
      </c>
      <c r="AG132" s="60">
        <v>613.71</v>
      </c>
      <c r="AH132" s="60">
        <v>159.18</v>
      </c>
      <c r="AI132" s="60">
        <v>330.91</v>
      </c>
      <c r="AJ132" s="60">
        <v>26.26</v>
      </c>
      <c r="AK132" s="60">
        <v>460.04</v>
      </c>
      <c r="AL132" s="60">
        <v>263.73</v>
      </c>
      <c r="AM132" s="60">
        <v>3.24</v>
      </c>
      <c r="AN132" s="60">
        <v>86.07</v>
      </c>
      <c r="AO132" s="60">
        <v>9.43</v>
      </c>
      <c r="AP132" s="60">
        <v>53.33</v>
      </c>
      <c r="AQ132" s="60">
        <v>106.82</v>
      </c>
      <c r="AR132" s="60">
        <v>124.6</v>
      </c>
      <c r="AS132" s="60">
        <v>153.87</v>
      </c>
      <c r="AT132" s="60">
        <v>192.99</v>
      </c>
      <c r="AU132" s="60">
        <v>139.71</v>
      </c>
      <c r="AV132" s="60">
        <v>70.180000000000007</v>
      </c>
      <c r="AW132" s="60">
        <v>159.13</v>
      </c>
      <c r="AX132" s="60">
        <v>61.49</v>
      </c>
      <c r="AY132" s="60">
        <v>12.88</v>
      </c>
      <c r="AZ132" s="60">
        <v>10.46</v>
      </c>
      <c r="BA132" s="60">
        <v>36.96</v>
      </c>
      <c r="BB132" s="60">
        <v>8.31</v>
      </c>
      <c r="BC132" s="60">
        <v>11.91</v>
      </c>
      <c r="BD132" s="60">
        <v>927.34</v>
      </c>
      <c r="BE132" s="60">
        <v>159.08000000000001</v>
      </c>
      <c r="BF132" s="60">
        <v>185.07</v>
      </c>
      <c r="BG132" s="60">
        <v>32.840000000000003</v>
      </c>
      <c r="BH132" s="60">
        <v>128.47</v>
      </c>
      <c r="BI132" s="60">
        <v>53.35</v>
      </c>
      <c r="BJ132" s="60">
        <v>63.6</v>
      </c>
      <c r="BK132" s="60">
        <v>47.09</v>
      </c>
      <c r="BL132" s="60">
        <v>142.80000000000001</v>
      </c>
      <c r="BM132" s="60">
        <v>1.1299999999999999</v>
      </c>
      <c r="BN132" s="60">
        <v>65.400000000000006</v>
      </c>
      <c r="BO132" s="51">
        <v>0</v>
      </c>
      <c r="BP132" s="53">
        <v>0</v>
      </c>
      <c r="BQ132" s="51" t="s">
        <v>7</v>
      </c>
      <c r="BR132" s="60">
        <v>6993.72</v>
      </c>
      <c r="BS132" s="51" t="s">
        <v>7</v>
      </c>
      <c r="BT132" s="60">
        <v>10227.92</v>
      </c>
      <c r="BU132" s="51" t="s">
        <v>7</v>
      </c>
      <c r="BV132" s="51">
        <v>0</v>
      </c>
      <c r="BW132" s="51" t="s">
        <v>7</v>
      </c>
      <c r="BX132" s="60">
        <v>7.73</v>
      </c>
      <c r="BY132" s="51" t="s">
        <v>7</v>
      </c>
      <c r="BZ132" s="60">
        <v>10235.65</v>
      </c>
      <c r="CA132" s="51" t="s">
        <v>7</v>
      </c>
      <c r="CB132" s="60">
        <v>0.14000000000000001</v>
      </c>
      <c r="CC132" s="51" t="s">
        <v>7</v>
      </c>
      <c r="CD132" s="51">
        <v>0</v>
      </c>
      <c r="CE132" s="51" t="s">
        <v>7</v>
      </c>
      <c r="CF132" s="51">
        <v>0</v>
      </c>
      <c r="CG132" s="51" t="s">
        <v>7</v>
      </c>
      <c r="CH132" s="51">
        <v>0</v>
      </c>
      <c r="CI132" s="51" t="s">
        <v>7</v>
      </c>
      <c r="CJ132" s="60">
        <v>0.14000000000000001</v>
      </c>
      <c r="CK132" s="51" t="s">
        <v>7</v>
      </c>
      <c r="CL132" s="51">
        <v>0</v>
      </c>
      <c r="CM132" s="51" t="s">
        <v>7</v>
      </c>
      <c r="CN132" s="51">
        <v>0</v>
      </c>
      <c r="CO132" s="51" t="s">
        <v>7</v>
      </c>
      <c r="CP132" s="51">
        <v>0</v>
      </c>
      <c r="CQ132" s="51" t="s">
        <v>7</v>
      </c>
      <c r="CR132" s="61">
        <v>0.53</v>
      </c>
      <c r="CS132" s="51" t="s">
        <v>7</v>
      </c>
      <c r="CT132" s="60">
        <v>0.53</v>
      </c>
      <c r="CU132" s="51" t="s">
        <v>7</v>
      </c>
      <c r="CV132" s="60">
        <v>10236.32</v>
      </c>
      <c r="CW132" s="51" t="s">
        <v>7</v>
      </c>
      <c r="CX132" s="60">
        <v>17230.04</v>
      </c>
      <c r="CY132" s="51" t="s">
        <v>7</v>
      </c>
    </row>
    <row r="133" spans="1:103" ht="14.25" x14ac:dyDescent="0.45">
      <c r="A133" s="55" t="s">
        <v>181</v>
      </c>
      <c r="B133" s="55" t="s">
        <v>239</v>
      </c>
      <c r="C133" s="54" t="str">
        <f>'Correspondance tables'!K39</f>
        <v>ISIC 58</v>
      </c>
      <c r="D133" s="54" t="str">
        <f>VLOOKUP(C133, 'Correspondance tables'!$O$3:$P$73, 2, FALSE)</f>
        <v>ISIC 58T60</v>
      </c>
      <c r="E133" s="57">
        <v>10.39</v>
      </c>
      <c r="F133" s="57">
        <v>1.93</v>
      </c>
      <c r="G133" s="57">
        <v>0.15</v>
      </c>
      <c r="H133" s="57">
        <v>5.87</v>
      </c>
      <c r="I133" s="57">
        <v>73.05</v>
      </c>
      <c r="J133" s="57">
        <v>10.86</v>
      </c>
      <c r="K133" s="57">
        <v>7.9</v>
      </c>
      <c r="L133" s="57">
        <v>22.22</v>
      </c>
      <c r="M133" s="57">
        <v>69.2</v>
      </c>
      <c r="N133" s="57">
        <v>19.010000000000002</v>
      </c>
      <c r="O133" s="57">
        <v>63.91</v>
      </c>
      <c r="P133" s="57">
        <v>104.97</v>
      </c>
      <c r="Q133" s="57">
        <v>17.13</v>
      </c>
      <c r="R133" s="57">
        <v>16.28</v>
      </c>
      <c r="S133" s="57">
        <v>16.46</v>
      </c>
      <c r="T133" s="57">
        <v>35.47</v>
      </c>
      <c r="U133" s="57">
        <v>57.58</v>
      </c>
      <c r="V133" s="57">
        <v>32.909999999999997</v>
      </c>
      <c r="W133" s="57">
        <v>47.8</v>
      </c>
      <c r="X133" s="57">
        <v>78.05</v>
      </c>
      <c r="Y133" s="57">
        <v>8.77</v>
      </c>
      <c r="Z133" s="57">
        <v>26.73</v>
      </c>
      <c r="AA133" s="57">
        <v>15.36</v>
      </c>
      <c r="AB133" s="57">
        <v>57.23</v>
      </c>
      <c r="AC133" s="57">
        <v>3.59</v>
      </c>
      <c r="AD133" s="57">
        <v>59.3</v>
      </c>
      <c r="AE133" s="57">
        <v>31.52</v>
      </c>
      <c r="AF133" s="57">
        <v>38.880000000000003</v>
      </c>
      <c r="AG133" s="57">
        <v>249.47</v>
      </c>
      <c r="AH133" s="57">
        <v>147.91999999999999</v>
      </c>
      <c r="AI133" s="57">
        <v>29.66</v>
      </c>
      <c r="AJ133" s="57">
        <v>6.34</v>
      </c>
      <c r="AK133" s="57">
        <v>11.37</v>
      </c>
      <c r="AL133" s="57">
        <v>47.13</v>
      </c>
      <c r="AM133" s="57">
        <v>16.29</v>
      </c>
      <c r="AN133" s="57">
        <v>31.89</v>
      </c>
      <c r="AO133" s="57">
        <v>1071.3399999999999</v>
      </c>
      <c r="AP133" s="57">
        <v>67.88</v>
      </c>
      <c r="AQ133" s="57">
        <v>80.59</v>
      </c>
      <c r="AR133" s="57">
        <v>284.14999999999998</v>
      </c>
      <c r="AS133" s="57">
        <v>167.91</v>
      </c>
      <c r="AT133" s="57">
        <v>88.9</v>
      </c>
      <c r="AU133" s="57">
        <v>63.87</v>
      </c>
      <c r="AV133" s="57">
        <v>24.89</v>
      </c>
      <c r="AW133" s="57">
        <v>129.25</v>
      </c>
      <c r="AX133" s="57">
        <v>85.21</v>
      </c>
      <c r="AY133" s="57">
        <v>100.22</v>
      </c>
      <c r="AZ133" s="57">
        <v>98.73</v>
      </c>
      <c r="BA133" s="57">
        <v>48.09</v>
      </c>
      <c r="BB133" s="57">
        <v>21.78</v>
      </c>
      <c r="BC133" s="57">
        <v>10.97</v>
      </c>
      <c r="BD133" s="57">
        <v>11.88</v>
      </c>
      <c r="BE133" s="57">
        <v>91.54</v>
      </c>
      <c r="BF133" s="57">
        <v>250.02</v>
      </c>
      <c r="BG133" s="57">
        <v>384.03</v>
      </c>
      <c r="BH133" s="57">
        <v>115.05</v>
      </c>
      <c r="BI133" s="57">
        <v>56.13</v>
      </c>
      <c r="BJ133" s="57">
        <v>172.12</v>
      </c>
      <c r="BK133" s="57">
        <v>34.26</v>
      </c>
      <c r="BL133" s="57">
        <v>60.76</v>
      </c>
      <c r="BM133" s="57">
        <v>1.4</v>
      </c>
      <c r="BN133" s="57">
        <v>10.86</v>
      </c>
      <c r="BO133" s="56">
        <v>0</v>
      </c>
      <c r="BP133" s="59">
        <v>0</v>
      </c>
      <c r="BQ133" s="56" t="s">
        <v>7</v>
      </c>
      <c r="BR133" s="57">
        <v>5004.43</v>
      </c>
      <c r="BS133" s="56" t="s">
        <v>7</v>
      </c>
      <c r="BT133" s="57">
        <v>3917.48</v>
      </c>
      <c r="BU133" s="56" t="s">
        <v>7</v>
      </c>
      <c r="BV133" s="57">
        <v>0.01</v>
      </c>
      <c r="BW133" s="56" t="s">
        <v>7</v>
      </c>
      <c r="BX133" s="57">
        <v>11.49</v>
      </c>
      <c r="BY133" s="56" t="s">
        <v>7</v>
      </c>
      <c r="BZ133" s="57">
        <v>3928.98</v>
      </c>
      <c r="CA133" s="56" t="s">
        <v>7</v>
      </c>
      <c r="CB133" s="57">
        <v>1322.26</v>
      </c>
      <c r="CC133" s="56" t="s">
        <v>7</v>
      </c>
      <c r="CD133" s="56">
        <v>0</v>
      </c>
      <c r="CE133" s="56" t="s">
        <v>7</v>
      </c>
      <c r="CF133" s="57">
        <v>0.9</v>
      </c>
      <c r="CG133" s="56" t="s">
        <v>7</v>
      </c>
      <c r="CH133" s="57">
        <v>0.9</v>
      </c>
      <c r="CI133" s="56" t="s">
        <v>7</v>
      </c>
      <c r="CJ133" s="57">
        <v>1323.16</v>
      </c>
      <c r="CK133" s="56" t="s">
        <v>7</v>
      </c>
      <c r="CL133" s="56">
        <v>0</v>
      </c>
      <c r="CM133" s="56" t="s">
        <v>7</v>
      </c>
      <c r="CN133" s="56">
        <v>0</v>
      </c>
      <c r="CO133" s="56" t="s">
        <v>7</v>
      </c>
      <c r="CP133" s="56">
        <v>0</v>
      </c>
      <c r="CQ133" s="56" t="s">
        <v>7</v>
      </c>
      <c r="CR133" s="58">
        <v>86.1</v>
      </c>
      <c r="CS133" s="56" t="s">
        <v>7</v>
      </c>
      <c r="CT133" s="57">
        <v>86.1</v>
      </c>
      <c r="CU133" s="56" t="s">
        <v>7</v>
      </c>
      <c r="CV133" s="57">
        <v>5338.24</v>
      </c>
      <c r="CW133" s="56" t="s">
        <v>7</v>
      </c>
      <c r="CX133" s="57">
        <v>10342.67</v>
      </c>
      <c r="CY133" s="56" t="s">
        <v>7</v>
      </c>
    </row>
    <row r="134" spans="1:103" ht="14.25" x14ac:dyDescent="0.45">
      <c r="A134" s="55" t="s">
        <v>181</v>
      </c>
      <c r="B134" s="55" t="s">
        <v>238</v>
      </c>
      <c r="C134" s="54" t="str">
        <f>'Correspondance tables'!K40</f>
        <v>ISIC 59-60</v>
      </c>
      <c r="D134" s="54" t="str">
        <f>VLOOKUP(C134, 'Correspondance tables'!$O$3:$P$73, 2, FALSE)</f>
        <v>ISIC 58T60</v>
      </c>
      <c r="E134" s="60">
        <v>7.0000000000000007E-2</v>
      </c>
      <c r="F134" s="60">
        <v>7.0000000000000007E-2</v>
      </c>
      <c r="G134" s="60">
        <v>0.28000000000000003</v>
      </c>
      <c r="H134" s="60">
        <v>0.56000000000000005</v>
      </c>
      <c r="I134" s="60">
        <v>14.04</v>
      </c>
      <c r="J134" s="60">
        <v>1.9</v>
      </c>
      <c r="K134" s="60">
        <v>1.06</v>
      </c>
      <c r="L134" s="60">
        <v>0.9</v>
      </c>
      <c r="M134" s="60">
        <v>2.82</v>
      </c>
      <c r="N134" s="60">
        <v>0.41</v>
      </c>
      <c r="O134" s="60">
        <v>2.72</v>
      </c>
      <c r="P134" s="60">
        <v>1.51</v>
      </c>
      <c r="Q134" s="60">
        <v>0.95</v>
      </c>
      <c r="R134" s="60">
        <v>1.1100000000000001</v>
      </c>
      <c r="S134" s="60">
        <v>0.64</v>
      </c>
      <c r="T134" s="60">
        <v>1.26</v>
      </c>
      <c r="U134" s="60">
        <v>1.61</v>
      </c>
      <c r="V134" s="60">
        <v>0.79</v>
      </c>
      <c r="W134" s="60">
        <v>1.45</v>
      </c>
      <c r="X134" s="60">
        <v>1.27</v>
      </c>
      <c r="Y134" s="60">
        <v>1.1499999999999999</v>
      </c>
      <c r="Z134" s="60">
        <v>1.91</v>
      </c>
      <c r="AA134" s="60">
        <v>0.35</v>
      </c>
      <c r="AB134" s="60">
        <v>1.39</v>
      </c>
      <c r="AC134" s="60">
        <v>0.72</v>
      </c>
      <c r="AD134" s="60">
        <v>0.4</v>
      </c>
      <c r="AE134" s="60">
        <v>4.25</v>
      </c>
      <c r="AF134" s="60">
        <v>15.47</v>
      </c>
      <c r="AG134" s="60">
        <v>48.21</v>
      </c>
      <c r="AH134" s="60">
        <v>54.61</v>
      </c>
      <c r="AI134" s="60">
        <v>1.72</v>
      </c>
      <c r="AJ134" s="60">
        <v>1.1200000000000001</v>
      </c>
      <c r="AK134" s="60">
        <v>2.7</v>
      </c>
      <c r="AL134" s="60">
        <v>7.15</v>
      </c>
      <c r="AM134" s="60">
        <v>1.0900000000000001</v>
      </c>
      <c r="AN134" s="60">
        <v>21.58</v>
      </c>
      <c r="AO134" s="51">
        <v>85</v>
      </c>
      <c r="AP134" s="60">
        <v>2906.62</v>
      </c>
      <c r="AQ134" s="60">
        <v>347.57</v>
      </c>
      <c r="AR134" s="60">
        <v>277.32</v>
      </c>
      <c r="AS134" s="60">
        <v>9.61</v>
      </c>
      <c r="AT134" s="60">
        <v>12.87</v>
      </c>
      <c r="AU134" s="60">
        <v>3.22</v>
      </c>
      <c r="AV134" s="60">
        <v>11.42</v>
      </c>
      <c r="AW134" s="60">
        <v>106.71</v>
      </c>
      <c r="AX134" s="60">
        <v>38.49</v>
      </c>
      <c r="AY134" s="60">
        <v>27.64</v>
      </c>
      <c r="AZ134" s="60">
        <v>387.73</v>
      </c>
      <c r="BA134" s="60">
        <v>6.68</v>
      </c>
      <c r="BB134" s="60">
        <v>47.15</v>
      </c>
      <c r="BC134" s="60">
        <v>3.03</v>
      </c>
      <c r="BD134" s="60">
        <v>2.34</v>
      </c>
      <c r="BE134" s="60">
        <v>51.14</v>
      </c>
      <c r="BF134" s="60">
        <v>9.2100000000000009</v>
      </c>
      <c r="BG134" s="60">
        <v>15.33</v>
      </c>
      <c r="BH134" s="60">
        <v>7.68</v>
      </c>
      <c r="BI134" s="60">
        <v>7.37</v>
      </c>
      <c r="BJ134" s="60">
        <v>104.94</v>
      </c>
      <c r="BK134" s="60">
        <v>56.34</v>
      </c>
      <c r="BL134" s="60">
        <v>5.42</v>
      </c>
      <c r="BM134" s="60">
        <v>0.4</v>
      </c>
      <c r="BN134" s="60">
        <v>9.17</v>
      </c>
      <c r="BO134" s="51">
        <v>0</v>
      </c>
      <c r="BP134" s="53">
        <v>0</v>
      </c>
      <c r="BQ134" s="51" t="s">
        <v>7</v>
      </c>
      <c r="BR134" s="60">
        <v>4739.63</v>
      </c>
      <c r="BS134" s="51" t="s">
        <v>7</v>
      </c>
      <c r="BT134" s="60">
        <v>1956.22</v>
      </c>
      <c r="BU134" s="51" t="s">
        <v>7</v>
      </c>
      <c r="BV134" s="60">
        <v>0.04</v>
      </c>
      <c r="BW134" s="51" t="s">
        <v>7</v>
      </c>
      <c r="BX134" s="60">
        <v>1.23</v>
      </c>
      <c r="BY134" s="51" t="s">
        <v>7</v>
      </c>
      <c r="BZ134" s="60">
        <v>1957.49</v>
      </c>
      <c r="CA134" s="51" t="s">
        <v>7</v>
      </c>
      <c r="CB134" s="60">
        <v>151.44</v>
      </c>
      <c r="CC134" s="51" t="s">
        <v>7</v>
      </c>
      <c r="CD134" s="51">
        <v>0</v>
      </c>
      <c r="CE134" s="51" t="s">
        <v>7</v>
      </c>
      <c r="CF134" s="60">
        <v>63.97</v>
      </c>
      <c r="CG134" s="51" t="s">
        <v>7</v>
      </c>
      <c r="CH134" s="60">
        <v>63.97</v>
      </c>
      <c r="CI134" s="51" t="s">
        <v>7</v>
      </c>
      <c r="CJ134" s="60">
        <v>215.41</v>
      </c>
      <c r="CK134" s="51" t="s">
        <v>7</v>
      </c>
      <c r="CL134" s="51">
        <v>0</v>
      </c>
      <c r="CM134" s="51" t="s">
        <v>7</v>
      </c>
      <c r="CN134" s="51">
        <v>0</v>
      </c>
      <c r="CO134" s="51" t="s">
        <v>7</v>
      </c>
      <c r="CP134" s="51">
        <v>0</v>
      </c>
      <c r="CQ134" s="51" t="s">
        <v>7</v>
      </c>
      <c r="CR134" s="61">
        <v>47.58</v>
      </c>
      <c r="CS134" s="51" t="s">
        <v>7</v>
      </c>
      <c r="CT134" s="60">
        <v>47.58</v>
      </c>
      <c r="CU134" s="51" t="s">
        <v>7</v>
      </c>
      <c r="CV134" s="60">
        <v>2220.4699999999998</v>
      </c>
      <c r="CW134" s="51" t="s">
        <v>7</v>
      </c>
      <c r="CX134" s="60">
        <v>6960.11</v>
      </c>
      <c r="CY134" s="51" t="s">
        <v>7</v>
      </c>
    </row>
    <row r="135" spans="1:103" ht="14.25" x14ac:dyDescent="0.45">
      <c r="A135" s="55" t="s">
        <v>181</v>
      </c>
      <c r="B135" s="55" t="s">
        <v>237</v>
      </c>
      <c r="C135" s="54" t="str">
        <f>'Correspondance tables'!K41</f>
        <v>ISIC 61</v>
      </c>
      <c r="D135" s="54" t="str">
        <f>VLOOKUP(C135, 'Correspondance tables'!$O$3:$P$73, 2, FALSE)</f>
        <v>ISIC 61</v>
      </c>
      <c r="E135" s="57">
        <v>20.63</v>
      </c>
      <c r="F135" s="57">
        <v>1.89</v>
      </c>
      <c r="G135" s="57">
        <v>2.36</v>
      </c>
      <c r="H135" s="57">
        <v>13.33</v>
      </c>
      <c r="I135" s="57">
        <v>61.02</v>
      </c>
      <c r="J135" s="57">
        <v>10.02</v>
      </c>
      <c r="K135" s="57">
        <v>5.85</v>
      </c>
      <c r="L135" s="57">
        <v>10.4</v>
      </c>
      <c r="M135" s="57">
        <v>8.64</v>
      </c>
      <c r="N135" s="57">
        <v>24.67</v>
      </c>
      <c r="O135" s="56">
        <v>53</v>
      </c>
      <c r="P135" s="57">
        <v>28.9</v>
      </c>
      <c r="Q135" s="57">
        <v>81.290000000000006</v>
      </c>
      <c r="R135" s="57">
        <v>12.9</v>
      </c>
      <c r="S135" s="57">
        <v>77.239999999999995</v>
      </c>
      <c r="T135" s="57">
        <v>91.84</v>
      </c>
      <c r="U135" s="57">
        <v>28.64</v>
      </c>
      <c r="V135" s="57">
        <v>35.369999999999997</v>
      </c>
      <c r="W135" s="57">
        <v>112.5</v>
      </c>
      <c r="X135" s="57">
        <v>30.85</v>
      </c>
      <c r="Y135" s="57">
        <v>26.62</v>
      </c>
      <c r="Z135" s="57">
        <v>17.05</v>
      </c>
      <c r="AA135" s="57">
        <v>16.28</v>
      </c>
      <c r="AB135" s="57">
        <v>279.45</v>
      </c>
      <c r="AC135" s="57">
        <v>23.67</v>
      </c>
      <c r="AD135" s="57">
        <v>48.19</v>
      </c>
      <c r="AE135" s="57">
        <v>145.26</v>
      </c>
      <c r="AF135" s="57">
        <v>60.36</v>
      </c>
      <c r="AG135" s="57">
        <v>329.87</v>
      </c>
      <c r="AH135" s="57">
        <v>214.82</v>
      </c>
      <c r="AI135" s="57">
        <v>62.09</v>
      </c>
      <c r="AJ135" s="57">
        <v>15.86</v>
      </c>
      <c r="AK135" s="57">
        <v>38.049999999999997</v>
      </c>
      <c r="AL135" s="57">
        <v>70.22</v>
      </c>
      <c r="AM135" s="57">
        <v>52.11</v>
      </c>
      <c r="AN135" s="57">
        <v>150.66</v>
      </c>
      <c r="AO135" s="57">
        <v>52.56</v>
      </c>
      <c r="AP135" s="57">
        <v>67.010000000000005</v>
      </c>
      <c r="AQ135" s="57">
        <v>6611.62</v>
      </c>
      <c r="AR135" s="57">
        <v>327.39</v>
      </c>
      <c r="AS135" s="57">
        <v>249.97</v>
      </c>
      <c r="AT135" s="57">
        <v>212.43</v>
      </c>
      <c r="AU135" s="57">
        <v>128.33000000000001</v>
      </c>
      <c r="AV135" s="57">
        <v>107.78</v>
      </c>
      <c r="AW135" s="57">
        <v>336.69</v>
      </c>
      <c r="AX135" s="57">
        <v>68.69</v>
      </c>
      <c r="AY135" s="57">
        <v>44.4</v>
      </c>
      <c r="AZ135" s="57">
        <v>49.45</v>
      </c>
      <c r="BA135" s="57">
        <v>50.7</v>
      </c>
      <c r="BB135" s="57">
        <v>59.84</v>
      </c>
      <c r="BC135" s="57">
        <v>231.49</v>
      </c>
      <c r="BD135" s="57">
        <v>50.76</v>
      </c>
      <c r="BE135" s="57">
        <v>162.85</v>
      </c>
      <c r="BF135" s="57">
        <v>270.2</v>
      </c>
      <c r="BG135" s="57">
        <v>80.44</v>
      </c>
      <c r="BH135" s="57">
        <v>108.1</v>
      </c>
      <c r="BI135" s="57">
        <v>77.89</v>
      </c>
      <c r="BJ135" s="57">
        <v>52.62</v>
      </c>
      <c r="BK135" s="57">
        <v>40.29</v>
      </c>
      <c r="BL135" s="57">
        <v>49.89</v>
      </c>
      <c r="BM135" s="57">
        <v>5.29</v>
      </c>
      <c r="BN135" s="57">
        <v>23.28</v>
      </c>
      <c r="BO135" s="56">
        <v>0</v>
      </c>
      <c r="BP135" s="59">
        <v>0</v>
      </c>
      <c r="BQ135" s="56" t="s">
        <v>7</v>
      </c>
      <c r="BR135" s="57">
        <v>11781.86</v>
      </c>
      <c r="BS135" s="56" t="s">
        <v>7</v>
      </c>
      <c r="BT135" s="57">
        <v>2502.2800000000002</v>
      </c>
      <c r="BU135" s="56" t="s">
        <v>7</v>
      </c>
      <c r="BV135" s="57">
        <v>0.4</v>
      </c>
      <c r="BW135" s="56" t="s">
        <v>7</v>
      </c>
      <c r="BX135" s="57">
        <v>5.79</v>
      </c>
      <c r="BY135" s="56" t="s">
        <v>7</v>
      </c>
      <c r="BZ135" s="57">
        <v>2508.4699999999998</v>
      </c>
      <c r="CA135" s="56" t="s">
        <v>7</v>
      </c>
      <c r="CB135" s="57">
        <v>1.43</v>
      </c>
      <c r="CC135" s="56" t="s">
        <v>7</v>
      </c>
      <c r="CD135" s="56">
        <v>0</v>
      </c>
      <c r="CE135" s="56" t="s">
        <v>7</v>
      </c>
      <c r="CF135" s="57">
        <v>0.03</v>
      </c>
      <c r="CG135" s="56" t="s">
        <v>7</v>
      </c>
      <c r="CH135" s="57">
        <v>0.03</v>
      </c>
      <c r="CI135" s="56" t="s">
        <v>7</v>
      </c>
      <c r="CJ135" s="57">
        <v>1.46</v>
      </c>
      <c r="CK135" s="56" t="s">
        <v>7</v>
      </c>
      <c r="CL135" s="56">
        <v>0</v>
      </c>
      <c r="CM135" s="56" t="s">
        <v>7</v>
      </c>
      <c r="CN135" s="56">
        <v>0</v>
      </c>
      <c r="CO135" s="56" t="s">
        <v>7</v>
      </c>
      <c r="CP135" s="56">
        <v>0</v>
      </c>
      <c r="CQ135" s="56" t="s">
        <v>7</v>
      </c>
      <c r="CR135" s="58">
        <v>94.45</v>
      </c>
      <c r="CS135" s="56" t="s">
        <v>7</v>
      </c>
      <c r="CT135" s="57">
        <v>94.45</v>
      </c>
      <c r="CU135" s="56" t="s">
        <v>7</v>
      </c>
      <c r="CV135" s="57">
        <v>2604.38</v>
      </c>
      <c r="CW135" s="56" t="s">
        <v>7</v>
      </c>
      <c r="CX135" s="57">
        <v>14386.23</v>
      </c>
      <c r="CY135" s="56" t="s">
        <v>7</v>
      </c>
    </row>
    <row r="136" spans="1:103" ht="14.25" x14ac:dyDescent="0.45">
      <c r="A136" s="55" t="s">
        <v>181</v>
      </c>
      <c r="B136" s="55" t="s">
        <v>236</v>
      </c>
      <c r="C136" s="54" t="str">
        <f>'Correspondance tables'!K42</f>
        <v>ISIC 62-63</v>
      </c>
      <c r="D136" s="54" t="str">
        <f>VLOOKUP(C136, 'Correspondance tables'!$O$3:$P$73, 2, FALSE)</f>
        <v>ISIC 62T63</v>
      </c>
      <c r="E136" s="60">
        <v>6.02</v>
      </c>
      <c r="F136" s="60">
        <v>3.6</v>
      </c>
      <c r="G136" s="60">
        <v>0.55000000000000004</v>
      </c>
      <c r="H136" s="60">
        <v>18.63</v>
      </c>
      <c r="I136" s="60">
        <v>160.22</v>
      </c>
      <c r="J136" s="60">
        <v>46.96</v>
      </c>
      <c r="K136" s="60">
        <v>18.84</v>
      </c>
      <c r="L136" s="60">
        <v>36.72</v>
      </c>
      <c r="M136" s="60">
        <v>47.11</v>
      </c>
      <c r="N136" s="60">
        <v>42.09</v>
      </c>
      <c r="O136" s="60">
        <v>187.92</v>
      </c>
      <c r="P136" s="60">
        <v>89.76</v>
      </c>
      <c r="Q136" s="60">
        <v>86.34</v>
      </c>
      <c r="R136" s="60">
        <v>38.450000000000003</v>
      </c>
      <c r="S136" s="60">
        <v>86.35</v>
      </c>
      <c r="T136" s="60">
        <v>168.12</v>
      </c>
      <c r="U136" s="60">
        <v>504.87</v>
      </c>
      <c r="V136" s="60">
        <v>128.83000000000001</v>
      </c>
      <c r="W136" s="60">
        <v>208.72</v>
      </c>
      <c r="X136" s="60">
        <v>212.34</v>
      </c>
      <c r="Y136" s="60">
        <v>64.849999999999994</v>
      </c>
      <c r="Z136" s="60">
        <v>59.08</v>
      </c>
      <c r="AA136" s="60">
        <v>109.79</v>
      </c>
      <c r="AB136" s="60">
        <v>170.94</v>
      </c>
      <c r="AC136" s="60">
        <v>14.43</v>
      </c>
      <c r="AD136" s="60">
        <v>143.25</v>
      </c>
      <c r="AE136" s="60">
        <v>201.57</v>
      </c>
      <c r="AF136" s="60">
        <v>101.79</v>
      </c>
      <c r="AG136" s="60">
        <v>1171.8800000000001</v>
      </c>
      <c r="AH136" s="60">
        <v>338.76</v>
      </c>
      <c r="AI136" s="60">
        <v>208.48</v>
      </c>
      <c r="AJ136" s="60">
        <v>19.940000000000001</v>
      </c>
      <c r="AK136" s="60">
        <v>60.87</v>
      </c>
      <c r="AL136" s="60">
        <v>198.84</v>
      </c>
      <c r="AM136" s="60">
        <v>134.05000000000001</v>
      </c>
      <c r="AN136" s="60">
        <v>56.66</v>
      </c>
      <c r="AO136" s="60">
        <v>537.1</v>
      </c>
      <c r="AP136" s="60">
        <v>145.94999999999999</v>
      </c>
      <c r="AQ136" s="60">
        <v>527.13</v>
      </c>
      <c r="AR136" s="60">
        <v>8624.25</v>
      </c>
      <c r="AS136" s="60">
        <v>899.75</v>
      </c>
      <c r="AT136" s="60">
        <v>577.13</v>
      </c>
      <c r="AU136" s="60">
        <v>271.02</v>
      </c>
      <c r="AV136" s="60">
        <v>121.87</v>
      </c>
      <c r="AW136" s="60">
        <v>1255.04</v>
      </c>
      <c r="AX136" s="60">
        <v>215.4</v>
      </c>
      <c r="AY136" s="60">
        <v>156.21</v>
      </c>
      <c r="AZ136" s="60">
        <v>155.30000000000001</v>
      </c>
      <c r="BA136" s="60">
        <v>170.42</v>
      </c>
      <c r="BB136" s="60">
        <v>140.38</v>
      </c>
      <c r="BC136" s="60">
        <v>143.26</v>
      </c>
      <c r="BD136" s="60">
        <v>52.22</v>
      </c>
      <c r="BE136" s="60">
        <v>305.2</v>
      </c>
      <c r="BF136" s="60">
        <v>588.52</v>
      </c>
      <c r="BG136" s="60">
        <v>203.57</v>
      </c>
      <c r="BH136" s="60">
        <v>240.31</v>
      </c>
      <c r="BI136" s="60">
        <v>119.13</v>
      </c>
      <c r="BJ136" s="60">
        <v>435.68</v>
      </c>
      <c r="BK136" s="60">
        <v>39.200000000000003</v>
      </c>
      <c r="BL136" s="60">
        <v>45.8</v>
      </c>
      <c r="BM136" s="60">
        <v>86.11</v>
      </c>
      <c r="BN136" s="60">
        <v>138.11000000000001</v>
      </c>
      <c r="BO136" s="51">
        <v>0</v>
      </c>
      <c r="BP136" s="53">
        <v>0</v>
      </c>
      <c r="BQ136" s="51" t="s">
        <v>7</v>
      </c>
      <c r="BR136" s="60">
        <v>21341.68</v>
      </c>
      <c r="BS136" s="51" t="s">
        <v>7</v>
      </c>
      <c r="BT136" s="60">
        <v>206.52</v>
      </c>
      <c r="BU136" s="51" t="s">
        <v>7</v>
      </c>
      <c r="BV136" s="51">
        <v>0</v>
      </c>
      <c r="BW136" s="51" t="s">
        <v>7</v>
      </c>
      <c r="BX136" s="60">
        <v>2.15</v>
      </c>
      <c r="BY136" s="51" t="s">
        <v>7</v>
      </c>
      <c r="BZ136" s="60">
        <v>208.68</v>
      </c>
      <c r="CA136" s="51" t="s">
        <v>7</v>
      </c>
      <c r="CB136" s="60">
        <v>7710.6</v>
      </c>
      <c r="CC136" s="51" t="s">
        <v>7</v>
      </c>
      <c r="CD136" s="51">
        <v>0</v>
      </c>
      <c r="CE136" s="51" t="s">
        <v>7</v>
      </c>
      <c r="CF136" s="60">
        <v>12.25</v>
      </c>
      <c r="CG136" s="51" t="s">
        <v>7</v>
      </c>
      <c r="CH136" s="60">
        <v>12.25</v>
      </c>
      <c r="CI136" s="51" t="s">
        <v>7</v>
      </c>
      <c r="CJ136" s="60">
        <v>7722.85</v>
      </c>
      <c r="CK136" s="51" t="s">
        <v>7</v>
      </c>
      <c r="CL136" s="51">
        <v>0</v>
      </c>
      <c r="CM136" s="51" t="s">
        <v>7</v>
      </c>
      <c r="CN136" s="51">
        <v>0</v>
      </c>
      <c r="CO136" s="51" t="s">
        <v>7</v>
      </c>
      <c r="CP136" s="51">
        <v>0</v>
      </c>
      <c r="CQ136" s="51" t="s">
        <v>7</v>
      </c>
      <c r="CR136" s="61">
        <v>321.89</v>
      </c>
      <c r="CS136" s="51" t="s">
        <v>7</v>
      </c>
      <c r="CT136" s="60">
        <v>321.89</v>
      </c>
      <c r="CU136" s="51" t="s">
        <v>7</v>
      </c>
      <c r="CV136" s="60">
        <v>8253.42</v>
      </c>
      <c r="CW136" s="51" t="s">
        <v>7</v>
      </c>
      <c r="CX136" s="60">
        <v>29595.1</v>
      </c>
      <c r="CY136" s="51" t="s">
        <v>7</v>
      </c>
    </row>
    <row r="137" spans="1:103" ht="14.25" x14ac:dyDescent="0.45">
      <c r="A137" s="55" t="s">
        <v>181</v>
      </c>
      <c r="B137" s="55" t="s">
        <v>235</v>
      </c>
      <c r="C137" s="54" t="str">
        <f>'Correspondance tables'!K43</f>
        <v>ISIC 64</v>
      </c>
      <c r="D137" s="54" t="str">
        <f>VLOOKUP(C137, 'Correspondance tables'!$O$3:$P$73, 2, FALSE)</f>
        <v>ISIC 64T66</v>
      </c>
      <c r="E137" s="57">
        <v>141.71</v>
      </c>
      <c r="F137" s="57">
        <v>12.09</v>
      </c>
      <c r="G137" s="57">
        <v>8.7799999999999994</v>
      </c>
      <c r="H137" s="57">
        <v>25.62</v>
      </c>
      <c r="I137" s="57">
        <v>309.73</v>
      </c>
      <c r="J137" s="57">
        <v>38.96</v>
      </c>
      <c r="K137" s="57">
        <v>26.14</v>
      </c>
      <c r="L137" s="57">
        <v>36.619999999999997</v>
      </c>
      <c r="M137" s="57">
        <v>18.100000000000001</v>
      </c>
      <c r="N137" s="57">
        <v>66.849999999999994</v>
      </c>
      <c r="O137" s="57">
        <v>169.2</v>
      </c>
      <c r="P137" s="57">
        <v>170.46</v>
      </c>
      <c r="Q137" s="57">
        <v>102.35</v>
      </c>
      <c r="R137" s="57">
        <v>60.53</v>
      </c>
      <c r="S137" s="57">
        <v>71.36</v>
      </c>
      <c r="T137" s="57">
        <v>137.69</v>
      </c>
      <c r="U137" s="57">
        <v>437.27</v>
      </c>
      <c r="V137" s="57">
        <v>55.51</v>
      </c>
      <c r="W137" s="57">
        <v>156.69</v>
      </c>
      <c r="X137" s="57">
        <v>511.55</v>
      </c>
      <c r="Y137" s="57">
        <v>28.37</v>
      </c>
      <c r="Z137" s="57">
        <v>75.78</v>
      </c>
      <c r="AA137" s="57">
        <v>44.01</v>
      </c>
      <c r="AB137" s="57">
        <v>528.71</v>
      </c>
      <c r="AC137" s="57">
        <v>21.96</v>
      </c>
      <c r="AD137" s="57">
        <v>60.54</v>
      </c>
      <c r="AE137" s="57">
        <v>906.65</v>
      </c>
      <c r="AF137" s="57">
        <v>77.44</v>
      </c>
      <c r="AG137" s="57">
        <v>1083.46</v>
      </c>
      <c r="AH137" s="57">
        <v>856.71</v>
      </c>
      <c r="AI137" s="57">
        <v>143.88</v>
      </c>
      <c r="AJ137" s="57">
        <v>122.43</v>
      </c>
      <c r="AK137" s="57">
        <v>86.8</v>
      </c>
      <c r="AL137" s="57">
        <v>235.7</v>
      </c>
      <c r="AM137" s="57">
        <v>60.27</v>
      </c>
      <c r="AN137" s="57">
        <v>248.58</v>
      </c>
      <c r="AO137" s="57">
        <v>49.22</v>
      </c>
      <c r="AP137" s="57">
        <v>30.78</v>
      </c>
      <c r="AQ137" s="57">
        <v>113.28</v>
      </c>
      <c r="AR137" s="57">
        <v>459.98</v>
      </c>
      <c r="AS137" s="57">
        <v>12309.65</v>
      </c>
      <c r="AT137" s="57">
        <v>1444.93</v>
      </c>
      <c r="AU137" s="57">
        <v>398.99</v>
      </c>
      <c r="AV137" s="57">
        <v>3675.26</v>
      </c>
      <c r="AW137" s="57">
        <v>772.38</v>
      </c>
      <c r="AX137" s="57">
        <v>104.25</v>
      </c>
      <c r="AY137" s="57">
        <v>31.34</v>
      </c>
      <c r="AZ137" s="57">
        <v>52.83</v>
      </c>
      <c r="BA137" s="57">
        <v>122.01</v>
      </c>
      <c r="BB137" s="57">
        <v>170.73</v>
      </c>
      <c r="BC137" s="57">
        <v>196.43</v>
      </c>
      <c r="BD137" s="57">
        <v>29.34</v>
      </c>
      <c r="BE137" s="57">
        <v>325.43</v>
      </c>
      <c r="BF137" s="57">
        <v>1303.8</v>
      </c>
      <c r="BG137" s="57">
        <v>313.36</v>
      </c>
      <c r="BH137" s="57">
        <v>140.54</v>
      </c>
      <c r="BI137" s="57">
        <v>76.89</v>
      </c>
      <c r="BJ137" s="57">
        <v>141.06</v>
      </c>
      <c r="BK137" s="57">
        <v>65.23</v>
      </c>
      <c r="BL137" s="57">
        <v>67.25</v>
      </c>
      <c r="BM137" s="57">
        <v>5.27</v>
      </c>
      <c r="BN137" s="57">
        <v>46.98</v>
      </c>
      <c r="BO137" s="56">
        <v>0</v>
      </c>
      <c r="BP137" s="59">
        <v>0</v>
      </c>
      <c r="BQ137" s="56" t="s">
        <v>7</v>
      </c>
      <c r="BR137" s="57">
        <v>29585.71</v>
      </c>
      <c r="BS137" s="56" t="s">
        <v>7</v>
      </c>
      <c r="BT137" s="57">
        <v>5078.22</v>
      </c>
      <c r="BU137" s="56" t="s">
        <v>7</v>
      </c>
      <c r="BV137" s="57">
        <v>0.04</v>
      </c>
      <c r="BW137" s="56" t="s">
        <v>7</v>
      </c>
      <c r="BX137" s="57">
        <v>2.2200000000000002</v>
      </c>
      <c r="BY137" s="56" t="s">
        <v>7</v>
      </c>
      <c r="BZ137" s="57">
        <v>5080.49</v>
      </c>
      <c r="CA137" s="56" t="s">
        <v>7</v>
      </c>
      <c r="CB137" s="57">
        <v>9.15</v>
      </c>
      <c r="CC137" s="56" t="s">
        <v>7</v>
      </c>
      <c r="CD137" s="56">
        <v>0</v>
      </c>
      <c r="CE137" s="56" t="s">
        <v>7</v>
      </c>
      <c r="CF137" s="57">
        <v>0.01</v>
      </c>
      <c r="CG137" s="56" t="s">
        <v>7</v>
      </c>
      <c r="CH137" s="57">
        <v>0.01</v>
      </c>
      <c r="CI137" s="56" t="s">
        <v>7</v>
      </c>
      <c r="CJ137" s="57">
        <v>9.16</v>
      </c>
      <c r="CK137" s="56" t="s">
        <v>7</v>
      </c>
      <c r="CL137" s="56">
        <v>0</v>
      </c>
      <c r="CM137" s="56" t="s">
        <v>7</v>
      </c>
      <c r="CN137" s="56">
        <v>0</v>
      </c>
      <c r="CO137" s="56" t="s">
        <v>7</v>
      </c>
      <c r="CP137" s="56">
        <v>0</v>
      </c>
      <c r="CQ137" s="56" t="s">
        <v>7</v>
      </c>
      <c r="CR137" s="58">
        <v>432.85</v>
      </c>
      <c r="CS137" s="56" t="s">
        <v>7</v>
      </c>
      <c r="CT137" s="57">
        <v>432.85</v>
      </c>
      <c r="CU137" s="56" t="s">
        <v>7</v>
      </c>
      <c r="CV137" s="57">
        <v>5522.49</v>
      </c>
      <c r="CW137" s="56" t="s">
        <v>7</v>
      </c>
      <c r="CX137" s="57">
        <v>35108.199999999997</v>
      </c>
      <c r="CY137" s="56" t="s">
        <v>7</v>
      </c>
    </row>
    <row r="138" spans="1:103" ht="14.25" x14ac:dyDescent="0.45">
      <c r="A138" s="55" t="s">
        <v>181</v>
      </c>
      <c r="B138" s="55" t="s">
        <v>234</v>
      </c>
      <c r="C138" s="54" t="str">
        <f>'Correspondance tables'!K44</f>
        <v>ISIC 65</v>
      </c>
      <c r="D138" s="54" t="str">
        <f>VLOOKUP(C138, 'Correspondance tables'!$O$3:$P$73, 2, FALSE)</f>
        <v>ISIC 64T66</v>
      </c>
      <c r="E138" s="60">
        <v>70.84</v>
      </c>
      <c r="F138" s="60">
        <v>5.7</v>
      </c>
      <c r="G138" s="60">
        <v>5.28</v>
      </c>
      <c r="H138" s="60">
        <v>5.71</v>
      </c>
      <c r="I138" s="60">
        <v>104.61</v>
      </c>
      <c r="J138" s="60">
        <v>7.05</v>
      </c>
      <c r="K138" s="60">
        <v>40.32</v>
      </c>
      <c r="L138" s="60">
        <v>8.58</v>
      </c>
      <c r="M138" s="60">
        <v>5.04</v>
      </c>
      <c r="N138" s="60">
        <v>7.36</v>
      </c>
      <c r="O138" s="60">
        <v>72.819999999999993</v>
      </c>
      <c r="P138" s="60">
        <v>23.45</v>
      </c>
      <c r="Q138" s="60">
        <v>73.97</v>
      </c>
      <c r="R138" s="60">
        <v>13.03</v>
      </c>
      <c r="S138" s="60">
        <v>10.96</v>
      </c>
      <c r="T138" s="60">
        <v>154.69999999999999</v>
      </c>
      <c r="U138" s="60">
        <v>50.72</v>
      </c>
      <c r="V138" s="60">
        <v>9.2899999999999991</v>
      </c>
      <c r="W138" s="60">
        <v>28.48</v>
      </c>
      <c r="X138" s="60">
        <v>78.45</v>
      </c>
      <c r="Y138" s="60">
        <v>12.6</v>
      </c>
      <c r="Z138" s="51">
        <v>39</v>
      </c>
      <c r="AA138" s="60">
        <v>78.44</v>
      </c>
      <c r="AB138" s="60">
        <v>70.77</v>
      </c>
      <c r="AC138" s="60">
        <v>4.49</v>
      </c>
      <c r="AD138" s="60">
        <v>23.34</v>
      </c>
      <c r="AE138" s="60">
        <v>83.4</v>
      </c>
      <c r="AF138" s="60">
        <v>29.69</v>
      </c>
      <c r="AG138" s="60">
        <v>172.32</v>
      </c>
      <c r="AH138" s="60">
        <v>106.86</v>
      </c>
      <c r="AI138" s="60">
        <v>125.44</v>
      </c>
      <c r="AJ138" s="60">
        <v>47.52</v>
      </c>
      <c r="AK138" s="60">
        <v>21.66</v>
      </c>
      <c r="AL138" s="60">
        <v>64.69</v>
      </c>
      <c r="AM138" s="60">
        <v>10.7</v>
      </c>
      <c r="AN138" s="60">
        <v>39.880000000000003</v>
      </c>
      <c r="AO138" s="60">
        <v>7.92</v>
      </c>
      <c r="AP138" s="60">
        <v>3.61</v>
      </c>
      <c r="AQ138" s="60">
        <v>13.96</v>
      </c>
      <c r="AR138" s="60">
        <v>20.96</v>
      </c>
      <c r="AS138" s="60">
        <v>56.63</v>
      </c>
      <c r="AT138" s="60">
        <v>6018.54</v>
      </c>
      <c r="AU138" s="60">
        <v>78.66</v>
      </c>
      <c r="AV138" s="60">
        <v>205.65</v>
      </c>
      <c r="AW138" s="60">
        <v>91.48</v>
      </c>
      <c r="AX138" s="60">
        <v>81.25</v>
      </c>
      <c r="AY138" s="60">
        <v>3.08</v>
      </c>
      <c r="AZ138" s="60">
        <v>4.3899999999999997</v>
      </c>
      <c r="BA138" s="60">
        <v>24.18</v>
      </c>
      <c r="BB138" s="60">
        <v>64.5</v>
      </c>
      <c r="BC138" s="60">
        <v>33.479999999999997</v>
      </c>
      <c r="BD138" s="60">
        <v>6.1</v>
      </c>
      <c r="BE138" s="60">
        <v>64.23</v>
      </c>
      <c r="BF138" s="60">
        <v>163.91</v>
      </c>
      <c r="BG138" s="60">
        <v>44.8</v>
      </c>
      <c r="BH138" s="60">
        <v>58.49</v>
      </c>
      <c r="BI138" s="60">
        <v>5.55</v>
      </c>
      <c r="BJ138" s="60">
        <v>4.7699999999999996</v>
      </c>
      <c r="BK138" s="60">
        <v>15.97</v>
      </c>
      <c r="BL138" s="60">
        <v>6.31</v>
      </c>
      <c r="BM138" s="60">
        <v>6.48</v>
      </c>
      <c r="BN138" s="60">
        <v>65.540000000000006</v>
      </c>
      <c r="BO138" s="51">
        <v>0</v>
      </c>
      <c r="BP138" s="53">
        <v>0</v>
      </c>
      <c r="BQ138" s="51" t="s">
        <v>7</v>
      </c>
      <c r="BR138" s="60">
        <v>8857.57</v>
      </c>
      <c r="BS138" s="51" t="s">
        <v>7</v>
      </c>
      <c r="BT138" s="60">
        <v>949.26</v>
      </c>
      <c r="BU138" s="51" t="s">
        <v>7</v>
      </c>
      <c r="BV138" s="51">
        <v>0</v>
      </c>
      <c r="BW138" s="51" t="s">
        <v>7</v>
      </c>
      <c r="BX138" s="60">
        <v>143.47</v>
      </c>
      <c r="BY138" s="51" t="s">
        <v>7</v>
      </c>
      <c r="BZ138" s="60">
        <v>1092.73</v>
      </c>
      <c r="CA138" s="51" t="s">
        <v>7</v>
      </c>
      <c r="CB138" s="60">
        <v>2.23</v>
      </c>
      <c r="CC138" s="51" t="s">
        <v>7</v>
      </c>
      <c r="CD138" s="51">
        <v>0</v>
      </c>
      <c r="CE138" s="51" t="s">
        <v>7</v>
      </c>
      <c r="CF138" s="51">
        <v>0</v>
      </c>
      <c r="CG138" s="51" t="s">
        <v>7</v>
      </c>
      <c r="CH138" s="51">
        <v>0</v>
      </c>
      <c r="CI138" s="51" t="s">
        <v>7</v>
      </c>
      <c r="CJ138" s="60">
        <v>2.23</v>
      </c>
      <c r="CK138" s="51" t="s">
        <v>7</v>
      </c>
      <c r="CL138" s="51">
        <v>0</v>
      </c>
      <c r="CM138" s="51" t="s">
        <v>7</v>
      </c>
      <c r="CN138" s="51">
        <v>0</v>
      </c>
      <c r="CO138" s="51" t="s">
        <v>7</v>
      </c>
      <c r="CP138" s="51">
        <v>0</v>
      </c>
      <c r="CQ138" s="51" t="s">
        <v>7</v>
      </c>
      <c r="CR138" s="61">
        <v>59.86</v>
      </c>
      <c r="CS138" s="51" t="s">
        <v>7</v>
      </c>
      <c r="CT138" s="60">
        <v>59.86</v>
      </c>
      <c r="CU138" s="51" t="s">
        <v>7</v>
      </c>
      <c r="CV138" s="60">
        <v>1154.81</v>
      </c>
      <c r="CW138" s="51" t="s">
        <v>7</v>
      </c>
      <c r="CX138" s="60">
        <v>10012.39</v>
      </c>
      <c r="CY138" s="51" t="s">
        <v>7</v>
      </c>
    </row>
    <row r="139" spans="1:103" ht="14.25" x14ac:dyDescent="0.45">
      <c r="A139" s="55" t="s">
        <v>181</v>
      </c>
      <c r="B139" s="55" t="s">
        <v>233</v>
      </c>
      <c r="C139" s="54" t="str">
        <f>'Correspondance tables'!K45</f>
        <v>ISIC 66</v>
      </c>
      <c r="D139" s="54" t="str">
        <f>VLOOKUP(C139, 'Correspondance tables'!$O$3:$P$73, 2, FALSE)</f>
        <v>ISIC 64T66</v>
      </c>
      <c r="E139" s="57">
        <v>5.59</v>
      </c>
      <c r="F139" s="57">
        <v>0.11</v>
      </c>
      <c r="G139" s="57">
        <v>7.0000000000000007E-2</v>
      </c>
      <c r="H139" s="57">
        <v>3.73</v>
      </c>
      <c r="I139" s="57">
        <v>30.09</v>
      </c>
      <c r="J139" s="57">
        <v>15.64</v>
      </c>
      <c r="K139" s="57">
        <v>3.3</v>
      </c>
      <c r="L139" s="57">
        <v>36.57</v>
      </c>
      <c r="M139" s="57">
        <v>4.3600000000000003</v>
      </c>
      <c r="N139" s="57">
        <v>17.18</v>
      </c>
      <c r="O139" s="57">
        <v>41.86</v>
      </c>
      <c r="P139" s="57">
        <v>11.81</v>
      </c>
      <c r="Q139" s="57">
        <v>5.65</v>
      </c>
      <c r="R139" s="57">
        <v>94.69</v>
      </c>
      <c r="S139" s="57">
        <v>9.58</v>
      </c>
      <c r="T139" s="57">
        <v>14.57</v>
      </c>
      <c r="U139" s="57">
        <v>11.45</v>
      </c>
      <c r="V139" s="57">
        <v>8.44</v>
      </c>
      <c r="W139" s="57">
        <v>10.26</v>
      </c>
      <c r="X139" s="57">
        <v>29.24</v>
      </c>
      <c r="Y139" s="57">
        <v>98.17</v>
      </c>
      <c r="Z139" s="57">
        <v>6.54</v>
      </c>
      <c r="AA139" s="57">
        <v>7.97</v>
      </c>
      <c r="AB139" s="57">
        <v>44.39</v>
      </c>
      <c r="AC139" s="57">
        <v>2.84</v>
      </c>
      <c r="AD139" s="57">
        <v>18.28</v>
      </c>
      <c r="AE139" s="57">
        <v>152.76</v>
      </c>
      <c r="AF139" s="57">
        <v>28.01</v>
      </c>
      <c r="AG139" s="57">
        <v>264.02999999999997</v>
      </c>
      <c r="AH139" s="57">
        <v>113.82</v>
      </c>
      <c r="AI139" s="57">
        <v>30.4</v>
      </c>
      <c r="AJ139" s="57">
        <v>71.319999999999993</v>
      </c>
      <c r="AK139" s="57">
        <v>43.49</v>
      </c>
      <c r="AL139" s="57">
        <v>66.64</v>
      </c>
      <c r="AM139" s="57">
        <v>9.7799999999999994</v>
      </c>
      <c r="AN139" s="57">
        <v>26.28</v>
      </c>
      <c r="AO139" s="57">
        <v>9.42</v>
      </c>
      <c r="AP139" s="57">
        <v>4.18</v>
      </c>
      <c r="AQ139" s="57">
        <v>46.46</v>
      </c>
      <c r="AR139" s="57">
        <v>186.45</v>
      </c>
      <c r="AS139" s="57">
        <v>9374.49</v>
      </c>
      <c r="AT139" s="57">
        <v>2537.73</v>
      </c>
      <c r="AU139" s="57">
        <v>5805.43</v>
      </c>
      <c r="AV139" s="57">
        <v>29.82</v>
      </c>
      <c r="AW139" s="57">
        <v>180.78</v>
      </c>
      <c r="AX139" s="57">
        <v>165.21</v>
      </c>
      <c r="AY139" s="57">
        <v>14.85</v>
      </c>
      <c r="AZ139" s="57">
        <v>14.91</v>
      </c>
      <c r="BA139" s="57">
        <v>29.16</v>
      </c>
      <c r="BB139" s="57">
        <v>48.2</v>
      </c>
      <c r="BC139" s="57">
        <v>59.18</v>
      </c>
      <c r="BD139" s="57">
        <v>2.75</v>
      </c>
      <c r="BE139" s="57">
        <v>106.62</v>
      </c>
      <c r="BF139" s="57">
        <v>16.350000000000001</v>
      </c>
      <c r="BG139" s="57">
        <v>14.23</v>
      </c>
      <c r="BH139" s="57">
        <v>5.2</v>
      </c>
      <c r="BI139" s="57">
        <v>0.66</v>
      </c>
      <c r="BJ139" s="57">
        <v>10.8</v>
      </c>
      <c r="BK139" s="57">
        <v>4.66</v>
      </c>
      <c r="BL139" s="57">
        <v>4.12</v>
      </c>
      <c r="BM139" s="57">
        <v>5.67</v>
      </c>
      <c r="BN139" s="57">
        <v>10.95</v>
      </c>
      <c r="BO139" s="56">
        <v>0</v>
      </c>
      <c r="BP139" s="59">
        <v>0</v>
      </c>
      <c r="BQ139" s="56" t="s">
        <v>7</v>
      </c>
      <c r="BR139" s="57">
        <v>20027.2</v>
      </c>
      <c r="BS139" s="56" t="s">
        <v>7</v>
      </c>
      <c r="BT139" s="57">
        <v>263.01</v>
      </c>
      <c r="BU139" s="56" t="s">
        <v>7</v>
      </c>
      <c r="BV139" s="56">
        <v>0</v>
      </c>
      <c r="BW139" s="56" t="s">
        <v>7</v>
      </c>
      <c r="BX139" s="56">
        <v>0</v>
      </c>
      <c r="BY139" s="56" t="s">
        <v>7</v>
      </c>
      <c r="BZ139" s="57">
        <v>263.01</v>
      </c>
      <c r="CA139" s="56" t="s">
        <v>7</v>
      </c>
      <c r="CB139" s="57">
        <v>1.0900000000000001</v>
      </c>
      <c r="CC139" s="56" t="s">
        <v>7</v>
      </c>
      <c r="CD139" s="56">
        <v>0</v>
      </c>
      <c r="CE139" s="56" t="s">
        <v>7</v>
      </c>
      <c r="CF139" s="56">
        <v>0</v>
      </c>
      <c r="CG139" s="56" t="s">
        <v>7</v>
      </c>
      <c r="CH139" s="56">
        <v>0</v>
      </c>
      <c r="CI139" s="56" t="s">
        <v>7</v>
      </c>
      <c r="CJ139" s="57">
        <v>1.0900000000000001</v>
      </c>
      <c r="CK139" s="56" t="s">
        <v>7</v>
      </c>
      <c r="CL139" s="56">
        <v>0</v>
      </c>
      <c r="CM139" s="56" t="s">
        <v>7</v>
      </c>
      <c r="CN139" s="56">
        <v>0</v>
      </c>
      <c r="CO139" s="56" t="s">
        <v>7</v>
      </c>
      <c r="CP139" s="56">
        <v>0</v>
      </c>
      <c r="CQ139" s="56" t="s">
        <v>7</v>
      </c>
      <c r="CR139" s="58">
        <v>75.709999999999994</v>
      </c>
      <c r="CS139" s="56" t="s">
        <v>7</v>
      </c>
      <c r="CT139" s="57">
        <v>75.709999999999994</v>
      </c>
      <c r="CU139" s="56" t="s">
        <v>7</v>
      </c>
      <c r="CV139" s="57">
        <v>339.81</v>
      </c>
      <c r="CW139" s="56" t="s">
        <v>7</v>
      </c>
      <c r="CX139" s="57">
        <v>20367.009999999998</v>
      </c>
      <c r="CY139" s="56" t="s">
        <v>7</v>
      </c>
    </row>
    <row r="140" spans="1:103" ht="14.25" x14ac:dyDescent="0.45">
      <c r="A140" s="55" t="s">
        <v>181</v>
      </c>
      <c r="B140" s="55" t="s">
        <v>232</v>
      </c>
      <c r="C140" s="54" t="str">
        <f>'Correspondance tables'!K46</f>
        <v>ISIC 68</v>
      </c>
      <c r="D140" s="54" t="str">
        <f>VLOOKUP(C140, 'Correspondance tables'!$O$3:$P$73, 2, FALSE)</f>
        <v>ISIC 68</v>
      </c>
      <c r="E140" s="60">
        <v>3.35</v>
      </c>
      <c r="F140" s="60">
        <v>0.06</v>
      </c>
      <c r="G140" s="60">
        <v>0.01</v>
      </c>
      <c r="H140" s="60">
        <v>0.17</v>
      </c>
      <c r="I140" s="60">
        <v>10.67</v>
      </c>
      <c r="J140" s="60">
        <v>1.45</v>
      </c>
      <c r="K140" s="60">
        <v>1.1399999999999999</v>
      </c>
      <c r="L140" s="60">
        <v>1.31</v>
      </c>
      <c r="M140" s="60">
        <v>0.79</v>
      </c>
      <c r="N140" s="60">
        <v>0.92</v>
      </c>
      <c r="O140" s="60">
        <v>7.92</v>
      </c>
      <c r="P140" s="60">
        <v>2.0699999999999998</v>
      </c>
      <c r="Q140" s="60">
        <v>6.92</v>
      </c>
      <c r="R140" s="60">
        <v>1.92</v>
      </c>
      <c r="S140" s="60">
        <v>3.9</v>
      </c>
      <c r="T140" s="60">
        <v>8.08</v>
      </c>
      <c r="U140" s="60">
        <v>1.94</v>
      </c>
      <c r="V140" s="60">
        <v>4.26</v>
      </c>
      <c r="W140" s="60">
        <v>8.4</v>
      </c>
      <c r="X140" s="60">
        <v>10.75</v>
      </c>
      <c r="Y140" s="60">
        <v>2.08</v>
      </c>
      <c r="Z140" s="60">
        <v>5.25</v>
      </c>
      <c r="AA140" s="60">
        <v>2.48</v>
      </c>
      <c r="AB140" s="60">
        <v>42.27</v>
      </c>
      <c r="AC140" s="60">
        <v>0.1</v>
      </c>
      <c r="AD140" s="51">
        <v>2</v>
      </c>
      <c r="AE140" s="60">
        <v>48.22</v>
      </c>
      <c r="AF140" s="51">
        <v>27</v>
      </c>
      <c r="AG140" s="60">
        <v>38.54</v>
      </c>
      <c r="AH140" s="60">
        <v>56.06</v>
      </c>
      <c r="AI140" s="60">
        <v>6.7</v>
      </c>
      <c r="AJ140" s="60">
        <v>0.27</v>
      </c>
      <c r="AK140" s="60">
        <v>3.73</v>
      </c>
      <c r="AL140" s="60">
        <v>10.02</v>
      </c>
      <c r="AM140" s="60">
        <v>2.46</v>
      </c>
      <c r="AN140" s="60">
        <v>26.29</v>
      </c>
      <c r="AO140" s="60">
        <v>1.21</v>
      </c>
      <c r="AP140" s="60">
        <v>3.98</v>
      </c>
      <c r="AQ140" s="60">
        <v>15.28</v>
      </c>
      <c r="AR140" s="60">
        <v>13.13</v>
      </c>
      <c r="AS140" s="60">
        <v>14.66</v>
      </c>
      <c r="AT140" s="60">
        <v>92.64</v>
      </c>
      <c r="AU140" s="60">
        <v>13.2</v>
      </c>
      <c r="AV140" s="60">
        <v>51.12</v>
      </c>
      <c r="AW140" s="60">
        <v>52.28</v>
      </c>
      <c r="AX140" s="60">
        <v>21.6</v>
      </c>
      <c r="AY140" s="60">
        <v>7.44</v>
      </c>
      <c r="AZ140" s="60">
        <v>4.16</v>
      </c>
      <c r="BA140" s="60">
        <v>2.98</v>
      </c>
      <c r="BB140" s="60">
        <v>6.53</v>
      </c>
      <c r="BC140" s="60">
        <v>3.59</v>
      </c>
      <c r="BD140" s="60">
        <v>5.56</v>
      </c>
      <c r="BE140" s="60">
        <v>17.559999999999999</v>
      </c>
      <c r="BF140" s="60">
        <v>37.89</v>
      </c>
      <c r="BG140" s="60">
        <v>3.59</v>
      </c>
      <c r="BH140" s="60">
        <v>8.8699999999999992</v>
      </c>
      <c r="BI140" s="60">
        <v>3.74</v>
      </c>
      <c r="BJ140" s="60">
        <v>0.77</v>
      </c>
      <c r="BK140" s="60">
        <v>2.34</v>
      </c>
      <c r="BL140" s="60">
        <v>1.57</v>
      </c>
      <c r="BM140" s="60">
        <v>0.1</v>
      </c>
      <c r="BN140" s="60">
        <v>7.21</v>
      </c>
      <c r="BO140" s="51">
        <v>0</v>
      </c>
      <c r="BP140" s="53">
        <v>0</v>
      </c>
      <c r="BQ140" s="51" t="s">
        <v>7</v>
      </c>
      <c r="BR140" s="60">
        <v>742.49</v>
      </c>
      <c r="BS140" s="51" t="s">
        <v>7</v>
      </c>
      <c r="BT140" s="60">
        <v>2264.5100000000002</v>
      </c>
      <c r="BU140" s="51" t="s">
        <v>7</v>
      </c>
      <c r="BV140" s="51">
        <v>0</v>
      </c>
      <c r="BW140" s="51" t="s">
        <v>7</v>
      </c>
      <c r="BX140" s="60">
        <v>3.41</v>
      </c>
      <c r="BY140" s="51" t="s">
        <v>7</v>
      </c>
      <c r="BZ140" s="60">
        <v>2267.92</v>
      </c>
      <c r="CA140" s="51" t="s">
        <v>7</v>
      </c>
      <c r="CB140" s="60">
        <v>0.02</v>
      </c>
      <c r="CC140" s="51" t="s">
        <v>7</v>
      </c>
      <c r="CD140" s="51">
        <v>0</v>
      </c>
      <c r="CE140" s="51" t="s">
        <v>7</v>
      </c>
      <c r="CF140" s="51">
        <v>0</v>
      </c>
      <c r="CG140" s="51" t="s">
        <v>7</v>
      </c>
      <c r="CH140" s="51">
        <v>0</v>
      </c>
      <c r="CI140" s="51" t="s">
        <v>7</v>
      </c>
      <c r="CJ140" s="60">
        <v>0.02</v>
      </c>
      <c r="CK140" s="51" t="s">
        <v>7</v>
      </c>
      <c r="CL140" s="51">
        <v>0</v>
      </c>
      <c r="CM140" s="51" t="s">
        <v>7</v>
      </c>
      <c r="CN140" s="51">
        <v>0</v>
      </c>
      <c r="CO140" s="51" t="s">
        <v>7</v>
      </c>
      <c r="CP140" s="51">
        <v>0</v>
      </c>
      <c r="CQ140" s="51" t="s">
        <v>7</v>
      </c>
      <c r="CR140" s="61">
        <v>0.01</v>
      </c>
      <c r="CS140" s="51" t="s">
        <v>7</v>
      </c>
      <c r="CT140" s="60">
        <v>0.01</v>
      </c>
      <c r="CU140" s="51" t="s">
        <v>7</v>
      </c>
      <c r="CV140" s="60">
        <v>2267.9499999999998</v>
      </c>
      <c r="CW140" s="51" t="s">
        <v>7</v>
      </c>
      <c r="CX140" s="60">
        <v>3010.44</v>
      </c>
      <c r="CY140" s="51" t="s">
        <v>7</v>
      </c>
    </row>
    <row r="141" spans="1:103" ht="14.25" x14ac:dyDescent="0.45">
      <c r="A141" s="55" t="s">
        <v>181</v>
      </c>
      <c r="B141" s="55" t="s">
        <v>231</v>
      </c>
      <c r="C141" s="54" t="str">
        <f>'Correspondance tables'!K48</f>
        <v>ISIC 69-70</v>
      </c>
      <c r="D141" s="54" t="str">
        <f>VLOOKUP(C141, 'Correspondance tables'!$O$3:$P$73, 2, FALSE)</f>
        <v>ISIC 69T82</v>
      </c>
      <c r="E141" s="56">
        <v>0</v>
      </c>
      <c r="F141" s="56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6">
        <v>0</v>
      </c>
      <c r="AJ141" s="56">
        <v>0</v>
      </c>
      <c r="AK141" s="56">
        <v>0</v>
      </c>
      <c r="AL141" s="56">
        <v>0</v>
      </c>
      <c r="AM141" s="56">
        <v>0</v>
      </c>
      <c r="AN141" s="56">
        <v>0</v>
      </c>
      <c r="AO141" s="56">
        <v>0</v>
      </c>
      <c r="AP141" s="56">
        <v>0</v>
      </c>
      <c r="AQ141" s="56">
        <v>0</v>
      </c>
      <c r="AR141" s="56">
        <v>0</v>
      </c>
      <c r="AS141" s="56">
        <v>0</v>
      </c>
      <c r="AT141" s="56">
        <v>0</v>
      </c>
      <c r="AU141" s="56">
        <v>0</v>
      </c>
      <c r="AV141" s="56">
        <v>0</v>
      </c>
      <c r="AW141" s="56">
        <v>0</v>
      </c>
      <c r="AX141" s="56">
        <v>0</v>
      </c>
      <c r="AY141" s="56">
        <v>0</v>
      </c>
      <c r="AZ141" s="56">
        <v>0</v>
      </c>
      <c r="BA141" s="56">
        <v>0</v>
      </c>
      <c r="BB141" s="56">
        <v>0</v>
      </c>
      <c r="BC141" s="56">
        <v>0</v>
      </c>
      <c r="BD141" s="56">
        <v>0</v>
      </c>
      <c r="BE141" s="56">
        <v>0</v>
      </c>
      <c r="BF141" s="56">
        <v>0</v>
      </c>
      <c r="BG141" s="56">
        <v>0</v>
      </c>
      <c r="BH141" s="56">
        <v>0</v>
      </c>
      <c r="BI141" s="56">
        <v>0</v>
      </c>
      <c r="BJ141" s="56">
        <v>0</v>
      </c>
      <c r="BK141" s="56">
        <v>0</v>
      </c>
      <c r="BL141" s="56">
        <v>0</v>
      </c>
      <c r="BM141" s="56">
        <v>0</v>
      </c>
      <c r="BN141" s="56">
        <v>0</v>
      </c>
      <c r="BO141" s="56">
        <v>0</v>
      </c>
      <c r="BP141" s="59">
        <v>0</v>
      </c>
      <c r="BQ141" s="56" t="s">
        <v>7</v>
      </c>
      <c r="BR141" s="56">
        <v>0</v>
      </c>
      <c r="BS141" s="56" t="s">
        <v>7</v>
      </c>
      <c r="BT141" s="56">
        <v>0</v>
      </c>
      <c r="BU141" s="56" t="s">
        <v>7</v>
      </c>
      <c r="BV141" s="56">
        <v>0</v>
      </c>
      <c r="BW141" s="56" t="s">
        <v>7</v>
      </c>
      <c r="BX141" s="56">
        <v>0</v>
      </c>
      <c r="BY141" s="56" t="s">
        <v>7</v>
      </c>
      <c r="BZ141" s="56">
        <v>0</v>
      </c>
      <c r="CA141" s="56" t="s">
        <v>7</v>
      </c>
      <c r="CB141" s="56">
        <v>0</v>
      </c>
      <c r="CC141" s="56" t="s">
        <v>7</v>
      </c>
      <c r="CD141" s="56">
        <v>0</v>
      </c>
      <c r="CE141" s="56" t="s">
        <v>7</v>
      </c>
      <c r="CF141" s="56">
        <v>0</v>
      </c>
      <c r="CG141" s="56" t="s">
        <v>7</v>
      </c>
      <c r="CH141" s="56">
        <v>0</v>
      </c>
      <c r="CI141" s="56" t="s">
        <v>7</v>
      </c>
      <c r="CJ141" s="56">
        <v>0</v>
      </c>
      <c r="CK141" s="56" t="s">
        <v>7</v>
      </c>
      <c r="CL141" s="56">
        <v>0</v>
      </c>
      <c r="CM141" s="56" t="s">
        <v>7</v>
      </c>
      <c r="CN141" s="56">
        <v>0</v>
      </c>
      <c r="CO141" s="56" t="s">
        <v>7</v>
      </c>
      <c r="CP141" s="56">
        <v>0</v>
      </c>
      <c r="CQ141" s="56" t="s">
        <v>7</v>
      </c>
      <c r="CR141" s="67">
        <v>0</v>
      </c>
      <c r="CS141" s="56" t="s">
        <v>7</v>
      </c>
      <c r="CT141" s="56">
        <v>0</v>
      </c>
      <c r="CU141" s="56" t="s">
        <v>7</v>
      </c>
      <c r="CV141" s="56">
        <v>0</v>
      </c>
      <c r="CW141" s="56" t="s">
        <v>7</v>
      </c>
      <c r="CX141" s="56">
        <v>0</v>
      </c>
      <c r="CY141" s="56" t="s">
        <v>7</v>
      </c>
    </row>
    <row r="142" spans="1:103" ht="14.25" x14ac:dyDescent="0.45">
      <c r="A142" s="55" t="s">
        <v>181</v>
      </c>
      <c r="B142" s="55" t="s">
        <v>230</v>
      </c>
      <c r="C142" s="54" t="str">
        <f>'Correspondance tables'!K49</f>
        <v>ISIC 71</v>
      </c>
      <c r="D142" s="54" t="str">
        <f>VLOOKUP(C142, 'Correspondance tables'!$O$3:$P$73, 2, FALSE)</f>
        <v>ISIC 69T82</v>
      </c>
      <c r="E142" s="60">
        <v>70.09</v>
      </c>
      <c r="F142" s="60">
        <v>17.13</v>
      </c>
      <c r="G142" s="51">
        <v>4</v>
      </c>
      <c r="H142" s="60">
        <v>210.06</v>
      </c>
      <c r="I142" s="60">
        <v>862.07</v>
      </c>
      <c r="J142" s="60">
        <v>124.53</v>
      </c>
      <c r="K142" s="60">
        <v>68.430000000000007</v>
      </c>
      <c r="L142" s="60">
        <v>174.42</v>
      </c>
      <c r="M142" s="60">
        <v>65.09</v>
      </c>
      <c r="N142" s="60">
        <v>362.64</v>
      </c>
      <c r="O142" s="60">
        <v>664.73</v>
      </c>
      <c r="P142" s="60">
        <v>731.13</v>
      </c>
      <c r="Q142" s="60">
        <v>221.25</v>
      </c>
      <c r="R142" s="60">
        <v>159.07</v>
      </c>
      <c r="S142" s="60">
        <v>203.67</v>
      </c>
      <c r="T142" s="60">
        <v>315.56</v>
      </c>
      <c r="U142" s="60">
        <v>898.97</v>
      </c>
      <c r="V142" s="60">
        <v>290.61</v>
      </c>
      <c r="W142" s="60">
        <v>784.02</v>
      </c>
      <c r="X142" s="60">
        <v>769.14</v>
      </c>
      <c r="Y142" s="60">
        <v>158.31</v>
      </c>
      <c r="Z142" s="60">
        <v>161.49</v>
      </c>
      <c r="AA142" s="60">
        <v>140.24</v>
      </c>
      <c r="AB142" s="60">
        <v>456.91</v>
      </c>
      <c r="AC142" s="60">
        <v>25.6</v>
      </c>
      <c r="AD142" s="60">
        <v>143.86000000000001</v>
      </c>
      <c r="AE142" s="60">
        <v>642.20000000000005</v>
      </c>
      <c r="AF142" s="60">
        <v>297.31</v>
      </c>
      <c r="AG142" s="60">
        <v>3662.27</v>
      </c>
      <c r="AH142" s="60">
        <v>1164.01</v>
      </c>
      <c r="AI142" s="60">
        <v>346.16</v>
      </c>
      <c r="AJ142" s="60">
        <v>99.01</v>
      </c>
      <c r="AK142" s="60">
        <v>113.05</v>
      </c>
      <c r="AL142" s="60">
        <v>370.99</v>
      </c>
      <c r="AM142" s="60">
        <v>111.82</v>
      </c>
      <c r="AN142" s="60">
        <v>363.92</v>
      </c>
      <c r="AO142" s="60">
        <v>286.36</v>
      </c>
      <c r="AP142" s="60">
        <v>170.67</v>
      </c>
      <c r="AQ142" s="60">
        <v>614.63</v>
      </c>
      <c r="AR142" s="60">
        <v>1280.03</v>
      </c>
      <c r="AS142" s="60">
        <v>4046.27</v>
      </c>
      <c r="AT142" s="60">
        <v>1934.38</v>
      </c>
      <c r="AU142" s="60">
        <v>520.86</v>
      </c>
      <c r="AV142" s="60">
        <v>1562.95</v>
      </c>
      <c r="AW142" s="60">
        <v>7889.81</v>
      </c>
      <c r="AX142" s="60">
        <v>1124.6099999999999</v>
      </c>
      <c r="AY142" s="60">
        <v>425.61</v>
      </c>
      <c r="AZ142" s="60">
        <v>229.15</v>
      </c>
      <c r="BA142" s="60">
        <v>380.08</v>
      </c>
      <c r="BB142" s="60">
        <v>389.19</v>
      </c>
      <c r="BC142" s="60">
        <v>256.98</v>
      </c>
      <c r="BD142" s="60">
        <v>461.03</v>
      </c>
      <c r="BE142" s="60">
        <v>1071.45</v>
      </c>
      <c r="BF142" s="60">
        <v>737.2</v>
      </c>
      <c r="BG142" s="60">
        <v>311.3</v>
      </c>
      <c r="BH142" s="60">
        <v>257.76</v>
      </c>
      <c r="BI142" s="60">
        <v>125.74</v>
      </c>
      <c r="BJ142" s="60">
        <v>342.4</v>
      </c>
      <c r="BK142" s="60">
        <v>172.39</v>
      </c>
      <c r="BL142" s="60">
        <v>145.34</v>
      </c>
      <c r="BM142" s="60">
        <v>20.83</v>
      </c>
      <c r="BN142" s="60">
        <v>141.88999999999999</v>
      </c>
      <c r="BO142" s="51">
        <v>0</v>
      </c>
      <c r="BP142" s="53">
        <v>0</v>
      </c>
      <c r="BQ142" s="51" t="s">
        <v>7</v>
      </c>
      <c r="BR142" s="60">
        <v>40152.660000000003</v>
      </c>
      <c r="BS142" s="51" t="s">
        <v>7</v>
      </c>
      <c r="BT142" s="60">
        <v>334.22</v>
      </c>
      <c r="BU142" s="51" t="s">
        <v>7</v>
      </c>
      <c r="BV142" s="60">
        <v>0.01</v>
      </c>
      <c r="BW142" s="51" t="s">
        <v>7</v>
      </c>
      <c r="BX142" s="51">
        <v>0</v>
      </c>
      <c r="BY142" s="51" t="s">
        <v>7</v>
      </c>
      <c r="BZ142" s="60">
        <v>334.23</v>
      </c>
      <c r="CA142" s="51" t="s">
        <v>7</v>
      </c>
      <c r="CB142" s="60">
        <v>536.20000000000005</v>
      </c>
      <c r="CC142" s="51" t="s">
        <v>7</v>
      </c>
      <c r="CD142" s="51">
        <v>0</v>
      </c>
      <c r="CE142" s="51" t="s">
        <v>7</v>
      </c>
      <c r="CF142" s="60">
        <v>1.23</v>
      </c>
      <c r="CG142" s="51" t="s">
        <v>7</v>
      </c>
      <c r="CH142" s="60">
        <v>1.23</v>
      </c>
      <c r="CI142" s="51" t="s">
        <v>7</v>
      </c>
      <c r="CJ142" s="60">
        <v>537.44000000000005</v>
      </c>
      <c r="CK142" s="51" t="s">
        <v>7</v>
      </c>
      <c r="CL142" s="51">
        <v>0</v>
      </c>
      <c r="CM142" s="51" t="s">
        <v>7</v>
      </c>
      <c r="CN142" s="51">
        <v>0</v>
      </c>
      <c r="CO142" s="51" t="s">
        <v>7</v>
      </c>
      <c r="CP142" s="51">
        <v>0</v>
      </c>
      <c r="CQ142" s="51" t="s">
        <v>7</v>
      </c>
      <c r="CR142" s="61">
        <v>33.68</v>
      </c>
      <c r="CS142" s="51" t="s">
        <v>7</v>
      </c>
      <c r="CT142" s="60">
        <v>33.68</v>
      </c>
      <c r="CU142" s="51" t="s">
        <v>7</v>
      </c>
      <c r="CV142" s="60">
        <v>905.34</v>
      </c>
      <c r="CW142" s="51" t="s">
        <v>7</v>
      </c>
      <c r="CX142" s="51">
        <v>41058</v>
      </c>
      <c r="CY142" s="51" t="s">
        <v>7</v>
      </c>
    </row>
    <row r="143" spans="1:103" ht="14.25" x14ac:dyDescent="0.45">
      <c r="A143" s="55" t="s">
        <v>181</v>
      </c>
      <c r="B143" s="55" t="s">
        <v>229</v>
      </c>
      <c r="C143" s="54" t="str">
        <f>'Correspondance tables'!K50</f>
        <v>ISIC 72</v>
      </c>
      <c r="D143" s="54" t="str">
        <f>VLOOKUP(C143, 'Correspondance tables'!$O$3:$P$73, 2, FALSE)</f>
        <v>ISIC 69T82</v>
      </c>
      <c r="E143" s="57">
        <v>47.64</v>
      </c>
      <c r="F143" s="57">
        <v>6.19</v>
      </c>
      <c r="G143" s="57">
        <v>0.91</v>
      </c>
      <c r="H143" s="57">
        <v>70.63</v>
      </c>
      <c r="I143" s="57">
        <v>142.94999999999999</v>
      </c>
      <c r="J143" s="57">
        <v>28.58</v>
      </c>
      <c r="K143" s="57">
        <v>35.26</v>
      </c>
      <c r="L143" s="57">
        <v>44.03</v>
      </c>
      <c r="M143" s="57">
        <v>10.5</v>
      </c>
      <c r="N143" s="57">
        <v>173.1</v>
      </c>
      <c r="O143" s="57">
        <v>241.92</v>
      </c>
      <c r="P143" s="57">
        <v>81.260000000000005</v>
      </c>
      <c r="Q143" s="57">
        <v>122.37</v>
      </c>
      <c r="R143" s="57">
        <v>126.66</v>
      </c>
      <c r="S143" s="57">
        <v>75.83</v>
      </c>
      <c r="T143" s="57">
        <v>393.14</v>
      </c>
      <c r="U143" s="57">
        <v>220.59</v>
      </c>
      <c r="V143" s="57">
        <v>212.7</v>
      </c>
      <c r="W143" s="57">
        <v>340.05</v>
      </c>
      <c r="X143" s="57">
        <v>310.31</v>
      </c>
      <c r="Y143" s="57">
        <v>216.53</v>
      </c>
      <c r="Z143" s="57">
        <v>37.18</v>
      </c>
      <c r="AA143" s="57">
        <v>165.91</v>
      </c>
      <c r="AB143" s="57">
        <v>263.63</v>
      </c>
      <c r="AC143" s="57">
        <v>40.57</v>
      </c>
      <c r="AD143" s="57">
        <v>257.8</v>
      </c>
      <c r="AE143" s="57">
        <v>1957.06</v>
      </c>
      <c r="AF143" s="57">
        <v>52.15</v>
      </c>
      <c r="AG143" s="57">
        <v>392.29</v>
      </c>
      <c r="AH143" s="57">
        <v>90.1</v>
      </c>
      <c r="AI143" s="57">
        <v>96.84</v>
      </c>
      <c r="AJ143" s="57">
        <v>26.64</v>
      </c>
      <c r="AK143" s="57">
        <v>38.35</v>
      </c>
      <c r="AL143" s="57">
        <v>143.91</v>
      </c>
      <c r="AM143" s="57">
        <v>11.74</v>
      </c>
      <c r="AN143" s="57">
        <v>54.33</v>
      </c>
      <c r="AO143" s="57">
        <v>30.37</v>
      </c>
      <c r="AP143" s="57">
        <v>27.18</v>
      </c>
      <c r="AQ143" s="57">
        <v>82.73</v>
      </c>
      <c r="AR143" s="57">
        <v>153.72</v>
      </c>
      <c r="AS143" s="57">
        <v>121.84</v>
      </c>
      <c r="AT143" s="57">
        <v>415.38</v>
      </c>
      <c r="AU143" s="57">
        <v>46.4</v>
      </c>
      <c r="AV143" s="57">
        <v>228.53</v>
      </c>
      <c r="AW143" s="57">
        <v>260.27</v>
      </c>
      <c r="AX143" s="57">
        <v>2065.8200000000002</v>
      </c>
      <c r="AY143" s="57">
        <v>168.54</v>
      </c>
      <c r="AZ143" s="57">
        <v>59.52</v>
      </c>
      <c r="BA143" s="57">
        <v>65.5</v>
      </c>
      <c r="BB143" s="57">
        <v>98.52</v>
      </c>
      <c r="BC143" s="57">
        <v>26.69</v>
      </c>
      <c r="BD143" s="57">
        <v>10.38</v>
      </c>
      <c r="BE143" s="57">
        <v>264.45</v>
      </c>
      <c r="BF143" s="57">
        <v>464.35</v>
      </c>
      <c r="BG143" s="57">
        <v>47.42</v>
      </c>
      <c r="BH143" s="57">
        <v>39.659999999999997</v>
      </c>
      <c r="BI143" s="57">
        <v>11.94</v>
      </c>
      <c r="BJ143" s="57">
        <v>34.909999999999997</v>
      </c>
      <c r="BK143" s="57">
        <v>21.24</v>
      </c>
      <c r="BL143" s="57">
        <v>32.01</v>
      </c>
      <c r="BM143" s="57">
        <v>6.86</v>
      </c>
      <c r="BN143" s="57">
        <v>40.19</v>
      </c>
      <c r="BO143" s="56">
        <v>0</v>
      </c>
      <c r="BP143" s="59">
        <v>0</v>
      </c>
      <c r="BQ143" s="56" t="s">
        <v>7</v>
      </c>
      <c r="BR143" s="57">
        <v>11354.06</v>
      </c>
      <c r="BS143" s="56" t="s">
        <v>7</v>
      </c>
      <c r="BT143" s="57">
        <v>689.64</v>
      </c>
      <c r="BU143" s="56" t="s">
        <v>7</v>
      </c>
      <c r="BV143" s="56">
        <v>0</v>
      </c>
      <c r="BW143" s="56" t="s">
        <v>7</v>
      </c>
      <c r="BX143" s="57">
        <v>0.52</v>
      </c>
      <c r="BY143" s="56" t="s">
        <v>7</v>
      </c>
      <c r="BZ143" s="57">
        <v>690.16</v>
      </c>
      <c r="CA143" s="56" t="s">
        <v>7</v>
      </c>
      <c r="CB143" s="57">
        <v>2734.98</v>
      </c>
      <c r="CC143" s="56" t="s">
        <v>7</v>
      </c>
      <c r="CD143" s="56">
        <v>0</v>
      </c>
      <c r="CE143" s="56" t="s">
        <v>7</v>
      </c>
      <c r="CF143" s="57">
        <v>12.94</v>
      </c>
      <c r="CG143" s="56" t="s">
        <v>7</v>
      </c>
      <c r="CH143" s="57">
        <v>12.94</v>
      </c>
      <c r="CI143" s="56" t="s">
        <v>7</v>
      </c>
      <c r="CJ143" s="57">
        <v>2747.92</v>
      </c>
      <c r="CK143" s="56" t="s">
        <v>7</v>
      </c>
      <c r="CL143" s="56">
        <v>0</v>
      </c>
      <c r="CM143" s="56" t="s">
        <v>7</v>
      </c>
      <c r="CN143" s="56">
        <v>0</v>
      </c>
      <c r="CO143" s="56" t="s">
        <v>7</v>
      </c>
      <c r="CP143" s="56">
        <v>0</v>
      </c>
      <c r="CQ143" s="56" t="s">
        <v>7</v>
      </c>
      <c r="CR143" s="58">
        <v>41.64</v>
      </c>
      <c r="CS143" s="56" t="s">
        <v>7</v>
      </c>
      <c r="CT143" s="57">
        <v>41.64</v>
      </c>
      <c r="CU143" s="56" t="s">
        <v>7</v>
      </c>
      <c r="CV143" s="57">
        <v>3479.72</v>
      </c>
      <c r="CW143" s="56" t="s">
        <v>7</v>
      </c>
      <c r="CX143" s="57">
        <v>14833.78</v>
      </c>
      <c r="CY143" s="56" t="s">
        <v>7</v>
      </c>
    </row>
    <row r="144" spans="1:103" ht="14.25" x14ac:dyDescent="0.45">
      <c r="A144" s="55" t="s">
        <v>181</v>
      </c>
      <c r="B144" s="55" t="s">
        <v>228</v>
      </c>
      <c r="C144" s="54" t="str">
        <f>'Correspondance tables'!K51</f>
        <v>ISIC 73</v>
      </c>
      <c r="D144" s="54" t="str">
        <f>VLOOKUP(C144, 'Correspondance tables'!$O$3:$P$73, 2, FALSE)</f>
        <v>ISIC 69T82</v>
      </c>
      <c r="E144" s="60">
        <v>15.55</v>
      </c>
      <c r="F144" s="60">
        <v>0.01</v>
      </c>
      <c r="G144" s="60">
        <v>0.01</v>
      </c>
      <c r="H144" s="60">
        <v>9.2200000000000006</v>
      </c>
      <c r="I144" s="60">
        <v>142.31</v>
      </c>
      <c r="J144" s="60">
        <v>3.26</v>
      </c>
      <c r="K144" s="60">
        <v>8.8800000000000008</v>
      </c>
      <c r="L144" s="60">
        <v>13.21</v>
      </c>
      <c r="M144" s="60">
        <v>77.58</v>
      </c>
      <c r="N144" s="60">
        <v>2.64</v>
      </c>
      <c r="O144" s="60">
        <v>359.15</v>
      </c>
      <c r="P144" s="60">
        <v>7247.35</v>
      </c>
      <c r="Q144" s="60">
        <v>17.05</v>
      </c>
      <c r="R144" s="60">
        <v>13.36</v>
      </c>
      <c r="S144" s="60">
        <v>4.4400000000000004</v>
      </c>
      <c r="T144" s="60">
        <v>22.11</v>
      </c>
      <c r="U144" s="60">
        <v>2857.2</v>
      </c>
      <c r="V144" s="60">
        <v>30.82</v>
      </c>
      <c r="W144" s="60">
        <v>9.3000000000000007</v>
      </c>
      <c r="X144" s="60">
        <v>64.900000000000006</v>
      </c>
      <c r="Y144" s="51">
        <v>0</v>
      </c>
      <c r="Z144" s="60">
        <v>274.7</v>
      </c>
      <c r="AA144" s="60">
        <v>7.16</v>
      </c>
      <c r="AB144" s="51">
        <v>4</v>
      </c>
      <c r="AC144" s="60">
        <v>10.68</v>
      </c>
      <c r="AD144" s="60">
        <v>27.99</v>
      </c>
      <c r="AE144" s="60">
        <v>1.97</v>
      </c>
      <c r="AF144" s="60">
        <v>0.76</v>
      </c>
      <c r="AG144" s="60">
        <v>350.12</v>
      </c>
      <c r="AH144" s="60">
        <v>1.9</v>
      </c>
      <c r="AI144" s="60">
        <v>1.76</v>
      </c>
      <c r="AJ144" s="60">
        <v>0.04</v>
      </c>
      <c r="AK144" s="60">
        <v>0.33</v>
      </c>
      <c r="AL144" s="60">
        <v>0.22</v>
      </c>
      <c r="AM144" s="51">
        <v>0</v>
      </c>
      <c r="AN144" s="60">
        <v>2.83</v>
      </c>
      <c r="AO144" s="60">
        <v>2672.8</v>
      </c>
      <c r="AP144" s="60">
        <v>0.28000000000000003</v>
      </c>
      <c r="AQ144" s="51">
        <v>0</v>
      </c>
      <c r="AR144" s="60">
        <v>2803.1</v>
      </c>
      <c r="AS144" s="60">
        <v>15.05</v>
      </c>
      <c r="AT144" s="60">
        <v>6.99</v>
      </c>
      <c r="AU144" s="60">
        <v>0.01</v>
      </c>
      <c r="AV144" s="60">
        <v>31.32</v>
      </c>
      <c r="AW144" s="60">
        <v>1133.1099999999999</v>
      </c>
      <c r="AX144" s="51">
        <v>0</v>
      </c>
      <c r="AY144" s="51">
        <v>1440</v>
      </c>
      <c r="AZ144" s="60">
        <v>1.18</v>
      </c>
      <c r="BA144" s="60">
        <v>3.11</v>
      </c>
      <c r="BB144" s="60">
        <v>8.52</v>
      </c>
      <c r="BC144" s="60">
        <v>0.9</v>
      </c>
      <c r="BD144" s="60">
        <v>0.24</v>
      </c>
      <c r="BE144" s="51">
        <v>0</v>
      </c>
      <c r="BF144" s="60">
        <v>209.24</v>
      </c>
      <c r="BG144" s="60">
        <v>40.97</v>
      </c>
      <c r="BH144" s="60">
        <v>158.87</v>
      </c>
      <c r="BI144" s="60">
        <v>2.64</v>
      </c>
      <c r="BJ144" s="60">
        <v>0.12</v>
      </c>
      <c r="BK144" s="60">
        <v>0.5</v>
      </c>
      <c r="BL144" s="60">
        <v>38.49</v>
      </c>
      <c r="BM144" s="60">
        <v>0.25</v>
      </c>
      <c r="BN144" s="60">
        <v>0.76</v>
      </c>
      <c r="BO144" s="51">
        <v>0</v>
      </c>
      <c r="BP144" s="53">
        <v>0</v>
      </c>
      <c r="BQ144" s="51" t="s">
        <v>7</v>
      </c>
      <c r="BR144" s="60">
        <v>20151.23</v>
      </c>
      <c r="BS144" s="51" t="s">
        <v>7</v>
      </c>
      <c r="BT144" s="60">
        <v>0.3</v>
      </c>
      <c r="BU144" s="51" t="s">
        <v>7</v>
      </c>
      <c r="BV144" s="60">
        <v>0.06</v>
      </c>
      <c r="BW144" s="51" t="s">
        <v>7</v>
      </c>
      <c r="BX144" s="60">
        <v>180.47</v>
      </c>
      <c r="BY144" s="51" t="s">
        <v>7</v>
      </c>
      <c r="BZ144" s="60">
        <v>180.83</v>
      </c>
      <c r="CA144" s="51" t="s">
        <v>7</v>
      </c>
      <c r="CB144" s="60">
        <v>29523.59</v>
      </c>
      <c r="CC144" s="51" t="s">
        <v>7</v>
      </c>
      <c r="CD144" s="51">
        <v>0</v>
      </c>
      <c r="CE144" s="51" t="s">
        <v>7</v>
      </c>
      <c r="CF144" s="60">
        <v>47.05</v>
      </c>
      <c r="CG144" s="51" t="s">
        <v>7</v>
      </c>
      <c r="CH144" s="60">
        <v>47.05</v>
      </c>
      <c r="CI144" s="51" t="s">
        <v>7</v>
      </c>
      <c r="CJ144" s="60">
        <v>29570.639999999999</v>
      </c>
      <c r="CK144" s="51" t="s">
        <v>7</v>
      </c>
      <c r="CL144" s="51">
        <v>0</v>
      </c>
      <c r="CM144" s="51" t="s">
        <v>7</v>
      </c>
      <c r="CN144" s="51">
        <v>0</v>
      </c>
      <c r="CO144" s="51" t="s">
        <v>7</v>
      </c>
      <c r="CP144" s="51">
        <v>0</v>
      </c>
      <c r="CQ144" s="51" t="s">
        <v>7</v>
      </c>
      <c r="CR144" s="61">
        <v>87.87</v>
      </c>
      <c r="CS144" s="51" t="s">
        <v>7</v>
      </c>
      <c r="CT144" s="60">
        <v>87.87</v>
      </c>
      <c r="CU144" s="51" t="s">
        <v>7</v>
      </c>
      <c r="CV144" s="60">
        <v>29839.34</v>
      </c>
      <c r="CW144" s="51" t="s">
        <v>7</v>
      </c>
      <c r="CX144" s="60">
        <v>49990.57</v>
      </c>
      <c r="CY144" s="51" t="s">
        <v>7</v>
      </c>
    </row>
    <row r="145" spans="1:103" ht="14.25" x14ac:dyDescent="0.45">
      <c r="A145" s="55" t="s">
        <v>181</v>
      </c>
      <c r="B145" s="55" t="s">
        <v>227</v>
      </c>
      <c r="C145" s="54" t="str">
        <f>'Correspondance tables'!K52</f>
        <v>ISIC 74-75</v>
      </c>
      <c r="D145" s="54" t="str">
        <f>VLOOKUP(C145, 'Correspondance tables'!$O$3:$P$73, 2, FALSE)</f>
        <v>ISIC 69T82</v>
      </c>
      <c r="E145" s="57">
        <v>13.28</v>
      </c>
      <c r="F145" s="57">
        <v>2.92</v>
      </c>
      <c r="G145" s="57">
        <v>0.9</v>
      </c>
      <c r="H145" s="57">
        <v>30.18</v>
      </c>
      <c r="I145" s="57">
        <v>2389.88</v>
      </c>
      <c r="J145" s="57">
        <v>80.05</v>
      </c>
      <c r="K145" s="57">
        <v>23.5</v>
      </c>
      <c r="L145" s="57">
        <v>66.319999999999993</v>
      </c>
      <c r="M145" s="57">
        <v>60.1</v>
      </c>
      <c r="N145" s="57">
        <v>102.97</v>
      </c>
      <c r="O145" s="57">
        <v>462.4</v>
      </c>
      <c r="P145" s="57">
        <v>979.43</v>
      </c>
      <c r="Q145" s="57">
        <v>108.64</v>
      </c>
      <c r="R145" s="57">
        <v>85.74</v>
      </c>
      <c r="S145" s="57">
        <v>36.42</v>
      </c>
      <c r="T145" s="57">
        <v>138.81</v>
      </c>
      <c r="U145" s="57">
        <v>231.45</v>
      </c>
      <c r="V145" s="57">
        <v>134.57</v>
      </c>
      <c r="W145" s="57">
        <v>144.69999999999999</v>
      </c>
      <c r="X145" s="57">
        <v>417.45</v>
      </c>
      <c r="Y145" s="57">
        <v>32.979999999999997</v>
      </c>
      <c r="Z145" s="57">
        <v>252.55</v>
      </c>
      <c r="AA145" s="57">
        <v>63.05</v>
      </c>
      <c r="AB145" s="57">
        <v>107.29</v>
      </c>
      <c r="AC145" s="57">
        <v>10.9</v>
      </c>
      <c r="AD145" s="57">
        <v>41.72</v>
      </c>
      <c r="AE145" s="57">
        <v>140.37</v>
      </c>
      <c r="AF145" s="57">
        <v>384.12</v>
      </c>
      <c r="AG145" s="57">
        <v>1851.82</v>
      </c>
      <c r="AH145" s="57">
        <v>1255.3699999999999</v>
      </c>
      <c r="AI145" s="57">
        <v>78.64</v>
      </c>
      <c r="AJ145" s="57">
        <v>48.49</v>
      </c>
      <c r="AK145" s="57">
        <v>143.44999999999999</v>
      </c>
      <c r="AL145" s="57">
        <v>63.88</v>
      </c>
      <c r="AM145" s="57">
        <v>38.5</v>
      </c>
      <c r="AN145" s="57">
        <v>143.37</v>
      </c>
      <c r="AO145" s="57">
        <v>327.01</v>
      </c>
      <c r="AP145" s="57">
        <v>113.18</v>
      </c>
      <c r="AQ145" s="57">
        <v>195.44</v>
      </c>
      <c r="AR145" s="57">
        <v>830.61</v>
      </c>
      <c r="AS145" s="57">
        <v>409.39</v>
      </c>
      <c r="AT145" s="57">
        <v>858.44</v>
      </c>
      <c r="AU145" s="57">
        <v>94.25</v>
      </c>
      <c r="AV145" s="57">
        <v>128.56</v>
      </c>
      <c r="AW145" s="57">
        <v>752.44</v>
      </c>
      <c r="AX145" s="57">
        <v>71.11</v>
      </c>
      <c r="AY145" s="57">
        <v>23.86</v>
      </c>
      <c r="AZ145" s="57">
        <v>1199.18</v>
      </c>
      <c r="BA145" s="57">
        <v>59.95</v>
      </c>
      <c r="BB145" s="57">
        <v>125.38</v>
      </c>
      <c r="BC145" s="57">
        <v>89.82</v>
      </c>
      <c r="BD145" s="57">
        <v>772.78</v>
      </c>
      <c r="BE145" s="57">
        <v>147.61000000000001</v>
      </c>
      <c r="BF145" s="57">
        <v>215.39</v>
      </c>
      <c r="BG145" s="57">
        <v>48.46</v>
      </c>
      <c r="BH145" s="57">
        <v>173.36</v>
      </c>
      <c r="BI145" s="57">
        <v>17.8</v>
      </c>
      <c r="BJ145" s="57">
        <v>103.72</v>
      </c>
      <c r="BK145" s="57">
        <v>118.33</v>
      </c>
      <c r="BL145" s="57">
        <v>85.07</v>
      </c>
      <c r="BM145" s="57">
        <v>12.12</v>
      </c>
      <c r="BN145" s="57">
        <v>36.26</v>
      </c>
      <c r="BO145" s="56">
        <v>0</v>
      </c>
      <c r="BP145" s="59">
        <v>0</v>
      </c>
      <c r="BQ145" s="56" t="s">
        <v>7</v>
      </c>
      <c r="BR145" s="57">
        <v>17175.75</v>
      </c>
      <c r="BS145" s="56" t="s">
        <v>7</v>
      </c>
      <c r="BT145" s="57">
        <v>39.19</v>
      </c>
      <c r="BU145" s="56" t="s">
        <v>7</v>
      </c>
      <c r="BV145" s="56">
        <v>0</v>
      </c>
      <c r="BW145" s="56" t="s">
        <v>7</v>
      </c>
      <c r="BX145" s="56">
        <v>0</v>
      </c>
      <c r="BY145" s="56" t="s">
        <v>7</v>
      </c>
      <c r="BZ145" s="57">
        <v>39.19</v>
      </c>
      <c r="CA145" s="56" t="s">
        <v>7</v>
      </c>
      <c r="CB145" s="57">
        <v>4.9800000000000004</v>
      </c>
      <c r="CC145" s="56" t="s">
        <v>7</v>
      </c>
      <c r="CD145" s="56">
        <v>0</v>
      </c>
      <c r="CE145" s="56" t="s">
        <v>7</v>
      </c>
      <c r="CF145" s="57">
        <v>0.34</v>
      </c>
      <c r="CG145" s="56" t="s">
        <v>7</v>
      </c>
      <c r="CH145" s="57">
        <v>0.34</v>
      </c>
      <c r="CI145" s="56" t="s">
        <v>7</v>
      </c>
      <c r="CJ145" s="57">
        <v>5.32</v>
      </c>
      <c r="CK145" s="56" t="s">
        <v>7</v>
      </c>
      <c r="CL145" s="56">
        <v>0</v>
      </c>
      <c r="CM145" s="56" t="s">
        <v>7</v>
      </c>
      <c r="CN145" s="56">
        <v>0</v>
      </c>
      <c r="CO145" s="56" t="s">
        <v>7</v>
      </c>
      <c r="CP145" s="56">
        <v>0</v>
      </c>
      <c r="CQ145" s="56" t="s">
        <v>7</v>
      </c>
      <c r="CR145" s="58">
        <v>55.85</v>
      </c>
      <c r="CS145" s="56" t="s">
        <v>7</v>
      </c>
      <c r="CT145" s="57">
        <v>55.85</v>
      </c>
      <c r="CU145" s="56" t="s">
        <v>7</v>
      </c>
      <c r="CV145" s="57">
        <v>100.36</v>
      </c>
      <c r="CW145" s="56" t="s">
        <v>7</v>
      </c>
      <c r="CX145" s="57">
        <v>17276.11</v>
      </c>
      <c r="CY145" s="56" t="s">
        <v>7</v>
      </c>
    </row>
    <row r="146" spans="1:103" ht="14.25" x14ac:dyDescent="0.45">
      <c r="A146" s="55" t="s">
        <v>181</v>
      </c>
      <c r="B146" s="55" t="s">
        <v>226</v>
      </c>
      <c r="C146" s="54" t="str">
        <f>'Correspondance tables'!K53</f>
        <v>ISIC 77</v>
      </c>
      <c r="D146" s="54" t="str">
        <f>VLOOKUP(C146, 'Correspondance tables'!$O$3:$P$73, 2, FALSE)</f>
        <v>ISIC 69T82</v>
      </c>
      <c r="E146" s="60">
        <v>21.39</v>
      </c>
      <c r="F146" s="60">
        <v>1.18</v>
      </c>
      <c r="G146" s="60">
        <v>0.36</v>
      </c>
      <c r="H146" s="60">
        <v>8.77</v>
      </c>
      <c r="I146" s="60">
        <v>89.71</v>
      </c>
      <c r="J146" s="60">
        <v>36.96</v>
      </c>
      <c r="K146" s="60">
        <v>4.6100000000000003</v>
      </c>
      <c r="L146" s="60">
        <v>16.95</v>
      </c>
      <c r="M146" s="60">
        <v>8.82</v>
      </c>
      <c r="N146" s="60">
        <v>10.31</v>
      </c>
      <c r="O146" s="60">
        <v>51.91</v>
      </c>
      <c r="P146" s="60">
        <v>48.67</v>
      </c>
      <c r="Q146" s="60">
        <v>87.81</v>
      </c>
      <c r="R146" s="60">
        <v>16.86</v>
      </c>
      <c r="S146" s="60">
        <v>57.65</v>
      </c>
      <c r="T146" s="60">
        <v>41.89</v>
      </c>
      <c r="U146" s="60">
        <v>60.53</v>
      </c>
      <c r="V146" s="60">
        <v>48.72</v>
      </c>
      <c r="W146" s="60">
        <v>92.36</v>
      </c>
      <c r="X146" s="60">
        <v>113.53</v>
      </c>
      <c r="Y146" s="60">
        <v>13.11</v>
      </c>
      <c r="Z146" s="60">
        <v>31.91</v>
      </c>
      <c r="AA146" s="60">
        <v>17.3</v>
      </c>
      <c r="AB146" s="60">
        <v>58.49</v>
      </c>
      <c r="AC146" s="60">
        <v>4.91</v>
      </c>
      <c r="AD146" s="60">
        <v>60.82</v>
      </c>
      <c r="AE146" s="60">
        <v>241.97</v>
      </c>
      <c r="AF146" s="60">
        <v>182.22</v>
      </c>
      <c r="AG146" s="60">
        <v>1776.57</v>
      </c>
      <c r="AH146" s="60">
        <v>681.21</v>
      </c>
      <c r="AI146" s="60">
        <v>80.7</v>
      </c>
      <c r="AJ146" s="60">
        <v>17.149999999999999</v>
      </c>
      <c r="AK146" s="60">
        <v>93.78</v>
      </c>
      <c r="AL146" s="60">
        <v>61.87</v>
      </c>
      <c r="AM146" s="60">
        <v>24.43</v>
      </c>
      <c r="AN146" s="60">
        <v>143.69999999999999</v>
      </c>
      <c r="AO146" s="60">
        <v>1358.69</v>
      </c>
      <c r="AP146" s="60">
        <v>40.92</v>
      </c>
      <c r="AQ146" s="60">
        <v>191.56</v>
      </c>
      <c r="AR146" s="60">
        <v>1436.15</v>
      </c>
      <c r="AS146" s="60">
        <v>487.58</v>
      </c>
      <c r="AT146" s="60">
        <v>106.06</v>
      </c>
      <c r="AU146" s="60">
        <v>414.44</v>
      </c>
      <c r="AV146" s="60">
        <v>120.35</v>
      </c>
      <c r="AW146" s="60">
        <v>643.1</v>
      </c>
      <c r="AX146" s="60">
        <v>120.57</v>
      </c>
      <c r="AY146" s="60">
        <v>58.92</v>
      </c>
      <c r="AZ146" s="60">
        <v>199.35</v>
      </c>
      <c r="BA146" s="60">
        <v>494.59</v>
      </c>
      <c r="BB146" s="60">
        <v>102.14</v>
      </c>
      <c r="BC146" s="60">
        <v>108.14</v>
      </c>
      <c r="BD146" s="60">
        <v>19.690000000000001</v>
      </c>
      <c r="BE146" s="60">
        <v>192.39</v>
      </c>
      <c r="BF146" s="60">
        <v>278.57</v>
      </c>
      <c r="BG146" s="60">
        <v>82.22</v>
      </c>
      <c r="BH146" s="60">
        <v>113.75</v>
      </c>
      <c r="BI146" s="60">
        <v>40.11</v>
      </c>
      <c r="BJ146" s="60">
        <v>25.29</v>
      </c>
      <c r="BK146" s="60">
        <v>22.98</v>
      </c>
      <c r="BL146" s="60">
        <v>35.17</v>
      </c>
      <c r="BM146" s="60">
        <v>5.95</v>
      </c>
      <c r="BN146" s="60">
        <v>36.56</v>
      </c>
      <c r="BO146" s="51">
        <v>0</v>
      </c>
      <c r="BP146" s="53">
        <v>0</v>
      </c>
      <c r="BQ146" s="51" t="s">
        <v>7</v>
      </c>
      <c r="BR146" s="60">
        <v>11044.4</v>
      </c>
      <c r="BS146" s="51" t="s">
        <v>7</v>
      </c>
      <c r="BT146" s="60">
        <v>240.95</v>
      </c>
      <c r="BU146" s="51" t="s">
        <v>7</v>
      </c>
      <c r="BV146" s="60">
        <v>0.97</v>
      </c>
      <c r="BW146" s="51" t="s">
        <v>7</v>
      </c>
      <c r="BX146" s="60">
        <v>1.1299999999999999</v>
      </c>
      <c r="BY146" s="51" t="s">
        <v>7</v>
      </c>
      <c r="BZ146" s="60">
        <v>243.05</v>
      </c>
      <c r="CA146" s="51" t="s">
        <v>7</v>
      </c>
      <c r="CB146" s="60">
        <v>184.47</v>
      </c>
      <c r="CC146" s="51" t="s">
        <v>7</v>
      </c>
      <c r="CD146" s="51">
        <v>0</v>
      </c>
      <c r="CE146" s="51" t="s">
        <v>7</v>
      </c>
      <c r="CF146" s="60">
        <v>-0.18</v>
      </c>
      <c r="CG146" s="51" t="s">
        <v>7</v>
      </c>
      <c r="CH146" s="60">
        <v>-0.18</v>
      </c>
      <c r="CI146" s="51" t="s">
        <v>7</v>
      </c>
      <c r="CJ146" s="60">
        <v>184.3</v>
      </c>
      <c r="CK146" s="51" t="s">
        <v>7</v>
      </c>
      <c r="CL146" s="51">
        <v>0</v>
      </c>
      <c r="CM146" s="51" t="s">
        <v>7</v>
      </c>
      <c r="CN146" s="51">
        <v>0</v>
      </c>
      <c r="CO146" s="51" t="s">
        <v>7</v>
      </c>
      <c r="CP146" s="51">
        <v>0</v>
      </c>
      <c r="CQ146" s="51" t="s">
        <v>7</v>
      </c>
      <c r="CR146" s="61">
        <v>50.86</v>
      </c>
      <c r="CS146" s="51" t="s">
        <v>7</v>
      </c>
      <c r="CT146" s="60">
        <v>50.86</v>
      </c>
      <c r="CU146" s="51" t="s">
        <v>7</v>
      </c>
      <c r="CV146" s="60">
        <v>478.21</v>
      </c>
      <c r="CW146" s="51" t="s">
        <v>7</v>
      </c>
      <c r="CX146" s="60">
        <v>11522.61</v>
      </c>
      <c r="CY146" s="51" t="s">
        <v>7</v>
      </c>
    </row>
    <row r="147" spans="1:103" ht="14.25" x14ac:dyDescent="0.45">
      <c r="A147" s="55" t="s">
        <v>181</v>
      </c>
      <c r="B147" s="55" t="s">
        <v>225</v>
      </c>
      <c r="C147" s="54" t="str">
        <f>'Correspondance tables'!K54</f>
        <v>ISIC 78</v>
      </c>
      <c r="D147" s="54" t="str">
        <f>VLOOKUP(C147, 'Correspondance tables'!$O$3:$P$73, 2, FALSE)</f>
        <v>ISIC 69T82</v>
      </c>
      <c r="E147" s="57">
        <v>171.16</v>
      </c>
      <c r="F147" s="57">
        <v>11.34</v>
      </c>
      <c r="G147" s="57">
        <v>16.82</v>
      </c>
      <c r="H147" s="57">
        <v>186.11</v>
      </c>
      <c r="I147" s="57">
        <v>1311.15</v>
      </c>
      <c r="J147" s="57">
        <v>133.07</v>
      </c>
      <c r="K147" s="57">
        <v>44.29</v>
      </c>
      <c r="L147" s="57">
        <v>124.88</v>
      </c>
      <c r="M147" s="57">
        <v>111.29</v>
      </c>
      <c r="N147" s="57">
        <v>82.09</v>
      </c>
      <c r="O147" s="57">
        <v>1846.26</v>
      </c>
      <c r="P147" s="57">
        <v>14284.77</v>
      </c>
      <c r="Q147" s="57">
        <v>216.61</v>
      </c>
      <c r="R147" s="57">
        <v>315.88</v>
      </c>
      <c r="S147" s="57">
        <v>223.26</v>
      </c>
      <c r="T147" s="57">
        <v>291.08999999999997</v>
      </c>
      <c r="U147" s="57">
        <v>11566.55</v>
      </c>
      <c r="V147" s="57">
        <v>318.42</v>
      </c>
      <c r="W147" s="57">
        <v>646.79</v>
      </c>
      <c r="X147" s="57">
        <v>724.74</v>
      </c>
      <c r="Y147" s="57">
        <v>426.35</v>
      </c>
      <c r="Z147" s="57">
        <v>918.8</v>
      </c>
      <c r="AA147" s="57">
        <v>120.71</v>
      </c>
      <c r="AB147" s="57">
        <v>241.73</v>
      </c>
      <c r="AC147" s="57">
        <v>72.760000000000005</v>
      </c>
      <c r="AD147" s="57">
        <v>312.72000000000003</v>
      </c>
      <c r="AE147" s="57">
        <v>1852.05</v>
      </c>
      <c r="AF147" s="57">
        <v>350.32</v>
      </c>
      <c r="AG147" s="57">
        <v>6856.19</v>
      </c>
      <c r="AH147" s="57">
        <v>1056.29</v>
      </c>
      <c r="AI147" s="57">
        <v>989.81</v>
      </c>
      <c r="AJ147" s="57">
        <v>744.35</v>
      </c>
      <c r="AK147" s="57">
        <v>786.71</v>
      </c>
      <c r="AL147" s="57">
        <v>577.94000000000005</v>
      </c>
      <c r="AM147" s="57">
        <v>58.94</v>
      </c>
      <c r="AN147" s="57">
        <v>340.68</v>
      </c>
      <c r="AO147" s="57">
        <v>513.9</v>
      </c>
      <c r="AP147" s="57">
        <v>2379.35</v>
      </c>
      <c r="AQ147" s="57">
        <v>424.74</v>
      </c>
      <c r="AR147" s="57">
        <v>19994.009999999998</v>
      </c>
      <c r="AS147" s="57">
        <v>2624.05</v>
      </c>
      <c r="AT147" s="57">
        <v>502.64</v>
      </c>
      <c r="AU147" s="57">
        <v>295.63</v>
      </c>
      <c r="AV147" s="57">
        <v>247.77</v>
      </c>
      <c r="AW147" s="57">
        <v>3181.8</v>
      </c>
      <c r="AX147" s="57">
        <v>385.45</v>
      </c>
      <c r="AY147" s="57">
        <v>557.59</v>
      </c>
      <c r="AZ147" s="57">
        <v>262.26</v>
      </c>
      <c r="BA147" s="57">
        <v>571.66</v>
      </c>
      <c r="BB147" s="57">
        <v>3771.42</v>
      </c>
      <c r="BC147" s="57">
        <v>78.8</v>
      </c>
      <c r="BD147" s="57">
        <v>87.03</v>
      </c>
      <c r="BE147" s="57">
        <v>839.52</v>
      </c>
      <c r="BF147" s="57">
        <v>564.39</v>
      </c>
      <c r="BG147" s="57">
        <v>398.75</v>
      </c>
      <c r="BH147" s="57">
        <v>376.38</v>
      </c>
      <c r="BI147" s="57">
        <v>150.25</v>
      </c>
      <c r="BJ147" s="57">
        <v>421.82</v>
      </c>
      <c r="BK147" s="57">
        <v>142.43</v>
      </c>
      <c r="BL147" s="57">
        <v>64.849999999999994</v>
      </c>
      <c r="BM147" s="57">
        <v>33.61</v>
      </c>
      <c r="BN147" s="57">
        <v>400.92</v>
      </c>
      <c r="BO147" s="56">
        <v>0</v>
      </c>
      <c r="BP147" s="59">
        <v>0</v>
      </c>
      <c r="BQ147" s="56" t="s">
        <v>7</v>
      </c>
      <c r="BR147" s="57">
        <v>87603.92</v>
      </c>
      <c r="BS147" s="56" t="s">
        <v>7</v>
      </c>
      <c r="BT147" s="57">
        <v>1284.92</v>
      </c>
      <c r="BU147" s="56" t="s">
        <v>7</v>
      </c>
      <c r="BV147" s="56">
        <v>0</v>
      </c>
      <c r="BW147" s="56" t="s">
        <v>7</v>
      </c>
      <c r="BX147" s="57">
        <v>1.69</v>
      </c>
      <c r="BY147" s="56" t="s">
        <v>7</v>
      </c>
      <c r="BZ147" s="57">
        <v>1286.5999999999999</v>
      </c>
      <c r="CA147" s="56" t="s">
        <v>7</v>
      </c>
      <c r="CB147" s="57">
        <v>25550.799999999999</v>
      </c>
      <c r="CC147" s="56" t="s">
        <v>7</v>
      </c>
      <c r="CD147" s="56">
        <v>0</v>
      </c>
      <c r="CE147" s="56" t="s">
        <v>7</v>
      </c>
      <c r="CF147" s="56">
        <v>0</v>
      </c>
      <c r="CG147" s="56" t="s">
        <v>7</v>
      </c>
      <c r="CH147" s="56">
        <v>0</v>
      </c>
      <c r="CI147" s="56" t="s">
        <v>7</v>
      </c>
      <c r="CJ147" s="57">
        <v>25550.81</v>
      </c>
      <c r="CK147" s="56" t="s">
        <v>7</v>
      </c>
      <c r="CL147" s="56">
        <v>0</v>
      </c>
      <c r="CM147" s="56" t="s">
        <v>7</v>
      </c>
      <c r="CN147" s="56">
        <v>0</v>
      </c>
      <c r="CO147" s="56" t="s">
        <v>7</v>
      </c>
      <c r="CP147" s="56">
        <v>0</v>
      </c>
      <c r="CQ147" s="56" t="s">
        <v>7</v>
      </c>
      <c r="CR147" s="58">
        <v>3685.18</v>
      </c>
      <c r="CS147" s="56" t="s">
        <v>7</v>
      </c>
      <c r="CT147" s="57">
        <v>3685.18</v>
      </c>
      <c r="CU147" s="56" t="s">
        <v>7</v>
      </c>
      <c r="CV147" s="57">
        <v>30522.59</v>
      </c>
      <c r="CW147" s="56" t="s">
        <v>7</v>
      </c>
      <c r="CX147" s="57">
        <v>118126.51</v>
      </c>
      <c r="CY147" s="56" t="s">
        <v>7</v>
      </c>
    </row>
    <row r="148" spans="1:103" ht="14.25" x14ac:dyDescent="0.45">
      <c r="A148" s="55" t="s">
        <v>181</v>
      </c>
      <c r="B148" s="55" t="s">
        <v>224</v>
      </c>
      <c r="C148" s="54" t="str">
        <f>'Correspondance tables'!K55</f>
        <v>ISIC 79</v>
      </c>
      <c r="D148" s="54" t="str">
        <f>VLOOKUP(C148, 'Correspondance tables'!$O$3:$P$73, 2, FALSE)</f>
        <v>ISIC 69T82</v>
      </c>
      <c r="E148" s="60">
        <v>123.19</v>
      </c>
      <c r="F148" s="60">
        <v>2.76</v>
      </c>
      <c r="G148" s="60">
        <v>0.01</v>
      </c>
      <c r="H148" s="60">
        <v>10.29</v>
      </c>
      <c r="I148" s="60">
        <v>89.67</v>
      </c>
      <c r="J148" s="60">
        <v>35.659999999999997</v>
      </c>
      <c r="K148" s="60">
        <v>11.8</v>
      </c>
      <c r="L148" s="60">
        <v>13.11</v>
      </c>
      <c r="M148" s="60">
        <v>10.5</v>
      </c>
      <c r="N148" s="60">
        <v>2.72</v>
      </c>
      <c r="O148" s="60">
        <v>70.55</v>
      </c>
      <c r="P148" s="60">
        <v>20.13</v>
      </c>
      <c r="Q148" s="60">
        <v>47.66</v>
      </c>
      <c r="R148" s="60">
        <v>29.42</v>
      </c>
      <c r="S148" s="60">
        <v>20.88</v>
      </c>
      <c r="T148" s="60">
        <v>158.41</v>
      </c>
      <c r="U148" s="60">
        <v>46.06</v>
      </c>
      <c r="V148" s="60">
        <v>38.18</v>
      </c>
      <c r="W148" s="60">
        <v>104.6</v>
      </c>
      <c r="X148" s="60">
        <v>132.02000000000001</v>
      </c>
      <c r="Y148" s="51">
        <v>39</v>
      </c>
      <c r="Z148" s="60">
        <v>23.51</v>
      </c>
      <c r="AA148" s="60">
        <v>57.42</v>
      </c>
      <c r="AB148" s="60">
        <v>11.92</v>
      </c>
      <c r="AC148" s="60">
        <v>0.53</v>
      </c>
      <c r="AD148" s="60">
        <v>14.57</v>
      </c>
      <c r="AE148" s="60">
        <v>56.95</v>
      </c>
      <c r="AF148" s="60">
        <v>33.299999999999997</v>
      </c>
      <c r="AG148" s="60">
        <v>291.67</v>
      </c>
      <c r="AH148" s="60">
        <v>35.56</v>
      </c>
      <c r="AI148" s="60">
        <v>21.26</v>
      </c>
      <c r="AJ148" s="60">
        <v>13.34</v>
      </c>
      <c r="AK148" s="60">
        <v>4.95</v>
      </c>
      <c r="AL148" s="60">
        <v>150.09</v>
      </c>
      <c r="AM148" s="60">
        <v>4.7300000000000004</v>
      </c>
      <c r="AN148" s="60">
        <v>21.05</v>
      </c>
      <c r="AO148" s="60">
        <v>7.82</v>
      </c>
      <c r="AP148" s="60">
        <v>4.55</v>
      </c>
      <c r="AQ148" s="60">
        <v>4.12</v>
      </c>
      <c r="AR148" s="60">
        <v>90.45</v>
      </c>
      <c r="AS148" s="60">
        <v>802.15</v>
      </c>
      <c r="AT148" s="60">
        <v>116.52</v>
      </c>
      <c r="AU148" s="60">
        <v>191.42</v>
      </c>
      <c r="AV148" s="60">
        <v>15.31</v>
      </c>
      <c r="AW148" s="60">
        <v>37.479999999999997</v>
      </c>
      <c r="AX148" s="60">
        <v>45.13</v>
      </c>
      <c r="AY148" s="60">
        <v>5.27</v>
      </c>
      <c r="AZ148" s="60">
        <v>8.67</v>
      </c>
      <c r="BA148" s="60">
        <v>10.47</v>
      </c>
      <c r="BB148" s="60">
        <v>8.35</v>
      </c>
      <c r="BC148" s="60">
        <v>425.25</v>
      </c>
      <c r="BD148" s="60">
        <v>1.37</v>
      </c>
      <c r="BE148" s="60">
        <v>51.81</v>
      </c>
      <c r="BF148" s="60">
        <v>9.92</v>
      </c>
      <c r="BG148" s="60">
        <v>9.94</v>
      </c>
      <c r="BH148" s="60">
        <v>30.34</v>
      </c>
      <c r="BI148" s="60">
        <v>11.03</v>
      </c>
      <c r="BJ148" s="60">
        <v>0.49</v>
      </c>
      <c r="BK148" s="60">
        <v>5.62</v>
      </c>
      <c r="BL148" s="60">
        <v>7.2</v>
      </c>
      <c r="BM148" s="60">
        <v>7.04</v>
      </c>
      <c r="BN148" s="60">
        <v>17.89</v>
      </c>
      <c r="BO148" s="51">
        <v>0</v>
      </c>
      <c r="BP148" s="53">
        <v>0</v>
      </c>
      <c r="BQ148" s="51" t="s">
        <v>7</v>
      </c>
      <c r="BR148" s="60">
        <v>3673.02</v>
      </c>
      <c r="BS148" s="51" t="s">
        <v>7</v>
      </c>
      <c r="BT148" s="60">
        <v>6.68</v>
      </c>
      <c r="BU148" s="51" t="s">
        <v>7</v>
      </c>
      <c r="BV148" s="51">
        <v>0</v>
      </c>
      <c r="BW148" s="51" t="s">
        <v>7</v>
      </c>
      <c r="BX148" s="51">
        <v>0</v>
      </c>
      <c r="BY148" s="51" t="s">
        <v>7</v>
      </c>
      <c r="BZ148" s="60">
        <v>6.68</v>
      </c>
      <c r="CA148" s="51" t="s">
        <v>7</v>
      </c>
      <c r="CB148" s="51">
        <v>0</v>
      </c>
      <c r="CC148" s="51" t="s">
        <v>7</v>
      </c>
      <c r="CD148" s="51">
        <v>0</v>
      </c>
      <c r="CE148" s="51" t="s">
        <v>7</v>
      </c>
      <c r="CF148" s="51">
        <v>0</v>
      </c>
      <c r="CG148" s="51" t="s">
        <v>7</v>
      </c>
      <c r="CH148" s="51">
        <v>0</v>
      </c>
      <c r="CI148" s="51" t="s">
        <v>7</v>
      </c>
      <c r="CJ148" s="51">
        <v>0</v>
      </c>
      <c r="CK148" s="51" t="s">
        <v>7</v>
      </c>
      <c r="CL148" s="51">
        <v>0</v>
      </c>
      <c r="CM148" s="51" t="s">
        <v>7</v>
      </c>
      <c r="CN148" s="51">
        <v>0</v>
      </c>
      <c r="CO148" s="51" t="s">
        <v>7</v>
      </c>
      <c r="CP148" s="51">
        <v>0</v>
      </c>
      <c r="CQ148" s="51" t="s">
        <v>7</v>
      </c>
      <c r="CR148" s="61">
        <v>0.02</v>
      </c>
      <c r="CS148" s="51" t="s">
        <v>7</v>
      </c>
      <c r="CT148" s="60">
        <v>0.02</v>
      </c>
      <c r="CU148" s="51" t="s">
        <v>7</v>
      </c>
      <c r="CV148" s="60">
        <v>6.7</v>
      </c>
      <c r="CW148" s="51" t="s">
        <v>7</v>
      </c>
      <c r="CX148" s="60">
        <v>3679.72</v>
      </c>
      <c r="CY148" s="51" t="s">
        <v>7</v>
      </c>
    </row>
    <row r="149" spans="1:103" ht="14.25" x14ac:dyDescent="0.45">
      <c r="A149" s="55" t="s">
        <v>181</v>
      </c>
      <c r="B149" s="55" t="s">
        <v>223</v>
      </c>
      <c r="C149" s="54" t="str">
        <f>'Correspondance tables'!K56</f>
        <v>ISIC 80-82</v>
      </c>
      <c r="D149" s="54" t="str">
        <f>VLOOKUP(C149, 'Correspondance tables'!$O$3:$P$73, 2, FALSE)</f>
        <v>ISIC 69T82</v>
      </c>
      <c r="E149" s="57">
        <v>0.53</v>
      </c>
      <c r="F149" s="57">
        <v>0.74</v>
      </c>
      <c r="G149" s="57">
        <v>0.11</v>
      </c>
      <c r="H149" s="57">
        <v>0.24</v>
      </c>
      <c r="I149" s="57">
        <v>11.45</v>
      </c>
      <c r="J149" s="57">
        <v>3.25</v>
      </c>
      <c r="K149" s="57">
        <v>0.31</v>
      </c>
      <c r="L149" s="57">
        <v>1.05</v>
      </c>
      <c r="M149" s="57">
        <v>0.36</v>
      </c>
      <c r="N149" s="57">
        <v>3.51</v>
      </c>
      <c r="O149" s="57">
        <v>8.98</v>
      </c>
      <c r="P149" s="57">
        <v>20.55</v>
      </c>
      <c r="Q149" s="57">
        <v>3.39</v>
      </c>
      <c r="R149" s="57">
        <v>4.32</v>
      </c>
      <c r="S149" s="57">
        <v>2.91</v>
      </c>
      <c r="T149" s="57">
        <v>5.35</v>
      </c>
      <c r="U149" s="57">
        <v>5.59</v>
      </c>
      <c r="V149" s="57">
        <v>3.71</v>
      </c>
      <c r="W149" s="57">
        <v>23.46</v>
      </c>
      <c r="X149" s="57">
        <v>2.52</v>
      </c>
      <c r="Y149" s="57">
        <v>3.06</v>
      </c>
      <c r="Z149" s="57">
        <v>5.46</v>
      </c>
      <c r="AA149" s="57">
        <v>2.72</v>
      </c>
      <c r="AB149" s="57">
        <v>6.95</v>
      </c>
      <c r="AC149" s="57">
        <v>1.05</v>
      </c>
      <c r="AD149" s="57">
        <v>8.0399999999999991</v>
      </c>
      <c r="AE149" s="57">
        <v>28.8</v>
      </c>
      <c r="AF149" s="57">
        <v>13.1</v>
      </c>
      <c r="AG149" s="57">
        <v>198.48</v>
      </c>
      <c r="AH149" s="57">
        <v>46.72</v>
      </c>
      <c r="AI149" s="57">
        <v>106.24</v>
      </c>
      <c r="AJ149" s="57">
        <v>23.19</v>
      </c>
      <c r="AK149" s="57">
        <v>86.92</v>
      </c>
      <c r="AL149" s="57">
        <v>143.63999999999999</v>
      </c>
      <c r="AM149" s="57">
        <v>2.02</v>
      </c>
      <c r="AN149" s="57">
        <v>53.4</v>
      </c>
      <c r="AO149" s="57">
        <v>3.77</v>
      </c>
      <c r="AP149" s="57">
        <v>10.83</v>
      </c>
      <c r="AQ149" s="57">
        <v>7.97</v>
      </c>
      <c r="AR149" s="57">
        <v>28.69</v>
      </c>
      <c r="AS149" s="56">
        <v>30</v>
      </c>
      <c r="AT149" s="57">
        <v>2.44</v>
      </c>
      <c r="AU149" s="57">
        <v>3.04</v>
      </c>
      <c r="AV149" s="57">
        <v>8.1</v>
      </c>
      <c r="AW149" s="57">
        <v>22.69</v>
      </c>
      <c r="AX149" s="57">
        <v>37.82</v>
      </c>
      <c r="AY149" s="57">
        <v>6.22</v>
      </c>
      <c r="AZ149" s="57">
        <v>6.23</v>
      </c>
      <c r="BA149" s="57">
        <v>9.66</v>
      </c>
      <c r="BB149" s="57">
        <v>21.78</v>
      </c>
      <c r="BC149" s="57">
        <v>6.54</v>
      </c>
      <c r="BD149" s="57">
        <v>556.9</v>
      </c>
      <c r="BE149" s="57">
        <v>14.26</v>
      </c>
      <c r="BF149" s="57">
        <v>35.909999999999997</v>
      </c>
      <c r="BG149" s="57">
        <v>11.88</v>
      </c>
      <c r="BH149" s="57">
        <v>5.07</v>
      </c>
      <c r="BI149" s="57">
        <v>9.15</v>
      </c>
      <c r="BJ149" s="57">
        <v>15.93</v>
      </c>
      <c r="BK149" s="57">
        <v>9.14</v>
      </c>
      <c r="BL149" s="57">
        <v>6.31</v>
      </c>
      <c r="BM149" s="57">
        <v>1.47</v>
      </c>
      <c r="BN149" s="57">
        <v>1.31</v>
      </c>
      <c r="BO149" s="56">
        <v>0</v>
      </c>
      <c r="BP149" s="59">
        <v>0</v>
      </c>
      <c r="BQ149" s="56" t="s">
        <v>7</v>
      </c>
      <c r="BR149" s="57">
        <v>1705.25</v>
      </c>
      <c r="BS149" s="56" t="s">
        <v>7</v>
      </c>
      <c r="BT149" s="57">
        <v>569.39</v>
      </c>
      <c r="BU149" s="56" t="s">
        <v>7</v>
      </c>
      <c r="BV149" s="57">
        <v>0.12</v>
      </c>
      <c r="BW149" s="56" t="s">
        <v>7</v>
      </c>
      <c r="BX149" s="57">
        <v>0.47</v>
      </c>
      <c r="BY149" s="56" t="s">
        <v>7</v>
      </c>
      <c r="BZ149" s="57">
        <v>569.98</v>
      </c>
      <c r="CA149" s="56" t="s">
        <v>7</v>
      </c>
      <c r="CB149" s="56">
        <v>0</v>
      </c>
      <c r="CC149" s="56" t="s">
        <v>7</v>
      </c>
      <c r="CD149" s="56">
        <v>0</v>
      </c>
      <c r="CE149" s="56" t="s">
        <v>7</v>
      </c>
      <c r="CF149" s="56">
        <v>0</v>
      </c>
      <c r="CG149" s="56" t="s">
        <v>7</v>
      </c>
      <c r="CH149" s="56">
        <v>0</v>
      </c>
      <c r="CI149" s="56" t="s">
        <v>7</v>
      </c>
      <c r="CJ149" s="56">
        <v>0</v>
      </c>
      <c r="CK149" s="56" t="s">
        <v>7</v>
      </c>
      <c r="CL149" s="56">
        <v>0</v>
      </c>
      <c r="CM149" s="56" t="s">
        <v>7</v>
      </c>
      <c r="CN149" s="56">
        <v>0</v>
      </c>
      <c r="CO149" s="56" t="s">
        <v>7</v>
      </c>
      <c r="CP149" s="56">
        <v>0</v>
      </c>
      <c r="CQ149" s="56" t="s">
        <v>7</v>
      </c>
      <c r="CR149" s="58">
        <v>2.2200000000000002</v>
      </c>
      <c r="CS149" s="56" t="s">
        <v>7</v>
      </c>
      <c r="CT149" s="57">
        <v>2.2200000000000002</v>
      </c>
      <c r="CU149" s="56" t="s">
        <v>7</v>
      </c>
      <c r="CV149" s="57">
        <v>572.19000000000005</v>
      </c>
      <c r="CW149" s="56" t="s">
        <v>7</v>
      </c>
      <c r="CX149" s="57">
        <v>2277.4499999999998</v>
      </c>
      <c r="CY149" s="56" t="s">
        <v>7</v>
      </c>
    </row>
    <row r="150" spans="1:103" ht="14.25" x14ac:dyDescent="0.45">
      <c r="A150" s="55" t="s">
        <v>181</v>
      </c>
      <c r="B150" s="55" t="s">
        <v>222</v>
      </c>
      <c r="C150" s="54" t="str">
        <f>'Correspondance tables'!K57</f>
        <v>ISIC 84</v>
      </c>
      <c r="D150" s="54" t="str">
        <f>VLOOKUP(C150, 'Correspondance tables'!$O$3:$P$73, 2, FALSE)</f>
        <v>ISIC 84</v>
      </c>
      <c r="E150" s="60">
        <v>31.78</v>
      </c>
      <c r="F150" s="60">
        <v>3.61</v>
      </c>
      <c r="G150" s="60">
        <v>4.4800000000000004</v>
      </c>
      <c r="H150" s="60">
        <v>74.28</v>
      </c>
      <c r="I150" s="60">
        <v>404.42</v>
      </c>
      <c r="J150" s="60">
        <v>58.71</v>
      </c>
      <c r="K150" s="60">
        <v>35.08</v>
      </c>
      <c r="L150" s="60">
        <v>58.51</v>
      </c>
      <c r="M150" s="60">
        <v>54.95</v>
      </c>
      <c r="N150" s="60">
        <v>83.91</v>
      </c>
      <c r="O150" s="60">
        <v>241.59</v>
      </c>
      <c r="P150" s="60">
        <v>183.94</v>
      </c>
      <c r="Q150" s="60">
        <v>148.72999999999999</v>
      </c>
      <c r="R150" s="60">
        <v>116.47</v>
      </c>
      <c r="S150" s="60">
        <v>135.24</v>
      </c>
      <c r="T150" s="60">
        <v>163.34</v>
      </c>
      <c r="U150" s="60">
        <v>107.97</v>
      </c>
      <c r="V150" s="60">
        <v>149.33000000000001</v>
      </c>
      <c r="W150" s="60">
        <v>352.4</v>
      </c>
      <c r="X150" s="60">
        <v>334.96</v>
      </c>
      <c r="Y150" s="60">
        <v>99.12</v>
      </c>
      <c r="Z150" s="60">
        <v>162.66999999999999</v>
      </c>
      <c r="AA150" s="60">
        <v>87.14</v>
      </c>
      <c r="AB150" s="60">
        <v>420.09</v>
      </c>
      <c r="AC150" s="60">
        <v>37.53</v>
      </c>
      <c r="AD150" s="60">
        <v>203.51</v>
      </c>
      <c r="AE150" s="60">
        <v>511.59</v>
      </c>
      <c r="AF150" s="60">
        <v>297.73</v>
      </c>
      <c r="AG150" s="60">
        <v>2667.58</v>
      </c>
      <c r="AH150" s="60">
        <v>1199.7</v>
      </c>
      <c r="AI150" s="60">
        <v>419.71</v>
      </c>
      <c r="AJ150" s="60">
        <v>112.99</v>
      </c>
      <c r="AK150" s="60">
        <v>96.85</v>
      </c>
      <c r="AL150" s="60">
        <v>542.89</v>
      </c>
      <c r="AM150" s="60">
        <v>33.94</v>
      </c>
      <c r="AN150" s="60">
        <v>455.93</v>
      </c>
      <c r="AO150" s="60">
        <v>111.24</v>
      </c>
      <c r="AP150" s="60">
        <v>307.43</v>
      </c>
      <c r="AQ150" s="60">
        <v>590.35</v>
      </c>
      <c r="AR150" s="60">
        <v>1301.23</v>
      </c>
      <c r="AS150" s="60">
        <v>2262.46</v>
      </c>
      <c r="AT150" s="60">
        <v>683.67</v>
      </c>
      <c r="AU150" s="60">
        <v>332.57</v>
      </c>
      <c r="AV150" s="60">
        <v>282.83999999999997</v>
      </c>
      <c r="AW150" s="60">
        <v>2326.75</v>
      </c>
      <c r="AX150" s="60">
        <v>247.77</v>
      </c>
      <c r="AY150" s="60">
        <v>454.07</v>
      </c>
      <c r="AZ150" s="60">
        <v>237.91</v>
      </c>
      <c r="BA150" s="60">
        <v>168.06</v>
      </c>
      <c r="BB150" s="60">
        <v>528.13</v>
      </c>
      <c r="BC150" s="60">
        <v>113.57</v>
      </c>
      <c r="BD150" s="60">
        <v>172.21</v>
      </c>
      <c r="BE150" s="60">
        <v>3356.06</v>
      </c>
      <c r="BF150" s="60">
        <v>1015.68</v>
      </c>
      <c r="BG150" s="60">
        <v>665.26</v>
      </c>
      <c r="BH150" s="60">
        <v>635.15</v>
      </c>
      <c r="BI150" s="60">
        <v>307.89</v>
      </c>
      <c r="BJ150" s="60">
        <v>142.55000000000001</v>
      </c>
      <c r="BK150" s="60">
        <v>135.36000000000001</v>
      </c>
      <c r="BL150" s="60">
        <v>341.98</v>
      </c>
      <c r="BM150" s="60">
        <v>53.94</v>
      </c>
      <c r="BN150" s="60">
        <v>96.29</v>
      </c>
      <c r="BO150" s="51">
        <v>0</v>
      </c>
      <c r="BP150" s="53">
        <v>0</v>
      </c>
      <c r="BQ150" s="51" t="s">
        <v>7</v>
      </c>
      <c r="BR150" s="60">
        <v>26963.09</v>
      </c>
      <c r="BS150" s="51" t="s">
        <v>7</v>
      </c>
      <c r="BT150" s="60">
        <v>288.43</v>
      </c>
      <c r="BU150" s="51" t="s">
        <v>7</v>
      </c>
      <c r="BV150" s="51">
        <v>0</v>
      </c>
      <c r="BW150" s="51" t="s">
        <v>7</v>
      </c>
      <c r="BX150" s="60">
        <v>0.28000000000000003</v>
      </c>
      <c r="BY150" s="51" t="s">
        <v>7</v>
      </c>
      <c r="BZ150" s="60">
        <v>288.70999999999998</v>
      </c>
      <c r="CA150" s="51" t="s">
        <v>7</v>
      </c>
      <c r="CB150" s="51">
        <v>0</v>
      </c>
      <c r="CC150" s="51" t="s">
        <v>7</v>
      </c>
      <c r="CD150" s="51">
        <v>0</v>
      </c>
      <c r="CE150" s="51" t="s">
        <v>7</v>
      </c>
      <c r="CF150" s="60">
        <v>0.2</v>
      </c>
      <c r="CG150" s="51" t="s">
        <v>7</v>
      </c>
      <c r="CH150" s="60">
        <v>0.2</v>
      </c>
      <c r="CI150" s="51" t="s">
        <v>7</v>
      </c>
      <c r="CJ150" s="60">
        <v>0.2</v>
      </c>
      <c r="CK150" s="51" t="s">
        <v>7</v>
      </c>
      <c r="CL150" s="51">
        <v>0</v>
      </c>
      <c r="CM150" s="51" t="s">
        <v>7</v>
      </c>
      <c r="CN150" s="51">
        <v>0</v>
      </c>
      <c r="CO150" s="51" t="s">
        <v>7</v>
      </c>
      <c r="CP150" s="51">
        <v>0</v>
      </c>
      <c r="CQ150" s="51" t="s">
        <v>7</v>
      </c>
      <c r="CR150" s="61">
        <v>63.38</v>
      </c>
      <c r="CS150" s="51" t="s">
        <v>7</v>
      </c>
      <c r="CT150" s="60">
        <v>63.38</v>
      </c>
      <c r="CU150" s="51" t="s">
        <v>7</v>
      </c>
      <c r="CV150" s="60">
        <v>352.29</v>
      </c>
      <c r="CW150" s="51" t="s">
        <v>7</v>
      </c>
      <c r="CX150" s="60">
        <v>27315.38</v>
      </c>
      <c r="CY150" s="51" t="s">
        <v>7</v>
      </c>
    </row>
    <row r="151" spans="1:103" ht="14.25" x14ac:dyDescent="0.45">
      <c r="A151" s="55" t="s">
        <v>181</v>
      </c>
      <c r="B151" s="55" t="s">
        <v>221</v>
      </c>
      <c r="C151" s="54" t="str">
        <f>'Correspondance tables'!K58</f>
        <v>ISIC 85</v>
      </c>
      <c r="D151" s="54" t="str">
        <f>VLOOKUP(C151, 'Correspondance tables'!$O$3:$P$73, 2, FALSE)</f>
        <v>ISIC 85</v>
      </c>
      <c r="E151" s="57">
        <v>1.9</v>
      </c>
      <c r="F151" s="57">
        <v>0.5</v>
      </c>
      <c r="G151" s="57">
        <v>0.06</v>
      </c>
      <c r="H151" s="57">
        <v>0.56999999999999995</v>
      </c>
      <c r="I151" s="57">
        <v>3.79</v>
      </c>
      <c r="J151" s="57">
        <v>0.39</v>
      </c>
      <c r="K151" s="57">
        <v>0.76</v>
      </c>
      <c r="L151" s="57">
        <v>1.17</v>
      </c>
      <c r="M151" s="57">
        <v>0.6</v>
      </c>
      <c r="N151" s="57">
        <v>0.89</v>
      </c>
      <c r="O151" s="57">
        <v>3.08</v>
      </c>
      <c r="P151" s="57">
        <v>0.88</v>
      </c>
      <c r="Q151" s="57">
        <v>1.25</v>
      </c>
      <c r="R151" s="57">
        <v>1.19</v>
      </c>
      <c r="S151" s="57">
        <v>1.59</v>
      </c>
      <c r="T151" s="57">
        <v>2.46</v>
      </c>
      <c r="U151" s="57">
        <v>1.27</v>
      </c>
      <c r="V151" s="57">
        <v>1.46</v>
      </c>
      <c r="W151" s="57">
        <v>3.34</v>
      </c>
      <c r="X151" s="57">
        <v>2.12</v>
      </c>
      <c r="Y151" s="57">
        <v>0.52</v>
      </c>
      <c r="Z151" s="57">
        <v>0.75</v>
      </c>
      <c r="AA151" s="57">
        <v>0.64</v>
      </c>
      <c r="AB151" s="57">
        <v>16.510000000000002</v>
      </c>
      <c r="AC151" s="57">
        <v>1.17</v>
      </c>
      <c r="AD151" s="57">
        <v>2.4300000000000002</v>
      </c>
      <c r="AE151" s="57">
        <v>73.010000000000005</v>
      </c>
      <c r="AF151" s="57">
        <v>1.1200000000000001</v>
      </c>
      <c r="AG151" s="57">
        <v>4.08</v>
      </c>
      <c r="AH151" s="57">
        <v>3.85</v>
      </c>
      <c r="AI151" s="57">
        <v>117.43</v>
      </c>
      <c r="AJ151" s="57">
        <v>0.41</v>
      </c>
      <c r="AK151" s="57">
        <v>0.47</v>
      </c>
      <c r="AL151" s="57">
        <v>3.11</v>
      </c>
      <c r="AM151" s="57">
        <v>0.28999999999999998</v>
      </c>
      <c r="AN151" s="57">
        <v>2.06</v>
      </c>
      <c r="AO151" s="57">
        <v>0.47</v>
      </c>
      <c r="AP151" s="57">
        <v>0.47</v>
      </c>
      <c r="AQ151" s="57">
        <v>1.73</v>
      </c>
      <c r="AR151" s="57">
        <v>2.33</v>
      </c>
      <c r="AS151" s="57">
        <v>3.37</v>
      </c>
      <c r="AT151" s="57">
        <v>1.22</v>
      </c>
      <c r="AU151" s="57">
        <v>1.06</v>
      </c>
      <c r="AV151" s="57">
        <v>258.29000000000002</v>
      </c>
      <c r="AW151" s="57">
        <v>8.32</v>
      </c>
      <c r="AX151" s="57">
        <v>223.61</v>
      </c>
      <c r="AY151" s="57">
        <v>0.47</v>
      </c>
      <c r="AZ151" s="57">
        <v>1.33</v>
      </c>
      <c r="BA151" s="57">
        <v>1.69</v>
      </c>
      <c r="BB151" s="57">
        <v>0.82</v>
      </c>
      <c r="BC151" s="57">
        <v>0.65</v>
      </c>
      <c r="BD151" s="57">
        <v>0.3</v>
      </c>
      <c r="BE151" s="57">
        <v>3.83</v>
      </c>
      <c r="BF151" s="57">
        <v>244.38</v>
      </c>
      <c r="BG151" s="57">
        <v>1.84</v>
      </c>
      <c r="BH151" s="57">
        <v>19.46</v>
      </c>
      <c r="BI151" s="57">
        <v>15.8</v>
      </c>
      <c r="BJ151" s="57">
        <v>1.06</v>
      </c>
      <c r="BK151" s="57">
        <v>0.52</v>
      </c>
      <c r="BL151" s="57">
        <v>1.89</v>
      </c>
      <c r="BM151" s="57">
        <v>7.0000000000000007E-2</v>
      </c>
      <c r="BN151" s="57">
        <v>0.25</v>
      </c>
      <c r="BO151" s="56">
        <v>0</v>
      </c>
      <c r="BP151" s="59">
        <v>0</v>
      </c>
      <c r="BQ151" s="56" t="s">
        <v>7</v>
      </c>
      <c r="BR151" s="57">
        <v>1052.3499999999999</v>
      </c>
      <c r="BS151" s="56" t="s">
        <v>7</v>
      </c>
      <c r="BT151" s="57">
        <v>71.62</v>
      </c>
      <c r="BU151" s="56" t="s">
        <v>7</v>
      </c>
      <c r="BV151" s="56">
        <v>0</v>
      </c>
      <c r="BW151" s="56" t="s">
        <v>7</v>
      </c>
      <c r="BX151" s="57">
        <v>51.57</v>
      </c>
      <c r="BY151" s="56" t="s">
        <v>7</v>
      </c>
      <c r="BZ151" s="57">
        <v>123.19</v>
      </c>
      <c r="CA151" s="56" t="s">
        <v>7</v>
      </c>
      <c r="CB151" s="57">
        <v>30.03</v>
      </c>
      <c r="CC151" s="56" t="s">
        <v>7</v>
      </c>
      <c r="CD151" s="56">
        <v>0</v>
      </c>
      <c r="CE151" s="56" t="s">
        <v>7</v>
      </c>
      <c r="CF151" s="56">
        <v>0</v>
      </c>
      <c r="CG151" s="56" t="s">
        <v>7</v>
      </c>
      <c r="CH151" s="56">
        <v>0</v>
      </c>
      <c r="CI151" s="56" t="s">
        <v>7</v>
      </c>
      <c r="CJ151" s="57">
        <v>30.03</v>
      </c>
      <c r="CK151" s="56" t="s">
        <v>7</v>
      </c>
      <c r="CL151" s="56">
        <v>0</v>
      </c>
      <c r="CM151" s="56" t="s">
        <v>7</v>
      </c>
      <c r="CN151" s="56">
        <v>0</v>
      </c>
      <c r="CO151" s="56" t="s">
        <v>7</v>
      </c>
      <c r="CP151" s="56">
        <v>0</v>
      </c>
      <c r="CQ151" s="56" t="s">
        <v>7</v>
      </c>
      <c r="CR151" s="58">
        <v>17.579999999999998</v>
      </c>
      <c r="CS151" s="56" t="s">
        <v>7</v>
      </c>
      <c r="CT151" s="57">
        <v>17.579999999999998</v>
      </c>
      <c r="CU151" s="56" t="s">
        <v>7</v>
      </c>
      <c r="CV151" s="57">
        <v>170.8</v>
      </c>
      <c r="CW151" s="56" t="s">
        <v>7</v>
      </c>
      <c r="CX151" s="57">
        <v>1223.1500000000001</v>
      </c>
      <c r="CY151" s="56" t="s">
        <v>7</v>
      </c>
    </row>
    <row r="152" spans="1:103" ht="14.25" x14ac:dyDescent="0.45">
      <c r="A152" s="55" t="s">
        <v>181</v>
      </c>
      <c r="B152" s="55" t="s">
        <v>220</v>
      </c>
      <c r="C152" s="54" t="str">
        <f>'Correspondance tables'!K59</f>
        <v>ISIC 86</v>
      </c>
      <c r="D152" s="54" t="str">
        <f>VLOOKUP(C152, 'Correspondance tables'!$O$3:$P$73, 2, FALSE)</f>
        <v>ISIC 86T88</v>
      </c>
      <c r="E152" s="60">
        <v>0.53</v>
      </c>
      <c r="F152" s="60">
        <v>0.05</v>
      </c>
      <c r="G152" s="60">
        <v>0.24</v>
      </c>
      <c r="H152" s="60">
        <v>1.01</v>
      </c>
      <c r="I152" s="60">
        <v>5.79</v>
      </c>
      <c r="J152" s="60">
        <v>0.57999999999999996</v>
      </c>
      <c r="K152" s="60">
        <v>0.28000000000000003</v>
      </c>
      <c r="L152" s="60">
        <v>0.44</v>
      </c>
      <c r="M152" s="60">
        <v>1.61</v>
      </c>
      <c r="N152" s="60">
        <v>0.83</v>
      </c>
      <c r="O152" s="60">
        <v>1.62</v>
      </c>
      <c r="P152" s="60">
        <v>3.55</v>
      </c>
      <c r="Q152" s="60">
        <v>1.1100000000000001</v>
      </c>
      <c r="R152" s="60">
        <v>0.64</v>
      </c>
      <c r="S152" s="51">
        <v>2</v>
      </c>
      <c r="T152" s="60">
        <v>1.81</v>
      </c>
      <c r="U152" s="60">
        <v>1.85</v>
      </c>
      <c r="V152" s="60">
        <v>2.1800000000000002</v>
      </c>
      <c r="W152" s="60">
        <v>5.03</v>
      </c>
      <c r="X152" s="60">
        <v>2.66</v>
      </c>
      <c r="Y152" s="60">
        <v>1.37</v>
      </c>
      <c r="Z152" s="60">
        <v>0.83</v>
      </c>
      <c r="AA152" s="60">
        <v>1.1100000000000001</v>
      </c>
      <c r="AB152" s="60">
        <v>3.78</v>
      </c>
      <c r="AC152" s="60">
        <v>0.78</v>
      </c>
      <c r="AD152" s="60">
        <v>0.73</v>
      </c>
      <c r="AE152" s="60">
        <v>2.62</v>
      </c>
      <c r="AF152" s="60">
        <v>3.79</v>
      </c>
      <c r="AG152" s="60">
        <v>13.51</v>
      </c>
      <c r="AH152" s="60">
        <v>4.88</v>
      </c>
      <c r="AI152" s="60">
        <v>1.71</v>
      </c>
      <c r="AJ152" s="60">
        <v>8.99</v>
      </c>
      <c r="AK152" s="60">
        <v>18.559999999999999</v>
      </c>
      <c r="AL152" s="60">
        <v>1.53</v>
      </c>
      <c r="AM152" s="60">
        <v>0.86</v>
      </c>
      <c r="AN152" s="60">
        <v>1.55</v>
      </c>
      <c r="AO152" s="60">
        <v>1.1000000000000001</v>
      </c>
      <c r="AP152" s="60">
        <v>0.69</v>
      </c>
      <c r="AQ152" s="60">
        <v>6.58</v>
      </c>
      <c r="AR152" s="60">
        <v>24.64</v>
      </c>
      <c r="AS152" s="60">
        <v>7.64</v>
      </c>
      <c r="AT152" s="60">
        <v>2.82</v>
      </c>
      <c r="AU152" s="60">
        <v>1.48</v>
      </c>
      <c r="AV152" s="60">
        <v>1.77</v>
      </c>
      <c r="AW152" s="60">
        <v>7.56</v>
      </c>
      <c r="AX152" s="60">
        <v>4.12</v>
      </c>
      <c r="AY152" s="60">
        <v>3.43</v>
      </c>
      <c r="AZ152" s="60">
        <v>1.1299999999999999</v>
      </c>
      <c r="BA152" s="60">
        <v>1.63</v>
      </c>
      <c r="BB152" s="60">
        <v>0.97</v>
      </c>
      <c r="BC152" s="60">
        <v>2.33</v>
      </c>
      <c r="BD152" s="60">
        <v>0.19</v>
      </c>
      <c r="BE152" s="60">
        <v>4.7300000000000004</v>
      </c>
      <c r="BF152" s="60">
        <v>17.829999999999998</v>
      </c>
      <c r="BG152" s="60">
        <v>73.97</v>
      </c>
      <c r="BH152" s="60">
        <v>8.1199999999999992</v>
      </c>
      <c r="BI152" s="60">
        <v>6.01</v>
      </c>
      <c r="BJ152" s="60">
        <v>0.97</v>
      </c>
      <c r="BK152" s="60">
        <v>0.75</v>
      </c>
      <c r="BL152" s="60">
        <v>4.33</v>
      </c>
      <c r="BM152" s="60">
        <v>0.93</v>
      </c>
      <c r="BN152" s="60">
        <v>2.4900000000000002</v>
      </c>
      <c r="BO152" s="51">
        <v>0</v>
      </c>
      <c r="BP152" s="53">
        <v>0</v>
      </c>
      <c r="BQ152" s="51" t="s">
        <v>7</v>
      </c>
      <c r="BR152" s="60">
        <v>288.60000000000002</v>
      </c>
      <c r="BS152" s="51" t="s">
        <v>7</v>
      </c>
      <c r="BT152" s="60">
        <v>494.93</v>
      </c>
      <c r="BU152" s="51" t="s">
        <v>7</v>
      </c>
      <c r="BV152" s="60">
        <v>1.6</v>
      </c>
      <c r="BW152" s="51" t="s">
        <v>7</v>
      </c>
      <c r="BX152" s="60">
        <v>56.73</v>
      </c>
      <c r="BY152" s="51" t="s">
        <v>7</v>
      </c>
      <c r="BZ152" s="60">
        <v>553.26</v>
      </c>
      <c r="CA152" s="51" t="s">
        <v>7</v>
      </c>
      <c r="CB152" s="51">
        <v>0</v>
      </c>
      <c r="CC152" s="51" t="s">
        <v>7</v>
      </c>
      <c r="CD152" s="51">
        <v>0</v>
      </c>
      <c r="CE152" s="51" t="s">
        <v>7</v>
      </c>
      <c r="CF152" s="51">
        <v>0</v>
      </c>
      <c r="CG152" s="51" t="s">
        <v>7</v>
      </c>
      <c r="CH152" s="51">
        <v>0</v>
      </c>
      <c r="CI152" s="51" t="s">
        <v>7</v>
      </c>
      <c r="CJ152" s="51">
        <v>0</v>
      </c>
      <c r="CK152" s="51" t="s">
        <v>7</v>
      </c>
      <c r="CL152" s="51">
        <v>0</v>
      </c>
      <c r="CM152" s="51" t="s">
        <v>7</v>
      </c>
      <c r="CN152" s="51">
        <v>0</v>
      </c>
      <c r="CO152" s="51" t="s">
        <v>7</v>
      </c>
      <c r="CP152" s="51">
        <v>0</v>
      </c>
      <c r="CQ152" s="51" t="s">
        <v>7</v>
      </c>
      <c r="CR152" s="61">
        <v>0.62</v>
      </c>
      <c r="CS152" s="51" t="s">
        <v>7</v>
      </c>
      <c r="CT152" s="60">
        <v>0.62</v>
      </c>
      <c r="CU152" s="51" t="s">
        <v>7</v>
      </c>
      <c r="CV152" s="60">
        <v>553.88</v>
      </c>
      <c r="CW152" s="51" t="s">
        <v>7</v>
      </c>
      <c r="CX152" s="60">
        <v>842.47</v>
      </c>
      <c r="CY152" s="51" t="s">
        <v>7</v>
      </c>
    </row>
    <row r="153" spans="1:103" ht="14.25" x14ac:dyDescent="0.45">
      <c r="A153" s="55" t="s">
        <v>181</v>
      </c>
      <c r="B153" s="55" t="s">
        <v>219</v>
      </c>
      <c r="C153" s="54" t="str">
        <f>'Correspondance tables'!K60</f>
        <v>ISIC 87-88</v>
      </c>
      <c r="D153" s="54" t="str">
        <f>VLOOKUP(C153, 'Correspondance tables'!$O$3:$P$73, 2, FALSE)</f>
        <v>ISIC 86T88</v>
      </c>
      <c r="E153" s="57">
        <v>0.04</v>
      </c>
      <c r="F153" s="57">
        <v>0.01</v>
      </c>
      <c r="G153" s="56">
        <v>0</v>
      </c>
      <c r="H153" s="57">
        <v>0.28999999999999998</v>
      </c>
      <c r="I153" s="57">
        <v>1.23</v>
      </c>
      <c r="J153" s="57">
        <v>7.0000000000000007E-2</v>
      </c>
      <c r="K153" s="57">
        <v>0.01</v>
      </c>
      <c r="L153" s="57">
        <v>0.03</v>
      </c>
      <c r="M153" s="57">
        <v>0.05</v>
      </c>
      <c r="N153" s="57">
        <v>2.21</v>
      </c>
      <c r="O153" s="57">
        <v>0.28999999999999998</v>
      </c>
      <c r="P153" s="57">
        <v>0.31</v>
      </c>
      <c r="Q153" s="57">
        <v>0.09</v>
      </c>
      <c r="R153" s="57">
        <v>0.32</v>
      </c>
      <c r="S153" s="57">
        <v>0.12</v>
      </c>
      <c r="T153" s="57">
        <v>0.11</v>
      </c>
      <c r="U153" s="57">
        <v>7.0000000000000007E-2</v>
      </c>
      <c r="V153" s="57">
        <v>0.08</v>
      </c>
      <c r="W153" s="57">
        <v>0.16</v>
      </c>
      <c r="X153" s="57">
        <v>0.15</v>
      </c>
      <c r="Y153" s="57">
        <v>0.1</v>
      </c>
      <c r="Z153" s="57">
        <v>7.0000000000000007E-2</v>
      </c>
      <c r="AA153" s="57">
        <v>0.14000000000000001</v>
      </c>
      <c r="AB153" s="57">
        <v>0.42</v>
      </c>
      <c r="AC153" s="57">
        <v>0.06</v>
      </c>
      <c r="AD153" s="57">
        <v>0.8</v>
      </c>
      <c r="AE153" s="57">
        <v>1.55</v>
      </c>
      <c r="AF153" s="57">
        <v>0.35</v>
      </c>
      <c r="AG153" s="57">
        <v>2.73</v>
      </c>
      <c r="AH153" s="57">
        <v>2.68</v>
      </c>
      <c r="AI153" s="57">
        <v>0.34</v>
      </c>
      <c r="AJ153" s="57">
        <v>0.05</v>
      </c>
      <c r="AK153" s="57">
        <v>0.1</v>
      </c>
      <c r="AL153" s="57">
        <v>0.27</v>
      </c>
      <c r="AM153" s="57">
        <v>0.04</v>
      </c>
      <c r="AN153" s="57">
        <v>1.08</v>
      </c>
      <c r="AO153" s="57">
        <v>0.1</v>
      </c>
      <c r="AP153" s="57">
        <v>0.04</v>
      </c>
      <c r="AQ153" s="57">
        <v>0.42</v>
      </c>
      <c r="AR153" s="57">
        <v>0.21</v>
      </c>
      <c r="AS153" s="57">
        <v>0.28000000000000003</v>
      </c>
      <c r="AT153" s="57">
        <v>0.46</v>
      </c>
      <c r="AU153" s="57">
        <v>0.31</v>
      </c>
      <c r="AV153" s="57">
        <v>0.24</v>
      </c>
      <c r="AW153" s="57">
        <v>0.71</v>
      </c>
      <c r="AX153" s="57">
        <v>0.17</v>
      </c>
      <c r="AY153" s="57">
        <v>0.53</v>
      </c>
      <c r="AZ153" s="57">
        <v>0.11</v>
      </c>
      <c r="BA153" s="57">
        <v>0.12</v>
      </c>
      <c r="BB153" s="57">
        <v>0.32</v>
      </c>
      <c r="BC153" s="57">
        <v>0.06</v>
      </c>
      <c r="BD153" s="57">
        <v>0.03</v>
      </c>
      <c r="BE153" s="57">
        <v>0.79</v>
      </c>
      <c r="BF153" s="56">
        <v>2</v>
      </c>
      <c r="BG153" s="57">
        <v>0.65</v>
      </c>
      <c r="BH153" s="57">
        <v>64.08</v>
      </c>
      <c r="BI153" s="57">
        <v>2.31</v>
      </c>
      <c r="BJ153" s="57">
        <v>0.21</v>
      </c>
      <c r="BK153" s="57">
        <v>0.93</v>
      </c>
      <c r="BL153" s="57">
        <v>0.28000000000000003</v>
      </c>
      <c r="BM153" s="57">
        <v>0.01</v>
      </c>
      <c r="BN153" s="57">
        <v>0.63</v>
      </c>
      <c r="BO153" s="56">
        <v>0</v>
      </c>
      <c r="BP153" s="59">
        <v>0</v>
      </c>
      <c r="BQ153" s="56" t="s">
        <v>7</v>
      </c>
      <c r="BR153" s="57">
        <v>92.45</v>
      </c>
      <c r="BS153" s="56" t="s">
        <v>7</v>
      </c>
      <c r="BT153" s="57">
        <v>870.37</v>
      </c>
      <c r="BU153" s="56" t="s">
        <v>7</v>
      </c>
      <c r="BV153" s="56">
        <v>1</v>
      </c>
      <c r="BW153" s="56" t="s">
        <v>7</v>
      </c>
      <c r="BX153" s="57">
        <v>191.65</v>
      </c>
      <c r="BY153" s="56" t="s">
        <v>7</v>
      </c>
      <c r="BZ153" s="57">
        <v>1063.02</v>
      </c>
      <c r="CA153" s="56" t="s">
        <v>7</v>
      </c>
      <c r="CB153" s="57">
        <v>0.02</v>
      </c>
      <c r="CC153" s="56" t="s">
        <v>7</v>
      </c>
      <c r="CD153" s="56">
        <v>0</v>
      </c>
      <c r="CE153" s="56" t="s">
        <v>7</v>
      </c>
      <c r="CF153" s="56">
        <v>0</v>
      </c>
      <c r="CG153" s="56" t="s">
        <v>7</v>
      </c>
      <c r="CH153" s="56">
        <v>0</v>
      </c>
      <c r="CI153" s="56" t="s">
        <v>7</v>
      </c>
      <c r="CJ153" s="57">
        <v>0.02</v>
      </c>
      <c r="CK153" s="56" t="s">
        <v>7</v>
      </c>
      <c r="CL153" s="56">
        <v>0</v>
      </c>
      <c r="CM153" s="56" t="s">
        <v>7</v>
      </c>
      <c r="CN153" s="56">
        <v>0</v>
      </c>
      <c r="CO153" s="56" t="s">
        <v>7</v>
      </c>
      <c r="CP153" s="56">
        <v>0</v>
      </c>
      <c r="CQ153" s="56" t="s">
        <v>7</v>
      </c>
      <c r="CR153" s="58">
        <v>7.0000000000000007E-2</v>
      </c>
      <c r="CS153" s="56" t="s">
        <v>7</v>
      </c>
      <c r="CT153" s="57">
        <v>7.0000000000000007E-2</v>
      </c>
      <c r="CU153" s="56" t="s">
        <v>7</v>
      </c>
      <c r="CV153" s="57">
        <v>1063.1099999999999</v>
      </c>
      <c r="CW153" s="56" t="s">
        <v>7</v>
      </c>
      <c r="CX153" s="57">
        <v>1155.56</v>
      </c>
      <c r="CY153" s="56" t="s">
        <v>7</v>
      </c>
    </row>
    <row r="154" spans="1:103" ht="14.25" x14ac:dyDescent="0.45">
      <c r="A154" s="55" t="s">
        <v>181</v>
      </c>
      <c r="B154" s="55" t="s">
        <v>218</v>
      </c>
      <c r="C154" s="54" t="str">
        <f>'Correspondance tables'!K61</f>
        <v>ISIC 90-92</v>
      </c>
      <c r="D154" s="54" t="str">
        <f>VLOOKUP(C154, 'Correspondance tables'!$O$3:$P$73, 2, FALSE)</f>
        <v>ISIC 90T96</v>
      </c>
      <c r="E154" s="51">
        <v>0</v>
      </c>
      <c r="F154" s="51">
        <v>0</v>
      </c>
      <c r="G154" s="51">
        <v>0</v>
      </c>
      <c r="H154" s="51">
        <v>0</v>
      </c>
      <c r="I154" s="51">
        <v>0</v>
      </c>
      <c r="J154" s="60">
        <v>0.02</v>
      </c>
      <c r="K154" s="51">
        <v>0</v>
      </c>
      <c r="L154" s="51">
        <v>0</v>
      </c>
      <c r="M154" s="51">
        <v>0</v>
      </c>
      <c r="N154" s="51">
        <v>0</v>
      </c>
      <c r="O154" s="60">
        <v>0.18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60">
        <v>0.02</v>
      </c>
      <c r="W154" s="51">
        <v>0</v>
      </c>
      <c r="X154" s="51">
        <v>0</v>
      </c>
      <c r="Y154" s="60">
        <v>0.02</v>
      </c>
      <c r="Z154" s="51">
        <v>0</v>
      </c>
      <c r="AA154" s="51">
        <v>0</v>
      </c>
      <c r="AB154" s="60">
        <v>0.04</v>
      </c>
      <c r="AC154" s="51">
        <v>0</v>
      </c>
      <c r="AD154" s="51">
        <v>0</v>
      </c>
      <c r="AE154" s="51">
        <v>0</v>
      </c>
      <c r="AF154" s="51">
        <v>0</v>
      </c>
      <c r="AG154" s="60">
        <v>0.2</v>
      </c>
      <c r="AH154" s="51">
        <v>0</v>
      </c>
      <c r="AI154" s="60">
        <v>0.02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60">
        <v>0.68</v>
      </c>
      <c r="AP154" s="51">
        <v>0</v>
      </c>
      <c r="AQ154" s="51">
        <v>0</v>
      </c>
      <c r="AR154" s="60">
        <v>0.12</v>
      </c>
      <c r="AS154" s="60">
        <v>0.68</v>
      </c>
      <c r="AT154" s="60">
        <v>0.84</v>
      </c>
      <c r="AU154" s="51">
        <v>0</v>
      </c>
      <c r="AV154" s="51">
        <v>0</v>
      </c>
      <c r="AW154" s="60">
        <v>0.02</v>
      </c>
      <c r="AX154" s="51">
        <v>0</v>
      </c>
      <c r="AY154" s="60">
        <v>0.02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60">
        <v>0.83</v>
      </c>
      <c r="BG154" s="51">
        <v>0</v>
      </c>
      <c r="BH154" s="60">
        <v>1.1100000000000001</v>
      </c>
      <c r="BI154" s="60">
        <v>4.2</v>
      </c>
      <c r="BJ154" s="51">
        <v>0</v>
      </c>
      <c r="BK154" s="51">
        <v>0</v>
      </c>
      <c r="BL154" s="51">
        <v>0</v>
      </c>
      <c r="BM154" s="51">
        <v>0</v>
      </c>
      <c r="BN154" s="51">
        <v>0</v>
      </c>
      <c r="BO154" s="51">
        <v>0</v>
      </c>
      <c r="BP154" s="53">
        <v>0</v>
      </c>
      <c r="BQ154" s="51" t="s">
        <v>7</v>
      </c>
      <c r="BR154" s="60">
        <v>9.02</v>
      </c>
      <c r="BS154" s="51" t="s">
        <v>7</v>
      </c>
      <c r="BT154" s="51">
        <v>0</v>
      </c>
      <c r="BU154" s="51" t="s">
        <v>7</v>
      </c>
      <c r="BV154" s="60">
        <v>1.42</v>
      </c>
      <c r="BW154" s="51" t="s">
        <v>7</v>
      </c>
      <c r="BX154" s="60">
        <v>3.33</v>
      </c>
      <c r="BY154" s="51" t="s">
        <v>7</v>
      </c>
      <c r="BZ154" s="60">
        <v>4.75</v>
      </c>
      <c r="CA154" s="51" t="s">
        <v>7</v>
      </c>
      <c r="CB154" s="51">
        <v>0</v>
      </c>
      <c r="CC154" s="51" t="s">
        <v>7</v>
      </c>
      <c r="CD154" s="51">
        <v>0</v>
      </c>
      <c r="CE154" s="51" t="s">
        <v>7</v>
      </c>
      <c r="CF154" s="51">
        <v>0</v>
      </c>
      <c r="CG154" s="51" t="s">
        <v>7</v>
      </c>
      <c r="CH154" s="51">
        <v>0</v>
      </c>
      <c r="CI154" s="51" t="s">
        <v>7</v>
      </c>
      <c r="CJ154" s="51">
        <v>0</v>
      </c>
      <c r="CK154" s="51" t="s">
        <v>7</v>
      </c>
      <c r="CL154" s="51">
        <v>0</v>
      </c>
      <c r="CM154" s="51" t="s">
        <v>7</v>
      </c>
      <c r="CN154" s="51">
        <v>0</v>
      </c>
      <c r="CO154" s="51" t="s">
        <v>7</v>
      </c>
      <c r="CP154" s="51">
        <v>0</v>
      </c>
      <c r="CQ154" s="51" t="s">
        <v>7</v>
      </c>
      <c r="CR154" s="52">
        <v>0</v>
      </c>
      <c r="CS154" s="51" t="s">
        <v>7</v>
      </c>
      <c r="CT154" s="51">
        <v>0</v>
      </c>
      <c r="CU154" s="51" t="s">
        <v>7</v>
      </c>
      <c r="CV154" s="60">
        <v>4.75</v>
      </c>
      <c r="CW154" s="51" t="s">
        <v>7</v>
      </c>
      <c r="CX154" s="60">
        <v>13.77</v>
      </c>
      <c r="CY154" s="51" t="s">
        <v>7</v>
      </c>
    </row>
    <row r="155" spans="1:103" ht="14.25" x14ac:dyDescent="0.45">
      <c r="A155" s="55" t="s">
        <v>181</v>
      </c>
      <c r="B155" s="55" t="s">
        <v>217</v>
      </c>
      <c r="C155" s="54" t="str">
        <f>'Correspondance tables'!K62</f>
        <v>ISIC 93</v>
      </c>
      <c r="D155" s="54" t="str">
        <f>VLOOKUP(C155, 'Correspondance tables'!$O$3:$P$73, 2, FALSE)</f>
        <v>ISIC 90T96</v>
      </c>
      <c r="E155" s="57">
        <v>0.19</v>
      </c>
      <c r="F155" s="57">
        <v>0.04</v>
      </c>
      <c r="G155" s="57">
        <v>0.02</v>
      </c>
      <c r="H155" s="57">
        <v>0.26</v>
      </c>
      <c r="I155" s="57">
        <v>6.75</v>
      </c>
      <c r="J155" s="57">
        <v>0.57999999999999996</v>
      </c>
      <c r="K155" s="57">
        <v>0.34</v>
      </c>
      <c r="L155" s="57">
        <v>0.38</v>
      </c>
      <c r="M155" s="57">
        <v>3.46</v>
      </c>
      <c r="N155" s="57">
        <v>0.63</v>
      </c>
      <c r="O155" s="57">
        <v>2.13</v>
      </c>
      <c r="P155" s="57">
        <v>4.38</v>
      </c>
      <c r="Q155" s="57">
        <v>0.66</v>
      </c>
      <c r="R155" s="57">
        <v>0.98</v>
      </c>
      <c r="S155" s="57">
        <v>0.62</v>
      </c>
      <c r="T155" s="57">
        <v>1.29</v>
      </c>
      <c r="U155" s="57">
        <v>0.87</v>
      </c>
      <c r="V155" s="57">
        <v>0.44</v>
      </c>
      <c r="W155" s="57">
        <v>0.95</v>
      </c>
      <c r="X155" s="57">
        <v>1.1299999999999999</v>
      </c>
      <c r="Y155" s="57">
        <v>4.4800000000000004</v>
      </c>
      <c r="Z155" s="57">
        <v>5.07</v>
      </c>
      <c r="AA155" s="57">
        <v>0.62</v>
      </c>
      <c r="AB155" s="57">
        <v>2.69</v>
      </c>
      <c r="AC155" s="57">
        <v>0.24</v>
      </c>
      <c r="AD155" s="57">
        <v>0.88</v>
      </c>
      <c r="AE155" s="57">
        <v>3.37</v>
      </c>
      <c r="AF155" s="57">
        <v>3.3</v>
      </c>
      <c r="AG155" s="57">
        <v>11.46</v>
      </c>
      <c r="AH155" s="57">
        <v>6.39</v>
      </c>
      <c r="AI155" s="57">
        <v>0.22</v>
      </c>
      <c r="AJ155" s="57">
        <v>0.28000000000000003</v>
      </c>
      <c r="AK155" s="57">
        <v>5.35</v>
      </c>
      <c r="AL155" s="57">
        <v>0.6</v>
      </c>
      <c r="AM155" s="57">
        <v>0.13</v>
      </c>
      <c r="AN155" s="57">
        <v>87.01</v>
      </c>
      <c r="AO155" s="57">
        <v>9.9700000000000006</v>
      </c>
      <c r="AP155" s="57">
        <v>53.63</v>
      </c>
      <c r="AQ155" s="57">
        <v>6.11</v>
      </c>
      <c r="AR155" s="57">
        <v>23.53</v>
      </c>
      <c r="AS155" s="57">
        <v>37.83</v>
      </c>
      <c r="AT155" s="57">
        <v>0.98</v>
      </c>
      <c r="AU155" s="57">
        <v>1.45</v>
      </c>
      <c r="AV155" s="57">
        <v>8.67</v>
      </c>
      <c r="AW155" s="57">
        <v>6.82</v>
      </c>
      <c r="AX155" s="57">
        <v>3.15</v>
      </c>
      <c r="AY155" s="57">
        <v>3.55</v>
      </c>
      <c r="AZ155" s="57">
        <v>6.39</v>
      </c>
      <c r="BA155" s="57">
        <v>12.9</v>
      </c>
      <c r="BB155" s="57">
        <v>6.38</v>
      </c>
      <c r="BC155" s="57">
        <v>4.12</v>
      </c>
      <c r="BD155" s="57">
        <v>66.81</v>
      </c>
      <c r="BE155" s="57">
        <v>11.8</v>
      </c>
      <c r="BF155" s="57">
        <v>41.91</v>
      </c>
      <c r="BG155" s="57">
        <v>36.69</v>
      </c>
      <c r="BH155" s="57">
        <v>2.73</v>
      </c>
      <c r="BI155" s="57">
        <v>8.98</v>
      </c>
      <c r="BJ155" s="57">
        <v>1116.94</v>
      </c>
      <c r="BK155" s="57">
        <v>83.96</v>
      </c>
      <c r="BL155" s="57">
        <v>155.34</v>
      </c>
      <c r="BM155" s="56">
        <v>0</v>
      </c>
      <c r="BN155" s="57">
        <v>1.55</v>
      </c>
      <c r="BO155" s="56">
        <v>0</v>
      </c>
      <c r="BP155" s="59">
        <v>0</v>
      </c>
      <c r="BQ155" s="56" t="s">
        <v>7</v>
      </c>
      <c r="BR155" s="57">
        <v>1870.39</v>
      </c>
      <c r="BS155" s="56" t="s">
        <v>7</v>
      </c>
      <c r="BT155" s="56">
        <v>8153</v>
      </c>
      <c r="BU155" s="56" t="s">
        <v>7</v>
      </c>
      <c r="BV155" s="57">
        <v>0.49</v>
      </c>
      <c r="BW155" s="56" t="s">
        <v>7</v>
      </c>
      <c r="BX155" s="57">
        <v>11.9</v>
      </c>
      <c r="BY155" s="56" t="s">
        <v>7</v>
      </c>
      <c r="BZ155" s="57">
        <v>8165.39</v>
      </c>
      <c r="CA155" s="56" t="s">
        <v>7</v>
      </c>
      <c r="CB155" s="57">
        <v>90.94</v>
      </c>
      <c r="CC155" s="56" t="s">
        <v>7</v>
      </c>
      <c r="CD155" s="57">
        <v>273.13</v>
      </c>
      <c r="CE155" s="56" t="s">
        <v>7</v>
      </c>
      <c r="CF155" s="57">
        <v>0.12</v>
      </c>
      <c r="CG155" s="56" t="s">
        <v>7</v>
      </c>
      <c r="CH155" s="57">
        <v>273.25</v>
      </c>
      <c r="CI155" s="56" t="s">
        <v>7</v>
      </c>
      <c r="CJ155" s="57">
        <v>364.2</v>
      </c>
      <c r="CK155" s="56" t="s">
        <v>7</v>
      </c>
      <c r="CL155" s="56">
        <v>0</v>
      </c>
      <c r="CM155" s="56" t="s">
        <v>7</v>
      </c>
      <c r="CN155" s="56">
        <v>0</v>
      </c>
      <c r="CO155" s="56" t="s">
        <v>7</v>
      </c>
      <c r="CP155" s="56">
        <v>0</v>
      </c>
      <c r="CQ155" s="56" t="s">
        <v>7</v>
      </c>
      <c r="CR155" s="58">
        <v>1876.01</v>
      </c>
      <c r="CS155" s="56" t="s">
        <v>7</v>
      </c>
      <c r="CT155" s="57">
        <v>1876.01</v>
      </c>
      <c r="CU155" s="56" t="s">
        <v>7</v>
      </c>
      <c r="CV155" s="57">
        <v>10405.59</v>
      </c>
      <c r="CW155" s="56" t="s">
        <v>7</v>
      </c>
      <c r="CX155" s="57">
        <v>12275.99</v>
      </c>
      <c r="CY155" s="56" t="s">
        <v>7</v>
      </c>
    </row>
    <row r="156" spans="1:103" ht="14.25" x14ac:dyDescent="0.45">
      <c r="A156" s="55" t="s">
        <v>181</v>
      </c>
      <c r="B156" s="55" t="s">
        <v>216</v>
      </c>
      <c r="C156" s="54" t="str">
        <f>'Correspondance tables'!K63</f>
        <v>ISIC 94</v>
      </c>
      <c r="D156" s="54" t="str">
        <f>VLOOKUP(C156, 'Correspondance tables'!$O$3:$P$73, 2, FALSE)</f>
        <v>ISIC 90T96</v>
      </c>
      <c r="E156" s="60">
        <v>0.04</v>
      </c>
      <c r="F156" s="60">
        <v>0.12</v>
      </c>
      <c r="G156" s="60">
        <v>0.01</v>
      </c>
      <c r="H156" s="60">
        <v>0.09</v>
      </c>
      <c r="I156" s="60">
        <v>1.58</v>
      </c>
      <c r="J156" s="60">
        <v>0.28000000000000003</v>
      </c>
      <c r="K156" s="60">
        <v>0.04</v>
      </c>
      <c r="L156" s="60">
        <v>0.05</v>
      </c>
      <c r="M156" s="60">
        <v>0.15</v>
      </c>
      <c r="N156" s="60">
        <v>0.22</v>
      </c>
      <c r="O156" s="60">
        <v>0.24</v>
      </c>
      <c r="P156" s="60">
        <v>0.52</v>
      </c>
      <c r="Q156" s="60">
        <v>0.32</v>
      </c>
      <c r="R156" s="60">
        <v>0.17</v>
      </c>
      <c r="S156" s="60">
        <v>0.09</v>
      </c>
      <c r="T156" s="60">
        <v>0.28999999999999998</v>
      </c>
      <c r="U156" s="60">
        <v>0.72</v>
      </c>
      <c r="V156" s="60">
        <v>0.16</v>
      </c>
      <c r="W156" s="60">
        <v>0.25</v>
      </c>
      <c r="X156" s="60">
        <v>0.14000000000000001</v>
      </c>
      <c r="Y156" s="60">
        <v>0.19</v>
      </c>
      <c r="Z156" s="60">
        <v>0.67</v>
      </c>
      <c r="AA156" s="60">
        <v>0.19</v>
      </c>
      <c r="AB156" s="60">
        <v>0.72</v>
      </c>
      <c r="AC156" s="60">
        <v>0.02</v>
      </c>
      <c r="AD156" s="60">
        <v>0.37</v>
      </c>
      <c r="AE156" s="60">
        <v>0.91</v>
      </c>
      <c r="AF156" s="60">
        <v>0.44</v>
      </c>
      <c r="AG156" s="60">
        <v>1.9</v>
      </c>
      <c r="AH156" s="60">
        <v>1.1100000000000001</v>
      </c>
      <c r="AI156" s="60">
        <v>0.44</v>
      </c>
      <c r="AJ156" s="60">
        <v>0.49</v>
      </c>
      <c r="AK156" s="60">
        <v>0.1</v>
      </c>
      <c r="AL156" s="60">
        <v>0.31</v>
      </c>
      <c r="AM156" s="60">
        <v>0.17</v>
      </c>
      <c r="AN156" s="60">
        <v>3.17</v>
      </c>
      <c r="AO156" s="60">
        <v>0.42</v>
      </c>
      <c r="AP156" s="60">
        <v>2.69</v>
      </c>
      <c r="AQ156" s="60">
        <v>0.68</v>
      </c>
      <c r="AR156" s="60">
        <v>1.79</v>
      </c>
      <c r="AS156" s="60">
        <v>1.53</v>
      </c>
      <c r="AT156" s="60">
        <v>0.64</v>
      </c>
      <c r="AU156" s="60">
        <v>0.28000000000000003</v>
      </c>
      <c r="AV156" s="60">
        <v>1.08</v>
      </c>
      <c r="AW156" s="60">
        <v>1.32</v>
      </c>
      <c r="AX156" s="60">
        <v>0.4</v>
      </c>
      <c r="AY156" s="60">
        <v>0.11</v>
      </c>
      <c r="AZ156" s="60">
        <v>1.01</v>
      </c>
      <c r="BA156" s="60">
        <v>0.23</v>
      </c>
      <c r="BB156" s="60">
        <v>0.45</v>
      </c>
      <c r="BC156" s="60">
        <v>0.12</v>
      </c>
      <c r="BD156" s="60">
        <v>10.41</v>
      </c>
      <c r="BE156" s="60">
        <v>1.02</v>
      </c>
      <c r="BF156" s="60">
        <v>23.87</v>
      </c>
      <c r="BG156" s="60">
        <v>3.84</v>
      </c>
      <c r="BH156" s="60">
        <v>1.49</v>
      </c>
      <c r="BI156" s="60">
        <v>0.91</v>
      </c>
      <c r="BJ156" s="60">
        <v>9.8800000000000008</v>
      </c>
      <c r="BK156" s="60">
        <v>32.29</v>
      </c>
      <c r="BL156" s="60">
        <v>11.81</v>
      </c>
      <c r="BM156" s="60">
        <v>0.01</v>
      </c>
      <c r="BN156" s="60">
        <v>1.51</v>
      </c>
      <c r="BO156" s="51">
        <v>0</v>
      </c>
      <c r="BP156" s="53">
        <v>0</v>
      </c>
      <c r="BQ156" s="51" t="s">
        <v>7</v>
      </c>
      <c r="BR156" s="60">
        <v>126.49</v>
      </c>
      <c r="BS156" s="51" t="s">
        <v>7</v>
      </c>
      <c r="BT156" s="60">
        <v>572.23</v>
      </c>
      <c r="BU156" s="51" t="s">
        <v>7</v>
      </c>
      <c r="BV156" s="60">
        <v>4.22</v>
      </c>
      <c r="BW156" s="51" t="s">
        <v>7</v>
      </c>
      <c r="BX156" s="60">
        <v>5.13</v>
      </c>
      <c r="BY156" s="51" t="s">
        <v>7</v>
      </c>
      <c r="BZ156" s="60">
        <v>581.58000000000004</v>
      </c>
      <c r="CA156" s="51" t="s">
        <v>7</v>
      </c>
      <c r="CB156" s="60">
        <v>0.01</v>
      </c>
      <c r="CC156" s="51" t="s">
        <v>7</v>
      </c>
      <c r="CD156" s="51">
        <v>0</v>
      </c>
      <c r="CE156" s="51" t="s">
        <v>7</v>
      </c>
      <c r="CF156" s="51">
        <v>0</v>
      </c>
      <c r="CG156" s="51" t="s">
        <v>7</v>
      </c>
      <c r="CH156" s="51">
        <v>0</v>
      </c>
      <c r="CI156" s="51" t="s">
        <v>7</v>
      </c>
      <c r="CJ156" s="60">
        <v>0.01</v>
      </c>
      <c r="CK156" s="51" t="s">
        <v>7</v>
      </c>
      <c r="CL156" s="51">
        <v>0</v>
      </c>
      <c r="CM156" s="51" t="s">
        <v>7</v>
      </c>
      <c r="CN156" s="51">
        <v>0</v>
      </c>
      <c r="CO156" s="51" t="s">
        <v>7</v>
      </c>
      <c r="CP156" s="51">
        <v>0</v>
      </c>
      <c r="CQ156" s="51" t="s">
        <v>7</v>
      </c>
      <c r="CR156" s="61">
        <v>2.0499999999999998</v>
      </c>
      <c r="CS156" s="51" t="s">
        <v>7</v>
      </c>
      <c r="CT156" s="60">
        <v>2.0499999999999998</v>
      </c>
      <c r="CU156" s="51" t="s">
        <v>7</v>
      </c>
      <c r="CV156" s="60">
        <v>583.65</v>
      </c>
      <c r="CW156" s="51" t="s">
        <v>7</v>
      </c>
      <c r="CX156" s="60">
        <v>710.15</v>
      </c>
      <c r="CY156" s="51" t="s">
        <v>7</v>
      </c>
    </row>
    <row r="157" spans="1:103" ht="14.25" x14ac:dyDescent="0.45">
      <c r="A157" s="55" t="s">
        <v>181</v>
      </c>
      <c r="B157" s="55" t="s">
        <v>215</v>
      </c>
      <c r="C157" s="54" t="str">
        <f>'Correspondance tables'!K64</f>
        <v>ISIC 95</v>
      </c>
      <c r="D157" s="54" t="str">
        <f>VLOOKUP(C157, 'Correspondance tables'!$O$3:$P$73, 2, FALSE)</f>
        <v>ISIC 90T96</v>
      </c>
      <c r="E157" s="57">
        <v>2.39</v>
      </c>
      <c r="F157" s="56">
        <v>0</v>
      </c>
      <c r="G157" s="56">
        <v>0</v>
      </c>
      <c r="H157" s="57">
        <v>0.39</v>
      </c>
      <c r="I157" s="57">
        <v>2.89</v>
      </c>
      <c r="J157" s="57">
        <v>0.03</v>
      </c>
      <c r="K157" s="57">
        <v>0.01</v>
      </c>
      <c r="L157" s="57">
        <v>0.34</v>
      </c>
      <c r="M157" s="57">
        <v>0.36</v>
      </c>
      <c r="N157" s="57">
        <v>0.74</v>
      </c>
      <c r="O157" s="57">
        <v>1.0900000000000001</v>
      </c>
      <c r="P157" s="57">
        <v>0.48</v>
      </c>
      <c r="Q157" s="57">
        <v>0.39</v>
      </c>
      <c r="R157" s="57">
        <v>0.43</v>
      </c>
      <c r="S157" s="57">
        <v>0.9</v>
      </c>
      <c r="T157" s="57">
        <v>0.84</v>
      </c>
      <c r="U157" s="57">
        <v>1.53</v>
      </c>
      <c r="V157" s="57">
        <v>0.71</v>
      </c>
      <c r="W157" s="57">
        <v>0.78</v>
      </c>
      <c r="X157" s="57">
        <v>1.01</v>
      </c>
      <c r="Y157" s="57">
        <v>0.03</v>
      </c>
      <c r="Z157" s="57">
        <v>0.39</v>
      </c>
      <c r="AA157" s="57">
        <v>0.03</v>
      </c>
      <c r="AB157" s="57">
        <v>1.84</v>
      </c>
      <c r="AC157" s="57">
        <v>0.03</v>
      </c>
      <c r="AD157" s="57">
        <v>1.05</v>
      </c>
      <c r="AE157" s="57">
        <v>5.94</v>
      </c>
      <c r="AF157" s="57">
        <v>1.37</v>
      </c>
      <c r="AG157" s="57">
        <v>2.79</v>
      </c>
      <c r="AH157" s="57">
        <v>10.28</v>
      </c>
      <c r="AI157" s="57">
        <v>1.34</v>
      </c>
      <c r="AJ157" s="57">
        <v>0.05</v>
      </c>
      <c r="AK157" s="57">
        <v>0.05</v>
      </c>
      <c r="AL157" s="57">
        <v>2.1</v>
      </c>
      <c r="AM157" s="57">
        <v>0.03</v>
      </c>
      <c r="AN157" s="57">
        <v>0.83</v>
      </c>
      <c r="AO157" s="57">
        <v>0.46</v>
      </c>
      <c r="AP157" s="57">
        <v>4.28</v>
      </c>
      <c r="AQ157" s="57">
        <v>0.15</v>
      </c>
      <c r="AR157" s="57">
        <v>0.64</v>
      </c>
      <c r="AS157" s="57">
        <v>3.07</v>
      </c>
      <c r="AT157" s="57">
        <v>0.95</v>
      </c>
      <c r="AU157" s="57">
        <v>0.22</v>
      </c>
      <c r="AV157" s="57">
        <v>0.11</v>
      </c>
      <c r="AW157" s="57">
        <v>5.08</v>
      </c>
      <c r="AX157" s="57">
        <v>1.88</v>
      </c>
      <c r="AY157" s="57">
        <v>0.15</v>
      </c>
      <c r="AZ157" s="57">
        <v>10.039999999999999</v>
      </c>
      <c r="BA157" s="57">
        <v>0.64</v>
      </c>
      <c r="BB157" s="57">
        <v>0.45</v>
      </c>
      <c r="BC157" s="57">
        <v>7.0000000000000007E-2</v>
      </c>
      <c r="BD157" s="57">
        <v>0.37</v>
      </c>
      <c r="BE157" s="57">
        <v>1.66</v>
      </c>
      <c r="BF157" s="57">
        <v>1.26</v>
      </c>
      <c r="BG157" s="57">
        <v>0.06</v>
      </c>
      <c r="BH157" s="57">
        <v>1.04</v>
      </c>
      <c r="BI157" s="57">
        <v>0.09</v>
      </c>
      <c r="BJ157" s="57">
        <v>10.61</v>
      </c>
      <c r="BK157" s="57">
        <v>2.81</v>
      </c>
      <c r="BL157" s="57">
        <v>1.65</v>
      </c>
      <c r="BM157" s="57">
        <v>0.02</v>
      </c>
      <c r="BN157" s="57">
        <v>0.7</v>
      </c>
      <c r="BO157" s="56">
        <v>0</v>
      </c>
      <c r="BP157" s="59">
        <v>0</v>
      </c>
      <c r="BQ157" s="56" t="s">
        <v>7</v>
      </c>
      <c r="BR157" s="57">
        <v>91.95</v>
      </c>
      <c r="BS157" s="56" t="s">
        <v>7</v>
      </c>
      <c r="BT157" s="57">
        <v>3.73</v>
      </c>
      <c r="BU157" s="56" t="s">
        <v>7</v>
      </c>
      <c r="BV157" s="57">
        <v>15.18</v>
      </c>
      <c r="BW157" s="56" t="s">
        <v>7</v>
      </c>
      <c r="BX157" s="56">
        <v>0</v>
      </c>
      <c r="BY157" s="56" t="s">
        <v>7</v>
      </c>
      <c r="BZ157" s="57">
        <v>18.899999999999999</v>
      </c>
      <c r="CA157" s="56" t="s">
        <v>7</v>
      </c>
      <c r="CB157" s="56">
        <v>0</v>
      </c>
      <c r="CC157" s="56" t="s">
        <v>7</v>
      </c>
      <c r="CD157" s="56">
        <v>0</v>
      </c>
      <c r="CE157" s="56" t="s">
        <v>7</v>
      </c>
      <c r="CF157" s="56">
        <v>0</v>
      </c>
      <c r="CG157" s="56" t="s">
        <v>7</v>
      </c>
      <c r="CH157" s="56">
        <v>0</v>
      </c>
      <c r="CI157" s="56" t="s">
        <v>7</v>
      </c>
      <c r="CJ157" s="56">
        <v>0</v>
      </c>
      <c r="CK157" s="56" t="s">
        <v>7</v>
      </c>
      <c r="CL157" s="56">
        <v>0</v>
      </c>
      <c r="CM157" s="56" t="s">
        <v>7</v>
      </c>
      <c r="CN157" s="56">
        <v>0</v>
      </c>
      <c r="CO157" s="56" t="s">
        <v>7</v>
      </c>
      <c r="CP157" s="56">
        <v>0</v>
      </c>
      <c r="CQ157" s="56" t="s">
        <v>7</v>
      </c>
      <c r="CR157" s="67">
        <v>0</v>
      </c>
      <c r="CS157" s="56" t="s">
        <v>7</v>
      </c>
      <c r="CT157" s="56">
        <v>0</v>
      </c>
      <c r="CU157" s="56" t="s">
        <v>7</v>
      </c>
      <c r="CV157" s="57">
        <v>18.899999999999999</v>
      </c>
      <c r="CW157" s="56" t="s">
        <v>7</v>
      </c>
      <c r="CX157" s="57">
        <v>110.85</v>
      </c>
      <c r="CY157" s="56" t="s">
        <v>7</v>
      </c>
    </row>
    <row r="158" spans="1:103" ht="14.25" x14ac:dyDescent="0.45">
      <c r="A158" s="55" t="s">
        <v>181</v>
      </c>
      <c r="B158" s="55" t="s">
        <v>214</v>
      </c>
      <c r="C158" s="54" t="str">
        <f>'Correspondance tables'!K65</f>
        <v>ISIC 96</v>
      </c>
      <c r="D158" s="54" t="str">
        <f>VLOOKUP(C158, 'Correspondance tables'!$O$3:$P$73, 2, FALSE)</f>
        <v>ISIC 90T96</v>
      </c>
      <c r="E158" s="60">
        <v>1.34</v>
      </c>
      <c r="F158" s="60">
        <v>0.22</v>
      </c>
      <c r="G158" s="51">
        <v>0</v>
      </c>
      <c r="H158" s="60">
        <v>0.1</v>
      </c>
      <c r="I158" s="60">
        <v>4.9000000000000004</v>
      </c>
      <c r="J158" s="60">
        <v>1.65</v>
      </c>
      <c r="K158" s="60">
        <v>0.23</v>
      </c>
      <c r="L158" s="60">
        <v>1.28</v>
      </c>
      <c r="M158" s="60">
        <v>1.18</v>
      </c>
      <c r="N158" s="60">
        <v>2.68</v>
      </c>
      <c r="O158" s="60">
        <v>4.2</v>
      </c>
      <c r="P158" s="60">
        <v>2.61</v>
      </c>
      <c r="Q158" s="60">
        <v>2.39</v>
      </c>
      <c r="R158" s="60">
        <v>3.04</v>
      </c>
      <c r="S158" s="60">
        <v>2.66</v>
      </c>
      <c r="T158" s="60">
        <v>3.39</v>
      </c>
      <c r="U158" s="60">
        <v>6.77</v>
      </c>
      <c r="V158" s="60">
        <v>6.29</v>
      </c>
      <c r="W158" s="60">
        <v>5.5</v>
      </c>
      <c r="X158" s="60">
        <v>4.4800000000000004</v>
      </c>
      <c r="Y158" s="60">
        <v>2.06</v>
      </c>
      <c r="Z158" s="51">
        <v>8</v>
      </c>
      <c r="AA158" s="60">
        <v>2.88</v>
      </c>
      <c r="AB158" s="60">
        <v>13.91</v>
      </c>
      <c r="AC158" s="60">
        <v>0.24</v>
      </c>
      <c r="AD158" s="60">
        <v>2.93</v>
      </c>
      <c r="AE158" s="60">
        <v>14.28</v>
      </c>
      <c r="AF158" s="60">
        <v>3.77</v>
      </c>
      <c r="AG158" s="60">
        <v>76.67</v>
      </c>
      <c r="AH158" s="60">
        <v>25.45</v>
      </c>
      <c r="AI158" s="60">
        <v>4.6900000000000004</v>
      </c>
      <c r="AJ158" s="60">
        <v>1.78</v>
      </c>
      <c r="AK158" s="60">
        <v>2.65</v>
      </c>
      <c r="AL158" s="60">
        <v>6.52</v>
      </c>
      <c r="AM158" s="60">
        <v>1.98</v>
      </c>
      <c r="AN158" s="60">
        <v>10.53</v>
      </c>
      <c r="AO158" s="60">
        <v>2.1</v>
      </c>
      <c r="AP158" s="60">
        <v>0.04</v>
      </c>
      <c r="AQ158" s="60">
        <v>15.38</v>
      </c>
      <c r="AR158" s="60">
        <v>88.75</v>
      </c>
      <c r="AS158" s="60">
        <v>26.09</v>
      </c>
      <c r="AT158" s="60">
        <v>6.38</v>
      </c>
      <c r="AU158" s="60">
        <v>8.59</v>
      </c>
      <c r="AV158" s="60">
        <v>10.75</v>
      </c>
      <c r="AW158" s="60">
        <v>86.85</v>
      </c>
      <c r="AX158" s="60">
        <v>8.7799999999999994</v>
      </c>
      <c r="AY158" s="60">
        <v>2.2999999999999998</v>
      </c>
      <c r="AZ158" s="60">
        <v>2.35</v>
      </c>
      <c r="BA158" s="60">
        <v>1.84</v>
      </c>
      <c r="BB158" s="60">
        <v>3.16</v>
      </c>
      <c r="BC158" s="60">
        <v>2.2599999999999998</v>
      </c>
      <c r="BD158" s="60">
        <v>2.3199999999999998</v>
      </c>
      <c r="BE158" s="60">
        <v>12.6</v>
      </c>
      <c r="BF158" s="60">
        <v>5.45</v>
      </c>
      <c r="BG158" s="60">
        <v>7.81</v>
      </c>
      <c r="BH158" s="60">
        <v>30.03</v>
      </c>
      <c r="BI158" s="60">
        <v>2.91</v>
      </c>
      <c r="BJ158" s="60">
        <v>1.88</v>
      </c>
      <c r="BK158" s="60">
        <v>3.12</v>
      </c>
      <c r="BL158" s="60">
        <v>2.25</v>
      </c>
      <c r="BM158" s="60">
        <v>41.27</v>
      </c>
      <c r="BN158" s="60">
        <v>2.31</v>
      </c>
      <c r="BO158" s="51">
        <v>0</v>
      </c>
      <c r="BP158" s="53">
        <v>0</v>
      </c>
      <c r="BQ158" s="51" t="s">
        <v>7</v>
      </c>
      <c r="BR158" s="60">
        <v>610.83000000000004</v>
      </c>
      <c r="BS158" s="51" t="s">
        <v>7</v>
      </c>
      <c r="BT158" s="60">
        <v>301.87</v>
      </c>
      <c r="BU158" s="51" t="s">
        <v>7</v>
      </c>
      <c r="BV158" s="51">
        <v>0</v>
      </c>
      <c r="BW158" s="51" t="s">
        <v>7</v>
      </c>
      <c r="BX158" s="51">
        <v>0</v>
      </c>
      <c r="BY158" s="51" t="s">
        <v>7</v>
      </c>
      <c r="BZ158" s="60">
        <v>301.87</v>
      </c>
      <c r="CA158" s="51" t="s">
        <v>7</v>
      </c>
      <c r="CB158" s="51">
        <v>0</v>
      </c>
      <c r="CC158" s="51" t="s">
        <v>7</v>
      </c>
      <c r="CD158" s="51">
        <v>0</v>
      </c>
      <c r="CE158" s="51" t="s">
        <v>7</v>
      </c>
      <c r="CF158" s="51">
        <v>0</v>
      </c>
      <c r="CG158" s="51" t="s">
        <v>7</v>
      </c>
      <c r="CH158" s="51">
        <v>0</v>
      </c>
      <c r="CI158" s="51" t="s">
        <v>7</v>
      </c>
      <c r="CJ158" s="51">
        <v>0</v>
      </c>
      <c r="CK158" s="51" t="s">
        <v>7</v>
      </c>
      <c r="CL158" s="51">
        <v>0</v>
      </c>
      <c r="CM158" s="51" t="s">
        <v>7</v>
      </c>
      <c r="CN158" s="51">
        <v>0</v>
      </c>
      <c r="CO158" s="51" t="s">
        <v>7</v>
      </c>
      <c r="CP158" s="51">
        <v>0</v>
      </c>
      <c r="CQ158" s="51" t="s">
        <v>7</v>
      </c>
      <c r="CR158" s="52">
        <v>0</v>
      </c>
      <c r="CS158" s="51" t="s">
        <v>7</v>
      </c>
      <c r="CT158" s="51">
        <v>0</v>
      </c>
      <c r="CU158" s="51" t="s">
        <v>7</v>
      </c>
      <c r="CV158" s="60">
        <v>301.87</v>
      </c>
      <c r="CW158" s="51" t="s">
        <v>7</v>
      </c>
      <c r="CX158" s="60">
        <v>912.69</v>
      </c>
      <c r="CY158" s="51" t="s">
        <v>7</v>
      </c>
    </row>
    <row r="159" spans="1:103" ht="14.25" x14ac:dyDescent="0.45">
      <c r="A159" s="55" t="s">
        <v>181</v>
      </c>
      <c r="B159" s="55" t="s">
        <v>213</v>
      </c>
      <c r="C159" s="54" t="str">
        <f>'Correspondance tables'!K66</f>
        <v>ISIC 97-98</v>
      </c>
      <c r="D159" s="54" t="str">
        <f>VLOOKUP(C159, 'Correspondance tables'!$O$3:$P$73, 2, FALSE)</f>
        <v>ISIC 97T98</v>
      </c>
      <c r="E159" s="56">
        <v>0</v>
      </c>
      <c r="F159" s="57">
        <v>0.02</v>
      </c>
      <c r="G159" s="57">
        <v>0.46</v>
      </c>
      <c r="H159" s="57">
        <v>7.0000000000000007E-2</v>
      </c>
      <c r="I159" s="57">
        <v>11.45</v>
      </c>
      <c r="J159" s="57">
        <v>1.03</v>
      </c>
      <c r="K159" s="57">
        <v>0.19</v>
      </c>
      <c r="L159" s="57">
        <v>0.89</v>
      </c>
      <c r="M159" s="57">
        <v>0.47</v>
      </c>
      <c r="N159" s="57">
        <v>2.71</v>
      </c>
      <c r="O159" s="57">
        <v>3.6</v>
      </c>
      <c r="P159" s="57">
        <v>1.1499999999999999</v>
      </c>
      <c r="Q159" s="57">
        <v>1.91</v>
      </c>
      <c r="R159" s="57">
        <v>1.38</v>
      </c>
      <c r="S159" s="57">
        <v>2.35</v>
      </c>
      <c r="T159" s="57">
        <v>2.2200000000000002</v>
      </c>
      <c r="U159" s="57">
        <v>0.81</v>
      </c>
      <c r="V159" s="57">
        <v>0.61</v>
      </c>
      <c r="W159" s="57">
        <v>1.98</v>
      </c>
      <c r="X159" s="57">
        <v>2.52</v>
      </c>
      <c r="Y159" s="57">
        <v>3.72</v>
      </c>
      <c r="Z159" s="57">
        <v>8.64</v>
      </c>
      <c r="AA159" s="57">
        <v>1.38</v>
      </c>
      <c r="AB159" s="57">
        <v>11.46</v>
      </c>
      <c r="AC159" s="57">
        <v>0.52</v>
      </c>
      <c r="AD159" s="57">
        <v>0.76</v>
      </c>
      <c r="AE159" s="57">
        <v>21.98</v>
      </c>
      <c r="AF159" s="57">
        <v>3.38</v>
      </c>
      <c r="AG159" s="57">
        <v>21.64</v>
      </c>
      <c r="AH159" s="57">
        <v>11.72</v>
      </c>
      <c r="AI159" s="57">
        <v>9.18</v>
      </c>
      <c r="AJ159" s="57">
        <v>1.77</v>
      </c>
      <c r="AK159" s="57">
        <v>3.22</v>
      </c>
      <c r="AL159" s="57">
        <v>7.23</v>
      </c>
      <c r="AM159" s="57">
        <v>0.79</v>
      </c>
      <c r="AN159" s="57">
        <v>9.23</v>
      </c>
      <c r="AO159" s="57">
        <v>1.07</v>
      </c>
      <c r="AP159" s="57">
        <v>3.55</v>
      </c>
      <c r="AQ159" s="57">
        <v>4.9400000000000004</v>
      </c>
      <c r="AR159" s="57">
        <v>6.54</v>
      </c>
      <c r="AS159" s="57">
        <v>2.4</v>
      </c>
      <c r="AT159" s="57">
        <v>0.21</v>
      </c>
      <c r="AU159" s="57">
        <v>0.08</v>
      </c>
      <c r="AV159" s="57">
        <v>2.39</v>
      </c>
      <c r="AW159" s="57">
        <v>8.2899999999999991</v>
      </c>
      <c r="AX159" s="57">
        <v>4.54</v>
      </c>
      <c r="AY159" s="57">
        <v>3.08</v>
      </c>
      <c r="AZ159" s="57">
        <v>5.45</v>
      </c>
      <c r="BA159" s="57">
        <v>0.9</v>
      </c>
      <c r="BB159" s="57">
        <v>24.83</v>
      </c>
      <c r="BC159" s="57">
        <v>0.63</v>
      </c>
      <c r="BD159" s="57">
        <v>185.94</v>
      </c>
      <c r="BE159" s="57">
        <v>12.18</v>
      </c>
      <c r="BF159" s="57">
        <v>11.92</v>
      </c>
      <c r="BG159" s="57">
        <v>2.75</v>
      </c>
      <c r="BH159" s="57">
        <v>6.41</v>
      </c>
      <c r="BI159" s="57">
        <v>5.21</v>
      </c>
      <c r="BJ159" s="57">
        <v>2.33</v>
      </c>
      <c r="BK159" s="57">
        <v>6.75</v>
      </c>
      <c r="BL159" s="57">
        <v>9.2899999999999991</v>
      </c>
      <c r="BM159" s="57">
        <v>0.17</v>
      </c>
      <c r="BN159" s="57">
        <v>74.099999999999994</v>
      </c>
      <c r="BO159" s="56">
        <v>0</v>
      </c>
      <c r="BP159" s="59">
        <v>0</v>
      </c>
      <c r="BQ159" s="56" t="s">
        <v>7</v>
      </c>
      <c r="BR159" s="57">
        <v>538.39</v>
      </c>
      <c r="BS159" s="56" t="s">
        <v>7</v>
      </c>
      <c r="BT159" s="57">
        <v>1217.93</v>
      </c>
      <c r="BU159" s="56" t="s">
        <v>7</v>
      </c>
      <c r="BV159" s="56">
        <v>0</v>
      </c>
      <c r="BW159" s="56" t="s">
        <v>7</v>
      </c>
      <c r="BX159" s="57">
        <v>26.18</v>
      </c>
      <c r="BY159" s="56" t="s">
        <v>7</v>
      </c>
      <c r="BZ159" s="57">
        <v>1244.1099999999999</v>
      </c>
      <c r="CA159" s="56" t="s">
        <v>7</v>
      </c>
      <c r="CB159" s="56">
        <v>0</v>
      </c>
      <c r="CC159" s="56" t="s">
        <v>7</v>
      </c>
      <c r="CD159" s="56">
        <v>0</v>
      </c>
      <c r="CE159" s="56" t="s">
        <v>7</v>
      </c>
      <c r="CF159" s="56">
        <v>0</v>
      </c>
      <c r="CG159" s="56" t="s">
        <v>7</v>
      </c>
      <c r="CH159" s="56">
        <v>0</v>
      </c>
      <c r="CI159" s="56" t="s">
        <v>7</v>
      </c>
      <c r="CJ159" s="56">
        <v>0</v>
      </c>
      <c r="CK159" s="56" t="s">
        <v>7</v>
      </c>
      <c r="CL159" s="56">
        <v>0</v>
      </c>
      <c r="CM159" s="56" t="s">
        <v>7</v>
      </c>
      <c r="CN159" s="56">
        <v>0</v>
      </c>
      <c r="CO159" s="56" t="s">
        <v>7</v>
      </c>
      <c r="CP159" s="56">
        <v>0</v>
      </c>
      <c r="CQ159" s="56" t="s">
        <v>7</v>
      </c>
      <c r="CR159" s="58">
        <v>0.25</v>
      </c>
      <c r="CS159" s="56" t="s">
        <v>7</v>
      </c>
      <c r="CT159" s="57">
        <v>0.25</v>
      </c>
      <c r="CU159" s="56" t="s">
        <v>7</v>
      </c>
      <c r="CV159" s="57">
        <v>1244.3599999999999</v>
      </c>
      <c r="CW159" s="56" t="s">
        <v>7</v>
      </c>
      <c r="CX159" s="57">
        <v>1782.75</v>
      </c>
      <c r="CY159" s="56" t="s">
        <v>7</v>
      </c>
    </row>
    <row r="160" spans="1:103" ht="14.25" x14ac:dyDescent="0.45">
      <c r="A160" s="55" t="s">
        <v>181</v>
      </c>
      <c r="B160" s="55" t="s">
        <v>212</v>
      </c>
      <c r="C160" s="54" t="str">
        <f>'Correspondance tables'!K67</f>
        <v>ISIC 99</v>
      </c>
      <c r="D160" s="54" t="str">
        <f>VLOOKUP(C160, 'Correspondance tables'!$O$3:$P$73, 2, FALSE)</f>
        <v>ISIC 99</v>
      </c>
      <c r="E160" s="51">
        <v>0</v>
      </c>
      <c r="F160" s="51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>
        <v>0</v>
      </c>
      <c r="BJ160" s="51">
        <v>0</v>
      </c>
      <c r="BK160" s="51">
        <v>0</v>
      </c>
      <c r="BL160" s="51">
        <v>0</v>
      </c>
      <c r="BM160" s="51">
        <v>0</v>
      </c>
      <c r="BN160" s="51">
        <v>0</v>
      </c>
      <c r="BO160" s="51">
        <v>0</v>
      </c>
      <c r="BP160" s="53">
        <v>0</v>
      </c>
      <c r="BQ160" s="51" t="s">
        <v>7</v>
      </c>
      <c r="BR160" s="51">
        <v>0</v>
      </c>
      <c r="BS160" s="51" t="s">
        <v>7</v>
      </c>
      <c r="BT160" s="60">
        <v>19.22</v>
      </c>
      <c r="BU160" s="51" t="s">
        <v>7</v>
      </c>
      <c r="BV160" s="51">
        <v>0</v>
      </c>
      <c r="BW160" s="51" t="s">
        <v>7</v>
      </c>
      <c r="BX160" s="51">
        <v>0</v>
      </c>
      <c r="BY160" s="51" t="s">
        <v>7</v>
      </c>
      <c r="BZ160" s="60">
        <v>19.22</v>
      </c>
      <c r="CA160" s="51" t="s">
        <v>7</v>
      </c>
      <c r="CB160" s="51">
        <v>0</v>
      </c>
      <c r="CC160" s="51" t="s">
        <v>7</v>
      </c>
      <c r="CD160" s="51">
        <v>0</v>
      </c>
      <c r="CE160" s="51" t="s">
        <v>7</v>
      </c>
      <c r="CF160" s="51">
        <v>0</v>
      </c>
      <c r="CG160" s="51" t="s">
        <v>7</v>
      </c>
      <c r="CH160" s="51">
        <v>0</v>
      </c>
      <c r="CI160" s="51" t="s">
        <v>7</v>
      </c>
      <c r="CJ160" s="51">
        <v>0</v>
      </c>
      <c r="CK160" s="51" t="s">
        <v>7</v>
      </c>
      <c r="CL160" s="51">
        <v>0</v>
      </c>
      <c r="CM160" s="51" t="s">
        <v>7</v>
      </c>
      <c r="CN160" s="51">
        <v>0</v>
      </c>
      <c r="CO160" s="51" t="s">
        <v>7</v>
      </c>
      <c r="CP160" s="51">
        <v>0</v>
      </c>
      <c r="CQ160" s="51" t="s">
        <v>7</v>
      </c>
      <c r="CR160" s="52">
        <v>0</v>
      </c>
      <c r="CS160" s="51" t="s">
        <v>7</v>
      </c>
      <c r="CT160" s="51">
        <v>0</v>
      </c>
      <c r="CU160" s="51" t="s">
        <v>7</v>
      </c>
      <c r="CV160" s="60">
        <v>19.22</v>
      </c>
      <c r="CW160" s="51" t="s">
        <v>7</v>
      </c>
      <c r="CX160" s="60">
        <v>19.22</v>
      </c>
      <c r="CY160" s="51" t="s">
        <v>7</v>
      </c>
    </row>
    <row r="161" spans="1:103" ht="14.25" x14ac:dyDescent="0.45">
      <c r="A161" s="55" t="s">
        <v>181</v>
      </c>
      <c r="B161" s="55" t="s">
        <v>211</v>
      </c>
      <c r="C161" s="54"/>
      <c r="D161" s="54"/>
      <c r="E161" s="56">
        <v>0</v>
      </c>
      <c r="F161" s="56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0</v>
      </c>
      <c r="AI161" s="56">
        <v>0</v>
      </c>
      <c r="AJ161" s="56">
        <v>0</v>
      </c>
      <c r="AK161" s="56">
        <v>0</v>
      </c>
      <c r="AL161" s="56">
        <v>0</v>
      </c>
      <c r="AM161" s="56">
        <v>0</v>
      </c>
      <c r="AN161" s="56">
        <v>0</v>
      </c>
      <c r="AO161" s="56">
        <v>0</v>
      </c>
      <c r="AP161" s="56">
        <v>0</v>
      </c>
      <c r="AQ161" s="56">
        <v>0</v>
      </c>
      <c r="AR161" s="56">
        <v>0</v>
      </c>
      <c r="AS161" s="56">
        <v>0</v>
      </c>
      <c r="AT161" s="56">
        <v>0</v>
      </c>
      <c r="AU161" s="56">
        <v>0</v>
      </c>
      <c r="AV161" s="56">
        <v>0</v>
      </c>
      <c r="AW161" s="56">
        <v>0</v>
      </c>
      <c r="AX161" s="56">
        <v>0</v>
      </c>
      <c r="AY161" s="56">
        <v>0</v>
      </c>
      <c r="AZ161" s="56">
        <v>0</v>
      </c>
      <c r="BA161" s="56">
        <v>0</v>
      </c>
      <c r="BB161" s="56">
        <v>0</v>
      </c>
      <c r="BC161" s="56">
        <v>0</v>
      </c>
      <c r="BD161" s="56">
        <v>0</v>
      </c>
      <c r="BE161" s="56">
        <v>0</v>
      </c>
      <c r="BF161" s="56">
        <v>0</v>
      </c>
      <c r="BG161" s="56">
        <v>0</v>
      </c>
      <c r="BH161" s="56">
        <v>0</v>
      </c>
      <c r="BI161" s="56">
        <v>0</v>
      </c>
      <c r="BJ161" s="56">
        <v>0</v>
      </c>
      <c r="BK161" s="56">
        <v>0</v>
      </c>
      <c r="BL161" s="56">
        <v>0</v>
      </c>
      <c r="BM161" s="56">
        <v>0</v>
      </c>
      <c r="BN161" s="56">
        <v>0</v>
      </c>
      <c r="BO161" s="56">
        <v>0</v>
      </c>
      <c r="BP161" s="59">
        <v>0</v>
      </c>
      <c r="BQ161" s="56" t="s">
        <v>7</v>
      </c>
      <c r="BR161" s="56">
        <v>0</v>
      </c>
      <c r="BS161" s="56" t="s">
        <v>7</v>
      </c>
      <c r="BT161" s="56">
        <v>0</v>
      </c>
      <c r="BU161" s="56" t="s">
        <v>7</v>
      </c>
      <c r="BV161" s="56">
        <v>0</v>
      </c>
      <c r="BW161" s="56" t="s">
        <v>7</v>
      </c>
      <c r="BX161" s="56">
        <v>0</v>
      </c>
      <c r="BY161" s="56" t="s">
        <v>7</v>
      </c>
      <c r="BZ161" s="56">
        <v>0</v>
      </c>
      <c r="CA161" s="56" t="s">
        <v>7</v>
      </c>
      <c r="CB161" s="56">
        <v>0</v>
      </c>
      <c r="CC161" s="56" t="s">
        <v>7</v>
      </c>
      <c r="CD161" s="56">
        <v>0</v>
      </c>
      <c r="CE161" s="56" t="s">
        <v>7</v>
      </c>
      <c r="CF161" s="56">
        <v>0</v>
      </c>
      <c r="CG161" s="56" t="s">
        <v>7</v>
      </c>
      <c r="CH161" s="56">
        <v>0</v>
      </c>
      <c r="CI161" s="56" t="s">
        <v>7</v>
      </c>
      <c r="CJ161" s="56">
        <v>0</v>
      </c>
      <c r="CK161" s="56" t="s">
        <v>7</v>
      </c>
      <c r="CL161" s="56">
        <v>0</v>
      </c>
      <c r="CM161" s="56" t="s">
        <v>7</v>
      </c>
      <c r="CN161" s="56">
        <v>0</v>
      </c>
      <c r="CO161" s="56" t="s">
        <v>7</v>
      </c>
      <c r="CP161" s="56">
        <v>0</v>
      </c>
      <c r="CQ161" s="56" t="s">
        <v>7</v>
      </c>
      <c r="CR161" s="67">
        <v>0</v>
      </c>
      <c r="CS161" s="56" t="s">
        <v>7</v>
      </c>
      <c r="CT161" s="56">
        <v>0</v>
      </c>
      <c r="CU161" s="56" t="s">
        <v>7</v>
      </c>
      <c r="CV161" s="56">
        <v>0</v>
      </c>
      <c r="CW161" s="56" t="s">
        <v>7</v>
      </c>
      <c r="CX161" s="56">
        <v>0</v>
      </c>
      <c r="CY161" s="56" t="s">
        <v>7</v>
      </c>
    </row>
    <row r="162" spans="1:103" s="42" customFormat="1" ht="14.25" x14ac:dyDescent="0.45">
      <c r="A162" s="69" t="s">
        <v>181</v>
      </c>
      <c r="B162" s="69" t="s">
        <v>191</v>
      </c>
      <c r="C162" s="65"/>
      <c r="D162" s="65"/>
      <c r="E162" s="61">
        <v>13441.49</v>
      </c>
      <c r="F162" s="61">
        <v>677.26</v>
      </c>
      <c r="G162" s="61">
        <v>657.97</v>
      </c>
      <c r="H162" s="61">
        <v>6315.66</v>
      </c>
      <c r="I162" s="61">
        <v>58730.44</v>
      </c>
      <c r="J162" s="61">
        <v>24437.67</v>
      </c>
      <c r="K162" s="61">
        <v>5834.83</v>
      </c>
      <c r="L162" s="61">
        <v>10485.120000000001</v>
      </c>
      <c r="M162" s="61">
        <v>3807.07</v>
      </c>
      <c r="N162" s="61">
        <v>161435.82999999999</v>
      </c>
      <c r="O162" s="61">
        <v>51677.5</v>
      </c>
      <c r="P162" s="61">
        <v>40680.06</v>
      </c>
      <c r="Q162" s="61">
        <v>23766.01</v>
      </c>
      <c r="R162" s="61">
        <v>10753.79</v>
      </c>
      <c r="S162" s="61">
        <v>47293.87</v>
      </c>
      <c r="T162" s="61">
        <v>27144.97</v>
      </c>
      <c r="U162" s="61">
        <v>59636.06</v>
      </c>
      <c r="V162" s="61">
        <v>25700.6</v>
      </c>
      <c r="W162" s="61">
        <v>42415.02</v>
      </c>
      <c r="X162" s="61">
        <v>62432.68</v>
      </c>
      <c r="Y162" s="61">
        <v>30379.69</v>
      </c>
      <c r="Z162" s="61">
        <v>17062.86</v>
      </c>
      <c r="AA162" s="61">
        <v>12678.11</v>
      </c>
      <c r="AB162" s="61">
        <v>57316.87</v>
      </c>
      <c r="AC162" s="61">
        <v>1123.3900000000001</v>
      </c>
      <c r="AD162" s="61">
        <v>6436.34</v>
      </c>
      <c r="AE162" s="61">
        <v>49002.34</v>
      </c>
      <c r="AF162" s="61">
        <v>7960.75</v>
      </c>
      <c r="AG162" s="61">
        <v>46443.93</v>
      </c>
      <c r="AH162" s="61">
        <v>15853.42</v>
      </c>
      <c r="AI162" s="61">
        <v>15667.65</v>
      </c>
      <c r="AJ162" s="61">
        <v>28339.89</v>
      </c>
      <c r="AK162" s="61">
        <v>17093.830000000002</v>
      </c>
      <c r="AL162" s="61">
        <v>14592.55</v>
      </c>
      <c r="AM162" s="61">
        <v>3749.77</v>
      </c>
      <c r="AN162" s="61">
        <v>11958.98</v>
      </c>
      <c r="AO162" s="61">
        <v>8984.09</v>
      </c>
      <c r="AP162" s="61">
        <v>8605.7900000000009</v>
      </c>
      <c r="AQ162" s="61">
        <v>16592.04</v>
      </c>
      <c r="AR162" s="61">
        <v>46065.5</v>
      </c>
      <c r="AS162" s="61">
        <v>35979.93</v>
      </c>
      <c r="AT162" s="61">
        <v>16941.099999999999</v>
      </c>
      <c r="AU162" s="61">
        <v>9599.93</v>
      </c>
      <c r="AV162" s="61">
        <v>9675.66</v>
      </c>
      <c r="AW162" s="61">
        <v>22210.57</v>
      </c>
      <c r="AX162" s="61">
        <v>8685.2199999999993</v>
      </c>
      <c r="AY162" s="61">
        <v>6248.14</v>
      </c>
      <c r="AZ162" s="61">
        <v>3815.38</v>
      </c>
      <c r="BA162" s="61">
        <v>3615.13</v>
      </c>
      <c r="BB162" s="61">
        <v>8244.3700000000008</v>
      </c>
      <c r="BC162" s="61">
        <v>2120.36</v>
      </c>
      <c r="BD162" s="61">
        <v>5033.2299999999996</v>
      </c>
      <c r="BE162" s="61">
        <v>11388.12</v>
      </c>
      <c r="BF162" s="61">
        <v>19559.330000000002</v>
      </c>
      <c r="BG162" s="61">
        <v>5762.54</v>
      </c>
      <c r="BH162" s="61">
        <v>27071.53</v>
      </c>
      <c r="BI162" s="61">
        <v>3973.9</v>
      </c>
      <c r="BJ162" s="61">
        <v>4472.1099999999997</v>
      </c>
      <c r="BK162" s="61">
        <v>2401.7399999999998</v>
      </c>
      <c r="BL162" s="61">
        <v>2202.37</v>
      </c>
      <c r="BM162" s="61">
        <v>1565.95</v>
      </c>
      <c r="BN162" s="61">
        <v>2543.5100000000002</v>
      </c>
      <c r="BO162" s="61">
        <v>0.15</v>
      </c>
      <c r="BP162" s="68">
        <v>0</v>
      </c>
      <c r="BQ162" s="52" t="s">
        <v>7</v>
      </c>
      <c r="BR162" s="52">
        <v>1306342</v>
      </c>
      <c r="BS162" s="52" t="s">
        <v>7</v>
      </c>
      <c r="BT162" s="61">
        <v>372457.98</v>
      </c>
      <c r="BU162" s="52" t="s">
        <v>7</v>
      </c>
      <c r="BV162" s="61">
        <v>32.39</v>
      </c>
      <c r="BW162" s="52" t="s">
        <v>7</v>
      </c>
      <c r="BX162" s="61">
        <v>23987.360000000001</v>
      </c>
      <c r="BY162" s="52" t="s">
        <v>7</v>
      </c>
      <c r="BZ162" s="61">
        <v>396477.73</v>
      </c>
      <c r="CA162" s="52" t="s">
        <v>7</v>
      </c>
      <c r="CB162" s="61">
        <v>213585.84</v>
      </c>
      <c r="CC162" s="52" t="s">
        <v>7</v>
      </c>
      <c r="CD162" s="61">
        <v>1126.23</v>
      </c>
      <c r="CE162" s="52" t="s">
        <v>7</v>
      </c>
      <c r="CF162" s="61">
        <v>41323.949999999997</v>
      </c>
      <c r="CG162" s="52" t="s">
        <v>7</v>
      </c>
      <c r="CH162" s="61">
        <v>42450.18</v>
      </c>
      <c r="CI162" s="52" t="s">
        <v>7</v>
      </c>
      <c r="CJ162" s="61">
        <v>256036.01</v>
      </c>
      <c r="CK162" s="52" t="s">
        <v>7</v>
      </c>
      <c r="CL162" s="52">
        <v>0</v>
      </c>
      <c r="CM162" s="52" t="s">
        <v>7</v>
      </c>
      <c r="CN162" s="52">
        <v>0</v>
      </c>
      <c r="CO162" s="52" t="s">
        <v>7</v>
      </c>
      <c r="CP162" s="52">
        <v>0</v>
      </c>
      <c r="CQ162" s="52" t="s">
        <v>7</v>
      </c>
      <c r="CR162" s="61">
        <v>125783.88</v>
      </c>
      <c r="CS162" s="52" t="s">
        <v>7</v>
      </c>
      <c r="CT162" s="61">
        <v>125783.88</v>
      </c>
      <c r="CU162" s="52" t="s">
        <v>7</v>
      </c>
      <c r="CV162" s="61">
        <v>778297.62</v>
      </c>
      <c r="CW162" s="52" t="s">
        <v>7</v>
      </c>
      <c r="CX162" s="61">
        <v>2084639.61</v>
      </c>
      <c r="CY162" s="52" t="s">
        <v>7</v>
      </c>
    </row>
    <row r="163" spans="1:103" ht="14.25" x14ac:dyDescent="0.45">
      <c r="A163" s="55" t="s">
        <v>181</v>
      </c>
      <c r="B163" s="55" t="s">
        <v>182</v>
      </c>
      <c r="C163" s="54"/>
      <c r="D163" s="54"/>
      <c r="E163" s="56" t="s">
        <v>193</v>
      </c>
      <c r="F163" s="56" t="s">
        <v>193</v>
      </c>
      <c r="G163" s="56" t="s">
        <v>193</v>
      </c>
      <c r="H163" s="56" t="s">
        <v>193</v>
      </c>
      <c r="I163" s="56" t="s">
        <v>193</v>
      </c>
      <c r="J163" s="56" t="s">
        <v>193</v>
      </c>
      <c r="K163" s="56" t="s">
        <v>193</v>
      </c>
      <c r="L163" s="56" t="s">
        <v>193</v>
      </c>
      <c r="M163" s="56" t="s">
        <v>193</v>
      </c>
      <c r="N163" s="56" t="s">
        <v>193</v>
      </c>
      <c r="O163" s="56" t="s">
        <v>193</v>
      </c>
      <c r="P163" s="56" t="s">
        <v>193</v>
      </c>
      <c r="Q163" s="56" t="s">
        <v>193</v>
      </c>
      <c r="R163" s="56" t="s">
        <v>193</v>
      </c>
      <c r="S163" s="56" t="s">
        <v>193</v>
      </c>
      <c r="T163" s="56" t="s">
        <v>193</v>
      </c>
      <c r="U163" s="56" t="s">
        <v>193</v>
      </c>
      <c r="V163" s="56" t="s">
        <v>193</v>
      </c>
      <c r="W163" s="56" t="s">
        <v>193</v>
      </c>
      <c r="X163" s="56" t="s">
        <v>193</v>
      </c>
      <c r="Y163" s="56" t="s">
        <v>193</v>
      </c>
      <c r="Z163" s="56" t="s">
        <v>193</v>
      </c>
      <c r="AA163" s="56" t="s">
        <v>193</v>
      </c>
      <c r="AB163" s="56" t="s">
        <v>193</v>
      </c>
      <c r="AC163" s="56" t="s">
        <v>193</v>
      </c>
      <c r="AD163" s="56" t="s">
        <v>193</v>
      </c>
      <c r="AE163" s="56" t="s">
        <v>193</v>
      </c>
      <c r="AF163" s="56" t="s">
        <v>193</v>
      </c>
      <c r="AG163" s="56" t="s">
        <v>193</v>
      </c>
      <c r="AH163" s="56" t="s">
        <v>193</v>
      </c>
      <c r="AI163" s="56" t="s">
        <v>193</v>
      </c>
      <c r="AJ163" s="56" t="s">
        <v>193</v>
      </c>
      <c r="AK163" s="56" t="s">
        <v>193</v>
      </c>
      <c r="AL163" s="56" t="s">
        <v>193</v>
      </c>
      <c r="AM163" s="56" t="s">
        <v>193</v>
      </c>
      <c r="AN163" s="56" t="s">
        <v>193</v>
      </c>
      <c r="AO163" s="56" t="s">
        <v>193</v>
      </c>
      <c r="AP163" s="56" t="s">
        <v>193</v>
      </c>
      <c r="AQ163" s="56" t="s">
        <v>193</v>
      </c>
      <c r="AR163" s="56" t="s">
        <v>193</v>
      </c>
      <c r="AS163" s="56" t="s">
        <v>193</v>
      </c>
      <c r="AT163" s="56" t="s">
        <v>193</v>
      </c>
      <c r="AU163" s="56" t="s">
        <v>193</v>
      </c>
      <c r="AV163" s="56" t="s">
        <v>193</v>
      </c>
      <c r="AW163" s="56" t="s">
        <v>193</v>
      </c>
      <c r="AX163" s="56" t="s">
        <v>193</v>
      </c>
      <c r="AY163" s="56" t="s">
        <v>193</v>
      </c>
      <c r="AZ163" s="56" t="s">
        <v>193</v>
      </c>
      <c r="BA163" s="56" t="s">
        <v>193</v>
      </c>
      <c r="BB163" s="56" t="s">
        <v>193</v>
      </c>
      <c r="BC163" s="56" t="s">
        <v>193</v>
      </c>
      <c r="BD163" s="56" t="s">
        <v>193</v>
      </c>
      <c r="BE163" s="56" t="s">
        <v>193</v>
      </c>
      <c r="BF163" s="56" t="s">
        <v>193</v>
      </c>
      <c r="BG163" s="56" t="s">
        <v>193</v>
      </c>
      <c r="BH163" s="56" t="s">
        <v>193</v>
      </c>
      <c r="BI163" s="56" t="s">
        <v>193</v>
      </c>
      <c r="BJ163" s="56" t="s">
        <v>193</v>
      </c>
      <c r="BK163" s="56" t="s">
        <v>193</v>
      </c>
      <c r="BL163" s="56" t="s">
        <v>193</v>
      </c>
      <c r="BM163" s="56" t="s">
        <v>193</v>
      </c>
      <c r="BN163" s="56" t="s">
        <v>193</v>
      </c>
      <c r="BO163" s="56" t="s">
        <v>193</v>
      </c>
      <c r="BP163" s="59" t="s">
        <v>193</v>
      </c>
      <c r="BQ163" s="56" t="s">
        <v>7</v>
      </c>
      <c r="BR163" s="56" t="s">
        <v>193</v>
      </c>
      <c r="BS163" s="56" t="s">
        <v>7</v>
      </c>
      <c r="BT163" s="56" t="s">
        <v>193</v>
      </c>
      <c r="BU163" s="56" t="s">
        <v>7</v>
      </c>
      <c r="BV163" s="56" t="s">
        <v>193</v>
      </c>
      <c r="BW163" s="56" t="s">
        <v>7</v>
      </c>
      <c r="BX163" s="56" t="s">
        <v>193</v>
      </c>
      <c r="BY163" s="56" t="s">
        <v>7</v>
      </c>
      <c r="BZ163" s="56" t="s">
        <v>193</v>
      </c>
      <c r="CA163" s="56" t="s">
        <v>7</v>
      </c>
      <c r="CB163" s="56" t="s">
        <v>193</v>
      </c>
      <c r="CC163" s="56" t="s">
        <v>7</v>
      </c>
      <c r="CD163" s="56" t="s">
        <v>193</v>
      </c>
      <c r="CE163" s="56" t="s">
        <v>7</v>
      </c>
      <c r="CF163" s="56" t="s">
        <v>193</v>
      </c>
      <c r="CG163" s="56" t="s">
        <v>7</v>
      </c>
      <c r="CH163" s="56" t="s">
        <v>193</v>
      </c>
      <c r="CI163" s="56" t="s">
        <v>7</v>
      </c>
      <c r="CJ163" s="56" t="s">
        <v>193</v>
      </c>
      <c r="CK163" s="56" t="s">
        <v>7</v>
      </c>
      <c r="CL163" s="56" t="s">
        <v>193</v>
      </c>
      <c r="CM163" s="56" t="s">
        <v>7</v>
      </c>
      <c r="CN163" s="56" t="s">
        <v>193</v>
      </c>
      <c r="CO163" s="56" t="s">
        <v>7</v>
      </c>
      <c r="CP163" s="56" t="s">
        <v>193</v>
      </c>
      <c r="CQ163" s="56" t="s">
        <v>7</v>
      </c>
      <c r="CR163" s="67" t="s">
        <v>193</v>
      </c>
      <c r="CS163" s="56" t="s">
        <v>7</v>
      </c>
      <c r="CT163" s="56" t="s">
        <v>193</v>
      </c>
      <c r="CU163" s="56" t="s">
        <v>7</v>
      </c>
      <c r="CV163" s="56" t="s">
        <v>193</v>
      </c>
      <c r="CW163" s="56" t="s">
        <v>7</v>
      </c>
      <c r="CX163" s="56" t="s">
        <v>193</v>
      </c>
      <c r="CY163" s="56" t="s">
        <v>7</v>
      </c>
    </row>
    <row r="164" spans="1:103" ht="14.25" x14ac:dyDescent="0.45">
      <c r="A164" s="55" t="s">
        <v>181</v>
      </c>
      <c r="B164" s="55" t="s">
        <v>210</v>
      </c>
      <c r="C164" s="54"/>
      <c r="D164" s="54"/>
      <c r="E164" s="51" t="s">
        <v>193</v>
      </c>
      <c r="F164" s="51" t="s">
        <v>193</v>
      </c>
      <c r="G164" s="51" t="s">
        <v>193</v>
      </c>
      <c r="H164" s="51" t="s">
        <v>193</v>
      </c>
      <c r="I164" s="51" t="s">
        <v>193</v>
      </c>
      <c r="J164" s="51" t="s">
        <v>193</v>
      </c>
      <c r="K164" s="51" t="s">
        <v>193</v>
      </c>
      <c r="L164" s="51" t="s">
        <v>193</v>
      </c>
      <c r="M164" s="51" t="s">
        <v>193</v>
      </c>
      <c r="N164" s="51" t="s">
        <v>193</v>
      </c>
      <c r="O164" s="51" t="s">
        <v>193</v>
      </c>
      <c r="P164" s="51" t="s">
        <v>193</v>
      </c>
      <c r="Q164" s="51" t="s">
        <v>193</v>
      </c>
      <c r="R164" s="51" t="s">
        <v>193</v>
      </c>
      <c r="S164" s="51" t="s">
        <v>193</v>
      </c>
      <c r="T164" s="51" t="s">
        <v>193</v>
      </c>
      <c r="U164" s="51" t="s">
        <v>193</v>
      </c>
      <c r="V164" s="51" t="s">
        <v>193</v>
      </c>
      <c r="W164" s="51" t="s">
        <v>193</v>
      </c>
      <c r="X164" s="51" t="s">
        <v>193</v>
      </c>
      <c r="Y164" s="51" t="s">
        <v>193</v>
      </c>
      <c r="Z164" s="51" t="s">
        <v>193</v>
      </c>
      <c r="AA164" s="51" t="s">
        <v>193</v>
      </c>
      <c r="AB164" s="51" t="s">
        <v>193</v>
      </c>
      <c r="AC164" s="51" t="s">
        <v>193</v>
      </c>
      <c r="AD164" s="51" t="s">
        <v>193</v>
      </c>
      <c r="AE164" s="51" t="s">
        <v>193</v>
      </c>
      <c r="AF164" s="51" t="s">
        <v>193</v>
      </c>
      <c r="AG164" s="51" t="s">
        <v>193</v>
      </c>
      <c r="AH164" s="51" t="s">
        <v>193</v>
      </c>
      <c r="AI164" s="51" t="s">
        <v>193</v>
      </c>
      <c r="AJ164" s="51" t="s">
        <v>193</v>
      </c>
      <c r="AK164" s="51" t="s">
        <v>193</v>
      </c>
      <c r="AL164" s="51" t="s">
        <v>193</v>
      </c>
      <c r="AM164" s="51" t="s">
        <v>193</v>
      </c>
      <c r="AN164" s="51" t="s">
        <v>193</v>
      </c>
      <c r="AO164" s="51" t="s">
        <v>193</v>
      </c>
      <c r="AP164" s="51" t="s">
        <v>193</v>
      </c>
      <c r="AQ164" s="51" t="s">
        <v>193</v>
      </c>
      <c r="AR164" s="51" t="s">
        <v>193</v>
      </c>
      <c r="AS164" s="51" t="s">
        <v>193</v>
      </c>
      <c r="AT164" s="51" t="s">
        <v>193</v>
      </c>
      <c r="AU164" s="51" t="s">
        <v>193</v>
      </c>
      <c r="AV164" s="51" t="s">
        <v>193</v>
      </c>
      <c r="AW164" s="51" t="s">
        <v>193</v>
      </c>
      <c r="AX164" s="51" t="s">
        <v>193</v>
      </c>
      <c r="AY164" s="51" t="s">
        <v>193</v>
      </c>
      <c r="AZ164" s="51" t="s">
        <v>193</v>
      </c>
      <c r="BA164" s="51" t="s">
        <v>193</v>
      </c>
      <c r="BB164" s="51" t="s">
        <v>193</v>
      </c>
      <c r="BC164" s="51" t="s">
        <v>193</v>
      </c>
      <c r="BD164" s="51" t="s">
        <v>193</v>
      </c>
      <c r="BE164" s="51" t="s">
        <v>193</v>
      </c>
      <c r="BF164" s="51" t="s">
        <v>193</v>
      </c>
      <c r="BG164" s="51" t="s">
        <v>193</v>
      </c>
      <c r="BH164" s="51" t="s">
        <v>193</v>
      </c>
      <c r="BI164" s="51" t="s">
        <v>193</v>
      </c>
      <c r="BJ164" s="51" t="s">
        <v>193</v>
      </c>
      <c r="BK164" s="51" t="s">
        <v>193</v>
      </c>
      <c r="BL164" s="51" t="s">
        <v>193</v>
      </c>
      <c r="BM164" s="51" t="s">
        <v>193</v>
      </c>
      <c r="BN164" s="51" t="s">
        <v>193</v>
      </c>
      <c r="BO164" s="51" t="s">
        <v>193</v>
      </c>
      <c r="BP164" s="53" t="s">
        <v>193</v>
      </c>
      <c r="BQ164" s="51" t="s">
        <v>7</v>
      </c>
      <c r="BR164" s="51" t="s">
        <v>193</v>
      </c>
      <c r="BS164" s="51" t="s">
        <v>7</v>
      </c>
      <c r="BT164" s="51" t="s">
        <v>193</v>
      </c>
      <c r="BU164" s="51" t="s">
        <v>7</v>
      </c>
      <c r="BV164" s="51" t="s">
        <v>193</v>
      </c>
      <c r="BW164" s="51" t="s">
        <v>7</v>
      </c>
      <c r="BX164" s="51" t="s">
        <v>193</v>
      </c>
      <c r="BY164" s="51" t="s">
        <v>7</v>
      </c>
      <c r="BZ164" s="51" t="s">
        <v>193</v>
      </c>
      <c r="CA164" s="51" t="s">
        <v>7</v>
      </c>
      <c r="CB164" s="51" t="s">
        <v>193</v>
      </c>
      <c r="CC164" s="51" t="s">
        <v>7</v>
      </c>
      <c r="CD164" s="51" t="s">
        <v>193</v>
      </c>
      <c r="CE164" s="51" t="s">
        <v>7</v>
      </c>
      <c r="CF164" s="51" t="s">
        <v>193</v>
      </c>
      <c r="CG164" s="51" t="s">
        <v>7</v>
      </c>
      <c r="CH164" s="51" t="s">
        <v>193</v>
      </c>
      <c r="CI164" s="51" t="s">
        <v>7</v>
      </c>
      <c r="CJ164" s="51" t="s">
        <v>193</v>
      </c>
      <c r="CK164" s="51" t="s">
        <v>7</v>
      </c>
      <c r="CL164" s="51" t="s">
        <v>193</v>
      </c>
      <c r="CM164" s="51" t="s">
        <v>7</v>
      </c>
      <c r="CN164" s="51" t="s">
        <v>193</v>
      </c>
      <c r="CO164" s="51" t="s">
        <v>7</v>
      </c>
      <c r="CP164" s="51" t="s">
        <v>193</v>
      </c>
      <c r="CQ164" s="51" t="s">
        <v>7</v>
      </c>
      <c r="CR164" s="52" t="s">
        <v>193</v>
      </c>
      <c r="CS164" s="51" t="s">
        <v>7</v>
      </c>
      <c r="CT164" s="51" t="s">
        <v>193</v>
      </c>
      <c r="CU164" s="51" t="s">
        <v>7</v>
      </c>
      <c r="CV164" s="51" t="s">
        <v>193</v>
      </c>
      <c r="CW164" s="51" t="s">
        <v>7</v>
      </c>
      <c r="CX164" s="51" t="s">
        <v>193</v>
      </c>
      <c r="CY164" s="51" t="s">
        <v>7</v>
      </c>
    </row>
    <row r="165" spans="1:103" ht="14.25" x14ac:dyDescent="0.45">
      <c r="A165" s="55" t="s">
        <v>181</v>
      </c>
      <c r="B165" s="55" t="s">
        <v>209</v>
      </c>
      <c r="C165" s="54"/>
      <c r="D165" s="54"/>
      <c r="E165" s="56" t="s">
        <v>193</v>
      </c>
      <c r="F165" s="56" t="s">
        <v>193</v>
      </c>
      <c r="G165" s="56" t="s">
        <v>193</v>
      </c>
      <c r="H165" s="56" t="s">
        <v>193</v>
      </c>
      <c r="I165" s="56" t="s">
        <v>193</v>
      </c>
      <c r="J165" s="56" t="s">
        <v>193</v>
      </c>
      <c r="K165" s="56" t="s">
        <v>193</v>
      </c>
      <c r="L165" s="56" t="s">
        <v>193</v>
      </c>
      <c r="M165" s="56" t="s">
        <v>193</v>
      </c>
      <c r="N165" s="56" t="s">
        <v>193</v>
      </c>
      <c r="O165" s="56" t="s">
        <v>193</v>
      </c>
      <c r="P165" s="56" t="s">
        <v>193</v>
      </c>
      <c r="Q165" s="56" t="s">
        <v>193</v>
      </c>
      <c r="R165" s="56" t="s">
        <v>193</v>
      </c>
      <c r="S165" s="56" t="s">
        <v>193</v>
      </c>
      <c r="T165" s="56" t="s">
        <v>193</v>
      </c>
      <c r="U165" s="56" t="s">
        <v>193</v>
      </c>
      <c r="V165" s="56" t="s">
        <v>193</v>
      </c>
      <c r="W165" s="56" t="s">
        <v>193</v>
      </c>
      <c r="X165" s="56" t="s">
        <v>193</v>
      </c>
      <c r="Y165" s="56" t="s">
        <v>193</v>
      </c>
      <c r="Z165" s="56" t="s">
        <v>193</v>
      </c>
      <c r="AA165" s="56" t="s">
        <v>193</v>
      </c>
      <c r="AB165" s="56" t="s">
        <v>193</v>
      </c>
      <c r="AC165" s="56" t="s">
        <v>193</v>
      </c>
      <c r="AD165" s="56" t="s">
        <v>193</v>
      </c>
      <c r="AE165" s="56" t="s">
        <v>193</v>
      </c>
      <c r="AF165" s="56" t="s">
        <v>193</v>
      </c>
      <c r="AG165" s="56" t="s">
        <v>193</v>
      </c>
      <c r="AH165" s="56" t="s">
        <v>193</v>
      </c>
      <c r="AI165" s="56" t="s">
        <v>193</v>
      </c>
      <c r="AJ165" s="56" t="s">
        <v>193</v>
      </c>
      <c r="AK165" s="56" t="s">
        <v>193</v>
      </c>
      <c r="AL165" s="56" t="s">
        <v>193</v>
      </c>
      <c r="AM165" s="56" t="s">
        <v>193</v>
      </c>
      <c r="AN165" s="56" t="s">
        <v>193</v>
      </c>
      <c r="AO165" s="56" t="s">
        <v>193</v>
      </c>
      <c r="AP165" s="56" t="s">
        <v>193</v>
      </c>
      <c r="AQ165" s="56" t="s">
        <v>193</v>
      </c>
      <c r="AR165" s="56" t="s">
        <v>193</v>
      </c>
      <c r="AS165" s="56" t="s">
        <v>193</v>
      </c>
      <c r="AT165" s="56" t="s">
        <v>193</v>
      </c>
      <c r="AU165" s="56" t="s">
        <v>193</v>
      </c>
      <c r="AV165" s="56" t="s">
        <v>193</v>
      </c>
      <c r="AW165" s="56" t="s">
        <v>193</v>
      </c>
      <c r="AX165" s="56" t="s">
        <v>193</v>
      </c>
      <c r="AY165" s="56" t="s">
        <v>193</v>
      </c>
      <c r="AZ165" s="56" t="s">
        <v>193</v>
      </c>
      <c r="BA165" s="56" t="s">
        <v>193</v>
      </c>
      <c r="BB165" s="56" t="s">
        <v>193</v>
      </c>
      <c r="BC165" s="56" t="s">
        <v>193</v>
      </c>
      <c r="BD165" s="56" t="s">
        <v>193</v>
      </c>
      <c r="BE165" s="56" t="s">
        <v>193</v>
      </c>
      <c r="BF165" s="56" t="s">
        <v>193</v>
      </c>
      <c r="BG165" s="56" t="s">
        <v>193</v>
      </c>
      <c r="BH165" s="56" t="s">
        <v>193</v>
      </c>
      <c r="BI165" s="56" t="s">
        <v>193</v>
      </c>
      <c r="BJ165" s="56" t="s">
        <v>193</v>
      </c>
      <c r="BK165" s="56" t="s">
        <v>193</v>
      </c>
      <c r="BL165" s="56" t="s">
        <v>193</v>
      </c>
      <c r="BM165" s="56" t="s">
        <v>193</v>
      </c>
      <c r="BN165" s="56" t="s">
        <v>193</v>
      </c>
      <c r="BO165" s="56" t="s">
        <v>193</v>
      </c>
      <c r="BP165" s="59" t="s">
        <v>193</v>
      </c>
      <c r="BQ165" s="56" t="s">
        <v>7</v>
      </c>
      <c r="BR165" s="56" t="s">
        <v>193</v>
      </c>
      <c r="BS165" s="56" t="s">
        <v>7</v>
      </c>
      <c r="BT165" s="56" t="s">
        <v>193</v>
      </c>
      <c r="BU165" s="56" t="s">
        <v>7</v>
      </c>
      <c r="BV165" s="56" t="s">
        <v>193</v>
      </c>
      <c r="BW165" s="56" t="s">
        <v>7</v>
      </c>
      <c r="BX165" s="56" t="s">
        <v>193</v>
      </c>
      <c r="BY165" s="56" t="s">
        <v>7</v>
      </c>
      <c r="BZ165" s="56" t="s">
        <v>193</v>
      </c>
      <c r="CA165" s="56" t="s">
        <v>7</v>
      </c>
      <c r="CB165" s="56" t="s">
        <v>193</v>
      </c>
      <c r="CC165" s="56" t="s">
        <v>7</v>
      </c>
      <c r="CD165" s="56" t="s">
        <v>193</v>
      </c>
      <c r="CE165" s="56" t="s">
        <v>7</v>
      </c>
      <c r="CF165" s="56" t="s">
        <v>193</v>
      </c>
      <c r="CG165" s="56" t="s">
        <v>7</v>
      </c>
      <c r="CH165" s="56" t="s">
        <v>193</v>
      </c>
      <c r="CI165" s="56" t="s">
        <v>7</v>
      </c>
      <c r="CJ165" s="56" t="s">
        <v>193</v>
      </c>
      <c r="CK165" s="56" t="s">
        <v>7</v>
      </c>
      <c r="CL165" s="56" t="s">
        <v>193</v>
      </c>
      <c r="CM165" s="56" t="s">
        <v>7</v>
      </c>
      <c r="CN165" s="56" t="s">
        <v>193</v>
      </c>
      <c r="CO165" s="56" t="s">
        <v>7</v>
      </c>
      <c r="CP165" s="56" t="s">
        <v>193</v>
      </c>
      <c r="CQ165" s="56" t="s">
        <v>7</v>
      </c>
      <c r="CR165" s="67" t="s">
        <v>193</v>
      </c>
      <c r="CS165" s="56" t="s">
        <v>7</v>
      </c>
      <c r="CT165" s="56" t="s">
        <v>193</v>
      </c>
      <c r="CU165" s="56" t="s">
        <v>7</v>
      </c>
      <c r="CV165" s="56" t="s">
        <v>193</v>
      </c>
      <c r="CW165" s="56" t="s">
        <v>7</v>
      </c>
      <c r="CX165" s="56" t="s">
        <v>193</v>
      </c>
      <c r="CY165" s="56" t="s">
        <v>7</v>
      </c>
    </row>
    <row r="166" spans="1:103" ht="14.25" x14ac:dyDescent="0.45">
      <c r="A166" s="55" t="s">
        <v>181</v>
      </c>
      <c r="B166" s="55" t="s">
        <v>208</v>
      </c>
      <c r="C166" s="54"/>
      <c r="D166" s="54"/>
      <c r="E166" s="51" t="s">
        <v>193</v>
      </c>
      <c r="F166" s="51" t="s">
        <v>193</v>
      </c>
      <c r="G166" s="51" t="s">
        <v>193</v>
      </c>
      <c r="H166" s="51" t="s">
        <v>193</v>
      </c>
      <c r="I166" s="51" t="s">
        <v>193</v>
      </c>
      <c r="J166" s="51" t="s">
        <v>193</v>
      </c>
      <c r="K166" s="51" t="s">
        <v>193</v>
      </c>
      <c r="L166" s="51" t="s">
        <v>193</v>
      </c>
      <c r="M166" s="51" t="s">
        <v>193</v>
      </c>
      <c r="N166" s="51" t="s">
        <v>193</v>
      </c>
      <c r="O166" s="51" t="s">
        <v>193</v>
      </c>
      <c r="P166" s="51" t="s">
        <v>193</v>
      </c>
      <c r="Q166" s="51" t="s">
        <v>193</v>
      </c>
      <c r="R166" s="51" t="s">
        <v>193</v>
      </c>
      <c r="S166" s="51" t="s">
        <v>193</v>
      </c>
      <c r="T166" s="51" t="s">
        <v>193</v>
      </c>
      <c r="U166" s="51" t="s">
        <v>193</v>
      </c>
      <c r="V166" s="51" t="s">
        <v>193</v>
      </c>
      <c r="W166" s="51" t="s">
        <v>193</v>
      </c>
      <c r="X166" s="51" t="s">
        <v>193</v>
      </c>
      <c r="Y166" s="51" t="s">
        <v>193</v>
      </c>
      <c r="Z166" s="51" t="s">
        <v>193</v>
      </c>
      <c r="AA166" s="51" t="s">
        <v>193</v>
      </c>
      <c r="AB166" s="51" t="s">
        <v>193</v>
      </c>
      <c r="AC166" s="51" t="s">
        <v>193</v>
      </c>
      <c r="AD166" s="51" t="s">
        <v>193</v>
      </c>
      <c r="AE166" s="51" t="s">
        <v>193</v>
      </c>
      <c r="AF166" s="51" t="s">
        <v>193</v>
      </c>
      <c r="AG166" s="51" t="s">
        <v>193</v>
      </c>
      <c r="AH166" s="51" t="s">
        <v>193</v>
      </c>
      <c r="AI166" s="51" t="s">
        <v>193</v>
      </c>
      <c r="AJ166" s="51" t="s">
        <v>193</v>
      </c>
      <c r="AK166" s="51" t="s">
        <v>193</v>
      </c>
      <c r="AL166" s="51" t="s">
        <v>193</v>
      </c>
      <c r="AM166" s="51" t="s">
        <v>193</v>
      </c>
      <c r="AN166" s="51" t="s">
        <v>193</v>
      </c>
      <c r="AO166" s="51" t="s">
        <v>193</v>
      </c>
      <c r="AP166" s="51" t="s">
        <v>193</v>
      </c>
      <c r="AQ166" s="51" t="s">
        <v>193</v>
      </c>
      <c r="AR166" s="51" t="s">
        <v>193</v>
      </c>
      <c r="AS166" s="51" t="s">
        <v>193</v>
      </c>
      <c r="AT166" s="51" t="s">
        <v>193</v>
      </c>
      <c r="AU166" s="51" t="s">
        <v>193</v>
      </c>
      <c r="AV166" s="51" t="s">
        <v>193</v>
      </c>
      <c r="AW166" s="51" t="s">
        <v>193</v>
      </c>
      <c r="AX166" s="51" t="s">
        <v>193</v>
      </c>
      <c r="AY166" s="51" t="s">
        <v>193</v>
      </c>
      <c r="AZ166" s="51" t="s">
        <v>193</v>
      </c>
      <c r="BA166" s="51" t="s">
        <v>193</v>
      </c>
      <c r="BB166" s="51" t="s">
        <v>193</v>
      </c>
      <c r="BC166" s="51" t="s">
        <v>193</v>
      </c>
      <c r="BD166" s="51" t="s">
        <v>193</v>
      </c>
      <c r="BE166" s="51" t="s">
        <v>193</v>
      </c>
      <c r="BF166" s="51" t="s">
        <v>193</v>
      </c>
      <c r="BG166" s="51" t="s">
        <v>193</v>
      </c>
      <c r="BH166" s="51" t="s">
        <v>193</v>
      </c>
      <c r="BI166" s="51" t="s">
        <v>193</v>
      </c>
      <c r="BJ166" s="51" t="s">
        <v>193</v>
      </c>
      <c r="BK166" s="51" t="s">
        <v>193</v>
      </c>
      <c r="BL166" s="51" t="s">
        <v>193</v>
      </c>
      <c r="BM166" s="51" t="s">
        <v>193</v>
      </c>
      <c r="BN166" s="51" t="s">
        <v>193</v>
      </c>
      <c r="BO166" s="51" t="s">
        <v>193</v>
      </c>
      <c r="BP166" s="53" t="s">
        <v>193</v>
      </c>
      <c r="BQ166" s="51" t="s">
        <v>7</v>
      </c>
      <c r="BR166" s="51" t="s">
        <v>193</v>
      </c>
      <c r="BS166" s="51" t="s">
        <v>7</v>
      </c>
      <c r="BT166" s="51" t="s">
        <v>193</v>
      </c>
      <c r="BU166" s="51" t="s">
        <v>7</v>
      </c>
      <c r="BV166" s="51" t="s">
        <v>193</v>
      </c>
      <c r="BW166" s="51" t="s">
        <v>7</v>
      </c>
      <c r="BX166" s="51" t="s">
        <v>193</v>
      </c>
      <c r="BY166" s="51" t="s">
        <v>7</v>
      </c>
      <c r="BZ166" s="51" t="s">
        <v>193</v>
      </c>
      <c r="CA166" s="51" t="s">
        <v>7</v>
      </c>
      <c r="CB166" s="51" t="s">
        <v>193</v>
      </c>
      <c r="CC166" s="51" t="s">
        <v>7</v>
      </c>
      <c r="CD166" s="51" t="s">
        <v>193</v>
      </c>
      <c r="CE166" s="51" t="s">
        <v>7</v>
      </c>
      <c r="CF166" s="51" t="s">
        <v>193</v>
      </c>
      <c r="CG166" s="51" t="s">
        <v>7</v>
      </c>
      <c r="CH166" s="51" t="s">
        <v>193</v>
      </c>
      <c r="CI166" s="51" t="s">
        <v>7</v>
      </c>
      <c r="CJ166" s="51" t="s">
        <v>193</v>
      </c>
      <c r="CK166" s="51" t="s">
        <v>7</v>
      </c>
      <c r="CL166" s="51" t="s">
        <v>193</v>
      </c>
      <c r="CM166" s="51" t="s">
        <v>7</v>
      </c>
      <c r="CN166" s="51" t="s">
        <v>193</v>
      </c>
      <c r="CO166" s="51" t="s">
        <v>7</v>
      </c>
      <c r="CP166" s="51" t="s">
        <v>193</v>
      </c>
      <c r="CQ166" s="51" t="s">
        <v>7</v>
      </c>
      <c r="CR166" s="52" t="s">
        <v>193</v>
      </c>
      <c r="CS166" s="51" t="s">
        <v>7</v>
      </c>
      <c r="CT166" s="51" t="s">
        <v>193</v>
      </c>
      <c r="CU166" s="51" t="s">
        <v>7</v>
      </c>
      <c r="CV166" s="51" t="s">
        <v>193</v>
      </c>
      <c r="CW166" s="51" t="s">
        <v>7</v>
      </c>
      <c r="CX166" s="51" t="s">
        <v>193</v>
      </c>
      <c r="CY166" s="51" t="s">
        <v>7</v>
      </c>
    </row>
    <row r="167" spans="1:103" ht="14.25" x14ac:dyDescent="0.45">
      <c r="A167" s="55" t="s">
        <v>181</v>
      </c>
      <c r="B167" s="55" t="s">
        <v>207</v>
      </c>
      <c r="C167" s="54"/>
      <c r="D167" s="54"/>
      <c r="E167" s="56" t="s">
        <v>193</v>
      </c>
      <c r="F167" s="56" t="s">
        <v>193</v>
      </c>
      <c r="G167" s="56" t="s">
        <v>193</v>
      </c>
      <c r="H167" s="56" t="s">
        <v>193</v>
      </c>
      <c r="I167" s="56" t="s">
        <v>193</v>
      </c>
      <c r="J167" s="56" t="s">
        <v>193</v>
      </c>
      <c r="K167" s="56" t="s">
        <v>193</v>
      </c>
      <c r="L167" s="56" t="s">
        <v>193</v>
      </c>
      <c r="M167" s="56" t="s">
        <v>193</v>
      </c>
      <c r="N167" s="56" t="s">
        <v>193</v>
      </c>
      <c r="O167" s="56" t="s">
        <v>193</v>
      </c>
      <c r="P167" s="56" t="s">
        <v>193</v>
      </c>
      <c r="Q167" s="56" t="s">
        <v>193</v>
      </c>
      <c r="R167" s="56" t="s">
        <v>193</v>
      </c>
      <c r="S167" s="56" t="s">
        <v>193</v>
      </c>
      <c r="T167" s="56" t="s">
        <v>193</v>
      </c>
      <c r="U167" s="56" t="s">
        <v>193</v>
      </c>
      <c r="V167" s="56" t="s">
        <v>193</v>
      </c>
      <c r="W167" s="56" t="s">
        <v>193</v>
      </c>
      <c r="X167" s="56" t="s">
        <v>193</v>
      </c>
      <c r="Y167" s="56" t="s">
        <v>193</v>
      </c>
      <c r="Z167" s="56" t="s">
        <v>193</v>
      </c>
      <c r="AA167" s="56" t="s">
        <v>193</v>
      </c>
      <c r="AB167" s="56" t="s">
        <v>193</v>
      </c>
      <c r="AC167" s="56" t="s">
        <v>193</v>
      </c>
      <c r="AD167" s="56" t="s">
        <v>193</v>
      </c>
      <c r="AE167" s="56" t="s">
        <v>193</v>
      </c>
      <c r="AF167" s="56" t="s">
        <v>193</v>
      </c>
      <c r="AG167" s="56" t="s">
        <v>193</v>
      </c>
      <c r="AH167" s="56" t="s">
        <v>193</v>
      </c>
      <c r="AI167" s="56" t="s">
        <v>193</v>
      </c>
      <c r="AJ167" s="56" t="s">
        <v>193</v>
      </c>
      <c r="AK167" s="56" t="s">
        <v>193</v>
      </c>
      <c r="AL167" s="56" t="s">
        <v>193</v>
      </c>
      <c r="AM167" s="56" t="s">
        <v>193</v>
      </c>
      <c r="AN167" s="56" t="s">
        <v>193</v>
      </c>
      <c r="AO167" s="56" t="s">
        <v>193</v>
      </c>
      <c r="AP167" s="56" t="s">
        <v>193</v>
      </c>
      <c r="AQ167" s="56" t="s">
        <v>193</v>
      </c>
      <c r="AR167" s="56" t="s">
        <v>193</v>
      </c>
      <c r="AS167" s="56" t="s">
        <v>193</v>
      </c>
      <c r="AT167" s="56" t="s">
        <v>193</v>
      </c>
      <c r="AU167" s="56" t="s">
        <v>193</v>
      </c>
      <c r="AV167" s="56" t="s">
        <v>193</v>
      </c>
      <c r="AW167" s="56" t="s">
        <v>193</v>
      </c>
      <c r="AX167" s="56" t="s">
        <v>193</v>
      </c>
      <c r="AY167" s="56" t="s">
        <v>193</v>
      </c>
      <c r="AZ167" s="56" t="s">
        <v>193</v>
      </c>
      <c r="BA167" s="56" t="s">
        <v>193</v>
      </c>
      <c r="BB167" s="56" t="s">
        <v>193</v>
      </c>
      <c r="BC167" s="56" t="s">
        <v>193</v>
      </c>
      <c r="BD167" s="56" t="s">
        <v>193</v>
      </c>
      <c r="BE167" s="56" t="s">
        <v>193</v>
      </c>
      <c r="BF167" s="56" t="s">
        <v>193</v>
      </c>
      <c r="BG167" s="56" t="s">
        <v>193</v>
      </c>
      <c r="BH167" s="56" t="s">
        <v>193</v>
      </c>
      <c r="BI167" s="56" t="s">
        <v>193</v>
      </c>
      <c r="BJ167" s="56" t="s">
        <v>193</v>
      </c>
      <c r="BK167" s="56" t="s">
        <v>193</v>
      </c>
      <c r="BL167" s="56" t="s">
        <v>193</v>
      </c>
      <c r="BM167" s="56" t="s">
        <v>193</v>
      </c>
      <c r="BN167" s="56" t="s">
        <v>193</v>
      </c>
      <c r="BO167" s="56" t="s">
        <v>193</v>
      </c>
      <c r="BP167" s="59" t="s">
        <v>193</v>
      </c>
      <c r="BQ167" s="56" t="s">
        <v>7</v>
      </c>
      <c r="BR167" s="56" t="s">
        <v>193</v>
      </c>
      <c r="BS167" s="56" t="s">
        <v>7</v>
      </c>
      <c r="BT167" s="56" t="s">
        <v>193</v>
      </c>
      <c r="BU167" s="56" t="s">
        <v>7</v>
      </c>
      <c r="BV167" s="56" t="s">
        <v>193</v>
      </c>
      <c r="BW167" s="56" t="s">
        <v>7</v>
      </c>
      <c r="BX167" s="56" t="s">
        <v>193</v>
      </c>
      <c r="BY167" s="56" t="s">
        <v>7</v>
      </c>
      <c r="BZ167" s="56" t="s">
        <v>193</v>
      </c>
      <c r="CA167" s="56" t="s">
        <v>7</v>
      </c>
      <c r="CB167" s="56" t="s">
        <v>193</v>
      </c>
      <c r="CC167" s="56" t="s">
        <v>7</v>
      </c>
      <c r="CD167" s="56" t="s">
        <v>193</v>
      </c>
      <c r="CE167" s="56" t="s">
        <v>7</v>
      </c>
      <c r="CF167" s="56" t="s">
        <v>193</v>
      </c>
      <c r="CG167" s="56" t="s">
        <v>7</v>
      </c>
      <c r="CH167" s="56" t="s">
        <v>193</v>
      </c>
      <c r="CI167" s="56" t="s">
        <v>7</v>
      </c>
      <c r="CJ167" s="56" t="s">
        <v>193</v>
      </c>
      <c r="CK167" s="56" t="s">
        <v>7</v>
      </c>
      <c r="CL167" s="56" t="s">
        <v>193</v>
      </c>
      <c r="CM167" s="56" t="s">
        <v>7</v>
      </c>
      <c r="CN167" s="56" t="s">
        <v>193</v>
      </c>
      <c r="CO167" s="56" t="s">
        <v>7</v>
      </c>
      <c r="CP167" s="56" t="s">
        <v>193</v>
      </c>
      <c r="CQ167" s="56" t="s">
        <v>7</v>
      </c>
      <c r="CR167" s="67" t="s">
        <v>193</v>
      </c>
      <c r="CS167" s="56" t="s">
        <v>7</v>
      </c>
      <c r="CT167" s="56" t="s">
        <v>193</v>
      </c>
      <c r="CU167" s="56" t="s">
        <v>7</v>
      </c>
      <c r="CV167" s="56" t="s">
        <v>193</v>
      </c>
      <c r="CW167" s="56" t="s">
        <v>7</v>
      </c>
      <c r="CX167" s="56" t="s">
        <v>193</v>
      </c>
      <c r="CY167" s="56" t="s">
        <v>7</v>
      </c>
    </row>
    <row r="168" spans="1:103" ht="14.25" x14ac:dyDescent="0.45">
      <c r="A168" s="55" t="s">
        <v>181</v>
      </c>
      <c r="B168" s="55" t="s">
        <v>206</v>
      </c>
      <c r="C168" s="54"/>
      <c r="D168" s="54"/>
      <c r="E168" s="51" t="s">
        <v>193</v>
      </c>
      <c r="F168" s="51" t="s">
        <v>193</v>
      </c>
      <c r="G168" s="51" t="s">
        <v>193</v>
      </c>
      <c r="H168" s="51" t="s">
        <v>193</v>
      </c>
      <c r="I168" s="51" t="s">
        <v>193</v>
      </c>
      <c r="J168" s="51" t="s">
        <v>193</v>
      </c>
      <c r="K168" s="51" t="s">
        <v>193</v>
      </c>
      <c r="L168" s="51" t="s">
        <v>193</v>
      </c>
      <c r="M168" s="51" t="s">
        <v>193</v>
      </c>
      <c r="N168" s="51" t="s">
        <v>193</v>
      </c>
      <c r="O168" s="51" t="s">
        <v>193</v>
      </c>
      <c r="P168" s="51" t="s">
        <v>193</v>
      </c>
      <c r="Q168" s="51" t="s">
        <v>193</v>
      </c>
      <c r="R168" s="51" t="s">
        <v>193</v>
      </c>
      <c r="S168" s="51" t="s">
        <v>193</v>
      </c>
      <c r="T168" s="51" t="s">
        <v>193</v>
      </c>
      <c r="U168" s="51" t="s">
        <v>193</v>
      </c>
      <c r="V168" s="51" t="s">
        <v>193</v>
      </c>
      <c r="W168" s="51" t="s">
        <v>193</v>
      </c>
      <c r="X168" s="51" t="s">
        <v>193</v>
      </c>
      <c r="Y168" s="51" t="s">
        <v>193</v>
      </c>
      <c r="Z168" s="51" t="s">
        <v>193</v>
      </c>
      <c r="AA168" s="51" t="s">
        <v>193</v>
      </c>
      <c r="AB168" s="51" t="s">
        <v>193</v>
      </c>
      <c r="AC168" s="51" t="s">
        <v>193</v>
      </c>
      <c r="AD168" s="51" t="s">
        <v>193</v>
      </c>
      <c r="AE168" s="51" t="s">
        <v>193</v>
      </c>
      <c r="AF168" s="51" t="s">
        <v>193</v>
      </c>
      <c r="AG168" s="51" t="s">
        <v>193</v>
      </c>
      <c r="AH168" s="51" t="s">
        <v>193</v>
      </c>
      <c r="AI168" s="51" t="s">
        <v>193</v>
      </c>
      <c r="AJ168" s="51" t="s">
        <v>193</v>
      </c>
      <c r="AK168" s="51" t="s">
        <v>193</v>
      </c>
      <c r="AL168" s="51" t="s">
        <v>193</v>
      </c>
      <c r="AM168" s="51" t="s">
        <v>193</v>
      </c>
      <c r="AN168" s="51" t="s">
        <v>193</v>
      </c>
      <c r="AO168" s="51" t="s">
        <v>193</v>
      </c>
      <c r="AP168" s="51" t="s">
        <v>193</v>
      </c>
      <c r="AQ168" s="51" t="s">
        <v>193</v>
      </c>
      <c r="AR168" s="51" t="s">
        <v>193</v>
      </c>
      <c r="AS168" s="51" t="s">
        <v>193</v>
      </c>
      <c r="AT168" s="51" t="s">
        <v>193</v>
      </c>
      <c r="AU168" s="51" t="s">
        <v>193</v>
      </c>
      <c r="AV168" s="51" t="s">
        <v>193</v>
      </c>
      <c r="AW168" s="51" t="s">
        <v>193</v>
      </c>
      <c r="AX168" s="51" t="s">
        <v>193</v>
      </c>
      <c r="AY168" s="51" t="s">
        <v>193</v>
      </c>
      <c r="AZ168" s="51" t="s">
        <v>193</v>
      </c>
      <c r="BA168" s="51" t="s">
        <v>193</v>
      </c>
      <c r="BB168" s="51" t="s">
        <v>193</v>
      </c>
      <c r="BC168" s="51" t="s">
        <v>193</v>
      </c>
      <c r="BD168" s="51" t="s">
        <v>193</v>
      </c>
      <c r="BE168" s="51" t="s">
        <v>193</v>
      </c>
      <c r="BF168" s="51" t="s">
        <v>193</v>
      </c>
      <c r="BG168" s="51" t="s">
        <v>193</v>
      </c>
      <c r="BH168" s="51" t="s">
        <v>193</v>
      </c>
      <c r="BI168" s="51" t="s">
        <v>193</v>
      </c>
      <c r="BJ168" s="51" t="s">
        <v>193</v>
      </c>
      <c r="BK168" s="51" t="s">
        <v>193</v>
      </c>
      <c r="BL168" s="51" t="s">
        <v>193</v>
      </c>
      <c r="BM168" s="51" t="s">
        <v>193</v>
      </c>
      <c r="BN168" s="51" t="s">
        <v>193</v>
      </c>
      <c r="BO168" s="51" t="s">
        <v>193</v>
      </c>
      <c r="BP168" s="53" t="s">
        <v>193</v>
      </c>
      <c r="BQ168" s="51" t="s">
        <v>7</v>
      </c>
      <c r="BR168" s="51" t="s">
        <v>193</v>
      </c>
      <c r="BS168" s="51" t="s">
        <v>7</v>
      </c>
      <c r="BT168" s="51" t="s">
        <v>193</v>
      </c>
      <c r="BU168" s="51" t="s">
        <v>7</v>
      </c>
      <c r="BV168" s="51" t="s">
        <v>193</v>
      </c>
      <c r="BW168" s="51" t="s">
        <v>7</v>
      </c>
      <c r="BX168" s="51" t="s">
        <v>193</v>
      </c>
      <c r="BY168" s="51" t="s">
        <v>7</v>
      </c>
      <c r="BZ168" s="51" t="s">
        <v>193</v>
      </c>
      <c r="CA168" s="51" t="s">
        <v>7</v>
      </c>
      <c r="CB168" s="51" t="s">
        <v>193</v>
      </c>
      <c r="CC168" s="51" t="s">
        <v>7</v>
      </c>
      <c r="CD168" s="51" t="s">
        <v>193</v>
      </c>
      <c r="CE168" s="51" t="s">
        <v>7</v>
      </c>
      <c r="CF168" s="51" t="s">
        <v>193</v>
      </c>
      <c r="CG168" s="51" t="s">
        <v>7</v>
      </c>
      <c r="CH168" s="51" t="s">
        <v>193</v>
      </c>
      <c r="CI168" s="51" t="s">
        <v>7</v>
      </c>
      <c r="CJ168" s="51" t="s">
        <v>193</v>
      </c>
      <c r="CK168" s="51" t="s">
        <v>7</v>
      </c>
      <c r="CL168" s="51" t="s">
        <v>193</v>
      </c>
      <c r="CM168" s="51" t="s">
        <v>7</v>
      </c>
      <c r="CN168" s="51" t="s">
        <v>193</v>
      </c>
      <c r="CO168" s="51" t="s">
        <v>7</v>
      </c>
      <c r="CP168" s="51" t="s">
        <v>193</v>
      </c>
      <c r="CQ168" s="51" t="s">
        <v>7</v>
      </c>
      <c r="CR168" s="52" t="s">
        <v>193</v>
      </c>
      <c r="CS168" s="51" t="s">
        <v>7</v>
      </c>
      <c r="CT168" s="51" t="s">
        <v>193</v>
      </c>
      <c r="CU168" s="51" t="s">
        <v>7</v>
      </c>
      <c r="CV168" s="51" t="s">
        <v>193</v>
      </c>
      <c r="CW168" s="51" t="s">
        <v>7</v>
      </c>
      <c r="CX168" s="51" t="s">
        <v>193</v>
      </c>
      <c r="CY168" s="51" t="s">
        <v>7</v>
      </c>
    </row>
    <row r="169" spans="1:103" ht="14.25" x14ac:dyDescent="0.45">
      <c r="A169" s="55" t="s">
        <v>181</v>
      </c>
      <c r="B169" s="55" t="s">
        <v>205</v>
      </c>
      <c r="C169" s="54"/>
      <c r="D169" s="54"/>
      <c r="E169" s="56" t="s">
        <v>193</v>
      </c>
      <c r="F169" s="56" t="s">
        <v>193</v>
      </c>
      <c r="G169" s="56" t="s">
        <v>193</v>
      </c>
      <c r="H169" s="56" t="s">
        <v>193</v>
      </c>
      <c r="I169" s="56" t="s">
        <v>193</v>
      </c>
      <c r="J169" s="56" t="s">
        <v>193</v>
      </c>
      <c r="K169" s="56" t="s">
        <v>193</v>
      </c>
      <c r="L169" s="56" t="s">
        <v>193</v>
      </c>
      <c r="M169" s="56" t="s">
        <v>193</v>
      </c>
      <c r="N169" s="56" t="s">
        <v>193</v>
      </c>
      <c r="O169" s="56" t="s">
        <v>193</v>
      </c>
      <c r="P169" s="56" t="s">
        <v>193</v>
      </c>
      <c r="Q169" s="56" t="s">
        <v>193</v>
      </c>
      <c r="R169" s="56" t="s">
        <v>193</v>
      </c>
      <c r="S169" s="56" t="s">
        <v>193</v>
      </c>
      <c r="T169" s="56" t="s">
        <v>193</v>
      </c>
      <c r="U169" s="56" t="s">
        <v>193</v>
      </c>
      <c r="V169" s="56" t="s">
        <v>193</v>
      </c>
      <c r="W169" s="56" t="s">
        <v>193</v>
      </c>
      <c r="X169" s="56" t="s">
        <v>193</v>
      </c>
      <c r="Y169" s="56" t="s">
        <v>193</v>
      </c>
      <c r="Z169" s="56" t="s">
        <v>193</v>
      </c>
      <c r="AA169" s="56" t="s">
        <v>193</v>
      </c>
      <c r="AB169" s="56" t="s">
        <v>193</v>
      </c>
      <c r="AC169" s="56" t="s">
        <v>193</v>
      </c>
      <c r="AD169" s="56" t="s">
        <v>193</v>
      </c>
      <c r="AE169" s="56" t="s">
        <v>193</v>
      </c>
      <c r="AF169" s="56" t="s">
        <v>193</v>
      </c>
      <c r="AG169" s="56" t="s">
        <v>193</v>
      </c>
      <c r="AH169" s="56" t="s">
        <v>193</v>
      </c>
      <c r="AI169" s="56" t="s">
        <v>193</v>
      </c>
      <c r="AJ169" s="56" t="s">
        <v>193</v>
      </c>
      <c r="AK169" s="56" t="s">
        <v>193</v>
      </c>
      <c r="AL169" s="56" t="s">
        <v>193</v>
      </c>
      <c r="AM169" s="56" t="s">
        <v>193</v>
      </c>
      <c r="AN169" s="56" t="s">
        <v>193</v>
      </c>
      <c r="AO169" s="56" t="s">
        <v>193</v>
      </c>
      <c r="AP169" s="56" t="s">
        <v>193</v>
      </c>
      <c r="AQ169" s="56" t="s">
        <v>193</v>
      </c>
      <c r="AR169" s="56" t="s">
        <v>193</v>
      </c>
      <c r="AS169" s="56" t="s">
        <v>193</v>
      </c>
      <c r="AT169" s="56" t="s">
        <v>193</v>
      </c>
      <c r="AU169" s="56" t="s">
        <v>193</v>
      </c>
      <c r="AV169" s="56" t="s">
        <v>193</v>
      </c>
      <c r="AW169" s="56" t="s">
        <v>193</v>
      </c>
      <c r="AX169" s="56" t="s">
        <v>193</v>
      </c>
      <c r="AY169" s="56" t="s">
        <v>193</v>
      </c>
      <c r="AZ169" s="56" t="s">
        <v>193</v>
      </c>
      <c r="BA169" s="56" t="s">
        <v>193</v>
      </c>
      <c r="BB169" s="56" t="s">
        <v>193</v>
      </c>
      <c r="BC169" s="56" t="s">
        <v>193</v>
      </c>
      <c r="BD169" s="56" t="s">
        <v>193</v>
      </c>
      <c r="BE169" s="56" t="s">
        <v>193</v>
      </c>
      <c r="BF169" s="56" t="s">
        <v>193</v>
      </c>
      <c r="BG169" s="56" t="s">
        <v>193</v>
      </c>
      <c r="BH169" s="56" t="s">
        <v>193</v>
      </c>
      <c r="BI169" s="56" t="s">
        <v>193</v>
      </c>
      <c r="BJ169" s="56" t="s">
        <v>193</v>
      </c>
      <c r="BK169" s="56" t="s">
        <v>193</v>
      </c>
      <c r="BL169" s="56" t="s">
        <v>193</v>
      </c>
      <c r="BM169" s="56" t="s">
        <v>193</v>
      </c>
      <c r="BN169" s="56" t="s">
        <v>193</v>
      </c>
      <c r="BO169" s="56" t="s">
        <v>193</v>
      </c>
      <c r="BP169" s="59" t="s">
        <v>193</v>
      </c>
      <c r="BQ169" s="56" t="s">
        <v>7</v>
      </c>
      <c r="BR169" s="56" t="s">
        <v>193</v>
      </c>
      <c r="BS169" s="56" t="s">
        <v>7</v>
      </c>
      <c r="BT169" s="56" t="s">
        <v>193</v>
      </c>
      <c r="BU169" s="56" t="s">
        <v>7</v>
      </c>
      <c r="BV169" s="56" t="s">
        <v>193</v>
      </c>
      <c r="BW169" s="56" t="s">
        <v>7</v>
      </c>
      <c r="BX169" s="56" t="s">
        <v>193</v>
      </c>
      <c r="BY169" s="56" t="s">
        <v>7</v>
      </c>
      <c r="BZ169" s="56" t="s">
        <v>193</v>
      </c>
      <c r="CA169" s="56" t="s">
        <v>7</v>
      </c>
      <c r="CB169" s="56" t="s">
        <v>193</v>
      </c>
      <c r="CC169" s="56" t="s">
        <v>7</v>
      </c>
      <c r="CD169" s="56" t="s">
        <v>193</v>
      </c>
      <c r="CE169" s="56" t="s">
        <v>7</v>
      </c>
      <c r="CF169" s="56" t="s">
        <v>193</v>
      </c>
      <c r="CG169" s="56" t="s">
        <v>7</v>
      </c>
      <c r="CH169" s="56" t="s">
        <v>193</v>
      </c>
      <c r="CI169" s="56" t="s">
        <v>7</v>
      </c>
      <c r="CJ169" s="56" t="s">
        <v>193</v>
      </c>
      <c r="CK169" s="56" t="s">
        <v>7</v>
      </c>
      <c r="CL169" s="56" t="s">
        <v>193</v>
      </c>
      <c r="CM169" s="56" t="s">
        <v>7</v>
      </c>
      <c r="CN169" s="56" t="s">
        <v>193</v>
      </c>
      <c r="CO169" s="56" t="s">
        <v>7</v>
      </c>
      <c r="CP169" s="56" t="s">
        <v>193</v>
      </c>
      <c r="CQ169" s="56" t="s">
        <v>7</v>
      </c>
      <c r="CR169" s="67" t="s">
        <v>193</v>
      </c>
      <c r="CS169" s="56" t="s">
        <v>7</v>
      </c>
      <c r="CT169" s="56" t="s">
        <v>193</v>
      </c>
      <c r="CU169" s="56" t="s">
        <v>7</v>
      </c>
      <c r="CV169" s="56" t="s">
        <v>193</v>
      </c>
      <c r="CW169" s="56" t="s">
        <v>7</v>
      </c>
      <c r="CX169" s="56" t="s">
        <v>193</v>
      </c>
      <c r="CY169" s="56" t="s">
        <v>7</v>
      </c>
    </row>
    <row r="170" spans="1:103" ht="14.25" x14ac:dyDescent="0.45">
      <c r="A170" s="55" t="s">
        <v>181</v>
      </c>
      <c r="B170" s="55" t="s">
        <v>204</v>
      </c>
      <c r="C170" s="54"/>
      <c r="D170" s="54"/>
      <c r="E170" s="51" t="s">
        <v>193</v>
      </c>
      <c r="F170" s="51" t="s">
        <v>193</v>
      </c>
      <c r="G170" s="51" t="s">
        <v>193</v>
      </c>
      <c r="H170" s="51" t="s">
        <v>193</v>
      </c>
      <c r="I170" s="51" t="s">
        <v>193</v>
      </c>
      <c r="J170" s="51" t="s">
        <v>193</v>
      </c>
      <c r="K170" s="51" t="s">
        <v>193</v>
      </c>
      <c r="L170" s="51" t="s">
        <v>193</v>
      </c>
      <c r="M170" s="51" t="s">
        <v>193</v>
      </c>
      <c r="N170" s="51" t="s">
        <v>193</v>
      </c>
      <c r="O170" s="51" t="s">
        <v>193</v>
      </c>
      <c r="P170" s="51" t="s">
        <v>193</v>
      </c>
      <c r="Q170" s="51" t="s">
        <v>193</v>
      </c>
      <c r="R170" s="51" t="s">
        <v>193</v>
      </c>
      <c r="S170" s="51" t="s">
        <v>193</v>
      </c>
      <c r="T170" s="51" t="s">
        <v>193</v>
      </c>
      <c r="U170" s="51" t="s">
        <v>193</v>
      </c>
      <c r="V170" s="51" t="s">
        <v>193</v>
      </c>
      <c r="W170" s="51" t="s">
        <v>193</v>
      </c>
      <c r="X170" s="51" t="s">
        <v>193</v>
      </c>
      <c r="Y170" s="51" t="s">
        <v>193</v>
      </c>
      <c r="Z170" s="51" t="s">
        <v>193</v>
      </c>
      <c r="AA170" s="51" t="s">
        <v>193</v>
      </c>
      <c r="AB170" s="51" t="s">
        <v>193</v>
      </c>
      <c r="AC170" s="51" t="s">
        <v>193</v>
      </c>
      <c r="AD170" s="51" t="s">
        <v>193</v>
      </c>
      <c r="AE170" s="51" t="s">
        <v>193</v>
      </c>
      <c r="AF170" s="51" t="s">
        <v>193</v>
      </c>
      <c r="AG170" s="51" t="s">
        <v>193</v>
      </c>
      <c r="AH170" s="51" t="s">
        <v>193</v>
      </c>
      <c r="AI170" s="51" t="s">
        <v>193</v>
      </c>
      <c r="AJ170" s="51" t="s">
        <v>193</v>
      </c>
      <c r="AK170" s="51" t="s">
        <v>193</v>
      </c>
      <c r="AL170" s="51" t="s">
        <v>193</v>
      </c>
      <c r="AM170" s="51" t="s">
        <v>193</v>
      </c>
      <c r="AN170" s="51" t="s">
        <v>193</v>
      </c>
      <c r="AO170" s="51" t="s">
        <v>193</v>
      </c>
      <c r="AP170" s="51" t="s">
        <v>193</v>
      </c>
      <c r="AQ170" s="51" t="s">
        <v>193</v>
      </c>
      <c r="AR170" s="51" t="s">
        <v>193</v>
      </c>
      <c r="AS170" s="51" t="s">
        <v>193</v>
      </c>
      <c r="AT170" s="51" t="s">
        <v>193</v>
      </c>
      <c r="AU170" s="51" t="s">
        <v>193</v>
      </c>
      <c r="AV170" s="51" t="s">
        <v>193</v>
      </c>
      <c r="AW170" s="51" t="s">
        <v>193</v>
      </c>
      <c r="AX170" s="51" t="s">
        <v>193</v>
      </c>
      <c r="AY170" s="51" t="s">
        <v>193</v>
      </c>
      <c r="AZ170" s="51" t="s">
        <v>193</v>
      </c>
      <c r="BA170" s="51" t="s">
        <v>193</v>
      </c>
      <c r="BB170" s="51" t="s">
        <v>193</v>
      </c>
      <c r="BC170" s="51" t="s">
        <v>193</v>
      </c>
      <c r="BD170" s="51" t="s">
        <v>193</v>
      </c>
      <c r="BE170" s="51" t="s">
        <v>193</v>
      </c>
      <c r="BF170" s="51" t="s">
        <v>193</v>
      </c>
      <c r="BG170" s="51" t="s">
        <v>193</v>
      </c>
      <c r="BH170" s="51" t="s">
        <v>193</v>
      </c>
      <c r="BI170" s="51" t="s">
        <v>193</v>
      </c>
      <c r="BJ170" s="51" t="s">
        <v>193</v>
      </c>
      <c r="BK170" s="51" t="s">
        <v>193</v>
      </c>
      <c r="BL170" s="51" t="s">
        <v>193</v>
      </c>
      <c r="BM170" s="51" t="s">
        <v>193</v>
      </c>
      <c r="BN170" s="51" t="s">
        <v>193</v>
      </c>
      <c r="BO170" s="51" t="s">
        <v>193</v>
      </c>
      <c r="BP170" s="53" t="s">
        <v>193</v>
      </c>
      <c r="BQ170" s="51" t="s">
        <v>7</v>
      </c>
      <c r="BR170" s="51" t="s">
        <v>193</v>
      </c>
      <c r="BS170" s="51" t="s">
        <v>7</v>
      </c>
      <c r="BT170" s="51" t="s">
        <v>193</v>
      </c>
      <c r="BU170" s="51" t="s">
        <v>7</v>
      </c>
      <c r="BV170" s="51" t="s">
        <v>193</v>
      </c>
      <c r="BW170" s="51" t="s">
        <v>7</v>
      </c>
      <c r="BX170" s="51" t="s">
        <v>193</v>
      </c>
      <c r="BY170" s="51" t="s">
        <v>7</v>
      </c>
      <c r="BZ170" s="51" t="s">
        <v>193</v>
      </c>
      <c r="CA170" s="51" t="s">
        <v>7</v>
      </c>
      <c r="CB170" s="51" t="s">
        <v>193</v>
      </c>
      <c r="CC170" s="51" t="s">
        <v>7</v>
      </c>
      <c r="CD170" s="51" t="s">
        <v>193</v>
      </c>
      <c r="CE170" s="51" t="s">
        <v>7</v>
      </c>
      <c r="CF170" s="51" t="s">
        <v>193</v>
      </c>
      <c r="CG170" s="51" t="s">
        <v>7</v>
      </c>
      <c r="CH170" s="51" t="s">
        <v>193</v>
      </c>
      <c r="CI170" s="51" t="s">
        <v>7</v>
      </c>
      <c r="CJ170" s="51" t="s">
        <v>193</v>
      </c>
      <c r="CK170" s="51" t="s">
        <v>7</v>
      </c>
      <c r="CL170" s="51" t="s">
        <v>193</v>
      </c>
      <c r="CM170" s="51" t="s">
        <v>7</v>
      </c>
      <c r="CN170" s="51" t="s">
        <v>193</v>
      </c>
      <c r="CO170" s="51" t="s">
        <v>7</v>
      </c>
      <c r="CP170" s="51" t="s">
        <v>193</v>
      </c>
      <c r="CQ170" s="51" t="s">
        <v>7</v>
      </c>
      <c r="CR170" s="52" t="s">
        <v>193</v>
      </c>
      <c r="CS170" s="51" t="s">
        <v>7</v>
      </c>
      <c r="CT170" s="51" t="s">
        <v>193</v>
      </c>
      <c r="CU170" s="51" t="s">
        <v>7</v>
      </c>
      <c r="CV170" s="51" t="s">
        <v>193</v>
      </c>
      <c r="CW170" s="51" t="s">
        <v>7</v>
      </c>
      <c r="CX170" s="51" t="s">
        <v>193</v>
      </c>
      <c r="CY170" s="51" t="s">
        <v>7</v>
      </c>
    </row>
    <row r="171" spans="1:103" ht="14.25" x14ac:dyDescent="0.45">
      <c r="A171" s="55" t="s">
        <v>181</v>
      </c>
      <c r="B171" s="55" t="s">
        <v>203</v>
      </c>
      <c r="C171" s="54"/>
      <c r="D171" s="54"/>
      <c r="E171" s="56" t="s">
        <v>193</v>
      </c>
      <c r="F171" s="56" t="s">
        <v>193</v>
      </c>
      <c r="G171" s="56" t="s">
        <v>193</v>
      </c>
      <c r="H171" s="56" t="s">
        <v>193</v>
      </c>
      <c r="I171" s="56" t="s">
        <v>193</v>
      </c>
      <c r="J171" s="56" t="s">
        <v>193</v>
      </c>
      <c r="K171" s="56" t="s">
        <v>193</v>
      </c>
      <c r="L171" s="56" t="s">
        <v>193</v>
      </c>
      <c r="M171" s="56" t="s">
        <v>193</v>
      </c>
      <c r="N171" s="56" t="s">
        <v>193</v>
      </c>
      <c r="O171" s="56" t="s">
        <v>193</v>
      </c>
      <c r="P171" s="56" t="s">
        <v>193</v>
      </c>
      <c r="Q171" s="56" t="s">
        <v>193</v>
      </c>
      <c r="R171" s="56" t="s">
        <v>193</v>
      </c>
      <c r="S171" s="56" t="s">
        <v>193</v>
      </c>
      <c r="T171" s="56" t="s">
        <v>193</v>
      </c>
      <c r="U171" s="56" t="s">
        <v>193</v>
      </c>
      <c r="V171" s="56" t="s">
        <v>193</v>
      </c>
      <c r="W171" s="56" t="s">
        <v>193</v>
      </c>
      <c r="X171" s="56" t="s">
        <v>193</v>
      </c>
      <c r="Y171" s="56" t="s">
        <v>193</v>
      </c>
      <c r="Z171" s="56" t="s">
        <v>193</v>
      </c>
      <c r="AA171" s="56" t="s">
        <v>193</v>
      </c>
      <c r="AB171" s="56" t="s">
        <v>193</v>
      </c>
      <c r="AC171" s="56" t="s">
        <v>193</v>
      </c>
      <c r="AD171" s="56" t="s">
        <v>193</v>
      </c>
      <c r="AE171" s="56" t="s">
        <v>193</v>
      </c>
      <c r="AF171" s="56" t="s">
        <v>193</v>
      </c>
      <c r="AG171" s="56" t="s">
        <v>193</v>
      </c>
      <c r="AH171" s="56" t="s">
        <v>193</v>
      </c>
      <c r="AI171" s="56" t="s">
        <v>193</v>
      </c>
      <c r="AJ171" s="56" t="s">
        <v>193</v>
      </c>
      <c r="AK171" s="56" t="s">
        <v>193</v>
      </c>
      <c r="AL171" s="56" t="s">
        <v>193</v>
      </c>
      <c r="AM171" s="56" t="s">
        <v>193</v>
      </c>
      <c r="AN171" s="56" t="s">
        <v>193</v>
      </c>
      <c r="AO171" s="56" t="s">
        <v>193</v>
      </c>
      <c r="AP171" s="56" t="s">
        <v>193</v>
      </c>
      <c r="AQ171" s="56" t="s">
        <v>193</v>
      </c>
      <c r="AR171" s="56" t="s">
        <v>193</v>
      </c>
      <c r="AS171" s="56" t="s">
        <v>193</v>
      </c>
      <c r="AT171" s="56" t="s">
        <v>193</v>
      </c>
      <c r="AU171" s="56" t="s">
        <v>193</v>
      </c>
      <c r="AV171" s="56" t="s">
        <v>193</v>
      </c>
      <c r="AW171" s="56" t="s">
        <v>193</v>
      </c>
      <c r="AX171" s="56" t="s">
        <v>193</v>
      </c>
      <c r="AY171" s="56" t="s">
        <v>193</v>
      </c>
      <c r="AZ171" s="56" t="s">
        <v>193</v>
      </c>
      <c r="BA171" s="56" t="s">
        <v>193</v>
      </c>
      <c r="BB171" s="56" t="s">
        <v>193</v>
      </c>
      <c r="BC171" s="56" t="s">
        <v>193</v>
      </c>
      <c r="BD171" s="56" t="s">
        <v>193</v>
      </c>
      <c r="BE171" s="56" t="s">
        <v>193</v>
      </c>
      <c r="BF171" s="56" t="s">
        <v>193</v>
      </c>
      <c r="BG171" s="56" t="s">
        <v>193</v>
      </c>
      <c r="BH171" s="56" t="s">
        <v>193</v>
      </c>
      <c r="BI171" s="56" t="s">
        <v>193</v>
      </c>
      <c r="BJ171" s="56" t="s">
        <v>193</v>
      </c>
      <c r="BK171" s="56" t="s">
        <v>193</v>
      </c>
      <c r="BL171" s="56" t="s">
        <v>193</v>
      </c>
      <c r="BM171" s="56" t="s">
        <v>193</v>
      </c>
      <c r="BN171" s="56" t="s">
        <v>193</v>
      </c>
      <c r="BO171" s="56" t="s">
        <v>193</v>
      </c>
      <c r="BP171" s="59" t="s">
        <v>193</v>
      </c>
      <c r="BQ171" s="56" t="s">
        <v>7</v>
      </c>
      <c r="BR171" s="56" t="s">
        <v>193</v>
      </c>
      <c r="BS171" s="56" t="s">
        <v>7</v>
      </c>
      <c r="BT171" s="56" t="s">
        <v>193</v>
      </c>
      <c r="BU171" s="56" t="s">
        <v>7</v>
      </c>
      <c r="BV171" s="56" t="s">
        <v>193</v>
      </c>
      <c r="BW171" s="56" t="s">
        <v>7</v>
      </c>
      <c r="BX171" s="56" t="s">
        <v>193</v>
      </c>
      <c r="BY171" s="56" t="s">
        <v>7</v>
      </c>
      <c r="BZ171" s="56" t="s">
        <v>193</v>
      </c>
      <c r="CA171" s="56" t="s">
        <v>7</v>
      </c>
      <c r="CB171" s="56" t="s">
        <v>193</v>
      </c>
      <c r="CC171" s="56" t="s">
        <v>7</v>
      </c>
      <c r="CD171" s="56" t="s">
        <v>193</v>
      </c>
      <c r="CE171" s="56" t="s">
        <v>7</v>
      </c>
      <c r="CF171" s="56" t="s">
        <v>193</v>
      </c>
      <c r="CG171" s="56" t="s">
        <v>7</v>
      </c>
      <c r="CH171" s="56" t="s">
        <v>193</v>
      </c>
      <c r="CI171" s="56" t="s">
        <v>7</v>
      </c>
      <c r="CJ171" s="56" t="s">
        <v>193</v>
      </c>
      <c r="CK171" s="56" t="s">
        <v>7</v>
      </c>
      <c r="CL171" s="56" t="s">
        <v>193</v>
      </c>
      <c r="CM171" s="56" t="s">
        <v>7</v>
      </c>
      <c r="CN171" s="56" t="s">
        <v>193</v>
      </c>
      <c r="CO171" s="56" t="s">
        <v>7</v>
      </c>
      <c r="CP171" s="56" t="s">
        <v>193</v>
      </c>
      <c r="CQ171" s="56" t="s">
        <v>7</v>
      </c>
      <c r="CR171" s="67" t="s">
        <v>193</v>
      </c>
      <c r="CS171" s="56" t="s">
        <v>7</v>
      </c>
      <c r="CT171" s="56" t="s">
        <v>193</v>
      </c>
      <c r="CU171" s="56" t="s">
        <v>7</v>
      </c>
      <c r="CV171" s="56" t="s">
        <v>193</v>
      </c>
      <c r="CW171" s="56" t="s">
        <v>7</v>
      </c>
      <c r="CX171" s="56" t="s">
        <v>193</v>
      </c>
      <c r="CY171" s="56" t="s">
        <v>7</v>
      </c>
    </row>
    <row r="172" spans="1:103" ht="14.25" x14ac:dyDescent="0.45">
      <c r="A172" s="55" t="s">
        <v>181</v>
      </c>
      <c r="B172" s="55" t="s">
        <v>202</v>
      </c>
      <c r="C172" s="54"/>
      <c r="D172" s="54"/>
      <c r="E172" s="51" t="s">
        <v>193</v>
      </c>
      <c r="F172" s="51" t="s">
        <v>193</v>
      </c>
      <c r="G172" s="51" t="s">
        <v>193</v>
      </c>
      <c r="H172" s="51" t="s">
        <v>193</v>
      </c>
      <c r="I172" s="51" t="s">
        <v>193</v>
      </c>
      <c r="J172" s="51" t="s">
        <v>193</v>
      </c>
      <c r="K172" s="51" t="s">
        <v>193</v>
      </c>
      <c r="L172" s="51" t="s">
        <v>193</v>
      </c>
      <c r="M172" s="51" t="s">
        <v>193</v>
      </c>
      <c r="N172" s="51" t="s">
        <v>193</v>
      </c>
      <c r="O172" s="51" t="s">
        <v>193</v>
      </c>
      <c r="P172" s="51" t="s">
        <v>193</v>
      </c>
      <c r="Q172" s="51" t="s">
        <v>193</v>
      </c>
      <c r="R172" s="51" t="s">
        <v>193</v>
      </c>
      <c r="S172" s="51" t="s">
        <v>193</v>
      </c>
      <c r="T172" s="51" t="s">
        <v>193</v>
      </c>
      <c r="U172" s="51" t="s">
        <v>193</v>
      </c>
      <c r="V172" s="51" t="s">
        <v>193</v>
      </c>
      <c r="W172" s="51" t="s">
        <v>193</v>
      </c>
      <c r="X172" s="51" t="s">
        <v>193</v>
      </c>
      <c r="Y172" s="51" t="s">
        <v>193</v>
      </c>
      <c r="Z172" s="51" t="s">
        <v>193</v>
      </c>
      <c r="AA172" s="51" t="s">
        <v>193</v>
      </c>
      <c r="AB172" s="51" t="s">
        <v>193</v>
      </c>
      <c r="AC172" s="51" t="s">
        <v>193</v>
      </c>
      <c r="AD172" s="51" t="s">
        <v>193</v>
      </c>
      <c r="AE172" s="51" t="s">
        <v>193</v>
      </c>
      <c r="AF172" s="51" t="s">
        <v>193</v>
      </c>
      <c r="AG172" s="51" t="s">
        <v>193</v>
      </c>
      <c r="AH172" s="51" t="s">
        <v>193</v>
      </c>
      <c r="AI172" s="51" t="s">
        <v>193</v>
      </c>
      <c r="AJ172" s="51" t="s">
        <v>193</v>
      </c>
      <c r="AK172" s="51" t="s">
        <v>193</v>
      </c>
      <c r="AL172" s="51" t="s">
        <v>193</v>
      </c>
      <c r="AM172" s="51" t="s">
        <v>193</v>
      </c>
      <c r="AN172" s="51" t="s">
        <v>193</v>
      </c>
      <c r="AO172" s="51" t="s">
        <v>193</v>
      </c>
      <c r="AP172" s="51" t="s">
        <v>193</v>
      </c>
      <c r="AQ172" s="51" t="s">
        <v>193</v>
      </c>
      <c r="AR172" s="51" t="s">
        <v>193</v>
      </c>
      <c r="AS172" s="51" t="s">
        <v>193</v>
      </c>
      <c r="AT172" s="51" t="s">
        <v>193</v>
      </c>
      <c r="AU172" s="51" t="s">
        <v>193</v>
      </c>
      <c r="AV172" s="51" t="s">
        <v>193</v>
      </c>
      <c r="AW172" s="51" t="s">
        <v>193</v>
      </c>
      <c r="AX172" s="51" t="s">
        <v>193</v>
      </c>
      <c r="AY172" s="51" t="s">
        <v>193</v>
      </c>
      <c r="AZ172" s="51" t="s">
        <v>193</v>
      </c>
      <c r="BA172" s="51" t="s">
        <v>193</v>
      </c>
      <c r="BB172" s="51" t="s">
        <v>193</v>
      </c>
      <c r="BC172" s="51" t="s">
        <v>193</v>
      </c>
      <c r="BD172" s="51" t="s">
        <v>193</v>
      </c>
      <c r="BE172" s="51" t="s">
        <v>193</v>
      </c>
      <c r="BF172" s="51" t="s">
        <v>193</v>
      </c>
      <c r="BG172" s="51" t="s">
        <v>193</v>
      </c>
      <c r="BH172" s="51" t="s">
        <v>193</v>
      </c>
      <c r="BI172" s="51" t="s">
        <v>193</v>
      </c>
      <c r="BJ172" s="51" t="s">
        <v>193</v>
      </c>
      <c r="BK172" s="51" t="s">
        <v>193</v>
      </c>
      <c r="BL172" s="51" t="s">
        <v>193</v>
      </c>
      <c r="BM172" s="51" t="s">
        <v>193</v>
      </c>
      <c r="BN172" s="51" t="s">
        <v>193</v>
      </c>
      <c r="BO172" s="51" t="s">
        <v>193</v>
      </c>
      <c r="BP172" s="53" t="s">
        <v>193</v>
      </c>
      <c r="BQ172" s="51" t="s">
        <v>7</v>
      </c>
      <c r="BR172" s="51" t="s">
        <v>193</v>
      </c>
      <c r="BS172" s="51" t="s">
        <v>7</v>
      </c>
      <c r="BT172" s="51" t="s">
        <v>193</v>
      </c>
      <c r="BU172" s="51" t="s">
        <v>7</v>
      </c>
      <c r="BV172" s="51" t="s">
        <v>193</v>
      </c>
      <c r="BW172" s="51" t="s">
        <v>7</v>
      </c>
      <c r="BX172" s="51" t="s">
        <v>193</v>
      </c>
      <c r="BY172" s="51" t="s">
        <v>7</v>
      </c>
      <c r="BZ172" s="51" t="s">
        <v>193</v>
      </c>
      <c r="CA172" s="51" t="s">
        <v>7</v>
      </c>
      <c r="CB172" s="51" t="s">
        <v>193</v>
      </c>
      <c r="CC172" s="51" t="s">
        <v>7</v>
      </c>
      <c r="CD172" s="51" t="s">
        <v>193</v>
      </c>
      <c r="CE172" s="51" t="s">
        <v>7</v>
      </c>
      <c r="CF172" s="51" t="s">
        <v>193</v>
      </c>
      <c r="CG172" s="51" t="s">
        <v>7</v>
      </c>
      <c r="CH172" s="51" t="s">
        <v>193</v>
      </c>
      <c r="CI172" s="51" t="s">
        <v>7</v>
      </c>
      <c r="CJ172" s="51" t="s">
        <v>193</v>
      </c>
      <c r="CK172" s="51" t="s">
        <v>7</v>
      </c>
      <c r="CL172" s="51" t="s">
        <v>193</v>
      </c>
      <c r="CM172" s="51" t="s">
        <v>7</v>
      </c>
      <c r="CN172" s="51" t="s">
        <v>193</v>
      </c>
      <c r="CO172" s="51" t="s">
        <v>7</v>
      </c>
      <c r="CP172" s="51" t="s">
        <v>193</v>
      </c>
      <c r="CQ172" s="51" t="s">
        <v>7</v>
      </c>
      <c r="CR172" s="52" t="s">
        <v>193</v>
      </c>
      <c r="CS172" s="51" t="s">
        <v>7</v>
      </c>
      <c r="CT172" s="51" t="s">
        <v>193</v>
      </c>
      <c r="CU172" s="51" t="s">
        <v>7</v>
      </c>
      <c r="CV172" s="51" t="s">
        <v>193</v>
      </c>
      <c r="CW172" s="51" t="s">
        <v>7</v>
      </c>
      <c r="CX172" s="51" t="s">
        <v>193</v>
      </c>
      <c r="CY172" s="51" t="s">
        <v>7</v>
      </c>
    </row>
    <row r="173" spans="1:103" ht="14.25" x14ac:dyDescent="0.45">
      <c r="A173" s="55" t="s">
        <v>181</v>
      </c>
      <c r="B173" s="55" t="s">
        <v>201</v>
      </c>
      <c r="C173" s="54"/>
      <c r="D173" s="54"/>
      <c r="E173" s="56" t="s">
        <v>193</v>
      </c>
      <c r="F173" s="56" t="s">
        <v>193</v>
      </c>
      <c r="G173" s="56" t="s">
        <v>193</v>
      </c>
      <c r="H173" s="56" t="s">
        <v>193</v>
      </c>
      <c r="I173" s="56" t="s">
        <v>193</v>
      </c>
      <c r="J173" s="56" t="s">
        <v>193</v>
      </c>
      <c r="K173" s="56" t="s">
        <v>193</v>
      </c>
      <c r="L173" s="56" t="s">
        <v>193</v>
      </c>
      <c r="M173" s="56" t="s">
        <v>193</v>
      </c>
      <c r="N173" s="56" t="s">
        <v>193</v>
      </c>
      <c r="O173" s="56" t="s">
        <v>193</v>
      </c>
      <c r="P173" s="56" t="s">
        <v>193</v>
      </c>
      <c r="Q173" s="56" t="s">
        <v>193</v>
      </c>
      <c r="R173" s="56" t="s">
        <v>193</v>
      </c>
      <c r="S173" s="56" t="s">
        <v>193</v>
      </c>
      <c r="T173" s="56" t="s">
        <v>193</v>
      </c>
      <c r="U173" s="56" t="s">
        <v>193</v>
      </c>
      <c r="V173" s="56" t="s">
        <v>193</v>
      </c>
      <c r="W173" s="56" t="s">
        <v>193</v>
      </c>
      <c r="X173" s="56" t="s">
        <v>193</v>
      </c>
      <c r="Y173" s="56" t="s">
        <v>193</v>
      </c>
      <c r="Z173" s="56" t="s">
        <v>193</v>
      </c>
      <c r="AA173" s="56" t="s">
        <v>193</v>
      </c>
      <c r="AB173" s="56" t="s">
        <v>193</v>
      </c>
      <c r="AC173" s="56" t="s">
        <v>193</v>
      </c>
      <c r="AD173" s="56" t="s">
        <v>193</v>
      </c>
      <c r="AE173" s="56" t="s">
        <v>193</v>
      </c>
      <c r="AF173" s="56" t="s">
        <v>193</v>
      </c>
      <c r="AG173" s="56" t="s">
        <v>193</v>
      </c>
      <c r="AH173" s="56" t="s">
        <v>193</v>
      </c>
      <c r="AI173" s="56" t="s">
        <v>193</v>
      </c>
      <c r="AJ173" s="56" t="s">
        <v>193</v>
      </c>
      <c r="AK173" s="56" t="s">
        <v>193</v>
      </c>
      <c r="AL173" s="56" t="s">
        <v>193</v>
      </c>
      <c r="AM173" s="56" t="s">
        <v>193</v>
      </c>
      <c r="AN173" s="56" t="s">
        <v>193</v>
      </c>
      <c r="AO173" s="56" t="s">
        <v>193</v>
      </c>
      <c r="AP173" s="56" t="s">
        <v>193</v>
      </c>
      <c r="AQ173" s="56" t="s">
        <v>193</v>
      </c>
      <c r="AR173" s="56" t="s">
        <v>193</v>
      </c>
      <c r="AS173" s="56" t="s">
        <v>193</v>
      </c>
      <c r="AT173" s="56" t="s">
        <v>193</v>
      </c>
      <c r="AU173" s="56" t="s">
        <v>193</v>
      </c>
      <c r="AV173" s="56" t="s">
        <v>193</v>
      </c>
      <c r="AW173" s="56" t="s">
        <v>193</v>
      </c>
      <c r="AX173" s="56" t="s">
        <v>193</v>
      </c>
      <c r="AY173" s="56" t="s">
        <v>193</v>
      </c>
      <c r="AZ173" s="56" t="s">
        <v>193</v>
      </c>
      <c r="BA173" s="56" t="s">
        <v>193</v>
      </c>
      <c r="BB173" s="56" t="s">
        <v>193</v>
      </c>
      <c r="BC173" s="56" t="s">
        <v>193</v>
      </c>
      <c r="BD173" s="56" t="s">
        <v>193</v>
      </c>
      <c r="BE173" s="56" t="s">
        <v>193</v>
      </c>
      <c r="BF173" s="56" t="s">
        <v>193</v>
      </c>
      <c r="BG173" s="56" t="s">
        <v>193</v>
      </c>
      <c r="BH173" s="56" t="s">
        <v>193</v>
      </c>
      <c r="BI173" s="56" t="s">
        <v>193</v>
      </c>
      <c r="BJ173" s="56" t="s">
        <v>193</v>
      </c>
      <c r="BK173" s="56" t="s">
        <v>193</v>
      </c>
      <c r="BL173" s="56" t="s">
        <v>193</v>
      </c>
      <c r="BM173" s="56" t="s">
        <v>193</v>
      </c>
      <c r="BN173" s="56" t="s">
        <v>193</v>
      </c>
      <c r="BO173" s="56" t="s">
        <v>193</v>
      </c>
      <c r="BP173" s="59" t="s">
        <v>193</v>
      </c>
      <c r="BQ173" s="56" t="s">
        <v>7</v>
      </c>
      <c r="BR173" s="56" t="s">
        <v>193</v>
      </c>
      <c r="BS173" s="56" t="s">
        <v>7</v>
      </c>
      <c r="BT173" s="56" t="s">
        <v>193</v>
      </c>
      <c r="BU173" s="56" t="s">
        <v>7</v>
      </c>
      <c r="BV173" s="56" t="s">
        <v>193</v>
      </c>
      <c r="BW173" s="56" t="s">
        <v>7</v>
      </c>
      <c r="BX173" s="56" t="s">
        <v>193</v>
      </c>
      <c r="BY173" s="56" t="s">
        <v>7</v>
      </c>
      <c r="BZ173" s="56" t="s">
        <v>193</v>
      </c>
      <c r="CA173" s="56" t="s">
        <v>7</v>
      </c>
      <c r="CB173" s="56" t="s">
        <v>193</v>
      </c>
      <c r="CC173" s="56" t="s">
        <v>7</v>
      </c>
      <c r="CD173" s="56" t="s">
        <v>193</v>
      </c>
      <c r="CE173" s="56" t="s">
        <v>7</v>
      </c>
      <c r="CF173" s="56" t="s">
        <v>193</v>
      </c>
      <c r="CG173" s="56" t="s">
        <v>7</v>
      </c>
      <c r="CH173" s="56" t="s">
        <v>193</v>
      </c>
      <c r="CI173" s="56" t="s">
        <v>7</v>
      </c>
      <c r="CJ173" s="56" t="s">
        <v>193</v>
      </c>
      <c r="CK173" s="56" t="s">
        <v>7</v>
      </c>
      <c r="CL173" s="56" t="s">
        <v>193</v>
      </c>
      <c r="CM173" s="56" t="s">
        <v>7</v>
      </c>
      <c r="CN173" s="56" t="s">
        <v>193</v>
      </c>
      <c r="CO173" s="56" t="s">
        <v>7</v>
      </c>
      <c r="CP173" s="56" t="s">
        <v>193</v>
      </c>
      <c r="CQ173" s="56" t="s">
        <v>7</v>
      </c>
      <c r="CR173" s="67" t="s">
        <v>193</v>
      </c>
      <c r="CS173" s="56" t="s">
        <v>7</v>
      </c>
      <c r="CT173" s="56" t="s">
        <v>193</v>
      </c>
      <c r="CU173" s="56" t="s">
        <v>7</v>
      </c>
      <c r="CV173" s="56" t="s">
        <v>193</v>
      </c>
      <c r="CW173" s="56" t="s">
        <v>7</v>
      </c>
      <c r="CX173" s="56" t="s">
        <v>193</v>
      </c>
      <c r="CY173" s="56" t="s">
        <v>7</v>
      </c>
    </row>
    <row r="174" spans="1:103" ht="14.25" x14ac:dyDescent="0.45">
      <c r="A174" s="55" t="s">
        <v>181</v>
      </c>
      <c r="B174" s="55" t="s">
        <v>200</v>
      </c>
      <c r="C174" s="54"/>
      <c r="D174" s="54"/>
      <c r="E174" s="51" t="s">
        <v>193</v>
      </c>
      <c r="F174" s="51" t="s">
        <v>193</v>
      </c>
      <c r="G174" s="51" t="s">
        <v>193</v>
      </c>
      <c r="H174" s="51" t="s">
        <v>193</v>
      </c>
      <c r="I174" s="51" t="s">
        <v>193</v>
      </c>
      <c r="J174" s="51" t="s">
        <v>193</v>
      </c>
      <c r="K174" s="51" t="s">
        <v>193</v>
      </c>
      <c r="L174" s="51" t="s">
        <v>193</v>
      </c>
      <c r="M174" s="51" t="s">
        <v>193</v>
      </c>
      <c r="N174" s="51" t="s">
        <v>193</v>
      </c>
      <c r="O174" s="51" t="s">
        <v>193</v>
      </c>
      <c r="P174" s="51" t="s">
        <v>193</v>
      </c>
      <c r="Q174" s="51" t="s">
        <v>193</v>
      </c>
      <c r="R174" s="51" t="s">
        <v>193</v>
      </c>
      <c r="S174" s="51" t="s">
        <v>193</v>
      </c>
      <c r="T174" s="51" t="s">
        <v>193</v>
      </c>
      <c r="U174" s="51" t="s">
        <v>193</v>
      </c>
      <c r="V174" s="51" t="s">
        <v>193</v>
      </c>
      <c r="W174" s="51" t="s">
        <v>193</v>
      </c>
      <c r="X174" s="51" t="s">
        <v>193</v>
      </c>
      <c r="Y174" s="51" t="s">
        <v>193</v>
      </c>
      <c r="Z174" s="51" t="s">
        <v>193</v>
      </c>
      <c r="AA174" s="51" t="s">
        <v>193</v>
      </c>
      <c r="AB174" s="51" t="s">
        <v>193</v>
      </c>
      <c r="AC174" s="51" t="s">
        <v>193</v>
      </c>
      <c r="AD174" s="51" t="s">
        <v>193</v>
      </c>
      <c r="AE174" s="51" t="s">
        <v>193</v>
      </c>
      <c r="AF174" s="51" t="s">
        <v>193</v>
      </c>
      <c r="AG174" s="51" t="s">
        <v>193</v>
      </c>
      <c r="AH174" s="51" t="s">
        <v>193</v>
      </c>
      <c r="AI174" s="51" t="s">
        <v>193</v>
      </c>
      <c r="AJ174" s="51" t="s">
        <v>193</v>
      </c>
      <c r="AK174" s="51" t="s">
        <v>193</v>
      </c>
      <c r="AL174" s="51" t="s">
        <v>193</v>
      </c>
      <c r="AM174" s="51" t="s">
        <v>193</v>
      </c>
      <c r="AN174" s="51" t="s">
        <v>193</v>
      </c>
      <c r="AO174" s="51" t="s">
        <v>193</v>
      </c>
      <c r="AP174" s="51" t="s">
        <v>193</v>
      </c>
      <c r="AQ174" s="51" t="s">
        <v>193</v>
      </c>
      <c r="AR174" s="51" t="s">
        <v>193</v>
      </c>
      <c r="AS174" s="51" t="s">
        <v>193</v>
      </c>
      <c r="AT174" s="51" t="s">
        <v>193</v>
      </c>
      <c r="AU174" s="51" t="s">
        <v>193</v>
      </c>
      <c r="AV174" s="51" t="s">
        <v>193</v>
      </c>
      <c r="AW174" s="51" t="s">
        <v>193</v>
      </c>
      <c r="AX174" s="51" t="s">
        <v>193</v>
      </c>
      <c r="AY174" s="51" t="s">
        <v>193</v>
      </c>
      <c r="AZ174" s="51" t="s">
        <v>193</v>
      </c>
      <c r="BA174" s="51" t="s">
        <v>193</v>
      </c>
      <c r="BB174" s="51" t="s">
        <v>193</v>
      </c>
      <c r="BC174" s="51" t="s">
        <v>193</v>
      </c>
      <c r="BD174" s="51" t="s">
        <v>193</v>
      </c>
      <c r="BE174" s="51" t="s">
        <v>193</v>
      </c>
      <c r="BF174" s="51" t="s">
        <v>193</v>
      </c>
      <c r="BG174" s="51" t="s">
        <v>193</v>
      </c>
      <c r="BH174" s="51" t="s">
        <v>193</v>
      </c>
      <c r="BI174" s="51" t="s">
        <v>193</v>
      </c>
      <c r="BJ174" s="51" t="s">
        <v>193</v>
      </c>
      <c r="BK174" s="51" t="s">
        <v>193</v>
      </c>
      <c r="BL174" s="51" t="s">
        <v>193</v>
      </c>
      <c r="BM174" s="51" t="s">
        <v>193</v>
      </c>
      <c r="BN174" s="51" t="s">
        <v>193</v>
      </c>
      <c r="BO174" s="51" t="s">
        <v>193</v>
      </c>
      <c r="BP174" s="53" t="s">
        <v>193</v>
      </c>
      <c r="BQ174" s="51" t="s">
        <v>7</v>
      </c>
      <c r="BR174" s="51" t="s">
        <v>193</v>
      </c>
      <c r="BS174" s="51" t="s">
        <v>7</v>
      </c>
      <c r="BT174" s="51" t="s">
        <v>193</v>
      </c>
      <c r="BU174" s="51" t="s">
        <v>7</v>
      </c>
      <c r="BV174" s="51" t="s">
        <v>193</v>
      </c>
      <c r="BW174" s="51" t="s">
        <v>7</v>
      </c>
      <c r="BX174" s="51" t="s">
        <v>193</v>
      </c>
      <c r="BY174" s="51" t="s">
        <v>7</v>
      </c>
      <c r="BZ174" s="51" t="s">
        <v>193</v>
      </c>
      <c r="CA174" s="51" t="s">
        <v>7</v>
      </c>
      <c r="CB174" s="51" t="s">
        <v>193</v>
      </c>
      <c r="CC174" s="51" t="s">
        <v>7</v>
      </c>
      <c r="CD174" s="51" t="s">
        <v>193</v>
      </c>
      <c r="CE174" s="51" t="s">
        <v>7</v>
      </c>
      <c r="CF174" s="51" t="s">
        <v>193</v>
      </c>
      <c r="CG174" s="51" t="s">
        <v>7</v>
      </c>
      <c r="CH174" s="51" t="s">
        <v>193</v>
      </c>
      <c r="CI174" s="51" t="s">
        <v>7</v>
      </c>
      <c r="CJ174" s="51" t="s">
        <v>193</v>
      </c>
      <c r="CK174" s="51" t="s">
        <v>7</v>
      </c>
      <c r="CL174" s="51" t="s">
        <v>193</v>
      </c>
      <c r="CM174" s="51" t="s">
        <v>7</v>
      </c>
      <c r="CN174" s="51" t="s">
        <v>193</v>
      </c>
      <c r="CO174" s="51" t="s">
        <v>7</v>
      </c>
      <c r="CP174" s="51" t="s">
        <v>193</v>
      </c>
      <c r="CQ174" s="51" t="s">
        <v>7</v>
      </c>
      <c r="CR174" s="52" t="s">
        <v>193</v>
      </c>
      <c r="CS174" s="51" t="s">
        <v>7</v>
      </c>
      <c r="CT174" s="51" t="s">
        <v>193</v>
      </c>
      <c r="CU174" s="51" t="s">
        <v>7</v>
      </c>
      <c r="CV174" s="51" t="s">
        <v>193</v>
      </c>
      <c r="CW174" s="51" t="s">
        <v>7</v>
      </c>
      <c r="CX174" s="51" t="s">
        <v>193</v>
      </c>
      <c r="CY174" s="51" t="s">
        <v>7</v>
      </c>
    </row>
    <row r="175" spans="1:103" ht="14.25" x14ac:dyDescent="0.45">
      <c r="A175" s="55" t="s">
        <v>181</v>
      </c>
      <c r="B175" s="55" t="s">
        <v>199</v>
      </c>
      <c r="C175" s="54"/>
      <c r="D175" s="54"/>
      <c r="E175" s="56" t="s">
        <v>193</v>
      </c>
      <c r="F175" s="56" t="s">
        <v>193</v>
      </c>
      <c r="G175" s="56" t="s">
        <v>193</v>
      </c>
      <c r="H175" s="56" t="s">
        <v>193</v>
      </c>
      <c r="I175" s="56" t="s">
        <v>193</v>
      </c>
      <c r="J175" s="56" t="s">
        <v>193</v>
      </c>
      <c r="K175" s="56" t="s">
        <v>193</v>
      </c>
      <c r="L175" s="56" t="s">
        <v>193</v>
      </c>
      <c r="M175" s="56" t="s">
        <v>193</v>
      </c>
      <c r="N175" s="56" t="s">
        <v>193</v>
      </c>
      <c r="O175" s="56" t="s">
        <v>193</v>
      </c>
      <c r="P175" s="56" t="s">
        <v>193</v>
      </c>
      <c r="Q175" s="56" t="s">
        <v>193</v>
      </c>
      <c r="R175" s="56" t="s">
        <v>193</v>
      </c>
      <c r="S175" s="56" t="s">
        <v>193</v>
      </c>
      <c r="T175" s="56" t="s">
        <v>193</v>
      </c>
      <c r="U175" s="56" t="s">
        <v>193</v>
      </c>
      <c r="V175" s="56" t="s">
        <v>193</v>
      </c>
      <c r="W175" s="56" t="s">
        <v>193</v>
      </c>
      <c r="X175" s="56" t="s">
        <v>193</v>
      </c>
      <c r="Y175" s="56" t="s">
        <v>193</v>
      </c>
      <c r="Z175" s="56" t="s">
        <v>193</v>
      </c>
      <c r="AA175" s="56" t="s">
        <v>193</v>
      </c>
      <c r="AB175" s="56" t="s">
        <v>193</v>
      </c>
      <c r="AC175" s="56" t="s">
        <v>193</v>
      </c>
      <c r="AD175" s="56" t="s">
        <v>193</v>
      </c>
      <c r="AE175" s="56" t="s">
        <v>193</v>
      </c>
      <c r="AF175" s="56" t="s">
        <v>193</v>
      </c>
      <c r="AG175" s="56" t="s">
        <v>193</v>
      </c>
      <c r="AH175" s="56" t="s">
        <v>193</v>
      </c>
      <c r="AI175" s="56" t="s">
        <v>193</v>
      </c>
      <c r="AJ175" s="56" t="s">
        <v>193</v>
      </c>
      <c r="AK175" s="56" t="s">
        <v>193</v>
      </c>
      <c r="AL175" s="56" t="s">
        <v>193</v>
      </c>
      <c r="AM175" s="56" t="s">
        <v>193</v>
      </c>
      <c r="AN175" s="56" t="s">
        <v>193</v>
      </c>
      <c r="AO175" s="56" t="s">
        <v>193</v>
      </c>
      <c r="AP175" s="56" t="s">
        <v>193</v>
      </c>
      <c r="AQ175" s="56" t="s">
        <v>193</v>
      </c>
      <c r="AR175" s="56" t="s">
        <v>193</v>
      </c>
      <c r="AS175" s="56" t="s">
        <v>193</v>
      </c>
      <c r="AT175" s="56" t="s">
        <v>193</v>
      </c>
      <c r="AU175" s="56" t="s">
        <v>193</v>
      </c>
      <c r="AV175" s="56" t="s">
        <v>193</v>
      </c>
      <c r="AW175" s="56" t="s">
        <v>193</v>
      </c>
      <c r="AX175" s="56" t="s">
        <v>193</v>
      </c>
      <c r="AY175" s="56" t="s">
        <v>193</v>
      </c>
      <c r="AZ175" s="56" t="s">
        <v>193</v>
      </c>
      <c r="BA175" s="56" t="s">
        <v>193</v>
      </c>
      <c r="BB175" s="56" t="s">
        <v>193</v>
      </c>
      <c r="BC175" s="56" t="s">
        <v>193</v>
      </c>
      <c r="BD175" s="56" t="s">
        <v>193</v>
      </c>
      <c r="BE175" s="56" t="s">
        <v>193</v>
      </c>
      <c r="BF175" s="56" t="s">
        <v>193</v>
      </c>
      <c r="BG175" s="56" t="s">
        <v>193</v>
      </c>
      <c r="BH175" s="56" t="s">
        <v>193</v>
      </c>
      <c r="BI175" s="56" t="s">
        <v>193</v>
      </c>
      <c r="BJ175" s="56" t="s">
        <v>193</v>
      </c>
      <c r="BK175" s="56" t="s">
        <v>193</v>
      </c>
      <c r="BL175" s="56" t="s">
        <v>193</v>
      </c>
      <c r="BM175" s="56" t="s">
        <v>193</v>
      </c>
      <c r="BN175" s="56" t="s">
        <v>193</v>
      </c>
      <c r="BO175" s="56" t="s">
        <v>193</v>
      </c>
      <c r="BP175" s="59" t="s">
        <v>193</v>
      </c>
      <c r="BQ175" s="56" t="s">
        <v>7</v>
      </c>
      <c r="BR175" s="56" t="s">
        <v>193</v>
      </c>
      <c r="BS175" s="56" t="s">
        <v>7</v>
      </c>
      <c r="BT175" s="56" t="s">
        <v>193</v>
      </c>
      <c r="BU175" s="56" t="s">
        <v>7</v>
      </c>
      <c r="BV175" s="56" t="s">
        <v>193</v>
      </c>
      <c r="BW175" s="56" t="s">
        <v>7</v>
      </c>
      <c r="BX175" s="56" t="s">
        <v>193</v>
      </c>
      <c r="BY175" s="56" t="s">
        <v>7</v>
      </c>
      <c r="BZ175" s="56" t="s">
        <v>193</v>
      </c>
      <c r="CA175" s="56" t="s">
        <v>7</v>
      </c>
      <c r="CB175" s="56" t="s">
        <v>193</v>
      </c>
      <c r="CC175" s="56" t="s">
        <v>7</v>
      </c>
      <c r="CD175" s="56" t="s">
        <v>193</v>
      </c>
      <c r="CE175" s="56" t="s">
        <v>7</v>
      </c>
      <c r="CF175" s="56" t="s">
        <v>193</v>
      </c>
      <c r="CG175" s="56" t="s">
        <v>7</v>
      </c>
      <c r="CH175" s="56" t="s">
        <v>193</v>
      </c>
      <c r="CI175" s="56" t="s">
        <v>7</v>
      </c>
      <c r="CJ175" s="56" t="s">
        <v>193</v>
      </c>
      <c r="CK175" s="56" t="s">
        <v>7</v>
      </c>
      <c r="CL175" s="56" t="s">
        <v>193</v>
      </c>
      <c r="CM175" s="56" t="s">
        <v>7</v>
      </c>
      <c r="CN175" s="56" t="s">
        <v>193</v>
      </c>
      <c r="CO175" s="56" t="s">
        <v>7</v>
      </c>
      <c r="CP175" s="56" t="s">
        <v>193</v>
      </c>
      <c r="CQ175" s="56" t="s">
        <v>7</v>
      </c>
      <c r="CR175" s="67" t="s">
        <v>193</v>
      </c>
      <c r="CS175" s="56" t="s">
        <v>7</v>
      </c>
      <c r="CT175" s="56" t="s">
        <v>193</v>
      </c>
      <c r="CU175" s="56" t="s">
        <v>7</v>
      </c>
      <c r="CV175" s="56" t="s">
        <v>193</v>
      </c>
      <c r="CW175" s="56" t="s">
        <v>7</v>
      </c>
      <c r="CX175" s="56" t="s">
        <v>193</v>
      </c>
      <c r="CY175" s="56" t="s">
        <v>7</v>
      </c>
    </row>
    <row r="176" spans="1:103" ht="14.25" x14ac:dyDescent="0.45">
      <c r="A176" s="55" t="s">
        <v>181</v>
      </c>
      <c r="B176" s="55" t="s">
        <v>198</v>
      </c>
      <c r="C176" s="54"/>
      <c r="D176" s="54"/>
      <c r="E176" s="51" t="s">
        <v>193</v>
      </c>
      <c r="F176" s="51" t="s">
        <v>193</v>
      </c>
      <c r="G176" s="51" t="s">
        <v>193</v>
      </c>
      <c r="H176" s="51" t="s">
        <v>193</v>
      </c>
      <c r="I176" s="51" t="s">
        <v>193</v>
      </c>
      <c r="J176" s="51" t="s">
        <v>193</v>
      </c>
      <c r="K176" s="51" t="s">
        <v>193</v>
      </c>
      <c r="L176" s="51" t="s">
        <v>193</v>
      </c>
      <c r="M176" s="51" t="s">
        <v>193</v>
      </c>
      <c r="N176" s="51" t="s">
        <v>193</v>
      </c>
      <c r="O176" s="51" t="s">
        <v>193</v>
      </c>
      <c r="P176" s="51" t="s">
        <v>193</v>
      </c>
      <c r="Q176" s="51" t="s">
        <v>193</v>
      </c>
      <c r="R176" s="51" t="s">
        <v>193</v>
      </c>
      <c r="S176" s="51" t="s">
        <v>193</v>
      </c>
      <c r="T176" s="51" t="s">
        <v>193</v>
      </c>
      <c r="U176" s="51" t="s">
        <v>193</v>
      </c>
      <c r="V176" s="51" t="s">
        <v>193</v>
      </c>
      <c r="W176" s="51" t="s">
        <v>193</v>
      </c>
      <c r="X176" s="51" t="s">
        <v>193</v>
      </c>
      <c r="Y176" s="51" t="s">
        <v>193</v>
      </c>
      <c r="Z176" s="51" t="s">
        <v>193</v>
      </c>
      <c r="AA176" s="51" t="s">
        <v>193</v>
      </c>
      <c r="AB176" s="51" t="s">
        <v>193</v>
      </c>
      <c r="AC176" s="51" t="s">
        <v>193</v>
      </c>
      <c r="AD176" s="51" t="s">
        <v>193</v>
      </c>
      <c r="AE176" s="51" t="s">
        <v>193</v>
      </c>
      <c r="AF176" s="51" t="s">
        <v>193</v>
      </c>
      <c r="AG176" s="51" t="s">
        <v>193</v>
      </c>
      <c r="AH176" s="51" t="s">
        <v>193</v>
      </c>
      <c r="AI176" s="51" t="s">
        <v>193</v>
      </c>
      <c r="AJ176" s="51" t="s">
        <v>193</v>
      </c>
      <c r="AK176" s="51" t="s">
        <v>193</v>
      </c>
      <c r="AL176" s="51" t="s">
        <v>193</v>
      </c>
      <c r="AM176" s="51" t="s">
        <v>193</v>
      </c>
      <c r="AN176" s="51" t="s">
        <v>193</v>
      </c>
      <c r="AO176" s="51" t="s">
        <v>193</v>
      </c>
      <c r="AP176" s="51" t="s">
        <v>193</v>
      </c>
      <c r="AQ176" s="51" t="s">
        <v>193</v>
      </c>
      <c r="AR176" s="51" t="s">
        <v>193</v>
      </c>
      <c r="AS176" s="51" t="s">
        <v>193</v>
      </c>
      <c r="AT176" s="51" t="s">
        <v>193</v>
      </c>
      <c r="AU176" s="51" t="s">
        <v>193</v>
      </c>
      <c r="AV176" s="51" t="s">
        <v>193</v>
      </c>
      <c r="AW176" s="51" t="s">
        <v>193</v>
      </c>
      <c r="AX176" s="51" t="s">
        <v>193</v>
      </c>
      <c r="AY176" s="51" t="s">
        <v>193</v>
      </c>
      <c r="AZ176" s="51" t="s">
        <v>193</v>
      </c>
      <c r="BA176" s="51" t="s">
        <v>193</v>
      </c>
      <c r="BB176" s="51" t="s">
        <v>193</v>
      </c>
      <c r="BC176" s="51" t="s">
        <v>193</v>
      </c>
      <c r="BD176" s="51" t="s">
        <v>193</v>
      </c>
      <c r="BE176" s="51" t="s">
        <v>193</v>
      </c>
      <c r="BF176" s="51" t="s">
        <v>193</v>
      </c>
      <c r="BG176" s="51" t="s">
        <v>193</v>
      </c>
      <c r="BH176" s="51" t="s">
        <v>193</v>
      </c>
      <c r="BI176" s="51" t="s">
        <v>193</v>
      </c>
      <c r="BJ176" s="51" t="s">
        <v>193</v>
      </c>
      <c r="BK176" s="51" t="s">
        <v>193</v>
      </c>
      <c r="BL176" s="51" t="s">
        <v>193</v>
      </c>
      <c r="BM176" s="51" t="s">
        <v>193</v>
      </c>
      <c r="BN176" s="51" t="s">
        <v>193</v>
      </c>
      <c r="BO176" s="51" t="s">
        <v>193</v>
      </c>
      <c r="BP176" s="53" t="s">
        <v>193</v>
      </c>
      <c r="BQ176" s="51" t="s">
        <v>7</v>
      </c>
      <c r="BR176" s="51" t="s">
        <v>193</v>
      </c>
      <c r="BS176" s="51" t="s">
        <v>7</v>
      </c>
      <c r="BT176" s="51" t="s">
        <v>193</v>
      </c>
      <c r="BU176" s="51" t="s">
        <v>7</v>
      </c>
      <c r="BV176" s="51" t="s">
        <v>193</v>
      </c>
      <c r="BW176" s="51" t="s">
        <v>7</v>
      </c>
      <c r="BX176" s="51" t="s">
        <v>193</v>
      </c>
      <c r="BY176" s="51" t="s">
        <v>7</v>
      </c>
      <c r="BZ176" s="51" t="s">
        <v>193</v>
      </c>
      <c r="CA176" s="51" t="s">
        <v>7</v>
      </c>
      <c r="CB176" s="51" t="s">
        <v>193</v>
      </c>
      <c r="CC176" s="51" t="s">
        <v>7</v>
      </c>
      <c r="CD176" s="51" t="s">
        <v>193</v>
      </c>
      <c r="CE176" s="51" t="s">
        <v>7</v>
      </c>
      <c r="CF176" s="51" t="s">
        <v>193</v>
      </c>
      <c r="CG176" s="51" t="s">
        <v>7</v>
      </c>
      <c r="CH176" s="51" t="s">
        <v>193</v>
      </c>
      <c r="CI176" s="51" t="s">
        <v>7</v>
      </c>
      <c r="CJ176" s="51" t="s">
        <v>193</v>
      </c>
      <c r="CK176" s="51" t="s">
        <v>7</v>
      </c>
      <c r="CL176" s="51" t="s">
        <v>193</v>
      </c>
      <c r="CM176" s="51" t="s">
        <v>7</v>
      </c>
      <c r="CN176" s="51" t="s">
        <v>193</v>
      </c>
      <c r="CO176" s="51" t="s">
        <v>7</v>
      </c>
      <c r="CP176" s="51" t="s">
        <v>193</v>
      </c>
      <c r="CQ176" s="51" t="s">
        <v>7</v>
      </c>
      <c r="CR176" s="52" t="s">
        <v>193</v>
      </c>
      <c r="CS176" s="51" t="s">
        <v>7</v>
      </c>
      <c r="CT176" s="51" t="s">
        <v>193</v>
      </c>
      <c r="CU176" s="51" t="s">
        <v>7</v>
      </c>
      <c r="CV176" s="51" t="s">
        <v>193</v>
      </c>
      <c r="CW176" s="51" t="s">
        <v>7</v>
      </c>
      <c r="CX176" s="51" t="s">
        <v>193</v>
      </c>
      <c r="CY176" s="51" t="s">
        <v>7</v>
      </c>
    </row>
    <row r="177" spans="1:103" ht="14.25" x14ac:dyDescent="0.45">
      <c r="A177" s="55" t="s">
        <v>181</v>
      </c>
      <c r="B177" s="55" t="s">
        <v>197</v>
      </c>
      <c r="C177" s="54"/>
      <c r="D177" s="54"/>
      <c r="E177" s="56" t="s">
        <v>193</v>
      </c>
      <c r="F177" s="56" t="s">
        <v>193</v>
      </c>
      <c r="G177" s="56" t="s">
        <v>193</v>
      </c>
      <c r="H177" s="56" t="s">
        <v>193</v>
      </c>
      <c r="I177" s="56" t="s">
        <v>193</v>
      </c>
      <c r="J177" s="56" t="s">
        <v>193</v>
      </c>
      <c r="K177" s="56" t="s">
        <v>193</v>
      </c>
      <c r="L177" s="56" t="s">
        <v>193</v>
      </c>
      <c r="M177" s="56" t="s">
        <v>193</v>
      </c>
      <c r="N177" s="56" t="s">
        <v>193</v>
      </c>
      <c r="O177" s="56" t="s">
        <v>193</v>
      </c>
      <c r="P177" s="56" t="s">
        <v>193</v>
      </c>
      <c r="Q177" s="56" t="s">
        <v>193</v>
      </c>
      <c r="R177" s="56" t="s">
        <v>193</v>
      </c>
      <c r="S177" s="56" t="s">
        <v>193</v>
      </c>
      <c r="T177" s="56" t="s">
        <v>193</v>
      </c>
      <c r="U177" s="56" t="s">
        <v>193</v>
      </c>
      <c r="V177" s="56" t="s">
        <v>193</v>
      </c>
      <c r="W177" s="56" t="s">
        <v>193</v>
      </c>
      <c r="X177" s="56" t="s">
        <v>193</v>
      </c>
      <c r="Y177" s="56" t="s">
        <v>193</v>
      </c>
      <c r="Z177" s="56" t="s">
        <v>193</v>
      </c>
      <c r="AA177" s="56" t="s">
        <v>193</v>
      </c>
      <c r="AB177" s="56" t="s">
        <v>193</v>
      </c>
      <c r="AC177" s="56" t="s">
        <v>193</v>
      </c>
      <c r="AD177" s="56" t="s">
        <v>193</v>
      </c>
      <c r="AE177" s="56" t="s">
        <v>193</v>
      </c>
      <c r="AF177" s="56" t="s">
        <v>193</v>
      </c>
      <c r="AG177" s="56" t="s">
        <v>193</v>
      </c>
      <c r="AH177" s="56" t="s">
        <v>193</v>
      </c>
      <c r="AI177" s="56" t="s">
        <v>193</v>
      </c>
      <c r="AJ177" s="56" t="s">
        <v>193</v>
      </c>
      <c r="AK177" s="56" t="s">
        <v>193</v>
      </c>
      <c r="AL177" s="56" t="s">
        <v>193</v>
      </c>
      <c r="AM177" s="56" t="s">
        <v>193</v>
      </c>
      <c r="AN177" s="56" t="s">
        <v>193</v>
      </c>
      <c r="AO177" s="56" t="s">
        <v>193</v>
      </c>
      <c r="AP177" s="56" t="s">
        <v>193</v>
      </c>
      <c r="AQ177" s="56" t="s">
        <v>193</v>
      </c>
      <c r="AR177" s="56" t="s">
        <v>193</v>
      </c>
      <c r="AS177" s="56" t="s">
        <v>193</v>
      </c>
      <c r="AT177" s="56" t="s">
        <v>193</v>
      </c>
      <c r="AU177" s="56" t="s">
        <v>193</v>
      </c>
      <c r="AV177" s="56" t="s">
        <v>193</v>
      </c>
      <c r="AW177" s="56" t="s">
        <v>193</v>
      </c>
      <c r="AX177" s="56" t="s">
        <v>193</v>
      </c>
      <c r="AY177" s="56" t="s">
        <v>193</v>
      </c>
      <c r="AZ177" s="56" t="s">
        <v>193</v>
      </c>
      <c r="BA177" s="56" t="s">
        <v>193</v>
      </c>
      <c r="BB177" s="56" t="s">
        <v>193</v>
      </c>
      <c r="BC177" s="56" t="s">
        <v>193</v>
      </c>
      <c r="BD177" s="56" t="s">
        <v>193</v>
      </c>
      <c r="BE177" s="56" t="s">
        <v>193</v>
      </c>
      <c r="BF177" s="56" t="s">
        <v>193</v>
      </c>
      <c r="BG177" s="56" t="s">
        <v>193</v>
      </c>
      <c r="BH177" s="56" t="s">
        <v>193</v>
      </c>
      <c r="BI177" s="56" t="s">
        <v>193</v>
      </c>
      <c r="BJ177" s="56" t="s">
        <v>193</v>
      </c>
      <c r="BK177" s="56" t="s">
        <v>193</v>
      </c>
      <c r="BL177" s="56" t="s">
        <v>193</v>
      </c>
      <c r="BM177" s="56" t="s">
        <v>193</v>
      </c>
      <c r="BN177" s="56" t="s">
        <v>193</v>
      </c>
      <c r="BO177" s="56" t="s">
        <v>193</v>
      </c>
      <c r="BP177" s="59" t="s">
        <v>193</v>
      </c>
      <c r="BQ177" s="56" t="s">
        <v>7</v>
      </c>
      <c r="BR177" s="56" t="s">
        <v>193</v>
      </c>
      <c r="BS177" s="56" t="s">
        <v>7</v>
      </c>
      <c r="BT177" s="56" t="s">
        <v>193</v>
      </c>
      <c r="BU177" s="56" t="s">
        <v>7</v>
      </c>
      <c r="BV177" s="56" t="s">
        <v>193</v>
      </c>
      <c r="BW177" s="56" t="s">
        <v>7</v>
      </c>
      <c r="BX177" s="56" t="s">
        <v>193</v>
      </c>
      <c r="BY177" s="56" t="s">
        <v>7</v>
      </c>
      <c r="BZ177" s="56" t="s">
        <v>193</v>
      </c>
      <c r="CA177" s="56" t="s">
        <v>7</v>
      </c>
      <c r="CB177" s="56" t="s">
        <v>193</v>
      </c>
      <c r="CC177" s="56" t="s">
        <v>7</v>
      </c>
      <c r="CD177" s="56" t="s">
        <v>193</v>
      </c>
      <c r="CE177" s="56" t="s">
        <v>7</v>
      </c>
      <c r="CF177" s="56" t="s">
        <v>193</v>
      </c>
      <c r="CG177" s="56" t="s">
        <v>7</v>
      </c>
      <c r="CH177" s="56" t="s">
        <v>193</v>
      </c>
      <c r="CI177" s="56" t="s">
        <v>7</v>
      </c>
      <c r="CJ177" s="56" t="s">
        <v>193</v>
      </c>
      <c r="CK177" s="56" t="s">
        <v>7</v>
      </c>
      <c r="CL177" s="56" t="s">
        <v>193</v>
      </c>
      <c r="CM177" s="56" t="s">
        <v>7</v>
      </c>
      <c r="CN177" s="56" t="s">
        <v>193</v>
      </c>
      <c r="CO177" s="56" t="s">
        <v>7</v>
      </c>
      <c r="CP177" s="56" t="s">
        <v>193</v>
      </c>
      <c r="CQ177" s="56" t="s">
        <v>7</v>
      </c>
      <c r="CR177" s="67" t="s">
        <v>193</v>
      </c>
      <c r="CS177" s="56" t="s">
        <v>7</v>
      </c>
      <c r="CT177" s="56" t="s">
        <v>193</v>
      </c>
      <c r="CU177" s="56" t="s">
        <v>7</v>
      </c>
      <c r="CV177" s="56" t="s">
        <v>193</v>
      </c>
      <c r="CW177" s="56" t="s">
        <v>7</v>
      </c>
      <c r="CX177" s="56" t="s">
        <v>193</v>
      </c>
      <c r="CY177" s="56" t="s">
        <v>7</v>
      </c>
    </row>
    <row r="178" spans="1:103" ht="14.25" x14ac:dyDescent="0.45">
      <c r="A178" s="55" t="s">
        <v>181</v>
      </c>
      <c r="B178" s="55" t="s">
        <v>196</v>
      </c>
      <c r="C178" s="54"/>
      <c r="D178" s="54"/>
      <c r="E178" s="51" t="s">
        <v>193</v>
      </c>
      <c r="F178" s="51" t="s">
        <v>193</v>
      </c>
      <c r="G178" s="51" t="s">
        <v>193</v>
      </c>
      <c r="H178" s="51" t="s">
        <v>193</v>
      </c>
      <c r="I178" s="51" t="s">
        <v>193</v>
      </c>
      <c r="J178" s="51" t="s">
        <v>193</v>
      </c>
      <c r="K178" s="51" t="s">
        <v>193</v>
      </c>
      <c r="L178" s="51" t="s">
        <v>193</v>
      </c>
      <c r="M178" s="51" t="s">
        <v>193</v>
      </c>
      <c r="N178" s="51" t="s">
        <v>193</v>
      </c>
      <c r="O178" s="51" t="s">
        <v>193</v>
      </c>
      <c r="P178" s="51" t="s">
        <v>193</v>
      </c>
      <c r="Q178" s="51" t="s">
        <v>193</v>
      </c>
      <c r="R178" s="51" t="s">
        <v>193</v>
      </c>
      <c r="S178" s="51" t="s">
        <v>193</v>
      </c>
      <c r="T178" s="51" t="s">
        <v>193</v>
      </c>
      <c r="U178" s="51" t="s">
        <v>193</v>
      </c>
      <c r="V178" s="51" t="s">
        <v>193</v>
      </c>
      <c r="W178" s="51" t="s">
        <v>193</v>
      </c>
      <c r="X178" s="51" t="s">
        <v>193</v>
      </c>
      <c r="Y178" s="51" t="s">
        <v>193</v>
      </c>
      <c r="Z178" s="51" t="s">
        <v>193</v>
      </c>
      <c r="AA178" s="51" t="s">
        <v>193</v>
      </c>
      <c r="AB178" s="51" t="s">
        <v>193</v>
      </c>
      <c r="AC178" s="51" t="s">
        <v>193</v>
      </c>
      <c r="AD178" s="51" t="s">
        <v>193</v>
      </c>
      <c r="AE178" s="51" t="s">
        <v>193</v>
      </c>
      <c r="AF178" s="51" t="s">
        <v>193</v>
      </c>
      <c r="AG178" s="51" t="s">
        <v>193</v>
      </c>
      <c r="AH178" s="51" t="s">
        <v>193</v>
      </c>
      <c r="AI178" s="51" t="s">
        <v>193</v>
      </c>
      <c r="AJ178" s="51" t="s">
        <v>193</v>
      </c>
      <c r="AK178" s="51" t="s">
        <v>193</v>
      </c>
      <c r="AL178" s="51" t="s">
        <v>193</v>
      </c>
      <c r="AM178" s="51" t="s">
        <v>193</v>
      </c>
      <c r="AN178" s="51" t="s">
        <v>193</v>
      </c>
      <c r="AO178" s="51" t="s">
        <v>193</v>
      </c>
      <c r="AP178" s="51" t="s">
        <v>193</v>
      </c>
      <c r="AQ178" s="51" t="s">
        <v>193</v>
      </c>
      <c r="AR178" s="51" t="s">
        <v>193</v>
      </c>
      <c r="AS178" s="51" t="s">
        <v>193</v>
      </c>
      <c r="AT178" s="51" t="s">
        <v>193</v>
      </c>
      <c r="AU178" s="51" t="s">
        <v>193</v>
      </c>
      <c r="AV178" s="51" t="s">
        <v>193</v>
      </c>
      <c r="AW178" s="51" t="s">
        <v>193</v>
      </c>
      <c r="AX178" s="51" t="s">
        <v>193</v>
      </c>
      <c r="AY178" s="51" t="s">
        <v>193</v>
      </c>
      <c r="AZ178" s="51" t="s">
        <v>193</v>
      </c>
      <c r="BA178" s="51" t="s">
        <v>193</v>
      </c>
      <c r="BB178" s="51" t="s">
        <v>193</v>
      </c>
      <c r="BC178" s="51" t="s">
        <v>193</v>
      </c>
      <c r="BD178" s="51" t="s">
        <v>193</v>
      </c>
      <c r="BE178" s="51" t="s">
        <v>193</v>
      </c>
      <c r="BF178" s="51" t="s">
        <v>193</v>
      </c>
      <c r="BG178" s="51" t="s">
        <v>193</v>
      </c>
      <c r="BH178" s="51" t="s">
        <v>193</v>
      </c>
      <c r="BI178" s="51" t="s">
        <v>193</v>
      </c>
      <c r="BJ178" s="51" t="s">
        <v>193</v>
      </c>
      <c r="BK178" s="51" t="s">
        <v>193</v>
      </c>
      <c r="BL178" s="51" t="s">
        <v>193</v>
      </c>
      <c r="BM178" s="51" t="s">
        <v>193</v>
      </c>
      <c r="BN178" s="51" t="s">
        <v>193</v>
      </c>
      <c r="BO178" s="51" t="s">
        <v>193</v>
      </c>
      <c r="BP178" s="53" t="s">
        <v>193</v>
      </c>
      <c r="BQ178" s="51" t="s">
        <v>7</v>
      </c>
      <c r="BR178" s="51" t="s">
        <v>193</v>
      </c>
      <c r="BS178" s="51" t="s">
        <v>7</v>
      </c>
      <c r="BT178" s="51" t="s">
        <v>193</v>
      </c>
      <c r="BU178" s="51" t="s">
        <v>7</v>
      </c>
      <c r="BV178" s="51" t="s">
        <v>193</v>
      </c>
      <c r="BW178" s="51" t="s">
        <v>7</v>
      </c>
      <c r="BX178" s="51" t="s">
        <v>193</v>
      </c>
      <c r="BY178" s="51" t="s">
        <v>7</v>
      </c>
      <c r="BZ178" s="51" t="s">
        <v>193</v>
      </c>
      <c r="CA178" s="51" t="s">
        <v>7</v>
      </c>
      <c r="CB178" s="51" t="s">
        <v>193</v>
      </c>
      <c r="CC178" s="51" t="s">
        <v>7</v>
      </c>
      <c r="CD178" s="51" t="s">
        <v>193</v>
      </c>
      <c r="CE178" s="51" t="s">
        <v>7</v>
      </c>
      <c r="CF178" s="51" t="s">
        <v>193</v>
      </c>
      <c r="CG178" s="51" t="s">
        <v>7</v>
      </c>
      <c r="CH178" s="51" t="s">
        <v>193</v>
      </c>
      <c r="CI178" s="51" t="s">
        <v>7</v>
      </c>
      <c r="CJ178" s="51" t="s">
        <v>193</v>
      </c>
      <c r="CK178" s="51" t="s">
        <v>7</v>
      </c>
      <c r="CL178" s="51" t="s">
        <v>193</v>
      </c>
      <c r="CM178" s="51" t="s">
        <v>7</v>
      </c>
      <c r="CN178" s="51" t="s">
        <v>193</v>
      </c>
      <c r="CO178" s="51" t="s">
        <v>7</v>
      </c>
      <c r="CP178" s="51" t="s">
        <v>193</v>
      </c>
      <c r="CQ178" s="51" t="s">
        <v>7</v>
      </c>
      <c r="CR178" s="52" t="s">
        <v>193</v>
      </c>
      <c r="CS178" s="51" t="s">
        <v>7</v>
      </c>
      <c r="CT178" s="51" t="s">
        <v>193</v>
      </c>
      <c r="CU178" s="51" t="s">
        <v>7</v>
      </c>
      <c r="CV178" s="51" t="s">
        <v>193</v>
      </c>
      <c r="CW178" s="51" t="s">
        <v>7</v>
      </c>
      <c r="CX178" s="51" t="s">
        <v>193</v>
      </c>
      <c r="CY178" s="51" t="s">
        <v>7</v>
      </c>
    </row>
    <row r="179" spans="1:103" ht="14.25" x14ac:dyDescent="0.45">
      <c r="A179" s="55" t="s">
        <v>181</v>
      </c>
      <c r="B179" s="55" t="s">
        <v>195</v>
      </c>
      <c r="C179" s="54"/>
      <c r="D179" s="54"/>
      <c r="E179" s="56" t="s">
        <v>193</v>
      </c>
      <c r="F179" s="56" t="s">
        <v>193</v>
      </c>
      <c r="G179" s="56" t="s">
        <v>193</v>
      </c>
      <c r="H179" s="56" t="s">
        <v>193</v>
      </c>
      <c r="I179" s="56" t="s">
        <v>193</v>
      </c>
      <c r="J179" s="56" t="s">
        <v>193</v>
      </c>
      <c r="K179" s="56" t="s">
        <v>193</v>
      </c>
      <c r="L179" s="56" t="s">
        <v>193</v>
      </c>
      <c r="M179" s="56" t="s">
        <v>193</v>
      </c>
      <c r="N179" s="56" t="s">
        <v>193</v>
      </c>
      <c r="O179" s="56" t="s">
        <v>193</v>
      </c>
      <c r="P179" s="56" t="s">
        <v>193</v>
      </c>
      <c r="Q179" s="56" t="s">
        <v>193</v>
      </c>
      <c r="R179" s="56" t="s">
        <v>193</v>
      </c>
      <c r="S179" s="56" t="s">
        <v>193</v>
      </c>
      <c r="T179" s="56" t="s">
        <v>193</v>
      </c>
      <c r="U179" s="56" t="s">
        <v>193</v>
      </c>
      <c r="V179" s="56" t="s">
        <v>193</v>
      </c>
      <c r="W179" s="56" t="s">
        <v>193</v>
      </c>
      <c r="X179" s="56" t="s">
        <v>193</v>
      </c>
      <c r="Y179" s="56" t="s">
        <v>193</v>
      </c>
      <c r="Z179" s="56" t="s">
        <v>193</v>
      </c>
      <c r="AA179" s="56" t="s">
        <v>193</v>
      </c>
      <c r="AB179" s="56" t="s">
        <v>193</v>
      </c>
      <c r="AC179" s="56" t="s">
        <v>193</v>
      </c>
      <c r="AD179" s="56" t="s">
        <v>193</v>
      </c>
      <c r="AE179" s="56" t="s">
        <v>193</v>
      </c>
      <c r="AF179" s="56" t="s">
        <v>193</v>
      </c>
      <c r="AG179" s="56" t="s">
        <v>193</v>
      </c>
      <c r="AH179" s="56" t="s">
        <v>193</v>
      </c>
      <c r="AI179" s="56" t="s">
        <v>193</v>
      </c>
      <c r="AJ179" s="56" t="s">
        <v>193</v>
      </c>
      <c r="AK179" s="56" t="s">
        <v>193</v>
      </c>
      <c r="AL179" s="56" t="s">
        <v>193</v>
      </c>
      <c r="AM179" s="56" t="s">
        <v>193</v>
      </c>
      <c r="AN179" s="56" t="s">
        <v>193</v>
      </c>
      <c r="AO179" s="56" t="s">
        <v>193</v>
      </c>
      <c r="AP179" s="56" t="s">
        <v>193</v>
      </c>
      <c r="AQ179" s="56" t="s">
        <v>193</v>
      </c>
      <c r="AR179" s="56" t="s">
        <v>193</v>
      </c>
      <c r="AS179" s="56" t="s">
        <v>193</v>
      </c>
      <c r="AT179" s="56" t="s">
        <v>193</v>
      </c>
      <c r="AU179" s="56" t="s">
        <v>193</v>
      </c>
      <c r="AV179" s="56" t="s">
        <v>193</v>
      </c>
      <c r="AW179" s="56" t="s">
        <v>193</v>
      </c>
      <c r="AX179" s="56" t="s">
        <v>193</v>
      </c>
      <c r="AY179" s="56" t="s">
        <v>193</v>
      </c>
      <c r="AZ179" s="56" t="s">
        <v>193</v>
      </c>
      <c r="BA179" s="56" t="s">
        <v>193</v>
      </c>
      <c r="BB179" s="56" t="s">
        <v>193</v>
      </c>
      <c r="BC179" s="56" t="s">
        <v>193</v>
      </c>
      <c r="BD179" s="56" t="s">
        <v>193</v>
      </c>
      <c r="BE179" s="56" t="s">
        <v>193</v>
      </c>
      <c r="BF179" s="56" t="s">
        <v>193</v>
      </c>
      <c r="BG179" s="56" t="s">
        <v>193</v>
      </c>
      <c r="BH179" s="56" t="s">
        <v>193</v>
      </c>
      <c r="BI179" s="56" t="s">
        <v>193</v>
      </c>
      <c r="BJ179" s="56" t="s">
        <v>193</v>
      </c>
      <c r="BK179" s="56" t="s">
        <v>193</v>
      </c>
      <c r="BL179" s="56" t="s">
        <v>193</v>
      </c>
      <c r="BM179" s="56" t="s">
        <v>193</v>
      </c>
      <c r="BN179" s="56" t="s">
        <v>193</v>
      </c>
      <c r="BO179" s="56" t="s">
        <v>193</v>
      </c>
      <c r="BP179" s="59" t="s">
        <v>193</v>
      </c>
      <c r="BQ179" s="56" t="s">
        <v>7</v>
      </c>
      <c r="BR179" s="56" t="s">
        <v>193</v>
      </c>
      <c r="BS179" s="56" t="s">
        <v>7</v>
      </c>
      <c r="BT179" s="56" t="s">
        <v>193</v>
      </c>
      <c r="BU179" s="56" t="s">
        <v>7</v>
      </c>
      <c r="BV179" s="56" t="s">
        <v>193</v>
      </c>
      <c r="BW179" s="56" t="s">
        <v>7</v>
      </c>
      <c r="BX179" s="56" t="s">
        <v>193</v>
      </c>
      <c r="BY179" s="56" t="s">
        <v>7</v>
      </c>
      <c r="BZ179" s="56" t="s">
        <v>193</v>
      </c>
      <c r="CA179" s="56" t="s">
        <v>7</v>
      </c>
      <c r="CB179" s="56" t="s">
        <v>193</v>
      </c>
      <c r="CC179" s="56" t="s">
        <v>7</v>
      </c>
      <c r="CD179" s="56" t="s">
        <v>193</v>
      </c>
      <c r="CE179" s="56" t="s">
        <v>7</v>
      </c>
      <c r="CF179" s="56" t="s">
        <v>193</v>
      </c>
      <c r="CG179" s="56" t="s">
        <v>7</v>
      </c>
      <c r="CH179" s="56" t="s">
        <v>193</v>
      </c>
      <c r="CI179" s="56" t="s">
        <v>7</v>
      </c>
      <c r="CJ179" s="56" t="s">
        <v>193</v>
      </c>
      <c r="CK179" s="56" t="s">
        <v>7</v>
      </c>
      <c r="CL179" s="56" t="s">
        <v>193</v>
      </c>
      <c r="CM179" s="56" t="s">
        <v>7</v>
      </c>
      <c r="CN179" s="56" t="s">
        <v>193</v>
      </c>
      <c r="CO179" s="56" t="s">
        <v>7</v>
      </c>
      <c r="CP179" s="56" t="s">
        <v>193</v>
      </c>
      <c r="CQ179" s="56" t="s">
        <v>7</v>
      </c>
      <c r="CR179" s="67" t="s">
        <v>193</v>
      </c>
      <c r="CS179" s="56" t="s">
        <v>7</v>
      </c>
      <c r="CT179" s="56" t="s">
        <v>193</v>
      </c>
      <c r="CU179" s="56" t="s">
        <v>7</v>
      </c>
      <c r="CV179" s="56" t="s">
        <v>193</v>
      </c>
      <c r="CW179" s="56" t="s">
        <v>7</v>
      </c>
      <c r="CX179" s="56" t="s">
        <v>193</v>
      </c>
      <c r="CY179" s="56" t="s">
        <v>7</v>
      </c>
    </row>
    <row r="180" spans="1:103" ht="14.25" x14ac:dyDescent="0.45">
      <c r="A180" s="55" t="s">
        <v>180</v>
      </c>
      <c r="B180" s="55" t="s">
        <v>274</v>
      </c>
      <c r="C180" s="54" t="str">
        <f>'Correspondance tables'!K3</f>
        <v>ISIC 1</v>
      </c>
      <c r="D180" s="54" t="str">
        <f>VLOOKUP(C180, 'Correspondance tables'!$O$3:$P$73, 2, FALSE)</f>
        <v>ISIC 01T03</v>
      </c>
      <c r="E180" s="60">
        <v>54190.17</v>
      </c>
      <c r="F180" s="60">
        <v>527.4</v>
      </c>
      <c r="G180" s="60">
        <v>53.42</v>
      </c>
      <c r="H180" s="60">
        <v>10.8</v>
      </c>
      <c r="I180" s="60">
        <v>191254.28</v>
      </c>
      <c r="J180" s="60">
        <v>1443.91</v>
      </c>
      <c r="K180" s="60">
        <v>33.19</v>
      </c>
      <c r="L180" s="60">
        <v>33.76</v>
      </c>
      <c r="M180" s="60">
        <v>2.2799999999999998</v>
      </c>
      <c r="N180" s="60">
        <v>9.14</v>
      </c>
      <c r="O180" s="60">
        <v>1017.13</v>
      </c>
      <c r="P180" s="60">
        <v>331.67</v>
      </c>
      <c r="Q180" s="60">
        <v>1103.56</v>
      </c>
      <c r="R180" s="60">
        <v>6.32</v>
      </c>
      <c r="S180" s="60">
        <v>2.0699999999999998</v>
      </c>
      <c r="T180" s="60">
        <v>13.09</v>
      </c>
      <c r="U180" s="60">
        <v>101.55</v>
      </c>
      <c r="V180" s="60">
        <v>3.05</v>
      </c>
      <c r="W180" s="60">
        <v>14.03</v>
      </c>
      <c r="X180" s="60">
        <v>11.65</v>
      </c>
      <c r="Y180" s="60">
        <v>0.5</v>
      </c>
      <c r="Z180" s="60">
        <v>86.06</v>
      </c>
      <c r="AA180" s="60">
        <v>2.78</v>
      </c>
      <c r="AB180" s="60">
        <v>461.68</v>
      </c>
      <c r="AC180" s="60">
        <v>14.44</v>
      </c>
      <c r="AD180" s="60">
        <v>31.52</v>
      </c>
      <c r="AE180" s="60">
        <v>252.69</v>
      </c>
      <c r="AF180" s="60">
        <v>8.5299999999999994</v>
      </c>
      <c r="AG180" s="60">
        <v>3106.6</v>
      </c>
      <c r="AH180" s="60">
        <v>1858.38</v>
      </c>
      <c r="AI180" s="60">
        <v>42.85</v>
      </c>
      <c r="AJ180" s="60">
        <v>44.71</v>
      </c>
      <c r="AK180" s="60">
        <v>3.56</v>
      </c>
      <c r="AL180" s="60">
        <v>27.9</v>
      </c>
      <c r="AM180" s="60">
        <v>0.13</v>
      </c>
      <c r="AN180" s="60">
        <v>7451.72</v>
      </c>
      <c r="AO180" s="60">
        <v>0.13</v>
      </c>
      <c r="AP180" s="60">
        <v>18.11</v>
      </c>
      <c r="AQ180" s="60">
        <v>3.06</v>
      </c>
      <c r="AR180" s="60">
        <v>1.84</v>
      </c>
      <c r="AS180" s="60">
        <v>2.38</v>
      </c>
      <c r="AT180" s="60">
        <v>11.7</v>
      </c>
      <c r="AU180" s="60">
        <v>4.5599999999999996</v>
      </c>
      <c r="AV180" s="60">
        <v>50.8</v>
      </c>
      <c r="AW180" s="60">
        <v>27.3</v>
      </c>
      <c r="AX180" s="60">
        <v>82.46</v>
      </c>
      <c r="AY180" s="60">
        <v>53.6</v>
      </c>
      <c r="AZ180" s="60">
        <v>3.79</v>
      </c>
      <c r="BA180" s="60">
        <v>20.67</v>
      </c>
      <c r="BB180" s="60">
        <v>4.87</v>
      </c>
      <c r="BC180" s="60">
        <v>3.27</v>
      </c>
      <c r="BD180" s="60">
        <v>2.19</v>
      </c>
      <c r="BE180" s="60">
        <v>1420.94</v>
      </c>
      <c r="BF180" s="60">
        <v>680.22</v>
      </c>
      <c r="BG180" s="60">
        <v>139.55000000000001</v>
      </c>
      <c r="BH180" s="60">
        <v>523.51</v>
      </c>
      <c r="BI180" s="60">
        <v>502.03</v>
      </c>
      <c r="BJ180" s="60">
        <v>146.62</v>
      </c>
      <c r="BK180" s="60">
        <v>203.75</v>
      </c>
      <c r="BL180" s="60">
        <v>56.62</v>
      </c>
      <c r="BM180" s="60">
        <v>3.48</v>
      </c>
      <c r="BN180" s="60">
        <v>92.69</v>
      </c>
      <c r="BO180" s="51">
        <v>0</v>
      </c>
      <c r="BP180" s="53">
        <v>0</v>
      </c>
      <c r="BQ180" s="51" t="s">
        <v>7</v>
      </c>
      <c r="BR180" s="60">
        <v>267616.67</v>
      </c>
      <c r="BS180" s="51" t="s">
        <v>7</v>
      </c>
      <c r="BT180" s="60">
        <v>94110.52</v>
      </c>
      <c r="BU180" s="51" t="s">
        <v>7</v>
      </c>
      <c r="BV180" s="60">
        <v>-17.32</v>
      </c>
      <c r="BW180" s="51" t="s">
        <v>7</v>
      </c>
      <c r="BX180" s="60">
        <v>827.45</v>
      </c>
      <c r="BY180" s="51" t="s">
        <v>7</v>
      </c>
      <c r="BZ180" s="60">
        <v>94920.65</v>
      </c>
      <c r="CA180" s="51" t="s">
        <v>7</v>
      </c>
      <c r="CB180" s="60">
        <v>7506.94</v>
      </c>
      <c r="CC180" s="51" t="s">
        <v>7</v>
      </c>
      <c r="CD180" s="51">
        <v>0</v>
      </c>
      <c r="CE180" s="51" t="s">
        <v>7</v>
      </c>
      <c r="CF180" s="60">
        <v>6565.59</v>
      </c>
      <c r="CG180" s="51" t="s">
        <v>7</v>
      </c>
      <c r="CH180" s="60">
        <v>6565.59</v>
      </c>
      <c r="CI180" s="51" t="s">
        <v>7</v>
      </c>
      <c r="CJ180" s="60">
        <v>14072.54</v>
      </c>
      <c r="CK180" s="51" t="s">
        <v>7</v>
      </c>
      <c r="CL180" s="51">
        <v>0</v>
      </c>
      <c r="CM180" s="51" t="s">
        <v>7</v>
      </c>
      <c r="CN180" s="51">
        <v>0</v>
      </c>
      <c r="CO180" s="51" t="s">
        <v>7</v>
      </c>
      <c r="CP180" s="51">
        <v>0</v>
      </c>
      <c r="CQ180" s="51" t="s">
        <v>7</v>
      </c>
      <c r="CR180" s="61">
        <v>22974.86</v>
      </c>
      <c r="CS180" s="51" t="s">
        <v>7</v>
      </c>
      <c r="CT180" s="60">
        <v>22974.86</v>
      </c>
      <c r="CU180" s="51" t="s">
        <v>7</v>
      </c>
      <c r="CV180" s="60">
        <v>131968.04</v>
      </c>
      <c r="CW180" s="51" t="s">
        <v>7</v>
      </c>
      <c r="CX180" s="60">
        <v>399584.72</v>
      </c>
      <c r="CY180" s="51" t="s">
        <v>7</v>
      </c>
    </row>
    <row r="181" spans="1:103" ht="14.25" x14ac:dyDescent="0.45">
      <c r="A181" s="55" t="s">
        <v>180</v>
      </c>
      <c r="B181" s="55" t="s">
        <v>273</v>
      </c>
      <c r="C181" s="54" t="str">
        <f>'Correspondance tables'!K4</f>
        <v>ISIC 2</v>
      </c>
      <c r="D181" s="54" t="str">
        <f>VLOOKUP(C181, 'Correspondance tables'!$O$3:$P$73, 2, FALSE)</f>
        <v>ISIC 01T03</v>
      </c>
      <c r="E181" s="57">
        <v>617.89</v>
      </c>
      <c r="F181" s="57">
        <v>11378.04</v>
      </c>
      <c r="G181" s="57">
        <v>11.38</v>
      </c>
      <c r="H181" s="57">
        <v>57.77</v>
      </c>
      <c r="I181" s="57">
        <v>351.91</v>
      </c>
      <c r="J181" s="57">
        <v>7.23</v>
      </c>
      <c r="K181" s="57">
        <v>14392.59</v>
      </c>
      <c r="L181" s="57">
        <v>5203.3999999999996</v>
      </c>
      <c r="M181" s="57">
        <v>20.11</v>
      </c>
      <c r="N181" s="57">
        <v>2.25</v>
      </c>
      <c r="O181" s="57">
        <v>95.32</v>
      </c>
      <c r="P181" s="57">
        <v>16.61</v>
      </c>
      <c r="Q181" s="57">
        <v>101.14</v>
      </c>
      <c r="R181" s="57">
        <v>18.68</v>
      </c>
      <c r="S181" s="57">
        <v>20.59</v>
      </c>
      <c r="T181" s="57">
        <v>14.87</v>
      </c>
      <c r="U181" s="57">
        <v>0.2</v>
      </c>
      <c r="V181" s="57">
        <v>3.4</v>
      </c>
      <c r="W181" s="57">
        <v>5.85</v>
      </c>
      <c r="X181" s="57">
        <v>5.09</v>
      </c>
      <c r="Y181" s="57">
        <v>6.38</v>
      </c>
      <c r="Z181" s="57">
        <v>271.38</v>
      </c>
      <c r="AA181" s="57">
        <v>1.47</v>
      </c>
      <c r="AB181" s="57">
        <v>1118.0899999999999</v>
      </c>
      <c r="AC181" s="57">
        <v>3.43</v>
      </c>
      <c r="AD181" s="57">
        <v>3.32</v>
      </c>
      <c r="AE181" s="57">
        <v>408.62</v>
      </c>
      <c r="AF181" s="57">
        <v>11.13</v>
      </c>
      <c r="AG181" s="57">
        <v>190.27</v>
      </c>
      <c r="AH181" s="57">
        <v>37.76</v>
      </c>
      <c r="AI181" s="57">
        <v>33.18</v>
      </c>
      <c r="AJ181" s="57">
        <v>0.24</v>
      </c>
      <c r="AK181" s="57">
        <v>0.05</v>
      </c>
      <c r="AL181" s="57">
        <v>9.5299999999999994</v>
      </c>
      <c r="AM181" s="57">
        <v>0.16</v>
      </c>
      <c r="AN181" s="57">
        <v>37.11</v>
      </c>
      <c r="AO181" s="57">
        <v>0.7</v>
      </c>
      <c r="AP181" s="57">
        <v>5.3</v>
      </c>
      <c r="AQ181" s="57">
        <v>0.09</v>
      </c>
      <c r="AR181" s="57">
        <v>1.41</v>
      </c>
      <c r="AS181" s="57">
        <v>1.44</v>
      </c>
      <c r="AT181" s="57">
        <v>0.02</v>
      </c>
      <c r="AU181" s="57">
        <v>3.17</v>
      </c>
      <c r="AV181" s="57">
        <v>44.99</v>
      </c>
      <c r="AW181" s="57">
        <v>8.35</v>
      </c>
      <c r="AX181" s="57">
        <v>17.260000000000002</v>
      </c>
      <c r="AY181" s="57">
        <v>4.2699999999999996</v>
      </c>
      <c r="AZ181" s="57">
        <v>3.45</v>
      </c>
      <c r="BA181" s="57">
        <v>3.44</v>
      </c>
      <c r="BB181" s="57">
        <v>1.19</v>
      </c>
      <c r="BC181" s="57">
        <v>1.07</v>
      </c>
      <c r="BD181" s="57">
        <v>0.04</v>
      </c>
      <c r="BE181" s="57">
        <v>236.33</v>
      </c>
      <c r="BF181" s="57">
        <v>153.13999999999999</v>
      </c>
      <c r="BG181" s="57">
        <v>13.96</v>
      </c>
      <c r="BH181" s="57">
        <v>12.15</v>
      </c>
      <c r="BI181" s="57">
        <v>3.86</v>
      </c>
      <c r="BJ181" s="57">
        <v>13.01</v>
      </c>
      <c r="BK181" s="57">
        <v>37.14</v>
      </c>
      <c r="BL181" s="57">
        <v>8.57</v>
      </c>
      <c r="BM181" s="57">
        <v>4.07</v>
      </c>
      <c r="BN181" s="57">
        <v>15.33</v>
      </c>
      <c r="BO181" s="56">
        <v>0</v>
      </c>
      <c r="BP181" s="59">
        <v>0</v>
      </c>
      <c r="BQ181" s="56" t="s">
        <v>7</v>
      </c>
      <c r="BR181" s="57">
        <v>35050.199999999997</v>
      </c>
      <c r="BS181" s="56" t="s">
        <v>7</v>
      </c>
      <c r="BT181" s="57">
        <v>6224.33</v>
      </c>
      <c r="BU181" s="56" t="s">
        <v>7</v>
      </c>
      <c r="BV181" s="57">
        <v>-83.78</v>
      </c>
      <c r="BW181" s="56" t="s">
        <v>7</v>
      </c>
      <c r="BX181" s="57">
        <v>871.57</v>
      </c>
      <c r="BY181" s="56" t="s">
        <v>7</v>
      </c>
      <c r="BZ181" s="57">
        <v>7012.12</v>
      </c>
      <c r="CA181" s="56" t="s">
        <v>7</v>
      </c>
      <c r="CB181" s="57">
        <v>497.69</v>
      </c>
      <c r="CC181" s="56" t="s">
        <v>7</v>
      </c>
      <c r="CD181" s="56">
        <v>0</v>
      </c>
      <c r="CE181" s="56" t="s">
        <v>7</v>
      </c>
      <c r="CF181" s="57">
        <v>5331.71</v>
      </c>
      <c r="CG181" s="56" t="s">
        <v>7</v>
      </c>
      <c r="CH181" s="57">
        <v>5331.71</v>
      </c>
      <c r="CI181" s="56" t="s">
        <v>7</v>
      </c>
      <c r="CJ181" s="57">
        <v>5829.4</v>
      </c>
      <c r="CK181" s="56" t="s">
        <v>7</v>
      </c>
      <c r="CL181" s="56">
        <v>0</v>
      </c>
      <c r="CM181" s="56" t="s">
        <v>7</v>
      </c>
      <c r="CN181" s="56">
        <v>0</v>
      </c>
      <c r="CO181" s="56" t="s">
        <v>7</v>
      </c>
      <c r="CP181" s="56">
        <v>0</v>
      </c>
      <c r="CQ181" s="56" t="s">
        <v>7</v>
      </c>
      <c r="CR181" s="58">
        <v>601.98</v>
      </c>
      <c r="CS181" s="56" t="s">
        <v>7</v>
      </c>
      <c r="CT181" s="57">
        <v>601.98</v>
      </c>
      <c r="CU181" s="56" t="s">
        <v>7</v>
      </c>
      <c r="CV181" s="57">
        <v>13443.5</v>
      </c>
      <c r="CW181" s="56" t="s">
        <v>7</v>
      </c>
      <c r="CX181" s="57">
        <v>48493.7</v>
      </c>
      <c r="CY181" s="56" t="s">
        <v>7</v>
      </c>
    </row>
    <row r="182" spans="1:103" ht="14.25" x14ac:dyDescent="0.45">
      <c r="A182" s="55" t="s">
        <v>180</v>
      </c>
      <c r="B182" s="55" t="s">
        <v>272</v>
      </c>
      <c r="C182" s="54" t="str">
        <f>'Correspondance tables'!K5</f>
        <v>ISIC 3</v>
      </c>
      <c r="D182" s="54" t="str">
        <f>VLOOKUP(C182, 'Correspondance tables'!$O$3:$P$73, 2, FALSE)</f>
        <v>ISIC 01T03</v>
      </c>
      <c r="E182" s="60">
        <v>5.7</v>
      </c>
      <c r="F182" s="60">
        <v>3.7</v>
      </c>
      <c r="G182" s="60">
        <v>664.41</v>
      </c>
      <c r="H182" s="60">
        <v>6.32</v>
      </c>
      <c r="I182" s="60">
        <v>4180.6000000000004</v>
      </c>
      <c r="J182" s="60">
        <v>5.62</v>
      </c>
      <c r="K182" s="60">
        <v>0.1</v>
      </c>
      <c r="L182" s="51">
        <v>0</v>
      </c>
      <c r="M182" s="51">
        <v>0</v>
      </c>
      <c r="N182" s="51">
        <v>0</v>
      </c>
      <c r="O182" s="60">
        <v>22.49</v>
      </c>
      <c r="P182" s="60">
        <v>4.6399999999999997</v>
      </c>
      <c r="Q182" s="51">
        <v>0</v>
      </c>
      <c r="R182" s="60">
        <v>0.1</v>
      </c>
      <c r="S182" s="51">
        <v>0</v>
      </c>
      <c r="T182" s="60">
        <v>0.43</v>
      </c>
      <c r="U182" s="60">
        <v>0.02</v>
      </c>
      <c r="V182" s="51">
        <v>0</v>
      </c>
      <c r="W182" s="60">
        <v>0.02</v>
      </c>
      <c r="X182" s="60">
        <v>0.03</v>
      </c>
      <c r="Y182" s="60">
        <v>0.01</v>
      </c>
      <c r="Z182" s="60">
        <v>19.55</v>
      </c>
      <c r="AA182" s="51">
        <v>0</v>
      </c>
      <c r="AB182" s="60">
        <v>12.33</v>
      </c>
      <c r="AC182" s="60">
        <v>0.03</v>
      </c>
      <c r="AD182" s="60">
        <v>1.79</v>
      </c>
      <c r="AE182" s="60">
        <v>70.569999999999993</v>
      </c>
      <c r="AF182" s="60">
        <v>0.28999999999999998</v>
      </c>
      <c r="AG182" s="60">
        <v>31.53</v>
      </c>
      <c r="AH182" s="60">
        <v>8.65</v>
      </c>
      <c r="AI182" s="60">
        <v>0.97</v>
      </c>
      <c r="AJ182" s="60">
        <v>84.84</v>
      </c>
      <c r="AK182" s="60">
        <v>0.18</v>
      </c>
      <c r="AL182" s="60">
        <v>4.6399999999999997</v>
      </c>
      <c r="AM182" s="60">
        <v>0.03</v>
      </c>
      <c r="AN182" s="60">
        <v>2069.69</v>
      </c>
      <c r="AO182" s="60">
        <v>0.15</v>
      </c>
      <c r="AP182" s="60">
        <v>3.63</v>
      </c>
      <c r="AQ182" s="60">
        <v>0.9</v>
      </c>
      <c r="AR182" s="60">
        <v>1.06</v>
      </c>
      <c r="AS182" s="60">
        <v>0.49</v>
      </c>
      <c r="AT182" s="60">
        <v>0.47</v>
      </c>
      <c r="AU182" s="60">
        <v>0.23</v>
      </c>
      <c r="AV182" s="60">
        <v>18.37</v>
      </c>
      <c r="AW182" s="60">
        <v>0.66</v>
      </c>
      <c r="AX182" s="60">
        <v>0.65</v>
      </c>
      <c r="AY182" s="60">
        <v>0.54</v>
      </c>
      <c r="AZ182" s="60">
        <v>0.56999999999999995</v>
      </c>
      <c r="BA182" s="60">
        <v>4.5</v>
      </c>
      <c r="BB182" s="60">
        <v>0.97</v>
      </c>
      <c r="BC182" s="60">
        <v>0.06</v>
      </c>
      <c r="BD182" s="60">
        <v>0.25</v>
      </c>
      <c r="BE182" s="60">
        <v>3.78</v>
      </c>
      <c r="BF182" s="60">
        <v>15.72</v>
      </c>
      <c r="BG182" s="60">
        <v>15.86</v>
      </c>
      <c r="BH182" s="60">
        <v>25.79</v>
      </c>
      <c r="BI182" s="60">
        <v>24.82</v>
      </c>
      <c r="BJ182" s="60">
        <v>2.99</v>
      </c>
      <c r="BK182" s="60">
        <v>5.44</v>
      </c>
      <c r="BL182" s="60">
        <v>16.579999999999998</v>
      </c>
      <c r="BM182" s="51">
        <v>0</v>
      </c>
      <c r="BN182" s="51">
        <v>2</v>
      </c>
      <c r="BO182" s="51">
        <v>0</v>
      </c>
      <c r="BP182" s="53">
        <v>0</v>
      </c>
      <c r="BQ182" s="51" t="s">
        <v>7</v>
      </c>
      <c r="BR182" s="60">
        <v>7345.75</v>
      </c>
      <c r="BS182" s="51" t="s">
        <v>7</v>
      </c>
      <c r="BT182" s="60">
        <v>5154.71</v>
      </c>
      <c r="BU182" s="51" t="s">
        <v>7</v>
      </c>
      <c r="BV182" s="60">
        <v>1.1100000000000001</v>
      </c>
      <c r="BW182" s="51" t="s">
        <v>7</v>
      </c>
      <c r="BX182" s="60">
        <v>11.37</v>
      </c>
      <c r="BY182" s="51" t="s">
        <v>7</v>
      </c>
      <c r="BZ182" s="60">
        <v>5167.1899999999996</v>
      </c>
      <c r="CA182" s="51" t="s">
        <v>7</v>
      </c>
      <c r="CB182" s="60">
        <v>19.649999999999999</v>
      </c>
      <c r="CC182" s="51" t="s">
        <v>7</v>
      </c>
      <c r="CD182" s="51">
        <v>0</v>
      </c>
      <c r="CE182" s="51" t="s">
        <v>7</v>
      </c>
      <c r="CF182" s="60">
        <v>-104.6</v>
      </c>
      <c r="CG182" s="51" t="s">
        <v>7</v>
      </c>
      <c r="CH182" s="60">
        <v>-104.6</v>
      </c>
      <c r="CI182" s="51" t="s">
        <v>7</v>
      </c>
      <c r="CJ182" s="60">
        <v>-84.95</v>
      </c>
      <c r="CK182" s="51" t="s">
        <v>7</v>
      </c>
      <c r="CL182" s="51">
        <v>0</v>
      </c>
      <c r="CM182" s="51" t="s">
        <v>7</v>
      </c>
      <c r="CN182" s="51">
        <v>0</v>
      </c>
      <c r="CO182" s="51" t="s">
        <v>7</v>
      </c>
      <c r="CP182" s="51">
        <v>0</v>
      </c>
      <c r="CQ182" s="51" t="s">
        <v>7</v>
      </c>
      <c r="CR182" s="61">
        <v>1623.58</v>
      </c>
      <c r="CS182" s="51" t="s">
        <v>7</v>
      </c>
      <c r="CT182" s="60">
        <v>1623.58</v>
      </c>
      <c r="CU182" s="51" t="s">
        <v>7</v>
      </c>
      <c r="CV182" s="60">
        <v>6705.82</v>
      </c>
      <c r="CW182" s="51" t="s">
        <v>7</v>
      </c>
      <c r="CX182" s="60">
        <v>14051.57</v>
      </c>
      <c r="CY182" s="51" t="s">
        <v>7</v>
      </c>
    </row>
    <row r="183" spans="1:103" ht="14.25" x14ac:dyDescent="0.45">
      <c r="A183" s="55" t="s">
        <v>180</v>
      </c>
      <c r="B183" s="55" t="s">
        <v>134</v>
      </c>
      <c r="C183" s="54" t="str">
        <f>'Correspondance tables'!K6</f>
        <v>ISIC 05-09</v>
      </c>
      <c r="D183" s="54" t="str">
        <f>VLOOKUP(C183, 'Correspondance tables'!$O$3:$P$73, 2, FALSE)</f>
        <v>ISIC 05T09</v>
      </c>
      <c r="E183" s="57">
        <v>867.17</v>
      </c>
      <c r="F183" s="57">
        <v>26.53</v>
      </c>
      <c r="G183" s="57">
        <v>52.73</v>
      </c>
      <c r="H183" s="57">
        <v>12688.47</v>
      </c>
      <c r="I183" s="57">
        <v>1407.61</v>
      </c>
      <c r="J183" s="57">
        <v>94.46</v>
      </c>
      <c r="K183" s="57">
        <v>29.82</v>
      </c>
      <c r="L183" s="57">
        <v>575.58000000000004</v>
      </c>
      <c r="M183" s="56">
        <v>34</v>
      </c>
      <c r="N183" s="57">
        <v>30217.8</v>
      </c>
      <c r="O183" s="57">
        <v>3668.8</v>
      </c>
      <c r="P183" s="57">
        <v>110.55</v>
      </c>
      <c r="Q183" s="57">
        <v>200.6</v>
      </c>
      <c r="R183" s="57">
        <v>8464.81</v>
      </c>
      <c r="S183" s="57">
        <v>5702.66</v>
      </c>
      <c r="T183" s="57">
        <v>754.85</v>
      </c>
      <c r="U183" s="57">
        <v>34.64</v>
      </c>
      <c r="V183" s="57">
        <v>164.25</v>
      </c>
      <c r="W183" s="57">
        <v>238.77</v>
      </c>
      <c r="X183" s="57">
        <v>238.25</v>
      </c>
      <c r="Y183" s="57">
        <v>80.08</v>
      </c>
      <c r="Z183" s="57">
        <v>308.17</v>
      </c>
      <c r="AA183" s="57">
        <v>89.2</v>
      </c>
      <c r="AB183" s="57">
        <v>19186.189999999999</v>
      </c>
      <c r="AC183" s="57">
        <v>113.79</v>
      </c>
      <c r="AD183" s="57">
        <v>271.19</v>
      </c>
      <c r="AE183" s="57">
        <v>10722.66</v>
      </c>
      <c r="AF183" s="57">
        <v>48.8</v>
      </c>
      <c r="AG183" s="57">
        <v>485.76</v>
      </c>
      <c r="AH183" s="57">
        <v>121.19</v>
      </c>
      <c r="AI183" s="57">
        <v>376.65</v>
      </c>
      <c r="AJ183" s="57">
        <v>5.72</v>
      </c>
      <c r="AK183" s="57">
        <v>6.7</v>
      </c>
      <c r="AL183" s="57">
        <v>333.63</v>
      </c>
      <c r="AM183" s="57">
        <v>10.87</v>
      </c>
      <c r="AN183" s="57">
        <v>360.33</v>
      </c>
      <c r="AO183" s="57">
        <v>3.74</v>
      </c>
      <c r="AP183" s="57">
        <v>9.9</v>
      </c>
      <c r="AQ183" s="57">
        <v>13.97</v>
      </c>
      <c r="AR183" s="57">
        <v>21.62</v>
      </c>
      <c r="AS183" s="57">
        <v>46.05</v>
      </c>
      <c r="AT183" s="57">
        <v>12.02</v>
      </c>
      <c r="AU183" s="57">
        <v>12.35</v>
      </c>
      <c r="AV183" s="57">
        <v>455.58</v>
      </c>
      <c r="AW183" s="57">
        <v>56.62</v>
      </c>
      <c r="AX183" s="57">
        <v>129.29</v>
      </c>
      <c r="AY183" s="57">
        <v>29.6</v>
      </c>
      <c r="AZ183" s="57">
        <v>7.96</v>
      </c>
      <c r="BA183" s="57">
        <v>19.350000000000001</v>
      </c>
      <c r="BB183" s="57">
        <v>27.79</v>
      </c>
      <c r="BC183" s="57">
        <v>12.68</v>
      </c>
      <c r="BD183" s="57">
        <v>3.11</v>
      </c>
      <c r="BE183" s="57">
        <v>571.58000000000004</v>
      </c>
      <c r="BF183" s="57">
        <v>717.75</v>
      </c>
      <c r="BG183" s="57">
        <v>172.37</v>
      </c>
      <c r="BH183" s="57">
        <v>128.16999999999999</v>
      </c>
      <c r="BI183" s="57">
        <v>133.03</v>
      </c>
      <c r="BJ183" s="57">
        <v>44.69</v>
      </c>
      <c r="BK183" s="57">
        <v>67.87</v>
      </c>
      <c r="BL183" s="57">
        <v>76.55</v>
      </c>
      <c r="BM183" s="57">
        <v>10.95</v>
      </c>
      <c r="BN183" s="57">
        <v>33.67</v>
      </c>
      <c r="BO183" s="56">
        <v>0</v>
      </c>
      <c r="BP183" s="59">
        <v>0</v>
      </c>
      <c r="BQ183" s="56" t="s">
        <v>7</v>
      </c>
      <c r="BR183" s="57">
        <v>100911.53</v>
      </c>
      <c r="BS183" s="56" t="s">
        <v>7</v>
      </c>
      <c r="BT183" s="57">
        <v>6359.69</v>
      </c>
      <c r="BU183" s="56" t="s">
        <v>7</v>
      </c>
      <c r="BV183" s="57">
        <v>0.56000000000000005</v>
      </c>
      <c r="BW183" s="56" t="s">
        <v>7</v>
      </c>
      <c r="BX183" s="57">
        <v>185.74</v>
      </c>
      <c r="BY183" s="56" t="s">
        <v>7</v>
      </c>
      <c r="BZ183" s="57">
        <v>6545.99</v>
      </c>
      <c r="CA183" s="56" t="s">
        <v>7</v>
      </c>
      <c r="CB183" s="57">
        <v>1159.3</v>
      </c>
      <c r="CC183" s="56" t="s">
        <v>7</v>
      </c>
      <c r="CD183" s="57">
        <v>-1.64</v>
      </c>
      <c r="CE183" s="56" t="s">
        <v>7</v>
      </c>
      <c r="CF183" s="57">
        <v>-868.53</v>
      </c>
      <c r="CG183" s="56" t="s">
        <v>7</v>
      </c>
      <c r="CH183" s="57">
        <v>-870.17</v>
      </c>
      <c r="CI183" s="56" t="s">
        <v>7</v>
      </c>
      <c r="CJ183" s="57">
        <v>289.13</v>
      </c>
      <c r="CK183" s="56" t="s">
        <v>7</v>
      </c>
      <c r="CL183" s="56">
        <v>0</v>
      </c>
      <c r="CM183" s="56" t="s">
        <v>7</v>
      </c>
      <c r="CN183" s="56">
        <v>0</v>
      </c>
      <c r="CO183" s="56" t="s">
        <v>7</v>
      </c>
      <c r="CP183" s="56">
        <v>0</v>
      </c>
      <c r="CQ183" s="56" t="s">
        <v>7</v>
      </c>
      <c r="CR183" s="58">
        <v>18440.62</v>
      </c>
      <c r="CS183" s="56" t="s">
        <v>7</v>
      </c>
      <c r="CT183" s="57">
        <v>18440.62</v>
      </c>
      <c r="CU183" s="56" t="s">
        <v>7</v>
      </c>
      <c r="CV183" s="57">
        <v>25275.74</v>
      </c>
      <c r="CW183" s="56" t="s">
        <v>7</v>
      </c>
      <c r="CX183" s="57">
        <v>126187.27</v>
      </c>
      <c r="CY183" s="56" t="s">
        <v>7</v>
      </c>
    </row>
    <row r="184" spans="1:103" ht="14.25" x14ac:dyDescent="0.45">
      <c r="A184" s="55" t="s">
        <v>180</v>
      </c>
      <c r="B184" s="55" t="s">
        <v>271</v>
      </c>
      <c r="C184" s="54" t="str">
        <f>'Correspondance tables'!K7</f>
        <v>ISIC 10-12</v>
      </c>
      <c r="D184" s="54" t="str">
        <f>VLOOKUP(C184, 'Correspondance tables'!$O$3:$P$73, 2, FALSE)</f>
        <v>ISIC 10T12</v>
      </c>
      <c r="E184" s="60">
        <v>42923.34</v>
      </c>
      <c r="F184" s="60">
        <v>50.14</v>
      </c>
      <c r="G184" s="60">
        <v>1001.41</v>
      </c>
      <c r="H184" s="60">
        <v>174.06</v>
      </c>
      <c r="I184" s="60">
        <v>213338.29</v>
      </c>
      <c r="J184" s="60">
        <v>1812.43</v>
      </c>
      <c r="K184" s="60">
        <v>78.44</v>
      </c>
      <c r="L184" s="60">
        <v>659.01</v>
      </c>
      <c r="M184" s="60">
        <v>37.869999999999997</v>
      </c>
      <c r="N184" s="60">
        <v>644.79</v>
      </c>
      <c r="O184" s="60">
        <v>7288.41</v>
      </c>
      <c r="P184" s="60">
        <v>2097.3000000000002</v>
      </c>
      <c r="Q184" s="60">
        <v>239.64</v>
      </c>
      <c r="R184" s="60">
        <v>102.41</v>
      </c>
      <c r="S184" s="60">
        <v>267.91000000000003</v>
      </c>
      <c r="T184" s="60">
        <v>140.88</v>
      </c>
      <c r="U184" s="60">
        <v>332.03</v>
      </c>
      <c r="V184" s="60">
        <v>286.22000000000003</v>
      </c>
      <c r="W184" s="60">
        <v>683.69</v>
      </c>
      <c r="X184" s="60">
        <v>273.79000000000002</v>
      </c>
      <c r="Y184" s="60">
        <v>56.86</v>
      </c>
      <c r="Z184" s="60">
        <v>393.14</v>
      </c>
      <c r="AA184" s="60">
        <v>118.32</v>
      </c>
      <c r="AB184" s="60">
        <v>679.87</v>
      </c>
      <c r="AC184" s="60">
        <v>42.96</v>
      </c>
      <c r="AD184" s="60">
        <v>633.20000000000005</v>
      </c>
      <c r="AE184" s="60">
        <v>825.82</v>
      </c>
      <c r="AF184" s="60">
        <v>861.9</v>
      </c>
      <c r="AG184" s="60">
        <v>6833.96</v>
      </c>
      <c r="AH184" s="60">
        <v>4620.6899999999996</v>
      </c>
      <c r="AI184" s="60">
        <v>2017.37</v>
      </c>
      <c r="AJ184" s="60">
        <v>1033.8599999999999</v>
      </c>
      <c r="AK184" s="60">
        <v>390.1</v>
      </c>
      <c r="AL184" s="51">
        <v>1525</v>
      </c>
      <c r="AM184" s="60">
        <v>146.88</v>
      </c>
      <c r="AN184" s="60">
        <v>110709.93</v>
      </c>
      <c r="AO184" s="60">
        <v>330.92</v>
      </c>
      <c r="AP184" s="60">
        <v>925.24</v>
      </c>
      <c r="AQ184" s="60">
        <v>335.66</v>
      </c>
      <c r="AR184" s="60">
        <v>666.99</v>
      </c>
      <c r="AS184" s="60">
        <v>379.22</v>
      </c>
      <c r="AT184" s="60">
        <v>240.12</v>
      </c>
      <c r="AU184" s="60">
        <v>146.72</v>
      </c>
      <c r="AV184" s="60">
        <v>648.16</v>
      </c>
      <c r="AW184" s="60">
        <v>846.64</v>
      </c>
      <c r="AX184" s="60">
        <v>362.54</v>
      </c>
      <c r="AY184" s="60">
        <v>712.03</v>
      </c>
      <c r="AZ184" s="60">
        <v>320.33999999999997</v>
      </c>
      <c r="BA184" s="60">
        <v>282.76</v>
      </c>
      <c r="BB184" s="60">
        <v>435.56</v>
      </c>
      <c r="BC184" s="60">
        <v>183.38</v>
      </c>
      <c r="BD184" s="60">
        <v>111.19</v>
      </c>
      <c r="BE184" s="60">
        <v>1395.04</v>
      </c>
      <c r="BF184" s="60">
        <v>4458.08</v>
      </c>
      <c r="BG184" s="60">
        <v>6207.69</v>
      </c>
      <c r="BH184" s="60">
        <v>10130.93</v>
      </c>
      <c r="BI184" s="60">
        <v>6624.93</v>
      </c>
      <c r="BJ184" s="60">
        <v>767.19</v>
      </c>
      <c r="BK184" s="60">
        <v>2391.3200000000002</v>
      </c>
      <c r="BL184" s="60">
        <v>902.09</v>
      </c>
      <c r="BM184" s="60">
        <v>155.09</v>
      </c>
      <c r="BN184" s="60">
        <v>375.64</v>
      </c>
      <c r="BO184" s="51">
        <v>0</v>
      </c>
      <c r="BP184" s="53">
        <v>0</v>
      </c>
      <c r="BQ184" s="51" t="s">
        <v>7</v>
      </c>
      <c r="BR184" s="60">
        <v>443657.41</v>
      </c>
      <c r="BS184" s="51" t="s">
        <v>7</v>
      </c>
      <c r="BT184" s="60">
        <v>537038.63</v>
      </c>
      <c r="BU184" s="51" t="s">
        <v>7</v>
      </c>
      <c r="BV184" s="60">
        <v>10.27</v>
      </c>
      <c r="BW184" s="51" t="s">
        <v>7</v>
      </c>
      <c r="BX184" s="60">
        <v>1077.74</v>
      </c>
      <c r="BY184" s="51" t="s">
        <v>7</v>
      </c>
      <c r="BZ184" s="60">
        <v>538126.64</v>
      </c>
      <c r="CA184" s="51" t="s">
        <v>7</v>
      </c>
      <c r="CB184" s="60">
        <v>31.96</v>
      </c>
      <c r="CC184" s="51" t="s">
        <v>7</v>
      </c>
      <c r="CD184" s="60">
        <v>1.3</v>
      </c>
      <c r="CE184" s="51" t="s">
        <v>7</v>
      </c>
      <c r="CF184" s="60">
        <v>88.6</v>
      </c>
      <c r="CG184" s="51" t="s">
        <v>7</v>
      </c>
      <c r="CH184" s="60">
        <v>89.9</v>
      </c>
      <c r="CI184" s="51" t="s">
        <v>7</v>
      </c>
      <c r="CJ184" s="60">
        <v>121.85</v>
      </c>
      <c r="CK184" s="51" t="s">
        <v>7</v>
      </c>
      <c r="CL184" s="51">
        <v>0</v>
      </c>
      <c r="CM184" s="51" t="s">
        <v>7</v>
      </c>
      <c r="CN184" s="51">
        <v>0</v>
      </c>
      <c r="CO184" s="51" t="s">
        <v>7</v>
      </c>
      <c r="CP184" s="51">
        <v>0</v>
      </c>
      <c r="CQ184" s="51" t="s">
        <v>7</v>
      </c>
      <c r="CR184" s="61">
        <v>96237.14</v>
      </c>
      <c r="CS184" s="51" t="s">
        <v>7</v>
      </c>
      <c r="CT184" s="60">
        <v>96237.14</v>
      </c>
      <c r="CU184" s="51" t="s">
        <v>7</v>
      </c>
      <c r="CV184" s="60">
        <v>634485.64</v>
      </c>
      <c r="CW184" s="51" t="s">
        <v>7</v>
      </c>
      <c r="CX184" s="60">
        <v>1078143.05</v>
      </c>
      <c r="CY184" s="51" t="s">
        <v>7</v>
      </c>
    </row>
    <row r="185" spans="1:103" ht="14.25" x14ac:dyDescent="0.45">
      <c r="A185" s="55" t="s">
        <v>180</v>
      </c>
      <c r="B185" s="55" t="s">
        <v>270</v>
      </c>
      <c r="C185" s="54" t="str">
        <f>'Correspondance tables'!K8</f>
        <v>ISIC 13-15</v>
      </c>
      <c r="D185" s="54" t="str">
        <f>VLOOKUP(C185, 'Correspondance tables'!$O$3:$P$73, 2, FALSE)</f>
        <v>ISIC 13T15</v>
      </c>
      <c r="E185" s="57">
        <v>442.82</v>
      </c>
      <c r="F185" s="57">
        <v>42.4</v>
      </c>
      <c r="G185" s="57">
        <v>171.17</v>
      </c>
      <c r="H185" s="57">
        <v>68.86</v>
      </c>
      <c r="I185" s="57">
        <v>488.5</v>
      </c>
      <c r="J185" s="57">
        <v>41687.06</v>
      </c>
      <c r="K185" s="57">
        <v>279.97000000000003</v>
      </c>
      <c r="L185" s="57">
        <v>812.26</v>
      </c>
      <c r="M185" s="57">
        <v>212.37</v>
      </c>
      <c r="N185" s="57">
        <v>77.7</v>
      </c>
      <c r="O185" s="57">
        <v>490.54</v>
      </c>
      <c r="P185" s="57">
        <v>254.76</v>
      </c>
      <c r="Q185" s="57">
        <v>1547.62</v>
      </c>
      <c r="R185" s="57">
        <v>219.07</v>
      </c>
      <c r="S185" s="57">
        <v>219.91</v>
      </c>
      <c r="T185" s="57">
        <v>548.51</v>
      </c>
      <c r="U185" s="57">
        <v>176.63</v>
      </c>
      <c r="V185" s="57">
        <v>197.42</v>
      </c>
      <c r="W185" s="57">
        <v>547.97</v>
      </c>
      <c r="X185" s="57">
        <v>3147.51</v>
      </c>
      <c r="Y185" s="57">
        <v>419.69</v>
      </c>
      <c r="Z185" s="57">
        <v>2332.9699999999998</v>
      </c>
      <c r="AA185" s="57">
        <v>256.58999999999997</v>
      </c>
      <c r="AB185" s="57">
        <v>145.51</v>
      </c>
      <c r="AC185" s="57">
        <v>23.57</v>
      </c>
      <c r="AD185" s="57">
        <v>174.5</v>
      </c>
      <c r="AE185" s="57">
        <v>2076.52</v>
      </c>
      <c r="AF185" s="57">
        <v>288.18</v>
      </c>
      <c r="AG185" s="57">
        <v>2188.42</v>
      </c>
      <c r="AH185" s="57">
        <v>917.71</v>
      </c>
      <c r="AI185" s="57">
        <v>196.05</v>
      </c>
      <c r="AJ185" s="57">
        <v>44.28</v>
      </c>
      <c r="AK185" s="57">
        <v>36.090000000000003</v>
      </c>
      <c r="AL185" s="57">
        <v>163.66999999999999</v>
      </c>
      <c r="AM185" s="57">
        <v>44.4</v>
      </c>
      <c r="AN185" s="57">
        <v>893.72</v>
      </c>
      <c r="AO185" s="57">
        <v>28.85</v>
      </c>
      <c r="AP185" s="57">
        <v>363.96</v>
      </c>
      <c r="AQ185" s="57">
        <v>128.94999999999999</v>
      </c>
      <c r="AR185" s="57">
        <v>66.569999999999993</v>
      </c>
      <c r="AS185" s="57">
        <v>101.63</v>
      </c>
      <c r="AT185" s="57">
        <v>40.03</v>
      </c>
      <c r="AU185" s="57">
        <v>23.48</v>
      </c>
      <c r="AV185" s="57">
        <v>333.63</v>
      </c>
      <c r="AW185" s="57">
        <v>257.60000000000002</v>
      </c>
      <c r="AX185" s="57">
        <v>326.8</v>
      </c>
      <c r="AY185" s="57">
        <v>74.08</v>
      </c>
      <c r="AZ185" s="57">
        <v>63.18</v>
      </c>
      <c r="BA185" s="57">
        <v>323.72000000000003</v>
      </c>
      <c r="BB185" s="57">
        <v>100.94</v>
      </c>
      <c r="BC185" s="57">
        <v>43.01</v>
      </c>
      <c r="BD185" s="57">
        <v>32.82</v>
      </c>
      <c r="BE185" s="57">
        <v>690.86</v>
      </c>
      <c r="BF185" s="57">
        <v>1186.3399999999999</v>
      </c>
      <c r="BG185" s="57">
        <v>268.92</v>
      </c>
      <c r="BH185" s="57">
        <v>1402.78</v>
      </c>
      <c r="BI185" s="57">
        <v>341.2</v>
      </c>
      <c r="BJ185" s="57">
        <v>173.84</v>
      </c>
      <c r="BK185" s="57">
        <v>293.5</v>
      </c>
      <c r="BL185" s="57">
        <v>123.49</v>
      </c>
      <c r="BM185" s="57">
        <v>182.98</v>
      </c>
      <c r="BN185" s="57">
        <v>597.1</v>
      </c>
      <c r="BO185" s="56">
        <v>0</v>
      </c>
      <c r="BP185" s="59">
        <v>0</v>
      </c>
      <c r="BQ185" s="56" t="s">
        <v>7</v>
      </c>
      <c r="BR185" s="57">
        <v>69405.179999999993</v>
      </c>
      <c r="BS185" s="56" t="s">
        <v>7</v>
      </c>
      <c r="BT185" s="57">
        <v>80724.649999999994</v>
      </c>
      <c r="BU185" s="56" t="s">
        <v>7</v>
      </c>
      <c r="BV185" s="57">
        <v>1.17</v>
      </c>
      <c r="BW185" s="56" t="s">
        <v>7</v>
      </c>
      <c r="BX185" s="57">
        <v>95.49</v>
      </c>
      <c r="BY185" s="56" t="s">
        <v>7</v>
      </c>
      <c r="BZ185" s="57">
        <v>80821.31</v>
      </c>
      <c r="CA185" s="56" t="s">
        <v>7</v>
      </c>
      <c r="CB185" s="57">
        <v>1433.34</v>
      </c>
      <c r="CC185" s="56" t="s">
        <v>7</v>
      </c>
      <c r="CD185" s="57">
        <v>1.6</v>
      </c>
      <c r="CE185" s="56" t="s">
        <v>7</v>
      </c>
      <c r="CF185" s="57">
        <v>2640.27</v>
      </c>
      <c r="CG185" s="56" t="s">
        <v>7</v>
      </c>
      <c r="CH185" s="57">
        <v>2641.87</v>
      </c>
      <c r="CI185" s="56" t="s">
        <v>7</v>
      </c>
      <c r="CJ185" s="57">
        <v>4075.21</v>
      </c>
      <c r="CK185" s="56" t="s">
        <v>7</v>
      </c>
      <c r="CL185" s="56">
        <v>0</v>
      </c>
      <c r="CM185" s="56" t="s">
        <v>7</v>
      </c>
      <c r="CN185" s="56">
        <v>0</v>
      </c>
      <c r="CO185" s="56" t="s">
        <v>7</v>
      </c>
      <c r="CP185" s="56">
        <v>0</v>
      </c>
      <c r="CQ185" s="56" t="s">
        <v>7</v>
      </c>
      <c r="CR185" s="58">
        <v>47412.14</v>
      </c>
      <c r="CS185" s="56" t="s">
        <v>7</v>
      </c>
      <c r="CT185" s="57">
        <v>47412.14</v>
      </c>
      <c r="CU185" s="56" t="s">
        <v>7</v>
      </c>
      <c r="CV185" s="57">
        <v>132308.66</v>
      </c>
      <c r="CW185" s="56" t="s">
        <v>7</v>
      </c>
      <c r="CX185" s="57">
        <v>201713.83</v>
      </c>
      <c r="CY185" s="56" t="s">
        <v>7</v>
      </c>
    </row>
    <row r="186" spans="1:103" ht="14.25" x14ac:dyDescent="0.45">
      <c r="A186" s="55" t="s">
        <v>180</v>
      </c>
      <c r="B186" s="55" t="s">
        <v>269</v>
      </c>
      <c r="C186" s="54" t="str">
        <f>'Correspondance tables'!K9</f>
        <v>ISIC 16</v>
      </c>
      <c r="D186" s="54" t="str">
        <f>VLOOKUP(C186, 'Correspondance tables'!$O$3:$P$73, 2, FALSE)</f>
        <v>ISIC 16</v>
      </c>
      <c r="E186" s="60">
        <v>945.51</v>
      </c>
      <c r="F186" s="60">
        <v>193.05</v>
      </c>
      <c r="G186" s="60">
        <v>62.83</v>
      </c>
      <c r="H186" s="60">
        <v>242.3</v>
      </c>
      <c r="I186" s="60">
        <v>1735.23</v>
      </c>
      <c r="J186" s="60">
        <v>146.31</v>
      </c>
      <c r="K186" s="60">
        <v>25782.3</v>
      </c>
      <c r="L186" s="60">
        <v>3479.52</v>
      </c>
      <c r="M186" s="60">
        <v>84.42</v>
      </c>
      <c r="N186" s="60">
        <v>49.64</v>
      </c>
      <c r="O186" s="60">
        <v>609.39</v>
      </c>
      <c r="P186" s="60">
        <v>168.18</v>
      </c>
      <c r="Q186" s="60">
        <v>448.92</v>
      </c>
      <c r="R186" s="60">
        <v>1025.56</v>
      </c>
      <c r="S186" s="60">
        <v>581.35</v>
      </c>
      <c r="T186" s="60">
        <v>1313.44</v>
      </c>
      <c r="U186" s="60">
        <v>271.13</v>
      </c>
      <c r="V186" s="60">
        <v>442.3</v>
      </c>
      <c r="W186" s="60">
        <v>863.39</v>
      </c>
      <c r="X186" s="60">
        <v>1504.75</v>
      </c>
      <c r="Y186" s="60">
        <v>991.88</v>
      </c>
      <c r="Z186" s="60">
        <v>14074.35</v>
      </c>
      <c r="AA186" s="60">
        <v>322.58999999999997</v>
      </c>
      <c r="AB186" s="60">
        <v>1510.49</v>
      </c>
      <c r="AC186" s="60">
        <v>21.03</v>
      </c>
      <c r="AD186" s="60">
        <v>265.73</v>
      </c>
      <c r="AE186" s="60">
        <v>30069.040000000001</v>
      </c>
      <c r="AF186" s="60">
        <v>95.08</v>
      </c>
      <c r="AG186" s="60">
        <v>1245.3499999999999</v>
      </c>
      <c r="AH186" s="60">
        <v>498.74</v>
      </c>
      <c r="AI186" s="60">
        <v>249.47</v>
      </c>
      <c r="AJ186" s="60">
        <v>20.68</v>
      </c>
      <c r="AK186" s="60">
        <v>8.9600000000000009</v>
      </c>
      <c r="AL186" s="60">
        <v>343.24</v>
      </c>
      <c r="AM186" s="60">
        <v>10.91</v>
      </c>
      <c r="AN186" s="60">
        <v>404.99</v>
      </c>
      <c r="AO186" s="60">
        <v>73.430000000000007</v>
      </c>
      <c r="AP186" s="60">
        <v>257.04000000000002</v>
      </c>
      <c r="AQ186" s="60">
        <v>144.83000000000001</v>
      </c>
      <c r="AR186" s="60">
        <v>46.95</v>
      </c>
      <c r="AS186" s="60">
        <v>23.78</v>
      </c>
      <c r="AT186" s="60">
        <v>14.08</v>
      </c>
      <c r="AU186" s="60">
        <v>26.86</v>
      </c>
      <c r="AV186" s="60">
        <v>1751.32</v>
      </c>
      <c r="AW186" s="60">
        <v>129.12</v>
      </c>
      <c r="AX186" s="60">
        <v>206.79</v>
      </c>
      <c r="AY186" s="60">
        <v>40.85</v>
      </c>
      <c r="AZ186" s="60">
        <v>94.47</v>
      </c>
      <c r="BA186" s="60">
        <v>107.58</v>
      </c>
      <c r="BB186" s="60">
        <v>75.81</v>
      </c>
      <c r="BC186" s="60">
        <v>13.73</v>
      </c>
      <c r="BD186" s="60">
        <v>7.55</v>
      </c>
      <c r="BE186" s="60">
        <v>1057.48</v>
      </c>
      <c r="BF186" s="60">
        <v>244.15</v>
      </c>
      <c r="BG186" s="60">
        <v>312.47000000000003</v>
      </c>
      <c r="BH186" s="60">
        <v>55.55</v>
      </c>
      <c r="BI186" s="60">
        <v>71.69</v>
      </c>
      <c r="BJ186" s="60">
        <v>174.91</v>
      </c>
      <c r="BK186" s="60">
        <v>102.43</v>
      </c>
      <c r="BL186" s="51">
        <v>61</v>
      </c>
      <c r="BM186" s="60">
        <v>131.16999999999999</v>
      </c>
      <c r="BN186" s="60">
        <v>1227.29</v>
      </c>
      <c r="BO186" s="51">
        <v>0</v>
      </c>
      <c r="BP186" s="53">
        <v>0</v>
      </c>
      <c r="BQ186" s="51" t="s">
        <v>7</v>
      </c>
      <c r="BR186" s="60">
        <v>96534.43</v>
      </c>
      <c r="BS186" s="51" t="s">
        <v>7</v>
      </c>
      <c r="BT186" s="60">
        <v>7489.15</v>
      </c>
      <c r="BU186" s="51" t="s">
        <v>7</v>
      </c>
      <c r="BV186" s="51">
        <v>0</v>
      </c>
      <c r="BW186" s="51" t="s">
        <v>7</v>
      </c>
      <c r="BX186" s="60">
        <v>0.2</v>
      </c>
      <c r="BY186" s="51" t="s">
        <v>7</v>
      </c>
      <c r="BZ186" s="60">
        <v>7489.35</v>
      </c>
      <c r="CA186" s="51" t="s">
        <v>7</v>
      </c>
      <c r="CB186" s="60">
        <v>6007.58</v>
      </c>
      <c r="CC186" s="51" t="s">
        <v>7</v>
      </c>
      <c r="CD186" s="51">
        <v>0</v>
      </c>
      <c r="CE186" s="51" t="s">
        <v>7</v>
      </c>
      <c r="CF186" s="60">
        <v>1094.23</v>
      </c>
      <c r="CG186" s="51" t="s">
        <v>7</v>
      </c>
      <c r="CH186" s="60">
        <v>1094.23</v>
      </c>
      <c r="CI186" s="51" t="s">
        <v>7</v>
      </c>
      <c r="CJ186" s="60">
        <v>7101.81</v>
      </c>
      <c r="CK186" s="51" t="s">
        <v>7</v>
      </c>
      <c r="CL186" s="51">
        <v>0</v>
      </c>
      <c r="CM186" s="51" t="s">
        <v>7</v>
      </c>
      <c r="CN186" s="51">
        <v>0</v>
      </c>
      <c r="CO186" s="51" t="s">
        <v>7</v>
      </c>
      <c r="CP186" s="51">
        <v>0</v>
      </c>
      <c r="CQ186" s="51" t="s">
        <v>7</v>
      </c>
      <c r="CR186" s="61">
        <v>11340.43</v>
      </c>
      <c r="CS186" s="51" t="s">
        <v>7</v>
      </c>
      <c r="CT186" s="60">
        <v>11340.43</v>
      </c>
      <c r="CU186" s="51" t="s">
        <v>7</v>
      </c>
      <c r="CV186" s="60">
        <v>25931.59</v>
      </c>
      <c r="CW186" s="51" t="s">
        <v>7</v>
      </c>
      <c r="CX186" s="60">
        <v>122466.02</v>
      </c>
      <c r="CY186" s="51" t="s">
        <v>7</v>
      </c>
    </row>
    <row r="187" spans="1:103" ht="14.25" x14ac:dyDescent="0.45">
      <c r="A187" s="55" t="s">
        <v>180</v>
      </c>
      <c r="B187" s="55" t="s">
        <v>268</v>
      </c>
      <c r="C187" s="54" t="str">
        <f>'Correspondance tables'!K10</f>
        <v>ISIC 17</v>
      </c>
      <c r="D187" s="54" t="str">
        <f>VLOOKUP(C187, 'Correspondance tables'!$O$3:$P$73, 2, FALSE)</f>
        <v>ISIC 17T18</v>
      </c>
      <c r="E187" s="57">
        <v>618.69000000000005</v>
      </c>
      <c r="F187" s="57">
        <v>27.08</v>
      </c>
      <c r="G187" s="57">
        <v>38.81</v>
      </c>
      <c r="H187" s="57">
        <v>174.64</v>
      </c>
      <c r="I187" s="57">
        <v>13499.91</v>
      </c>
      <c r="J187" s="57">
        <v>922.78</v>
      </c>
      <c r="K187" s="57">
        <v>971.06</v>
      </c>
      <c r="L187" s="57">
        <v>37498.97</v>
      </c>
      <c r="M187" s="57">
        <v>11537.75</v>
      </c>
      <c r="N187" s="57">
        <v>155.13</v>
      </c>
      <c r="O187" s="57">
        <v>3823.71</v>
      </c>
      <c r="P187" s="57">
        <v>1685.29</v>
      </c>
      <c r="Q187" s="57">
        <v>2512.6999999999998</v>
      </c>
      <c r="R187" s="57">
        <v>1277.23</v>
      </c>
      <c r="S187" s="57">
        <v>495.44</v>
      </c>
      <c r="T187" s="57">
        <v>1066.1300000000001</v>
      </c>
      <c r="U187" s="57">
        <v>862.95</v>
      </c>
      <c r="V187" s="57">
        <v>1358.41</v>
      </c>
      <c r="W187" s="57">
        <v>1263.0899999999999</v>
      </c>
      <c r="X187" s="57">
        <v>923.27</v>
      </c>
      <c r="Y187" s="57">
        <v>243.1</v>
      </c>
      <c r="Z187" s="57">
        <v>1772.53</v>
      </c>
      <c r="AA187" s="57">
        <v>304.43</v>
      </c>
      <c r="AB187" s="57">
        <v>440.29</v>
      </c>
      <c r="AC187" s="57">
        <v>63.4</v>
      </c>
      <c r="AD187" s="57">
        <v>1127.1199999999999</v>
      </c>
      <c r="AE187" s="57">
        <v>1624.79</v>
      </c>
      <c r="AF187" s="57">
        <v>402.23</v>
      </c>
      <c r="AG187" s="57">
        <v>3677.9</v>
      </c>
      <c r="AH187" s="57">
        <v>2258.14</v>
      </c>
      <c r="AI187" s="57">
        <v>647.69000000000005</v>
      </c>
      <c r="AJ187" s="57">
        <v>64.28</v>
      </c>
      <c r="AK187" s="57">
        <v>34.770000000000003</v>
      </c>
      <c r="AL187" s="57">
        <v>1129.3399999999999</v>
      </c>
      <c r="AM187" s="57">
        <v>215.45</v>
      </c>
      <c r="AN187" s="57">
        <v>1581.41</v>
      </c>
      <c r="AO187" s="57">
        <v>4657.1099999999997</v>
      </c>
      <c r="AP187" s="57">
        <v>1056.76</v>
      </c>
      <c r="AQ187" s="57">
        <v>444.06</v>
      </c>
      <c r="AR187" s="57">
        <v>613.33000000000004</v>
      </c>
      <c r="AS187" s="57">
        <v>979.98</v>
      </c>
      <c r="AT187" s="57">
        <v>521.66</v>
      </c>
      <c r="AU187" s="57">
        <v>689.13</v>
      </c>
      <c r="AV187" s="57">
        <v>713.43</v>
      </c>
      <c r="AW187" s="57">
        <v>2126.3200000000002</v>
      </c>
      <c r="AX187" s="57">
        <v>1420.18</v>
      </c>
      <c r="AY187" s="57">
        <v>386.47</v>
      </c>
      <c r="AZ187" s="57">
        <v>875.49</v>
      </c>
      <c r="BA187" s="57">
        <v>938.16</v>
      </c>
      <c r="BB187" s="57">
        <v>374.98</v>
      </c>
      <c r="BC187" s="57">
        <v>84.52</v>
      </c>
      <c r="BD187" s="57">
        <v>560.24</v>
      </c>
      <c r="BE187" s="57">
        <v>3562.73</v>
      </c>
      <c r="BF187" s="57">
        <v>2157.8000000000002</v>
      </c>
      <c r="BG187" s="57">
        <v>2140.87</v>
      </c>
      <c r="BH187" s="57">
        <v>1927.43</v>
      </c>
      <c r="BI187" s="57">
        <v>885.14</v>
      </c>
      <c r="BJ187" s="57">
        <v>504.93</v>
      </c>
      <c r="BK187" s="57">
        <v>554.79</v>
      </c>
      <c r="BL187" s="57">
        <v>354.15</v>
      </c>
      <c r="BM187" s="57">
        <v>81.88</v>
      </c>
      <c r="BN187" s="57">
        <v>451.94</v>
      </c>
      <c r="BO187" s="56">
        <v>0</v>
      </c>
      <c r="BP187" s="59">
        <v>0</v>
      </c>
      <c r="BQ187" s="56" t="s">
        <v>7</v>
      </c>
      <c r="BR187" s="57">
        <v>125363.39</v>
      </c>
      <c r="BS187" s="56" t="s">
        <v>7</v>
      </c>
      <c r="BT187" s="57">
        <v>19759.18</v>
      </c>
      <c r="BU187" s="56" t="s">
        <v>7</v>
      </c>
      <c r="BV187" s="56">
        <v>0</v>
      </c>
      <c r="BW187" s="56" t="s">
        <v>7</v>
      </c>
      <c r="BX187" s="57">
        <v>125.56</v>
      </c>
      <c r="BY187" s="56" t="s">
        <v>7</v>
      </c>
      <c r="BZ187" s="57">
        <v>19884.740000000002</v>
      </c>
      <c r="CA187" s="56" t="s">
        <v>7</v>
      </c>
      <c r="CB187" s="57">
        <v>0.15</v>
      </c>
      <c r="CC187" s="56" t="s">
        <v>7</v>
      </c>
      <c r="CD187" s="56">
        <v>0</v>
      </c>
      <c r="CE187" s="56" t="s">
        <v>7</v>
      </c>
      <c r="CF187" s="57">
        <v>1445.46</v>
      </c>
      <c r="CG187" s="56" t="s">
        <v>7</v>
      </c>
      <c r="CH187" s="57">
        <v>1445.46</v>
      </c>
      <c r="CI187" s="56" t="s">
        <v>7</v>
      </c>
      <c r="CJ187" s="57">
        <v>1445.61</v>
      </c>
      <c r="CK187" s="56" t="s">
        <v>7</v>
      </c>
      <c r="CL187" s="56">
        <v>0</v>
      </c>
      <c r="CM187" s="56" t="s">
        <v>7</v>
      </c>
      <c r="CN187" s="56">
        <v>0</v>
      </c>
      <c r="CO187" s="56" t="s">
        <v>7</v>
      </c>
      <c r="CP187" s="56">
        <v>0</v>
      </c>
      <c r="CQ187" s="56" t="s">
        <v>7</v>
      </c>
      <c r="CR187" s="58">
        <v>23550.26</v>
      </c>
      <c r="CS187" s="56" t="s">
        <v>7</v>
      </c>
      <c r="CT187" s="57">
        <v>23550.26</v>
      </c>
      <c r="CU187" s="56" t="s">
        <v>7</v>
      </c>
      <c r="CV187" s="57">
        <v>44880.61</v>
      </c>
      <c r="CW187" s="56" t="s">
        <v>7</v>
      </c>
      <c r="CX187" s="56">
        <v>170244</v>
      </c>
      <c r="CY187" s="56" t="s">
        <v>7</v>
      </c>
    </row>
    <row r="188" spans="1:103" ht="14.25" x14ac:dyDescent="0.45">
      <c r="A188" s="55" t="s">
        <v>180</v>
      </c>
      <c r="B188" s="55" t="s">
        <v>267</v>
      </c>
      <c r="C188" s="54" t="str">
        <f>'Correspondance tables'!K11</f>
        <v>ISIC 18</v>
      </c>
      <c r="D188" s="54" t="str">
        <f>VLOOKUP(C188, 'Correspondance tables'!$O$3:$P$73, 2, FALSE)</f>
        <v>ISIC 17T18</v>
      </c>
      <c r="E188" s="60">
        <v>69.16</v>
      </c>
      <c r="F188" s="60">
        <v>13.1</v>
      </c>
      <c r="G188" s="60">
        <v>9.7200000000000006</v>
      </c>
      <c r="H188" s="60">
        <v>38.700000000000003</v>
      </c>
      <c r="I188" s="60">
        <v>1030.47</v>
      </c>
      <c r="J188" s="60">
        <v>250.57</v>
      </c>
      <c r="K188" s="60">
        <v>96.42</v>
      </c>
      <c r="L188" s="60">
        <v>876.79</v>
      </c>
      <c r="M188" s="60">
        <v>7078.77</v>
      </c>
      <c r="N188" s="60">
        <v>70.95</v>
      </c>
      <c r="O188" s="60">
        <v>760.67</v>
      </c>
      <c r="P188" s="60">
        <v>580.80999999999995</v>
      </c>
      <c r="Q188" s="60">
        <v>352.1</v>
      </c>
      <c r="R188" s="60">
        <v>173.81</v>
      </c>
      <c r="S188" s="60">
        <v>204.66</v>
      </c>
      <c r="T188" s="60">
        <v>369.61</v>
      </c>
      <c r="U188" s="60">
        <v>273.22000000000003</v>
      </c>
      <c r="V188" s="60">
        <v>280.64999999999998</v>
      </c>
      <c r="W188" s="60">
        <v>529.82000000000005</v>
      </c>
      <c r="X188" s="60">
        <v>714.35</v>
      </c>
      <c r="Y188" s="60">
        <v>114.26</v>
      </c>
      <c r="Z188" s="60">
        <v>337.4</v>
      </c>
      <c r="AA188" s="60">
        <v>124.9</v>
      </c>
      <c r="AB188" s="60">
        <v>284.17</v>
      </c>
      <c r="AC188" s="60">
        <v>54.95</v>
      </c>
      <c r="AD188" s="60">
        <v>196.73</v>
      </c>
      <c r="AE188" s="60">
        <v>520.61</v>
      </c>
      <c r="AF188" s="60">
        <v>619.54</v>
      </c>
      <c r="AG188" s="60">
        <v>3210.97</v>
      </c>
      <c r="AH188" s="60">
        <v>3830.55</v>
      </c>
      <c r="AI188" s="60">
        <v>432.22</v>
      </c>
      <c r="AJ188" s="60">
        <v>44.57</v>
      </c>
      <c r="AK188" s="60">
        <v>39.799999999999997</v>
      </c>
      <c r="AL188" s="60">
        <v>417.08</v>
      </c>
      <c r="AM188" s="60">
        <v>291.61</v>
      </c>
      <c r="AN188" s="60">
        <v>659.69</v>
      </c>
      <c r="AO188" s="60">
        <v>10371.89</v>
      </c>
      <c r="AP188" s="60">
        <v>2106.81</v>
      </c>
      <c r="AQ188" s="60">
        <v>1389.17</v>
      </c>
      <c r="AR188" s="60">
        <v>1742.29</v>
      </c>
      <c r="AS188" s="60">
        <v>2523.36</v>
      </c>
      <c r="AT188" s="60">
        <v>2549.3000000000002</v>
      </c>
      <c r="AU188" s="60">
        <v>842.79</v>
      </c>
      <c r="AV188" s="60">
        <v>618.74</v>
      </c>
      <c r="AW188" s="60">
        <v>2658.58</v>
      </c>
      <c r="AX188" s="60">
        <v>2084.5700000000002</v>
      </c>
      <c r="AY188" s="60">
        <v>739.59</v>
      </c>
      <c r="AZ188" s="60">
        <v>1956.2</v>
      </c>
      <c r="BA188" s="60">
        <v>850.99</v>
      </c>
      <c r="BB188" s="60">
        <v>409.62</v>
      </c>
      <c r="BC188" s="60">
        <v>105.64</v>
      </c>
      <c r="BD188" s="60">
        <v>2213.29</v>
      </c>
      <c r="BE188" s="60">
        <v>2930.25</v>
      </c>
      <c r="BF188" s="60">
        <v>3280.37</v>
      </c>
      <c r="BG188" s="60">
        <v>3070.6</v>
      </c>
      <c r="BH188" s="60">
        <v>1541.06</v>
      </c>
      <c r="BI188" s="60">
        <v>590.45000000000005</v>
      </c>
      <c r="BJ188" s="60">
        <v>1106.3399999999999</v>
      </c>
      <c r="BK188" s="60">
        <v>959.05</v>
      </c>
      <c r="BL188" s="60">
        <v>743.48</v>
      </c>
      <c r="BM188" s="60">
        <v>61.79</v>
      </c>
      <c r="BN188" s="60">
        <v>264.33999999999997</v>
      </c>
      <c r="BO188" s="51">
        <v>0</v>
      </c>
      <c r="BP188" s="53">
        <v>0</v>
      </c>
      <c r="BQ188" s="51" t="s">
        <v>7</v>
      </c>
      <c r="BR188" s="60">
        <v>72663.960000000006</v>
      </c>
      <c r="BS188" s="51" t="s">
        <v>7</v>
      </c>
      <c r="BT188" s="60">
        <v>5127.78</v>
      </c>
      <c r="BU188" s="51" t="s">
        <v>7</v>
      </c>
      <c r="BV188" s="60">
        <v>2.34</v>
      </c>
      <c r="BW188" s="51" t="s">
        <v>7</v>
      </c>
      <c r="BX188" s="60">
        <v>5.08</v>
      </c>
      <c r="BY188" s="51" t="s">
        <v>7</v>
      </c>
      <c r="BZ188" s="60">
        <v>5135.21</v>
      </c>
      <c r="CA188" s="51" t="s">
        <v>7</v>
      </c>
      <c r="CB188" s="60">
        <v>13.42</v>
      </c>
      <c r="CC188" s="51" t="s">
        <v>7</v>
      </c>
      <c r="CD188" s="51">
        <v>0</v>
      </c>
      <c r="CE188" s="51" t="s">
        <v>7</v>
      </c>
      <c r="CF188" s="60">
        <v>-681.57</v>
      </c>
      <c r="CG188" s="51" t="s">
        <v>7</v>
      </c>
      <c r="CH188" s="60">
        <v>-681.57</v>
      </c>
      <c r="CI188" s="51" t="s">
        <v>7</v>
      </c>
      <c r="CJ188" s="60">
        <v>-668.15</v>
      </c>
      <c r="CK188" s="51" t="s">
        <v>7</v>
      </c>
      <c r="CL188" s="51">
        <v>0</v>
      </c>
      <c r="CM188" s="51" t="s">
        <v>7</v>
      </c>
      <c r="CN188" s="51">
        <v>0</v>
      </c>
      <c r="CO188" s="51" t="s">
        <v>7</v>
      </c>
      <c r="CP188" s="51">
        <v>0</v>
      </c>
      <c r="CQ188" s="51" t="s">
        <v>7</v>
      </c>
      <c r="CR188" s="61">
        <v>1634.43</v>
      </c>
      <c r="CS188" s="51" t="s">
        <v>7</v>
      </c>
      <c r="CT188" s="60">
        <v>1634.43</v>
      </c>
      <c r="CU188" s="51" t="s">
        <v>7</v>
      </c>
      <c r="CV188" s="60">
        <v>6101.49</v>
      </c>
      <c r="CW188" s="51" t="s">
        <v>7</v>
      </c>
      <c r="CX188" s="60">
        <v>78765.45</v>
      </c>
      <c r="CY188" s="51" t="s">
        <v>7</v>
      </c>
    </row>
    <row r="189" spans="1:103" ht="14.25" x14ac:dyDescent="0.45">
      <c r="A189" s="55" t="s">
        <v>180</v>
      </c>
      <c r="B189" s="55" t="s">
        <v>266</v>
      </c>
      <c r="C189" s="54" t="str">
        <f>'Correspondance tables'!K12</f>
        <v>ISIC 19</v>
      </c>
      <c r="D189" s="54" t="str">
        <f>VLOOKUP(C189, 'Correspondance tables'!$O$3:$P$73, 2, FALSE)</f>
        <v>ISIC 19</v>
      </c>
      <c r="E189" s="57">
        <v>7463.27</v>
      </c>
      <c r="F189" s="57">
        <v>472.66</v>
      </c>
      <c r="G189" s="57">
        <v>486.03</v>
      </c>
      <c r="H189" s="57">
        <v>1149.6500000000001</v>
      </c>
      <c r="I189" s="57">
        <v>1826.5</v>
      </c>
      <c r="J189" s="57">
        <v>259.8</v>
      </c>
      <c r="K189" s="57">
        <v>332.32</v>
      </c>
      <c r="L189" s="57">
        <v>384.29</v>
      </c>
      <c r="M189" s="57">
        <v>100.1</v>
      </c>
      <c r="N189" s="57">
        <v>27203.47</v>
      </c>
      <c r="O189" s="57">
        <v>14149.46</v>
      </c>
      <c r="P189" s="57">
        <v>257.14999999999998</v>
      </c>
      <c r="Q189" s="57">
        <v>417.69</v>
      </c>
      <c r="R189" s="57">
        <v>2047.82</v>
      </c>
      <c r="S189" s="57">
        <v>3353.39</v>
      </c>
      <c r="T189" s="57">
        <v>680.24</v>
      </c>
      <c r="U189" s="57">
        <v>121.28</v>
      </c>
      <c r="V189" s="57">
        <v>385.02</v>
      </c>
      <c r="W189" s="57">
        <v>700.93</v>
      </c>
      <c r="X189" s="57">
        <v>639.35</v>
      </c>
      <c r="Y189" s="57">
        <v>152.11000000000001</v>
      </c>
      <c r="Z189" s="57">
        <v>460.91</v>
      </c>
      <c r="AA189" s="57">
        <v>508.93</v>
      </c>
      <c r="AB189" s="57">
        <v>7095.48</v>
      </c>
      <c r="AC189" s="57">
        <v>186.52</v>
      </c>
      <c r="AD189" s="57">
        <v>1258.81</v>
      </c>
      <c r="AE189" s="57">
        <v>9726.9500000000007</v>
      </c>
      <c r="AF189" s="57">
        <v>1357.65</v>
      </c>
      <c r="AG189" s="57">
        <v>8326.15</v>
      </c>
      <c r="AH189" s="57">
        <v>2508.4699999999998</v>
      </c>
      <c r="AI189" s="57">
        <v>21660.3</v>
      </c>
      <c r="AJ189" s="57">
        <v>4781.43</v>
      </c>
      <c r="AK189" s="57">
        <v>13786.19</v>
      </c>
      <c r="AL189" s="57">
        <v>3823.49</v>
      </c>
      <c r="AM189" s="57">
        <v>844.64</v>
      </c>
      <c r="AN189" s="57">
        <v>948.37</v>
      </c>
      <c r="AO189" s="57">
        <v>104.1</v>
      </c>
      <c r="AP189" s="57">
        <v>278.5</v>
      </c>
      <c r="AQ189" s="57">
        <v>361.19</v>
      </c>
      <c r="AR189" s="57">
        <v>393.83</v>
      </c>
      <c r="AS189" s="57">
        <v>437.78</v>
      </c>
      <c r="AT189" s="57">
        <v>531.59</v>
      </c>
      <c r="AU189" s="57">
        <v>224.67</v>
      </c>
      <c r="AV189" s="57">
        <v>813.29</v>
      </c>
      <c r="AW189" s="57">
        <v>901.08</v>
      </c>
      <c r="AX189" s="57">
        <v>549.01</v>
      </c>
      <c r="AY189" s="57">
        <v>250.41</v>
      </c>
      <c r="AZ189" s="57">
        <v>237.18</v>
      </c>
      <c r="BA189" s="57">
        <v>315.27999999999997</v>
      </c>
      <c r="BB189" s="57">
        <v>1085.27</v>
      </c>
      <c r="BC189" s="57">
        <v>91.9</v>
      </c>
      <c r="BD189" s="57">
        <v>345.78</v>
      </c>
      <c r="BE189" s="57">
        <v>1210.6400000000001</v>
      </c>
      <c r="BF189" s="57">
        <v>3017.48</v>
      </c>
      <c r="BG189" s="57">
        <v>1210.8599999999999</v>
      </c>
      <c r="BH189" s="57">
        <v>1073.3699999999999</v>
      </c>
      <c r="BI189" s="57">
        <v>768.43</v>
      </c>
      <c r="BJ189" s="57">
        <v>300.76</v>
      </c>
      <c r="BK189" s="57">
        <v>369.96</v>
      </c>
      <c r="BL189" s="57">
        <v>316.14</v>
      </c>
      <c r="BM189" s="57">
        <v>93.01</v>
      </c>
      <c r="BN189" s="57">
        <v>458.38</v>
      </c>
      <c r="BO189" s="56">
        <v>0</v>
      </c>
      <c r="BP189" s="59">
        <v>0</v>
      </c>
      <c r="BQ189" s="56" t="s">
        <v>7</v>
      </c>
      <c r="BR189" s="57">
        <v>155596.68</v>
      </c>
      <c r="BS189" s="56" t="s">
        <v>7</v>
      </c>
      <c r="BT189" s="57">
        <v>94623.73</v>
      </c>
      <c r="BU189" s="56" t="s">
        <v>7</v>
      </c>
      <c r="BV189" s="57">
        <v>1.01</v>
      </c>
      <c r="BW189" s="56" t="s">
        <v>7</v>
      </c>
      <c r="BX189" s="57">
        <v>200.81</v>
      </c>
      <c r="BY189" s="56" t="s">
        <v>7</v>
      </c>
      <c r="BZ189" s="57">
        <v>94825.55</v>
      </c>
      <c r="CA189" s="56" t="s">
        <v>7</v>
      </c>
      <c r="CB189" s="56">
        <v>0</v>
      </c>
      <c r="CC189" s="56" t="s">
        <v>7</v>
      </c>
      <c r="CD189" s="56">
        <v>0</v>
      </c>
      <c r="CE189" s="56" t="s">
        <v>7</v>
      </c>
      <c r="CF189" s="57">
        <v>761.81</v>
      </c>
      <c r="CG189" s="56" t="s">
        <v>7</v>
      </c>
      <c r="CH189" s="57">
        <v>761.81</v>
      </c>
      <c r="CI189" s="56" t="s">
        <v>7</v>
      </c>
      <c r="CJ189" s="57">
        <v>761.81</v>
      </c>
      <c r="CK189" s="56" t="s">
        <v>7</v>
      </c>
      <c r="CL189" s="56">
        <v>0</v>
      </c>
      <c r="CM189" s="56" t="s">
        <v>7</v>
      </c>
      <c r="CN189" s="56">
        <v>0</v>
      </c>
      <c r="CO189" s="56" t="s">
        <v>7</v>
      </c>
      <c r="CP189" s="56">
        <v>0</v>
      </c>
      <c r="CQ189" s="56" t="s">
        <v>7</v>
      </c>
      <c r="CR189" s="58">
        <v>65730.02</v>
      </c>
      <c r="CS189" s="56" t="s">
        <v>7</v>
      </c>
      <c r="CT189" s="57">
        <v>65730.02</v>
      </c>
      <c r="CU189" s="56" t="s">
        <v>7</v>
      </c>
      <c r="CV189" s="57">
        <v>161317.37</v>
      </c>
      <c r="CW189" s="56" t="s">
        <v>7</v>
      </c>
      <c r="CX189" s="57">
        <v>316914.06</v>
      </c>
      <c r="CY189" s="56" t="s">
        <v>7</v>
      </c>
    </row>
    <row r="190" spans="1:103" ht="14.25" x14ac:dyDescent="0.45">
      <c r="A190" s="55" t="s">
        <v>180</v>
      </c>
      <c r="B190" s="55" t="s">
        <v>265</v>
      </c>
      <c r="C190" s="54" t="str">
        <f>'Correspondance tables'!K13</f>
        <v>ISIC 20</v>
      </c>
      <c r="D190" s="54" t="str">
        <f>VLOOKUP(C190, 'Correspondance tables'!$O$3:$P$73, 2, FALSE)</f>
        <v>ISIC 20</v>
      </c>
      <c r="E190" s="60">
        <v>18172.849999999999</v>
      </c>
      <c r="F190" s="60">
        <v>179.13</v>
      </c>
      <c r="G190" s="60">
        <v>244.29</v>
      </c>
      <c r="H190" s="60">
        <v>1251.94</v>
      </c>
      <c r="I190" s="60">
        <v>7577.73</v>
      </c>
      <c r="J190" s="60">
        <v>7480.59</v>
      </c>
      <c r="K190" s="60">
        <v>3372.12</v>
      </c>
      <c r="L190" s="60">
        <v>6997.47</v>
      </c>
      <c r="M190" s="60">
        <v>2487.92</v>
      </c>
      <c r="N190" s="60">
        <v>12641.75</v>
      </c>
      <c r="O190" s="60">
        <v>117204.77</v>
      </c>
      <c r="P190" s="60">
        <v>10428.18</v>
      </c>
      <c r="Q190" s="60">
        <v>46826.84</v>
      </c>
      <c r="R190" s="60">
        <v>4361.17</v>
      </c>
      <c r="S190" s="60">
        <v>6391.38</v>
      </c>
      <c r="T190" s="60">
        <v>5410.62</v>
      </c>
      <c r="U190" s="60">
        <v>2500.17</v>
      </c>
      <c r="V190" s="60">
        <v>3969.74</v>
      </c>
      <c r="W190" s="60">
        <v>3742.33</v>
      </c>
      <c r="X190" s="60">
        <v>8814.94</v>
      </c>
      <c r="Y190" s="60">
        <v>2055.44</v>
      </c>
      <c r="Z190" s="60">
        <v>4544.8599999999997</v>
      </c>
      <c r="AA190" s="60">
        <v>1376.01</v>
      </c>
      <c r="AB190" s="60">
        <v>5719.53</v>
      </c>
      <c r="AC190" s="60">
        <v>1159.17</v>
      </c>
      <c r="AD190" s="60">
        <v>1118.6600000000001</v>
      </c>
      <c r="AE190" s="60">
        <v>12291.79</v>
      </c>
      <c r="AF190" s="60">
        <v>1639.56</v>
      </c>
      <c r="AG190" s="60">
        <v>2438.88</v>
      </c>
      <c r="AH190" s="60">
        <v>856.59</v>
      </c>
      <c r="AI190" s="60">
        <v>768.27</v>
      </c>
      <c r="AJ190" s="60">
        <v>73.44</v>
      </c>
      <c r="AK190" s="60">
        <v>98.79</v>
      </c>
      <c r="AL190" s="60">
        <v>460.59</v>
      </c>
      <c r="AM190" s="60">
        <v>31.94</v>
      </c>
      <c r="AN190" s="60">
        <v>2166.7399999999998</v>
      </c>
      <c r="AO190" s="60">
        <v>604.41999999999996</v>
      </c>
      <c r="AP190" s="60">
        <v>531.98</v>
      </c>
      <c r="AQ190" s="60">
        <v>94.36</v>
      </c>
      <c r="AR190" s="60">
        <v>271.7</v>
      </c>
      <c r="AS190" s="60">
        <v>109.46</v>
      </c>
      <c r="AT190" s="60">
        <v>63.43</v>
      </c>
      <c r="AU190" s="60">
        <v>58.81</v>
      </c>
      <c r="AV190" s="60">
        <v>1732.82</v>
      </c>
      <c r="AW190" s="60">
        <v>316.08</v>
      </c>
      <c r="AX190" s="60">
        <v>1718.31</v>
      </c>
      <c r="AY190" s="60">
        <v>1121.01</v>
      </c>
      <c r="AZ190" s="60">
        <v>216.1</v>
      </c>
      <c r="BA190" s="60">
        <v>489.88</v>
      </c>
      <c r="BB190" s="60">
        <v>222.62</v>
      </c>
      <c r="BC190" s="60">
        <v>42.55</v>
      </c>
      <c r="BD190" s="60">
        <v>54.05</v>
      </c>
      <c r="BE190" s="60">
        <v>2634.61</v>
      </c>
      <c r="BF190" s="60">
        <v>1379.42</v>
      </c>
      <c r="BG190" s="60">
        <v>898.88</v>
      </c>
      <c r="BH190" s="60">
        <v>7123.19</v>
      </c>
      <c r="BI190" s="60">
        <v>822.83</v>
      </c>
      <c r="BJ190" s="60">
        <v>321.62</v>
      </c>
      <c r="BK190" s="60">
        <v>335.73</v>
      </c>
      <c r="BL190" s="60">
        <v>229.53</v>
      </c>
      <c r="BM190" s="60">
        <v>102.92</v>
      </c>
      <c r="BN190" s="60">
        <v>2103.96</v>
      </c>
      <c r="BO190" s="51">
        <v>0</v>
      </c>
      <c r="BP190" s="53">
        <v>0</v>
      </c>
      <c r="BQ190" s="51" t="s">
        <v>7</v>
      </c>
      <c r="BR190" s="60">
        <v>330456.44</v>
      </c>
      <c r="BS190" s="51" t="s">
        <v>7</v>
      </c>
      <c r="BT190" s="60">
        <v>42290.16</v>
      </c>
      <c r="BU190" s="51" t="s">
        <v>7</v>
      </c>
      <c r="BV190" s="60">
        <v>0.14000000000000001</v>
      </c>
      <c r="BW190" s="51" t="s">
        <v>7</v>
      </c>
      <c r="BX190" s="60">
        <v>398.44</v>
      </c>
      <c r="BY190" s="51" t="s">
        <v>7</v>
      </c>
      <c r="BZ190" s="60">
        <v>42688.74</v>
      </c>
      <c r="CA190" s="51" t="s">
        <v>7</v>
      </c>
      <c r="CB190" s="60">
        <v>801.12</v>
      </c>
      <c r="CC190" s="51" t="s">
        <v>7</v>
      </c>
      <c r="CD190" s="51">
        <v>0</v>
      </c>
      <c r="CE190" s="51" t="s">
        <v>7</v>
      </c>
      <c r="CF190" s="60">
        <v>3216.95</v>
      </c>
      <c r="CG190" s="51" t="s">
        <v>7</v>
      </c>
      <c r="CH190" s="60">
        <v>3216.95</v>
      </c>
      <c r="CI190" s="51" t="s">
        <v>7</v>
      </c>
      <c r="CJ190" s="60">
        <v>4018.07</v>
      </c>
      <c r="CK190" s="51" t="s">
        <v>7</v>
      </c>
      <c r="CL190" s="51">
        <v>0</v>
      </c>
      <c r="CM190" s="51" t="s">
        <v>7</v>
      </c>
      <c r="CN190" s="51">
        <v>0</v>
      </c>
      <c r="CO190" s="51" t="s">
        <v>7</v>
      </c>
      <c r="CP190" s="51">
        <v>0</v>
      </c>
      <c r="CQ190" s="51" t="s">
        <v>7</v>
      </c>
      <c r="CR190" s="61">
        <v>134715.04999999999</v>
      </c>
      <c r="CS190" s="51" t="s">
        <v>7</v>
      </c>
      <c r="CT190" s="60">
        <v>134715.04999999999</v>
      </c>
      <c r="CU190" s="51" t="s">
        <v>7</v>
      </c>
      <c r="CV190" s="60">
        <v>181421.86</v>
      </c>
      <c r="CW190" s="51" t="s">
        <v>7</v>
      </c>
      <c r="CX190" s="60">
        <v>511878.3</v>
      </c>
      <c r="CY190" s="51" t="s">
        <v>7</v>
      </c>
    </row>
    <row r="191" spans="1:103" ht="14.25" x14ac:dyDescent="0.45">
      <c r="A191" s="55" t="s">
        <v>180</v>
      </c>
      <c r="B191" s="55" t="s">
        <v>264</v>
      </c>
      <c r="C191" s="54" t="str">
        <f>'Correspondance tables'!K14</f>
        <v>ISIC 21</v>
      </c>
      <c r="D191" s="54" t="str">
        <f>VLOOKUP(C191, 'Correspondance tables'!$O$3:$P$73, 2, FALSE)</f>
        <v>ISIC 21</v>
      </c>
      <c r="E191" s="57">
        <v>862.72</v>
      </c>
      <c r="F191" s="57">
        <v>0.2</v>
      </c>
      <c r="G191" s="57">
        <v>19.87</v>
      </c>
      <c r="H191" s="57">
        <v>0.64</v>
      </c>
      <c r="I191" s="57">
        <v>863.95</v>
      </c>
      <c r="J191" s="57">
        <v>10.42</v>
      </c>
      <c r="K191" s="57">
        <v>0.73</v>
      </c>
      <c r="L191" s="57">
        <v>3.87</v>
      </c>
      <c r="M191" s="57">
        <v>0.11</v>
      </c>
      <c r="N191" s="57">
        <v>2.94</v>
      </c>
      <c r="O191" s="57">
        <v>701.15</v>
      </c>
      <c r="P191" s="57">
        <v>13435.97</v>
      </c>
      <c r="Q191" s="57">
        <v>122.36</v>
      </c>
      <c r="R191" s="57">
        <v>33.69</v>
      </c>
      <c r="S191" s="57">
        <v>1.18</v>
      </c>
      <c r="T191" s="57">
        <v>1.76</v>
      </c>
      <c r="U191" s="57">
        <v>3.61</v>
      </c>
      <c r="V191" s="57">
        <v>3.06</v>
      </c>
      <c r="W191" s="57">
        <v>83.16</v>
      </c>
      <c r="X191" s="57">
        <v>33.56</v>
      </c>
      <c r="Y191" s="57">
        <v>0.76</v>
      </c>
      <c r="Z191" s="57">
        <v>87.24</v>
      </c>
      <c r="AA191" s="57">
        <v>0.9</v>
      </c>
      <c r="AB191" s="57">
        <v>45.31</v>
      </c>
      <c r="AC191" s="57">
        <v>3.66</v>
      </c>
      <c r="AD191" s="57">
        <v>10.050000000000001</v>
      </c>
      <c r="AE191" s="57">
        <v>3.88</v>
      </c>
      <c r="AF191" s="57">
        <v>1.87</v>
      </c>
      <c r="AG191" s="57">
        <v>197.8</v>
      </c>
      <c r="AH191" s="57">
        <v>28.33</v>
      </c>
      <c r="AI191" s="57">
        <v>4.09</v>
      </c>
      <c r="AJ191" s="57">
        <v>1.58</v>
      </c>
      <c r="AK191" s="57">
        <v>1.63</v>
      </c>
      <c r="AL191" s="57">
        <v>6.89</v>
      </c>
      <c r="AM191" s="57">
        <v>0.33</v>
      </c>
      <c r="AN191" s="57">
        <v>5.51</v>
      </c>
      <c r="AO191" s="57">
        <v>0.28000000000000003</v>
      </c>
      <c r="AP191" s="57">
        <v>0.9</v>
      </c>
      <c r="AQ191" s="57">
        <v>0.6</v>
      </c>
      <c r="AR191" s="57">
        <v>4.3600000000000003</v>
      </c>
      <c r="AS191" s="57">
        <v>5.0999999999999996</v>
      </c>
      <c r="AT191" s="57">
        <v>1.68</v>
      </c>
      <c r="AU191" s="57">
        <v>1.62</v>
      </c>
      <c r="AV191" s="57">
        <v>25.28</v>
      </c>
      <c r="AW191" s="57">
        <v>34.090000000000003</v>
      </c>
      <c r="AX191" s="57">
        <v>20.420000000000002</v>
      </c>
      <c r="AY191" s="57">
        <v>809.37</v>
      </c>
      <c r="AZ191" s="57">
        <v>13.14</v>
      </c>
      <c r="BA191" s="57">
        <v>790.87</v>
      </c>
      <c r="BB191" s="57">
        <v>9.16</v>
      </c>
      <c r="BC191" s="57">
        <v>1.1299999999999999</v>
      </c>
      <c r="BD191" s="57">
        <v>0.33</v>
      </c>
      <c r="BE191" s="57">
        <v>19.95</v>
      </c>
      <c r="BF191" s="57">
        <v>424.83</v>
      </c>
      <c r="BG191" s="57">
        <v>208.56</v>
      </c>
      <c r="BH191" s="57">
        <v>30449.45</v>
      </c>
      <c r="BI191" s="57">
        <v>1172.06</v>
      </c>
      <c r="BJ191" s="57">
        <v>5.16</v>
      </c>
      <c r="BK191" s="57">
        <v>11.65</v>
      </c>
      <c r="BL191" s="57">
        <v>65.91</v>
      </c>
      <c r="BM191" s="57">
        <v>0.22</v>
      </c>
      <c r="BN191" s="57">
        <v>7.61</v>
      </c>
      <c r="BO191" s="56">
        <v>0</v>
      </c>
      <c r="BP191" s="59">
        <v>0</v>
      </c>
      <c r="BQ191" s="56" t="s">
        <v>7</v>
      </c>
      <c r="BR191" s="57">
        <v>50668.49</v>
      </c>
      <c r="BS191" s="56" t="s">
        <v>7</v>
      </c>
      <c r="BT191" s="57">
        <v>32849.269999999997</v>
      </c>
      <c r="BU191" s="56" t="s">
        <v>7</v>
      </c>
      <c r="BV191" s="57">
        <v>1.07</v>
      </c>
      <c r="BW191" s="56" t="s">
        <v>7</v>
      </c>
      <c r="BX191" s="57">
        <v>48097.01</v>
      </c>
      <c r="BY191" s="56" t="s">
        <v>7</v>
      </c>
      <c r="BZ191" s="57">
        <v>80947.360000000001</v>
      </c>
      <c r="CA191" s="56" t="s">
        <v>7</v>
      </c>
      <c r="CB191" s="57">
        <v>504.55</v>
      </c>
      <c r="CC191" s="56" t="s">
        <v>7</v>
      </c>
      <c r="CD191" s="56">
        <v>0</v>
      </c>
      <c r="CE191" s="56" t="s">
        <v>7</v>
      </c>
      <c r="CF191" s="57">
        <v>-23725.05</v>
      </c>
      <c r="CG191" s="56" t="s">
        <v>7</v>
      </c>
      <c r="CH191" s="57">
        <v>-23725.05</v>
      </c>
      <c r="CI191" s="56" t="s">
        <v>7</v>
      </c>
      <c r="CJ191" s="57">
        <v>-23220.5</v>
      </c>
      <c r="CK191" s="56" t="s">
        <v>7</v>
      </c>
      <c r="CL191" s="56">
        <v>0</v>
      </c>
      <c r="CM191" s="56" t="s">
        <v>7</v>
      </c>
      <c r="CN191" s="56">
        <v>0</v>
      </c>
      <c r="CO191" s="56" t="s">
        <v>7</v>
      </c>
      <c r="CP191" s="56">
        <v>0</v>
      </c>
      <c r="CQ191" s="56" t="s">
        <v>7</v>
      </c>
      <c r="CR191" s="58">
        <v>108565.54</v>
      </c>
      <c r="CS191" s="56" t="s">
        <v>7</v>
      </c>
      <c r="CT191" s="57">
        <v>108565.54</v>
      </c>
      <c r="CU191" s="56" t="s">
        <v>7</v>
      </c>
      <c r="CV191" s="57">
        <v>166292.39000000001</v>
      </c>
      <c r="CW191" s="56" t="s">
        <v>7</v>
      </c>
      <c r="CX191" s="57">
        <v>216960.88</v>
      </c>
      <c r="CY191" s="56" t="s">
        <v>7</v>
      </c>
    </row>
    <row r="192" spans="1:103" ht="14.25" x14ac:dyDescent="0.45">
      <c r="A192" s="55" t="s">
        <v>180</v>
      </c>
      <c r="B192" s="55" t="s">
        <v>263</v>
      </c>
      <c r="C192" s="54" t="str">
        <f>'Correspondance tables'!K15</f>
        <v>ISIC 22</v>
      </c>
      <c r="D192" s="54" t="str">
        <f>VLOOKUP(C192, 'Correspondance tables'!$O$3:$P$73, 2, FALSE)</f>
        <v>ISIC 22</v>
      </c>
      <c r="E192" s="60">
        <v>2499.2800000000002</v>
      </c>
      <c r="F192" s="60">
        <v>65.44</v>
      </c>
      <c r="G192" s="60">
        <v>110.2</v>
      </c>
      <c r="H192" s="60">
        <v>396.64</v>
      </c>
      <c r="I192" s="60">
        <v>14193.03</v>
      </c>
      <c r="J192" s="60">
        <v>2498.33</v>
      </c>
      <c r="K192" s="60">
        <v>989.22</v>
      </c>
      <c r="L192" s="60">
        <v>2951.5</v>
      </c>
      <c r="M192" s="60">
        <v>1186.54</v>
      </c>
      <c r="N192" s="60">
        <v>1358.45</v>
      </c>
      <c r="O192" s="60">
        <v>6932.39</v>
      </c>
      <c r="P192" s="60">
        <v>2985.08</v>
      </c>
      <c r="Q192" s="60">
        <v>34690.01</v>
      </c>
      <c r="R192" s="60">
        <v>2127.5300000000002</v>
      </c>
      <c r="S192" s="60">
        <v>1296.17</v>
      </c>
      <c r="T192" s="60">
        <v>5526.15</v>
      </c>
      <c r="U192" s="60">
        <v>3461.63</v>
      </c>
      <c r="V192" s="60">
        <v>6797.3</v>
      </c>
      <c r="W192" s="60">
        <v>11192.43</v>
      </c>
      <c r="X192" s="60">
        <v>32195.06</v>
      </c>
      <c r="Y192" s="60">
        <v>3508.76</v>
      </c>
      <c r="Z192" s="60">
        <v>4428.8</v>
      </c>
      <c r="AA192" s="60">
        <v>2621.3000000000002</v>
      </c>
      <c r="AB192" s="60">
        <v>967.41</v>
      </c>
      <c r="AC192" s="60">
        <v>136.21</v>
      </c>
      <c r="AD192" s="60">
        <v>1202.1099999999999</v>
      </c>
      <c r="AE192" s="60">
        <v>33181.42</v>
      </c>
      <c r="AF192" s="60">
        <v>3751.07</v>
      </c>
      <c r="AG192" s="60">
        <v>4981.41</v>
      </c>
      <c r="AH192" s="60">
        <v>3916.93</v>
      </c>
      <c r="AI192" s="60">
        <v>3965.14</v>
      </c>
      <c r="AJ192" s="60">
        <v>108.45</v>
      </c>
      <c r="AK192" s="60">
        <v>171.51</v>
      </c>
      <c r="AL192" s="60">
        <v>1437.9</v>
      </c>
      <c r="AM192" s="60">
        <v>141.66</v>
      </c>
      <c r="AN192" s="60">
        <v>757.48</v>
      </c>
      <c r="AO192" s="60">
        <v>278.95999999999998</v>
      </c>
      <c r="AP192" s="60">
        <v>299.45</v>
      </c>
      <c r="AQ192" s="60">
        <v>847.76</v>
      </c>
      <c r="AR192" s="60">
        <v>500.25</v>
      </c>
      <c r="AS192" s="60">
        <v>374.19</v>
      </c>
      <c r="AT192" s="60">
        <v>192.4</v>
      </c>
      <c r="AU192" s="60">
        <v>179.95</v>
      </c>
      <c r="AV192" s="60">
        <v>1137.9100000000001</v>
      </c>
      <c r="AW192" s="60">
        <v>730.11</v>
      </c>
      <c r="AX192" s="51">
        <v>1116</v>
      </c>
      <c r="AY192" s="60">
        <v>266.18</v>
      </c>
      <c r="AZ192" s="60">
        <v>289.33</v>
      </c>
      <c r="BA192" s="60">
        <v>358.76</v>
      </c>
      <c r="BB192" s="60">
        <v>393.68</v>
      </c>
      <c r="BC192" s="60">
        <v>38.69</v>
      </c>
      <c r="BD192" s="60">
        <v>144.04</v>
      </c>
      <c r="BE192" s="60">
        <v>3069.87</v>
      </c>
      <c r="BF192" s="60">
        <v>787.89</v>
      </c>
      <c r="BG192" s="60">
        <v>368.43</v>
      </c>
      <c r="BH192" s="60">
        <v>2148.8200000000002</v>
      </c>
      <c r="BI192" s="60">
        <v>550.99</v>
      </c>
      <c r="BJ192" s="60">
        <v>527.85</v>
      </c>
      <c r="BK192" s="60">
        <v>182.16</v>
      </c>
      <c r="BL192" s="60">
        <v>172.88</v>
      </c>
      <c r="BM192" s="60">
        <v>278.88</v>
      </c>
      <c r="BN192" s="60">
        <v>413.86</v>
      </c>
      <c r="BO192" s="51">
        <v>0</v>
      </c>
      <c r="BP192" s="53">
        <v>0</v>
      </c>
      <c r="BQ192" s="51" t="s">
        <v>7</v>
      </c>
      <c r="BR192" s="60">
        <v>214379.23</v>
      </c>
      <c r="BS192" s="51" t="s">
        <v>7</v>
      </c>
      <c r="BT192" s="60">
        <v>19698.71</v>
      </c>
      <c r="BU192" s="51" t="s">
        <v>7</v>
      </c>
      <c r="BV192" s="60">
        <v>0.13</v>
      </c>
      <c r="BW192" s="51" t="s">
        <v>7</v>
      </c>
      <c r="BX192" s="60">
        <v>94.8</v>
      </c>
      <c r="BY192" s="51" t="s">
        <v>7</v>
      </c>
      <c r="BZ192" s="60">
        <v>19793.64</v>
      </c>
      <c r="CA192" s="51" t="s">
        <v>7</v>
      </c>
      <c r="CB192" s="60">
        <v>2404.77</v>
      </c>
      <c r="CC192" s="51" t="s">
        <v>7</v>
      </c>
      <c r="CD192" s="51">
        <v>0</v>
      </c>
      <c r="CE192" s="51" t="s">
        <v>7</v>
      </c>
      <c r="CF192" s="60">
        <v>2376.3200000000002</v>
      </c>
      <c r="CG192" s="51" t="s">
        <v>7</v>
      </c>
      <c r="CH192" s="60">
        <v>2376.3200000000002</v>
      </c>
      <c r="CI192" s="51" t="s">
        <v>7</v>
      </c>
      <c r="CJ192" s="60">
        <v>4781.09</v>
      </c>
      <c r="CK192" s="51" t="s">
        <v>7</v>
      </c>
      <c r="CL192" s="51">
        <v>0</v>
      </c>
      <c r="CM192" s="51" t="s">
        <v>7</v>
      </c>
      <c r="CN192" s="51">
        <v>0</v>
      </c>
      <c r="CO192" s="51" t="s">
        <v>7</v>
      </c>
      <c r="CP192" s="51">
        <v>0</v>
      </c>
      <c r="CQ192" s="51" t="s">
        <v>7</v>
      </c>
      <c r="CR192" s="61">
        <v>37572.42</v>
      </c>
      <c r="CS192" s="51" t="s">
        <v>7</v>
      </c>
      <c r="CT192" s="60">
        <v>37572.42</v>
      </c>
      <c r="CU192" s="51" t="s">
        <v>7</v>
      </c>
      <c r="CV192" s="60">
        <v>62147.15</v>
      </c>
      <c r="CW192" s="51" t="s">
        <v>7</v>
      </c>
      <c r="CX192" s="60">
        <v>276526.38</v>
      </c>
      <c r="CY192" s="51" t="s">
        <v>7</v>
      </c>
    </row>
    <row r="193" spans="1:103" ht="14.25" x14ac:dyDescent="0.45">
      <c r="A193" s="55" t="s">
        <v>180</v>
      </c>
      <c r="B193" s="55" t="s">
        <v>262</v>
      </c>
      <c r="C193" s="54" t="str">
        <f>'Correspondance tables'!K16</f>
        <v>ISIC 23</v>
      </c>
      <c r="D193" s="54" t="str">
        <f>VLOOKUP(C193, 'Correspondance tables'!$O$3:$P$73, 2, FALSE)</f>
        <v>ISIC 23</v>
      </c>
      <c r="E193" s="57">
        <v>1296.3900000000001</v>
      </c>
      <c r="F193" s="57">
        <v>44.88</v>
      </c>
      <c r="G193" s="57">
        <v>57.44</v>
      </c>
      <c r="H193" s="57">
        <v>1094.46</v>
      </c>
      <c r="I193" s="57">
        <v>4682.8100000000004</v>
      </c>
      <c r="J193" s="57">
        <v>319.70999999999998</v>
      </c>
      <c r="K193" s="57">
        <v>1461.14</v>
      </c>
      <c r="L193" s="57">
        <v>127.9</v>
      </c>
      <c r="M193" s="57">
        <v>26.63</v>
      </c>
      <c r="N193" s="57">
        <v>141.54</v>
      </c>
      <c r="O193" s="57">
        <v>1895.03</v>
      </c>
      <c r="P193" s="57">
        <v>693.54</v>
      </c>
      <c r="Q193" s="57">
        <v>1479.27</v>
      </c>
      <c r="R193" s="57">
        <v>22820.54</v>
      </c>
      <c r="S193" s="57">
        <v>2149.84</v>
      </c>
      <c r="T193" s="57">
        <v>2559.6</v>
      </c>
      <c r="U193" s="57">
        <v>1182.2</v>
      </c>
      <c r="V193" s="57">
        <v>1835.76</v>
      </c>
      <c r="W193" s="57">
        <v>1566.9</v>
      </c>
      <c r="X193" s="57">
        <v>4429.8999999999996</v>
      </c>
      <c r="Y193" s="57">
        <v>793.46</v>
      </c>
      <c r="Z193" s="57">
        <v>1252.18</v>
      </c>
      <c r="AA193" s="57">
        <v>662.52</v>
      </c>
      <c r="AB193" s="57">
        <v>1761.48</v>
      </c>
      <c r="AC193" s="57">
        <v>250.79</v>
      </c>
      <c r="AD193" s="57">
        <v>593.51</v>
      </c>
      <c r="AE193" s="57">
        <v>84243.09</v>
      </c>
      <c r="AF193" s="57">
        <v>819.39</v>
      </c>
      <c r="AG193" s="57">
        <v>1673.62</v>
      </c>
      <c r="AH193" s="57">
        <v>640.62</v>
      </c>
      <c r="AI193" s="57">
        <v>429.07</v>
      </c>
      <c r="AJ193" s="57">
        <v>52.93</v>
      </c>
      <c r="AK193" s="57">
        <v>17.12</v>
      </c>
      <c r="AL193" s="57">
        <v>267.94</v>
      </c>
      <c r="AM193" s="57">
        <v>7.31</v>
      </c>
      <c r="AN193" s="57">
        <v>1016.92</v>
      </c>
      <c r="AO193" s="57">
        <v>21.1</v>
      </c>
      <c r="AP193" s="57">
        <v>23.67</v>
      </c>
      <c r="AQ193" s="56">
        <v>247</v>
      </c>
      <c r="AR193" s="57">
        <v>71.760000000000005</v>
      </c>
      <c r="AS193" s="57">
        <v>52.41</v>
      </c>
      <c r="AT193" s="57">
        <v>2.2799999999999998</v>
      </c>
      <c r="AU193" s="57">
        <v>16.89</v>
      </c>
      <c r="AV193" s="57">
        <v>2567.0500000000002</v>
      </c>
      <c r="AW193" s="57">
        <v>200.34</v>
      </c>
      <c r="AX193" s="57">
        <v>297.95</v>
      </c>
      <c r="AY193" s="57">
        <v>299.61</v>
      </c>
      <c r="AZ193" s="57">
        <v>71.55</v>
      </c>
      <c r="BA193" s="57">
        <v>98.76</v>
      </c>
      <c r="BB193" s="57">
        <v>127.94</v>
      </c>
      <c r="BC193" s="57">
        <v>20.82</v>
      </c>
      <c r="BD193" s="57">
        <v>5.65</v>
      </c>
      <c r="BE193" s="57">
        <v>1100.69</v>
      </c>
      <c r="BF193" s="57">
        <v>750.39</v>
      </c>
      <c r="BG193" s="57">
        <v>611.04999999999995</v>
      </c>
      <c r="BH193" s="57">
        <v>845.15</v>
      </c>
      <c r="BI193" s="57">
        <v>125.14</v>
      </c>
      <c r="BJ193" s="57">
        <v>257.2</v>
      </c>
      <c r="BK193" s="57">
        <v>176.12</v>
      </c>
      <c r="BL193" s="57">
        <v>172.3</v>
      </c>
      <c r="BM193" s="57">
        <v>78.47</v>
      </c>
      <c r="BN193" s="57">
        <v>389.15</v>
      </c>
      <c r="BO193" s="56">
        <v>0</v>
      </c>
      <c r="BP193" s="59">
        <v>0</v>
      </c>
      <c r="BQ193" s="56" t="s">
        <v>7</v>
      </c>
      <c r="BR193" s="57">
        <v>152977.88</v>
      </c>
      <c r="BS193" s="56" t="s">
        <v>7</v>
      </c>
      <c r="BT193" s="57">
        <v>14527.65</v>
      </c>
      <c r="BU193" s="56" t="s">
        <v>7</v>
      </c>
      <c r="BV193" s="56">
        <v>0</v>
      </c>
      <c r="BW193" s="56" t="s">
        <v>7</v>
      </c>
      <c r="BX193" s="56">
        <v>0</v>
      </c>
      <c r="BY193" s="56" t="s">
        <v>7</v>
      </c>
      <c r="BZ193" s="57">
        <v>14527.65</v>
      </c>
      <c r="CA193" s="56" t="s">
        <v>7</v>
      </c>
      <c r="CB193" s="57">
        <v>4660.9399999999996</v>
      </c>
      <c r="CC193" s="56" t="s">
        <v>7</v>
      </c>
      <c r="CD193" s="56">
        <v>0</v>
      </c>
      <c r="CE193" s="56" t="s">
        <v>7</v>
      </c>
      <c r="CF193" s="57">
        <v>-5415.85</v>
      </c>
      <c r="CG193" s="56" t="s">
        <v>7</v>
      </c>
      <c r="CH193" s="57">
        <v>-5415.85</v>
      </c>
      <c r="CI193" s="56" t="s">
        <v>7</v>
      </c>
      <c r="CJ193" s="57">
        <v>-754.91</v>
      </c>
      <c r="CK193" s="56" t="s">
        <v>7</v>
      </c>
      <c r="CL193" s="56">
        <v>0</v>
      </c>
      <c r="CM193" s="56" t="s">
        <v>7</v>
      </c>
      <c r="CN193" s="56">
        <v>0</v>
      </c>
      <c r="CO193" s="56" t="s">
        <v>7</v>
      </c>
      <c r="CP193" s="56">
        <v>0</v>
      </c>
      <c r="CQ193" s="56" t="s">
        <v>7</v>
      </c>
      <c r="CR193" s="58">
        <v>20488.27</v>
      </c>
      <c r="CS193" s="56" t="s">
        <v>7</v>
      </c>
      <c r="CT193" s="57">
        <v>20488.27</v>
      </c>
      <c r="CU193" s="56" t="s">
        <v>7</v>
      </c>
      <c r="CV193" s="57">
        <v>34261.01</v>
      </c>
      <c r="CW193" s="56" t="s">
        <v>7</v>
      </c>
      <c r="CX193" s="57">
        <v>187238.89</v>
      </c>
      <c r="CY193" s="56" t="s">
        <v>7</v>
      </c>
    </row>
    <row r="194" spans="1:103" ht="14.25" x14ac:dyDescent="0.45">
      <c r="A194" s="55" t="s">
        <v>180</v>
      </c>
      <c r="B194" s="55" t="s">
        <v>261</v>
      </c>
      <c r="C194" s="54" t="str">
        <f>'Correspondance tables'!K17</f>
        <v>ISIC 24</v>
      </c>
      <c r="D194" s="54" t="str">
        <f>VLOOKUP(C194, 'Correspondance tables'!$O$3:$P$73, 2, FALSE)</f>
        <v>ISIC 24</v>
      </c>
      <c r="E194" s="60">
        <v>132.37</v>
      </c>
      <c r="F194" s="60">
        <v>19.07</v>
      </c>
      <c r="G194" s="60">
        <v>5.68</v>
      </c>
      <c r="H194" s="60">
        <v>768.28</v>
      </c>
      <c r="I194" s="60">
        <v>795.67</v>
      </c>
      <c r="J194" s="60">
        <v>202.54</v>
      </c>
      <c r="K194" s="60">
        <v>339.38</v>
      </c>
      <c r="L194" s="60">
        <v>313.58999999999997</v>
      </c>
      <c r="M194" s="60">
        <v>153.30000000000001</v>
      </c>
      <c r="N194" s="60">
        <v>368.3</v>
      </c>
      <c r="O194" s="60">
        <v>3438.09</v>
      </c>
      <c r="P194" s="60">
        <v>456.31</v>
      </c>
      <c r="Q194" s="60">
        <v>1792.26</v>
      </c>
      <c r="R194" s="60">
        <v>2083.92</v>
      </c>
      <c r="S194" s="60">
        <v>84070.21</v>
      </c>
      <c r="T194" s="60">
        <v>51167.94</v>
      </c>
      <c r="U194" s="60">
        <v>3605.76</v>
      </c>
      <c r="V194" s="60">
        <v>17613.080000000002</v>
      </c>
      <c r="W194" s="60">
        <v>28328.89</v>
      </c>
      <c r="X194" s="60">
        <v>31047.14</v>
      </c>
      <c r="Y194" s="60">
        <v>7081.76</v>
      </c>
      <c r="Z194" s="60">
        <v>5289.48</v>
      </c>
      <c r="AA194" s="60">
        <v>5723.67</v>
      </c>
      <c r="AB194" s="60">
        <v>937.71</v>
      </c>
      <c r="AC194" s="60">
        <v>257.12</v>
      </c>
      <c r="AD194" s="60">
        <v>2475.19</v>
      </c>
      <c r="AE194" s="60">
        <v>18549.04</v>
      </c>
      <c r="AF194" s="60">
        <v>649.63</v>
      </c>
      <c r="AG194" s="60">
        <v>1244.46</v>
      </c>
      <c r="AH194" s="60">
        <v>211.49</v>
      </c>
      <c r="AI194" s="60">
        <v>456.86</v>
      </c>
      <c r="AJ194" s="60">
        <v>8.57</v>
      </c>
      <c r="AK194" s="60">
        <v>3.08</v>
      </c>
      <c r="AL194" s="60">
        <v>231.13</v>
      </c>
      <c r="AM194" s="60">
        <v>4.2</v>
      </c>
      <c r="AN194" s="60">
        <v>42.14</v>
      </c>
      <c r="AO194" s="60">
        <v>44.17</v>
      </c>
      <c r="AP194" s="60">
        <v>19.39</v>
      </c>
      <c r="AQ194" s="60">
        <v>166.82</v>
      </c>
      <c r="AR194" s="60">
        <v>47.46</v>
      </c>
      <c r="AS194" s="60">
        <v>16.57</v>
      </c>
      <c r="AT194" s="60">
        <v>35.29</v>
      </c>
      <c r="AU194" s="60">
        <v>4.4800000000000004</v>
      </c>
      <c r="AV194" s="60">
        <v>673.09</v>
      </c>
      <c r="AW194" s="60">
        <v>163.46</v>
      </c>
      <c r="AX194" s="60">
        <v>784.1</v>
      </c>
      <c r="AY194" s="60">
        <v>149.6</v>
      </c>
      <c r="AZ194" s="60">
        <v>62.16</v>
      </c>
      <c r="BA194" s="60">
        <v>149.04</v>
      </c>
      <c r="BB194" s="60">
        <v>133.93</v>
      </c>
      <c r="BC194" s="60">
        <v>9.09</v>
      </c>
      <c r="BD194" s="60">
        <v>0.72</v>
      </c>
      <c r="BE194" s="60">
        <v>286.69</v>
      </c>
      <c r="BF194" s="60">
        <v>147.55000000000001</v>
      </c>
      <c r="BG194" s="60">
        <v>31.86</v>
      </c>
      <c r="BH194" s="60">
        <v>1015.39</v>
      </c>
      <c r="BI194" s="60">
        <v>2.5</v>
      </c>
      <c r="BJ194" s="60">
        <v>88.58</v>
      </c>
      <c r="BK194" s="60">
        <v>9.6199999999999992</v>
      </c>
      <c r="BL194" s="60">
        <v>9.2899999999999991</v>
      </c>
      <c r="BM194" s="60">
        <v>160.24</v>
      </c>
      <c r="BN194" s="60">
        <v>77.599999999999994</v>
      </c>
      <c r="BO194" s="51">
        <v>0</v>
      </c>
      <c r="BP194" s="53">
        <v>0</v>
      </c>
      <c r="BQ194" s="51" t="s">
        <v>7</v>
      </c>
      <c r="BR194" s="60">
        <v>274156.01</v>
      </c>
      <c r="BS194" s="51" t="s">
        <v>7</v>
      </c>
      <c r="BT194" s="60">
        <v>159.22999999999999</v>
      </c>
      <c r="BU194" s="51" t="s">
        <v>7</v>
      </c>
      <c r="BV194" s="51">
        <v>0</v>
      </c>
      <c r="BW194" s="51" t="s">
        <v>7</v>
      </c>
      <c r="BX194" s="60">
        <v>2.57</v>
      </c>
      <c r="BY194" s="51" t="s">
        <v>7</v>
      </c>
      <c r="BZ194" s="60">
        <v>161.79</v>
      </c>
      <c r="CA194" s="51" t="s">
        <v>7</v>
      </c>
      <c r="CB194" s="60">
        <v>2296.9499999999998</v>
      </c>
      <c r="CC194" s="51" t="s">
        <v>7</v>
      </c>
      <c r="CD194" s="60">
        <v>1275.71</v>
      </c>
      <c r="CE194" s="51" t="s">
        <v>7</v>
      </c>
      <c r="CF194" s="60">
        <v>2059.0500000000002</v>
      </c>
      <c r="CG194" s="51" t="s">
        <v>7</v>
      </c>
      <c r="CH194" s="60">
        <v>3334.76</v>
      </c>
      <c r="CI194" s="51" t="s">
        <v>7</v>
      </c>
      <c r="CJ194" s="60">
        <v>5631.71</v>
      </c>
      <c r="CK194" s="51" t="s">
        <v>7</v>
      </c>
      <c r="CL194" s="51">
        <v>0</v>
      </c>
      <c r="CM194" s="51" t="s">
        <v>7</v>
      </c>
      <c r="CN194" s="51">
        <v>0</v>
      </c>
      <c r="CO194" s="51" t="s">
        <v>7</v>
      </c>
      <c r="CP194" s="51">
        <v>0</v>
      </c>
      <c r="CQ194" s="51" t="s">
        <v>7</v>
      </c>
      <c r="CR194" s="61">
        <v>61089.3</v>
      </c>
      <c r="CS194" s="51" t="s">
        <v>7</v>
      </c>
      <c r="CT194" s="60">
        <v>61089.3</v>
      </c>
      <c r="CU194" s="51" t="s">
        <v>7</v>
      </c>
      <c r="CV194" s="60">
        <v>66882.81</v>
      </c>
      <c r="CW194" s="51" t="s">
        <v>7</v>
      </c>
      <c r="CX194" s="60">
        <v>341038.82</v>
      </c>
      <c r="CY194" s="51" t="s">
        <v>7</v>
      </c>
    </row>
    <row r="195" spans="1:103" ht="14.25" x14ac:dyDescent="0.45">
      <c r="A195" s="55" t="s">
        <v>180</v>
      </c>
      <c r="B195" s="55" t="s">
        <v>260</v>
      </c>
      <c r="C195" s="54" t="str">
        <f>'Correspondance tables'!K18</f>
        <v>ISIC 25</v>
      </c>
      <c r="D195" s="54" t="str">
        <f>VLOOKUP(C195, 'Correspondance tables'!$O$3:$P$73, 2, FALSE)</f>
        <v>ISIC 25</v>
      </c>
      <c r="E195" s="57">
        <v>1778.25</v>
      </c>
      <c r="F195" s="57">
        <v>107.13</v>
      </c>
      <c r="G195" s="57">
        <v>86.4</v>
      </c>
      <c r="H195" s="57">
        <v>1313.6</v>
      </c>
      <c r="I195" s="57">
        <v>6208.95</v>
      </c>
      <c r="J195" s="57">
        <v>842.26</v>
      </c>
      <c r="K195" s="57">
        <v>1436.1</v>
      </c>
      <c r="L195" s="57">
        <v>858.82</v>
      </c>
      <c r="M195" s="57">
        <v>393.13</v>
      </c>
      <c r="N195" s="57">
        <v>1451.33</v>
      </c>
      <c r="O195" s="57">
        <v>3115.23</v>
      </c>
      <c r="P195" s="57">
        <v>746.05</v>
      </c>
      <c r="Q195" s="57">
        <v>3629.92</v>
      </c>
      <c r="R195" s="57">
        <v>1866.33</v>
      </c>
      <c r="S195" s="57">
        <v>9578.2999999999993</v>
      </c>
      <c r="T195" s="57">
        <v>76717.19</v>
      </c>
      <c r="U195" s="57">
        <v>5262.02</v>
      </c>
      <c r="V195" s="57">
        <v>10881.58</v>
      </c>
      <c r="W195" s="57">
        <v>57105.08</v>
      </c>
      <c r="X195" s="57">
        <v>42940.25</v>
      </c>
      <c r="Y195" s="57">
        <v>10977.97</v>
      </c>
      <c r="Z195" s="57">
        <v>5503.39</v>
      </c>
      <c r="AA195" s="57">
        <v>10001.14</v>
      </c>
      <c r="AB195" s="57">
        <v>3380.54</v>
      </c>
      <c r="AC195" s="57">
        <v>622.29</v>
      </c>
      <c r="AD195" s="57">
        <v>3421.94</v>
      </c>
      <c r="AE195" s="57">
        <v>56041.96</v>
      </c>
      <c r="AF195" s="57">
        <v>1948.93</v>
      </c>
      <c r="AG195" s="57">
        <v>2482.9</v>
      </c>
      <c r="AH195" s="57">
        <v>741.29</v>
      </c>
      <c r="AI195" s="57">
        <v>1370.89</v>
      </c>
      <c r="AJ195" s="57">
        <v>346.22</v>
      </c>
      <c r="AK195" s="57">
        <v>63.89</v>
      </c>
      <c r="AL195" s="57">
        <v>1070.3900000000001</v>
      </c>
      <c r="AM195" s="57">
        <v>47.29</v>
      </c>
      <c r="AN195" s="57">
        <v>730.09</v>
      </c>
      <c r="AO195" s="57">
        <v>93.47</v>
      </c>
      <c r="AP195" s="57">
        <v>83.59</v>
      </c>
      <c r="AQ195" s="57">
        <v>601.14</v>
      </c>
      <c r="AR195" s="57">
        <v>442.84</v>
      </c>
      <c r="AS195" s="57">
        <v>130.53</v>
      </c>
      <c r="AT195" s="57">
        <v>80.45</v>
      </c>
      <c r="AU195" s="57">
        <v>81.52</v>
      </c>
      <c r="AV195" s="57">
        <v>1624.52</v>
      </c>
      <c r="AW195" s="57">
        <v>498.2</v>
      </c>
      <c r="AX195" s="57">
        <v>1310.6099999999999</v>
      </c>
      <c r="AY195" s="57">
        <v>214.46</v>
      </c>
      <c r="AZ195" s="57">
        <v>223.86</v>
      </c>
      <c r="BA195" s="57">
        <v>208.97</v>
      </c>
      <c r="BB195" s="57">
        <v>428.95</v>
      </c>
      <c r="BC195" s="57">
        <v>53.63</v>
      </c>
      <c r="BD195" s="57">
        <v>60.27</v>
      </c>
      <c r="BE195" s="57">
        <v>2739.33</v>
      </c>
      <c r="BF195" s="57">
        <v>3876.25</v>
      </c>
      <c r="BG195" s="57">
        <v>423.11</v>
      </c>
      <c r="BH195" s="57">
        <v>525.67999999999995</v>
      </c>
      <c r="BI195" s="57">
        <v>215.32</v>
      </c>
      <c r="BJ195" s="57">
        <v>191.91</v>
      </c>
      <c r="BK195" s="56">
        <v>153</v>
      </c>
      <c r="BL195" s="57">
        <v>109.27</v>
      </c>
      <c r="BM195" s="57">
        <v>267.02999999999997</v>
      </c>
      <c r="BN195" s="57">
        <v>227.36</v>
      </c>
      <c r="BO195" s="56">
        <v>0</v>
      </c>
      <c r="BP195" s="59">
        <v>0</v>
      </c>
      <c r="BQ195" s="56" t="s">
        <v>7</v>
      </c>
      <c r="BR195" s="57">
        <v>339934.33</v>
      </c>
      <c r="BS195" s="56" t="s">
        <v>7</v>
      </c>
      <c r="BT195" s="57">
        <v>16748.38</v>
      </c>
      <c r="BU195" s="56" t="s">
        <v>7</v>
      </c>
      <c r="BV195" s="57">
        <v>0.3</v>
      </c>
      <c r="BW195" s="56" t="s">
        <v>7</v>
      </c>
      <c r="BX195" s="57">
        <v>112.3</v>
      </c>
      <c r="BY195" s="56" t="s">
        <v>7</v>
      </c>
      <c r="BZ195" s="57">
        <v>16860.98</v>
      </c>
      <c r="CA195" s="56" t="s">
        <v>7</v>
      </c>
      <c r="CB195" s="57">
        <v>51409.83</v>
      </c>
      <c r="CC195" s="56" t="s">
        <v>7</v>
      </c>
      <c r="CD195" s="56">
        <v>0</v>
      </c>
      <c r="CE195" s="56" t="s">
        <v>7</v>
      </c>
      <c r="CF195" s="57">
        <v>6883.06</v>
      </c>
      <c r="CG195" s="56" t="s">
        <v>7</v>
      </c>
      <c r="CH195" s="57">
        <v>6883.06</v>
      </c>
      <c r="CI195" s="56" t="s">
        <v>7</v>
      </c>
      <c r="CJ195" s="57">
        <v>58292.89</v>
      </c>
      <c r="CK195" s="56" t="s">
        <v>7</v>
      </c>
      <c r="CL195" s="56">
        <v>0</v>
      </c>
      <c r="CM195" s="56" t="s">
        <v>7</v>
      </c>
      <c r="CN195" s="56">
        <v>0</v>
      </c>
      <c r="CO195" s="56" t="s">
        <v>7</v>
      </c>
      <c r="CP195" s="56">
        <v>0</v>
      </c>
      <c r="CQ195" s="56" t="s">
        <v>7</v>
      </c>
      <c r="CR195" s="58">
        <v>46732.5</v>
      </c>
      <c r="CS195" s="56" t="s">
        <v>7</v>
      </c>
      <c r="CT195" s="57">
        <v>46732.5</v>
      </c>
      <c r="CU195" s="56" t="s">
        <v>7</v>
      </c>
      <c r="CV195" s="57">
        <v>121886.37</v>
      </c>
      <c r="CW195" s="56" t="s">
        <v>7</v>
      </c>
      <c r="CX195" s="57">
        <v>461820.69</v>
      </c>
      <c r="CY195" s="56" t="s">
        <v>7</v>
      </c>
    </row>
    <row r="196" spans="1:103" ht="14.25" x14ac:dyDescent="0.45">
      <c r="A196" s="55" t="s">
        <v>180</v>
      </c>
      <c r="B196" s="55" t="s">
        <v>259</v>
      </c>
      <c r="C196" s="54" t="str">
        <f>'Correspondance tables'!K19</f>
        <v>ISIC 26</v>
      </c>
      <c r="D196" s="54" t="str">
        <f>VLOOKUP(C196, 'Correspondance tables'!$O$3:$P$73, 2, FALSE)</f>
        <v>ISIC 26</v>
      </c>
      <c r="E196" s="60">
        <v>71.91</v>
      </c>
      <c r="F196" s="60">
        <v>9.73</v>
      </c>
      <c r="G196" s="60">
        <v>31.71</v>
      </c>
      <c r="H196" s="60">
        <v>109.4</v>
      </c>
      <c r="I196" s="60">
        <v>301.31</v>
      </c>
      <c r="J196" s="60">
        <v>51.46</v>
      </c>
      <c r="K196" s="60">
        <v>53.82</v>
      </c>
      <c r="L196" s="60">
        <v>84.41</v>
      </c>
      <c r="M196" s="60">
        <v>265.75</v>
      </c>
      <c r="N196" s="60">
        <v>128.72999999999999</v>
      </c>
      <c r="O196" s="60">
        <v>345.42</v>
      </c>
      <c r="P196" s="60">
        <v>386.26</v>
      </c>
      <c r="Q196" s="60">
        <v>234.77</v>
      </c>
      <c r="R196" s="60">
        <v>168.91</v>
      </c>
      <c r="S196" s="60">
        <v>227.6</v>
      </c>
      <c r="T196" s="60">
        <v>761.62</v>
      </c>
      <c r="U196" s="60">
        <v>26503.79</v>
      </c>
      <c r="V196" s="60">
        <v>4727.79</v>
      </c>
      <c r="W196" s="60">
        <v>3744.52</v>
      </c>
      <c r="X196" s="60">
        <v>4949.92</v>
      </c>
      <c r="Y196" s="60">
        <v>3003.02</v>
      </c>
      <c r="Z196" s="60">
        <v>1361.91</v>
      </c>
      <c r="AA196" s="60">
        <v>2062.11</v>
      </c>
      <c r="AB196" s="60">
        <v>1621.91</v>
      </c>
      <c r="AC196" s="60">
        <v>137.54</v>
      </c>
      <c r="AD196" s="60">
        <v>156.74</v>
      </c>
      <c r="AE196" s="60">
        <v>3501.08</v>
      </c>
      <c r="AF196" s="60">
        <v>371.2</v>
      </c>
      <c r="AG196" s="60">
        <v>1469.38</v>
      </c>
      <c r="AH196" s="60">
        <v>339.11</v>
      </c>
      <c r="AI196" s="60">
        <v>409.29</v>
      </c>
      <c r="AJ196" s="60">
        <v>30.87</v>
      </c>
      <c r="AK196" s="60">
        <v>84.32</v>
      </c>
      <c r="AL196" s="60">
        <v>392.61</v>
      </c>
      <c r="AM196" s="60">
        <v>169.27</v>
      </c>
      <c r="AN196" s="60">
        <v>292.64</v>
      </c>
      <c r="AO196" s="60">
        <v>384.85</v>
      </c>
      <c r="AP196" s="60">
        <v>1311.22</v>
      </c>
      <c r="AQ196" s="60">
        <v>5413.28</v>
      </c>
      <c r="AR196" s="60">
        <v>2729.87</v>
      </c>
      <c r="AS196" s="60">
        <v>299.76</v>
      </c>
      <c r="AT196" s="60">
        <v>100.93</v>
      </c>
      <c r="AU196" s="60">
        <v>136.11000000000001</v>
      </c>
      <c r="AV196" s="60">
        <v>245.23</v>
      </c>
      <c r="AW196" s="60">
        <v>617.54</v>
      </c>
      <c r="AX196" s="60">
        <v>1477.14</v>
      </c>
      <c r="AY196" s="60">
        <v>931.03</v>
      </c>
      <c r="AZ196" s="60">
        <v>188.97</v>
      </c>
      <c r="BA196" s="60">
        <v>543.02</v>
      </c>
      <c r="BB196" s="60">
        <v>253.96</v>
      </c>
      <c r="BC196" s="60">
        <v>132.24</v>
      </c>
      <c r="BD196" s="60">
        <v>55.58</v>
      </c>
      <c r="BE196" s="60">
        <v>1036.25</v>
      </c>
      <c r="BF196" s="60">
        <v>5309.67</v>
      </c>
      <c r="BG196" s="60">
        <v>1207.3499999999999</v>
      </c>
      <c r="BH196" s="60">
        <v>6244.72</v>
      </c>
      <c r="BI196" s="60">
        <v>591.42999999999995</v>
      </c>
      <c r="BJ196" s="60">
        <v>564.22</v>
      </c>
      <c r="BK196" s="60">
        <v>155.52000000000001</v>
      </c>
      <c r="BL196" s="60">
        <v>160.04</v>
      </c>
      <c r="BM196" s="60">
        <v>648.15</v>
      </c>
      <c r="BN196" s="60">
        <v>226.37</v>
      </c>
      <c r="BO196" s="51">
        <v>0</v>
      </c>
      <c r="BP196" s="53">
        <v>0</v>
      </c>
      <c r="BQ196" s="51" t="s">
        <v>7</v>
      </c>
      <c r="BR196" s="60">
        <v>89526.28</v>
      </c>
      <c r="BS196" s="51" t="s">
        <v>7</v>
      </c>
      <c r="BT196" s="60">
        <v>39267.17</v>
      </c>
      <c r="BU196" s="51" t="s">
        <v>7</v>
      </c>
      <c r="BV196" s="60">
        <v>2.29</v>
      </c>
      <c r="BW196" s="51" t="s">
        <v>7</v>
      </c>
      <c r="BX196" s="60">
        <v>1114.1099999999999</v>
      </c>
      <c r="BY196" s="51" t="s">
        <v>7</v>
      </c>
      <c r="BZ196" s="60">
        <v>40383.57</v>
      </c>
      <c r="CA196" s="51" t="s">
        <v>7</v>
      </c>
      <c r="CB196" s="60">
        <v>56011.519999999997</v>
      </c>
      <c r="CC196" s="51" t="s">
        <v>7</v>
      </c>
      <c r="CD196" s="60">
        <v>25.65</v>
      </c>
      <c r="CE196" s="51" t="s">
        <v>7</v>
      </c>
      <c r="CF196" s="60">
        <v>-7137.7</v>
      </c>
      <c r="CG196" s="51" t="s">
        <v>7</v>
      </c>
      <c r="CH196" s="60">
        <v>-7112.05</v>
      </c>
      <c r="CI196" s="51" t="s">
        <v>7</v>
      </c>
      <c r="CJ196" s="60">
        <v>48899.47</v>
      </c>
      <c r="CK196" s="51" t="s">
        <v>7</v>
      </c>
      <c r="CL196" s="51">
        <v>0</v>
      </c>
      <c r="CM196" s="51" t="s">
        <v>7</v>
      </c>
      <c r="CN196" s="51">
        <v>0</v>
      </c>
      <c r="CO196" s="51" t="s">
        <v>7</v>
      </c>
      <c r="CP196" s="51">
        <v>0</v>
      </c>
      <c r="CQ196" s="51" t="s">
        <v>7</v>
      </c>
      <c r="CR196" s="61">
        <v>119887.29</v>
      </c>
      <c r="CS196" s="51" t="s">
        <v>7</v>
      </c>
      <c r="CT196" s="60">
        <v>119887.29</v>
      </c>
      <c r="CU196" s="51" t="s">
        <v>7</v>
      </c>
      <c r="CV196" s="60">
        <v>209170.33</v>
      </c>
      <c r="CW196" s="51" t="s">
        <v>7</v>
      </c>
      <c r="CX196" s="60">
        <v>298696.59999999998</v>
      </c>
      <c r="CY196" s="51" t="s">
        <v>7</v>
      </c>
    </row>
    <row r="197" spans="1:103" ht="14.25" x14ac:dyDescent="0.45">
      <c r="A197" s="55" t="s">
        <v>180</v>
      </c>
      <c r="B197" s="55" t="s">
        <v>258</v>
      </c>
      <c r="C197" s="54" t="str">
        <f>'Correspondance tables'!K20</f>
        <v>ISIC 27</v>
      </c>
      <c r="D197" s="54" t="str">
        <f>VLOOKUP(C197, 'Correspondance tables'!$O$3:$P$73, 2, FALSE)</f>
        <v>ISIC 27</v>
      </c>
      <c r="E197" s="57">
        <v>230.11</v>
      </c>
      <c r="F197" s="57">
        <v>16.04</v>
      </c>
      <c r="G197" s="57">
        <v>32.46</v>
      </c>
      <c r="H197" s="57">
        <v>167.11</v>
      </c>
      <c r="I197" s="57">
        <v>555.96</v>
      </c>
      <c r="J197" s="57">
        <v>117.96</v>
      </c>
      <c r="K197" s="57">
        <v>95.96</v>
      </c>
      <c r="L197" s="57">
        <v>145.75</v>
      </c>
      <c r="M197" s="57">
        <v>56.17</v>
      </c>
      <c r="N197" s="57">
        <v>260.98</v>
      </c>
      <c r="O197" s="57">
        <v>502.22</v>
      </c>
      <c r="P197" s="57">
        <v>70.16</v>
      </c>
      <c r="Q197" s="57">
        <v>452.72</v>
      </c>
      <c r="R197" s="57">
        <v>287.67</v>
      </c>
      <c r="S197" s="57">
        <v>920.2</v>
      </c>
      <c r="T197" s="57">
        <v>2477.31</v>
      </c>
      <c r="U197" s="57">
        <v>5087.84</v>
      </c>
      <c r="V197" s="57">
        <v>32232.35</v>
      </c>
      <c r="W197" s="57">
        <v>10509.26</v>
      </c>
      <c r="X197" s="57">
        <v>12605.21</v>
      </c>
      <c r="Y197" s="57">
        <v>4810.67</v>
      </c>
      <c r="Z197" s="57">
        <v>1124.1099999999999</v>
      </c>
      <c r="AA197" s="57">
        <v>3380.34</v>
      </c>
      <c r="AB197" s="57">
        <v>5257.29</v>
      </c>
      <c r="AC197" s="57">
        <v>248.19</v>
      </c>
      <c r="AD197" s="57">
        <v>265.27999999999997</v>
      </c>
      <c r="AE197" s="57">
        <v>26346.59</v>
      </c>
      <c r="AF197" s="57">
        <v>770.99</v>
      </c>
      <c r="AG197" s="57">
        <v>1371.19</v>
      </c>
      <c r="AH197" s="57">
        <v>458.27</v>
      </c>
      <c r="AI197" s="57">
        <v>768.75</v>
      </c>
      <c r="AJ197" s="57">
        <v>39.07</v>
      </c>
      <c r="AK197" s="57">
        <v>55.69</v>
      </c>
      <c r="AL197" s="57">
        <v>561.26</v>
      </c>
      <c r="AM197" s="57">
        <v>78.790000000000006</v>
      </c>
      <c r="AN197" s="57">
        <v>982.83</v>
      </c>
      <c r="AO197" s="57">
        <v>50.76</v>
      </c>
      <c r="AP197" s="57">
        <v>123.4</v>
      </c>
      <c r="AQ197" s="57">
        <v>1819.56</v>
      </c>
      <c r="AR197" s="57">
        <v>710.96</v>
      </c>
      <c r="AS197" s="57">
        <v>119.74</v>
      </c>
      <c r="AT197" s="57">
        <v>62.58</v>
      </c>
      <c r="AU197" s="57">
        <v>50.54</v>
      </c>
      <c r="AV197" s="57">
        <v>830.29</v>
      </c>
      <c r="AW197" s="57">
        <v>591.01</v>
      </c>
      <c r="AX197" s="57">
        <v>898.88</v>
      </c>
      <c r="AY197" s="57">
        <v>349.63</v>
      </c>
      <c r="AZ197" s="57">
        <v>101.14</v>
      </c>
      <c r="BA197" s="57">
        <v>114.28</v>
      </c>
      <c r="BB197" s="57">
        <v>437.26</v>
      </c>
      <c r="BC197" s="57">
        <v>26.5</v>
      </c>
      <c r="BD197" s="57">
        <v>28.25</v>
      </c>
      <c r="BE197" s="57">
        <v>890.55</v>
      </c>
      <c r="BF197" s="57">
        <v>961.4</v>
      </c>
      <c r="BG197" s="57">
        <v>259.86</v>
      </c>
      <c r="BH197" s="57">
        <v>261.01</v>
      </c>
      <c r="BI197" s="57">
        <v>190.74</v>
      </c>
      <c r="BJ197" s="57">
        <v>178.3</v>
      </c>
      <c r="BK197" s="57">
        <v>186.82</v>
      </c>
      <c r="BL197" s="57">
        <v>49.82</v>
      </c>
      <c r="BM197" s="57">
        <v>313.63</v>
      </c>
      <c r="BN197" s="57">
        <v>330.14</v>
      </c>
      <c r="BO197" s="56">
        <v>0</v>
      </c>
      <c r="BP197" s="59">
        <v>0</v>
      </c>
      <c r="BQ197" s="56" t="s">
        <v>7</v>
      </c>
      <c r="BR197" s="57">
        <v>123279.79</v>
      </c>
      <c r="BS197" s="56" t="s">
        <v>7</v>
      </c>
      <c r="BT197" s="57">
        <v>29486.97</v>
      </c>
      <c r="BU197" s="56" t="s">
        <v>7</v>
      </c>
      <c r="BV197" s="57">
        <v>0.96</v>
      </c>
      <c r="BW197" s="56" t="s">
        <v>7</v>
      </c>
      <c r="BX197" s="57">
        <v>53.63</v>
      </c>
      <c r="BY197" s="56" t="s">
        <v>7</v>
      </c>
      <c r="BZ197" s="57">
        <v>29541.55</v>
      </c>
      <c r="CA197" s="56" t="s">
        <v>7</v>
      </c>
      <c r="CB197" s="57">
        <v>27567.38</v>
      </c>
      <c r="CC197" s="56" t="s">
        <v>7</v>
      </c>
      <c r="CD197" s="56">
        <v>0</v>
      </c>
      <c r="CE197" s="56" t="s">
        <v>7</v>
      </c>
      <c r="CF197" s="57">
        <v>4210.8599999999997</v>
      </c>
      <c r="CG197" s="56" t="s">
        <v>7</v>
      </c>
      <c r="CH197" s="57">
        <v>4210.8599999999997</v>
      </c>
      <c r="CI197" s="56" t="s">
        <v>7</v>
      </c>
      <c r="CJ197" s="57">
        <v>31778.240000000002</v>
      </c>
      <c r="CK197" s="56" t="s">
        <v>7</v>
      </c>
      <c r="CL197" s="56">
        <v>0</v>
      </c>
      <c r="CM197" s="56" t="s">
        <v>7</v>
      </c>
      <c r="CN197" s="56">
        <v>0</v>
      </c>
      <c r="CO197" s="56" t="s">
        <v>7</v>
      </c>
      <c r="CP197" s="56">
        <v>0</v>
      </c>
      <c r="CQ197" s="56" t="s">
        <v>7</v>
      </c>
      <c r="CR197" s="58">
        <v>71843.91</v>
      </c>
      <c r="CS197" s="56" t="s">
        <v>7</v>
      </c>
      <c r="CT197" s="57">
        <v>71843.91</v>
      </c>
      <c r="CU197" s="56" t="s">
        <v>7</v>
      </c>
      <c r="CV197" s="57">
        <v>133163.70000000001</v>
      </c>
      <c r="CW197" s="56" t="s">
        <v>7</v>
      </c>
      <c r="CX197" s="57">
        <v>256443.49</v>
      </c>
      <c r="CY197" s="56" t="s">
        <v>7</v>
      </c>
    </row>
    <row r="198" spans="1:103" ht="14.25" x14ac:dyDescent="0.45">
      <c r="A198" s="55" t="s">
        <v>180</v>
      </c>
      <c r="B198" s="55" t="s">
        <v>257</v>
      </c>
      <c r="C198" s="54" t="str">
        <f>'Correspondance tables'!K21</f>
        <v>ISIC 28</v>
      </c>
      <c r="D198" s="54" t="str">
        <f>VLOOKUP(C198, 'Correspondance tables'!$O$3:$P$73, 2, FALSE)</f>
        <v>ISIC 28</v>
      </c>
      <c r="E198" s="60">
        <v>1753.59</v>
      </c>
      <c r="F198" s="60">
        <v>402.62</v>
      </c>
      <c r="G198" s="60">
        <v>87.25</v>
      </c>
      <c r="H198" s="60">
        <v>4244.1499999999996</v>
      </c>
      <c r="I198" s="60">
        <v>3043.23</v>
      </c>
      <c r="J198" s="60">
        <v>926.46</v>
      </c>
      <c r="K198" s="60">
        <v>400.42</v>
      </c>
      <c r="L198" s="60">
        <v>751.11</v>
      </c>
      <c r="M198" s="60">
        <v>498.97</v>
      </c>
      <c r="N198" s="60">
        <v>852.3</v>
      </c>
      <c r="O198" s="60">
        <v>1526.78</v>
      </c>
      <c r="P198" s="60">
        <v>1222.01</v>
      </c>
      <c r="Q198" s="60">
        <v>1469.49</v>
      </c>
      <c r="R198" s="60">
        <v>1148.74</v>
      </c>
      <c r="S198" s="60">
        <v>2304.75</v>
      </c>
      <c r="T198" s="60">
        <v>4916.63</v>
      </c>
      <c r="U198" s="60">
        <v>1610.07</v>
      </c>
      <c r="V198" s="60">
        <v>4747.3999999999996</v>
      </c>
      <c r="W198" s="60">
        <v>79499.19</v>
      </c>
      <c r="X198" s="60">
        <v>28220.94</v>
      </c>
      <c r="Y198" s="60">
        <v>5928.33</v>
      </c>
      <c r="Z198" s="60">
        <v>1002.19</v>
      </c>
      <c r="AA198" s="60">
        <v>7792.82</v>
      </c>
      <c r="AB198" s="60">
        <v>2717.82</v>
      </c>
      <c r="AC198" s="60">
        <v>1014.03</v>
      </c>
      <c r="AD198" s="60">
        <v>981.41</v>
      </c>
      <c r="AE198" s="60">
        <v>16048.36</v>
      </c>
      <c r="AF198" s="60">
        <v>2119.5300000000002</v>
      </c>
      <c r="AG198" s="60">
        <v>2247.66</v>
      </c>
      <c r="AH198" s="60">
        <v>1020.93</v>
      </c>
      <c r="AI198" s="60">
        <v>711.22</v>
      </c>
      <c r="AJ198" s="60">
        <v>133.72</v>
      </c>
      <c r="AK198" s="60">
        <v>118.66</v>
      </c>
      <c r="AL198" s="60">
        <v>683.18</v>
      </c>
      <c r="AM198" s="60">
        <v>54.93</v>
      </c>
      <c r="AN198" s="60">
        <v>597.27</v>
      </c>
      <c r="AO198" s="60">
        <v>90.33</v>
      </c>
      <c r="AP198" s="60">
        <v>127.99</v>
      </c>
      <c r="AQ198" s="60">
        <v>503.35</v>
      </c>
      <c r="AR198" s="60">
        <v>277.47000000000003</v>
      </c>
      <c r="AS198" s="60">
        <v>204.44</v>
      </c>
      <c r="AT198" s="60">
        <v>64.489999999999995</v>
      </c>
      <c r="AU198" s="60">
        <v>34.69</v>
      </c>
      <c r="AV198" s="60">
        <v>295.31</v>
      </c>
      <c r="AW198" s="60">
        <v>382.48</v>
      </c>
      <c r="AX198" s="60">
        <v>1120.58</v>
      </c>
      <c r="AY198" s="60">
        <v>262.58</v>
      </c>
      <c r="AZ198" s="60">
        <v>130.24</v>
      </c>
      <c r="BA198" s="60">
        <v>151.19999999999999</v>
      </c>
      <c r="BB198" s="60">
        <v>1387.49</v>
      </c>
      <c r="BC198" s="60">
        <v>39.94</v>
      </c>
      <c r="BD198" s="60">
        <v>89.5</v>
      </c>
      <c r="BE198" s="60">
        <v>1278.8800000000001</v>
      </c>
      <c r="BF198" s="60">
        <v>601.41</v>
      </c>
      <c r="BG198" s="60">
        <v>116.44</v>
      </c>
      <c r="BH198" s="60">
        <v>418.13</v>
      </c>
      <c r="BI198" s="60">
        <v>271.14</v>
      </c>
      <c r="BJ198" s="60">
        <v>126.44</v>
      </c>
      <c r="BK198" s="60">
        <v>152.78</v>
      </c>
      <c r="BL198" s="60">
        <v>81.08</v>
      </c>
      <c r="BM198" s="60">
        <v>197.55</v>
      </c>
      <c r="BN198" s="60">
        <v>217.12</v>
      </c>
      <c r="BO198" s="51">
        <v>0</v>
      </c>
      <c r="BP198" s="53">
        <v>0</v>
      </c>
      <c r="BQ198" s="51" t="s">
        <v>7</v>
      </c>
      <c r="BR198" s="60">
        <v>191421.22</v>
      </c>
      <c r="BS198" s="51" t="s">
        <v>7</v>
      </c>
      <c r="BT198" s="60">
        <v>6088.28</v>
      </c>
      <c r="BU198" s="51" t="s">
        <v>7</v>
      </c>
      <c r="BV198" s="60">
        <v>0.56999999999999995</v>
      </c>
      <c r="BW198" s="51" t="s">
        <v>7</v>
      </c>
      <c r="BX198" s="60">
        <v>7.47</v>
      </c>
      <c r="BY198" s="51" t="s">
        <v>7</v>
      </c>
      <c r="BZ198" s="60">
        <v>6096.31</v>
      </c>
      <c r="CA198" s="51" t="s">
        <v>7</v>
      </c>
      <c r="CB198" s="60">
        <v>154913.57999999999</v>
      </c>
      <c r="CC198" s="51" t="s">
        <v>7</v>
      </c>
      <c r="CD198" s="51">
        <v>0</v>
      </c>
      <c r="CE198" s="51" t="s">
        <v>7</v>
      </c>
      <c r="CF198" s="60">
        <v>-440.3</v>
      </c>
      <c r="CG198" s="51" t="s">
        <v>7</v>
      </c>
      <c r="CH198" s="60">
        <v>-440.3</v>
      </c>
      <c r="CI198" s="51" t="s">
        <v>7</v>
      </c>
      <c r="CJ198" s="60">
        <v>154473.28</v>
      </c>
      <c r="CK198" s="51" t="s">
        <v>7</v>
      </c>
      <c r="CL198" s="51">
        <v>0</v>
      </c>
      <c r="CM198" s="51" t="s">
        <v>7</v>
      </c>
      <c r="CN198" s="51">
        <v>0</v>
      </c>
      <c r="CO198" s="51" t="s">
        <v>7</v>
      </c>
      <c r="CP198" s="51">
        <v>0</v>
      </c>
      <c r="CQ198" s="51" t="s">
        <v>7</v>
      </c>
      <c r="CR198" s="61">
        <v>221133.28</v>
      </c>
      <c r="CS198" s="51" t="s">
        <v>7</v>
      </c>
      <c r="CT198" s="60">
        <v>221133.28</v>
      </c>
      <c r="CU198" s="51" t="s">
        <v>7</v>
      </c>
      <c r="CV198" s="60">
        <v>381702.88</v>
      </c>
      <c r="CW198" s="51" t="s">
        <v>7</v>
      </c>
      <c r="CX198" s="60">
        <v>573124.1</v>
      </c>
      <c r="CY198" s="51" t="s">
        <v>7</v>
      </c>
    </row>
    <row r="199" spans="1:103" ht="14.25" x14ac:dyDescent="0.45">
      <c r="A199" s="55" t="s">
        <v>180</v>
      </c>
      <c r="B199" s="55" t="s">
        <v>256</v>
      </c>
      <c r="C199" s="54" t="str">
        <f>'Correspondance tables'!K22</f>
        <v>ISIC 29</v>
      </c>
      <c r="D199" s="54" t="str">
        <f>VLOOKUP(C199, 'Correspondance tables'!$O$3:$P$73, 2, FALSE)</f>
        <v>ISIC 29</v>
      </c>
      <c r="E199" s="57">
        <v>483.42</v>
      </c>
      <c r="F199" s="57">
        <v>164.17</v>
      </c>
      <c r="G199" s="57">
        <v>2.5299999999999998</v>
      </c>
      <c r="H199" s="57">
        <v>106.36</v>
      </c>
      <c r="I199" s="57">
        <v>313.45</v>
      </c>
      <c r="J199" s="57">
        <v>34.450000000000003</v>
      </c>
      <c r="K199" s="57">
        <v>103.71</v>
      </c>
      <c r="L199" s="57">
        <v>19.329999999999998</v>
      </c>
      <c r="M199" s="57">
        <v>5.38</v>
      </c>
      <c r="N199" s="57">
        <v>214.64</v>
      </c>
      <c r="O199" s="57">
        <v>636.88</v>
      </c>
      <c r="P199" s="57">
        <v>8.1</v>
      </c>
      <c r="Q199" s="57">
        <v>455.97</v>
      </c>
      <c r="R199" s="57">
        <v>524.91999999999996</v>
      </c>
      <c r="S199" s="57">
        <v>165.9</v>
      </c>
      <c r="T199" s="57">
        <v>1190.1099999999999</v>
      </c>
      <c r="U199" s="57">
        <v>286.91000000000003</v>
      </c>
      <c r="V199" s="56">
        <v>1791</v>
      </c>
      <c r="W199" s="57">
        <v>11829.74</v>
      </c>
      <c r="X199" s="57">
        <v>209069.05</v>
      </c>
      <c r="Y199" s="57">
        <v>1038.8</v>
      </c>
      <c r="Z199" s="57">
        <v>278.95999999999998</v>
      </c>
      <c r="AA199" s="57">
        <v>1942.09</v>
      </c>
      <c r="AB199" s="57">
        <v>219.21</v>
      </c>
      <c r="AC199" s="57">
        <v>56.64</v>
      </c>
      <c r="AD199" s="57">
        <v>971.51</v>
      </c>
      <c r="AE199" s="57">
        <v>2322.86</v>
      </c>
      <c r="AF199" s="57">
        <v>20592.23</v>
      </c>
      <c r="AG199" s="57">
        <v>1265.0999999999999</v>
      </c>
      <c r="AH199" s="57">
        <v>459.57</v>
      </c>
      <c r="AI199" s="57">
        <v>6586.96</v>
      </c>
      <c r="AJ199" s="57">
        <v>32.840000000000003</v>
      </c>
      <c r="AK199" s="57">
        <v>63.23</v>
      </c>
      <c r="AL199" s="57">
        <v>1225.6500000000001</v>
      </c>
      <c r="AM199" s="57">
        <v>101.49</v>
      </c>
      <c r="AN199" s="57">
        <v>39.25</v>
      </c>
      <c r="AO199" s="57">
        <v>10.31</v>
      </c>
      <c r="AP199" s="57">
        <v>67.87</v>
      </c>
      <c r="AQ199" s="57">
        <v>168.89</v>
      </c>
      <c r="AR199" s="57">
        <v>89.16</v>
      </c>
      <c r="AS199" s="57">
        <v>222.39</v>
      </c>
      <c r="AT199" s="57">
        <v>138.61000000000001</v>
      </c>
      <c r="AU199" s="57">
        <v>84.94</v>
      </c>
      <c r="AV199" s="57">
        <v>102.65</v>
      </c>
      <c r="AW199" s="57">
        <v>330.31</v>
      </c>
      <c r="AX199" s="57">
        <v>104.02</v>
      </c>
      <c r="AY199" s="57">
        <v>150.02000000000001</v>
      </c>
      <c r="AZ199" s="57">
        <v>51.81</v>
      </c>
      <c r="BA199" s="57">
        <v>76.53</v>
      </c>
      <c r="BB199" s="57">
        <v>1483.41</v>
      </c>
      <c r="BC199" s="57">
        <v>25.74</v>
      </c>
      <c r="BD199" s="57">
        <v>52.18</v>
      </c>
      <c r="BE199" s="57">
        <v>285.33999999999997</v>
      </c>
      <c r="BF199" s="57">
        <v>608.84</v>
      </c>
      <c r="BG199" s="57">
        <v>295.62</v>
      </c>
      <c r="BH199" s="57">
        <v>282.36</v>
      </c>
      <c r="BI199" s="57">
        <v>354.09</v>
      </c>
      <c r="BJ199" s="57">
        <v>52.4</v>
      </c>
      <c r="BK199" s="57">
        <v>179.33</v>
      </c>
      <c r="BL199" s="57">
        <v>101.4</v>
      </c>
      <c r="BM199" s="57">
        <v>11.13</v>
      </c>
      <c r="BN199" s="56">
        <v>46</v>
      </c>
      <c r="BO199" s="56">
        <v>0</v>
      </c>
      <c r="BP199" s="59">
        <v>0</v>
      </c>
      <c r="BQ199" s="56" t="s">
        <v>7</v>
      </c>
      <c r="BR199" s="57">
        <v>269977.76</v>
      </c>
      <c r="BS199" s="56" t="s">
        <v>7</v>
      </c>
      <c r="BT199" s="57">
        <v>171803.24</v>
      </c>
      <c r="BU199" s="56" t="s">
        <v>7</v>
      </c>
      <c r="BV199" s="57">
        <v>0.73</v>
      </c>
      <c r="BW199" s="56" t="s">
        <v>7</v>
      </c>
      <c r="BX199" s="57">
        <v>37.700000000000003</v>
      </c>
      <c r="BY199" s="56" t="s">
        <v>7</v>
      </c>
      <c r="BZ199" s="57">
        <v>171841.68</v>
      </c>
      <c r="CA199" s="56" t="s">
        <v>7</v>
      </c>
      <c r="CB199" s="57">
        <v>106357.47</v>
      </c>
      <c r="CC199" s="56" t="s">
        <v>7</v>
      </c>
      <c r="CD199" s="56">
        <v>0</v>
      </c>
      <c r="CE199" s="56" t="s">
        <v>7</v>
      </c>
      <c r="CF199" s="57">
        <v>1034.9100000000001</v>
      </c>
      <c r="CG199" s="56" t="s">
        <v>7</v>
      </c>
      <c r="CH199" s="57">
        <v>1034.9100000000001</v>
      </c>
      <c r="CI199" s="56" t="s">
        <v>7</v>
      </c>
      <c r="CJ199" s="57">
        <v>107392.38</v>
      </c>
      <c r="CK199" s="56" t="s">
        <v>7</v>
      </c>
      <c r="CL199" s="56">
        <v>0</v>
      </c>
      <c r="CM199" s="56" t="s">
        <v>7</v>
      </c>
      <c r="CN199" s="56">
        <v>0</v>
      </c>
      <c r="CO199" s="56" t="s">
        <v>7</v>
      </c>
      <c r="CP199" s="56">
        <v>0</v>
      </c>
      <c r="CQ199" s="56" t="s">
        <v>7</v>
      </c>
      <c r="CR199" s="58">
        <v>212982.42</v>
      </c>
      <c r="CS199" s="56" t="s">
        <v>7</v>
      </c>
      <c r="CT199" s="57">
        <v>212982.42</v>
      </c>
      <c r="CU199" s="56" t="s">
        <v>7</v>
      </c>
      <c r="CV199" s="57">
        <v>492216.48</v>
      </c>
      <c r="CW199" s="56" t="s">
        <v>7</v>
      </c>
      <c r="CX199" s="57">
        <v>762194.24</v>
      </c>
      <c r="CY199" s="56" t="s">
        <v>7</v>
      </c>
    </row>
    <row r="200" spans="1:103" ht="14.25" x14ac:dyDescent="0.45">
      <c r="A200" s="55" t="s">
        <v>180</v>
      </c>
      <c r="B200" s="55" t="s">
        <v>255</v>
      </c>
      <c r="C200" s="54" t="str">
        <f>'Correspondance tables'!K23</f>
        <v>ISIC 30</v>
      </c>
      <c r="D200" s="54" t="str">
        <f>VLOOKUP(C200, 'Correspondance tables'!$O$3:$P$73, 2, FALSE)</f>
        <v>ISIC 30</v>
      </c>
      <c r="E200" s="60">
        <v>15.4</v>
      </c>
      <c r="F200" s="60">
        <v>3.47</v>
      </c>
      <c r="G200" s="60">
        <v>165.19</v>
      </c>
      <c r="H200" s="60">
        <v>315.39999999999998</v>
      </c>
      <c r="I200" s="60">
        <v>23.64</v>
      </c>
      <c r="J200" s="60">
        <v>5.14</v>
      </c>
      <c r="K200" s="60">
        <v>13.9</v>
      </c>
      <c r="L200" s="60">
        <v>3.67</v>
      </c>
      <c r="M200" s="60">
        <v>2.25</v>
      </c>
      <c r="N200" s="60">
        <v>3.98</v>
      </c>
      <c r="O200" s="60">
        <v>7.46</v>
      </c>
      <c r="P200" s="60">
        <v>2.4700000000000002</v>
      </c>
      <c r="Q200" s="60">
        <v>95.26</v>
      </c>
      <c r="R200" s="60">
        <v>10.5</v>
      </c>
      <c r="S200" s="60">
        <v>28.66</v>
      </c>
      <c r="T200" s="60">
        <v>103.99</v>
      </c>
      <c r="U200" s="60">
        <v>248.05</v>
      </c>
      <c r="V200" s="60">
        <v>290.06</v>
      </c>
      <c r="W200" s="60">
        <v>210.61</v>
      </c>
      <c r="X200" s="60">
        <v>686.78</v>
      </c>
      <c r="Y200" s="60">
        <v>36012.620000000003</v>
      </c>
      <c r="Z200" s="60">
        <v>336.31</v>
      </c>
      <c r="AA200" s="60">
        <v>6059.02</v>
      </c>
      <c r="AB200" s="60">
        <v>85.45</v>
      </c>
      <c r="AC200" s="60">
        <v>1.1100000000000001</v>
      </c>
      <c r="AD200" s="60">
        <v>13.77</v>
      </c>
      <c r="AE200" s="51">
        <v>197</v>
      </c>
      <c r="AF200" s="60">
        <v>309.83</v>
      </c>
      <c r="AG200" s="60">
        <v>347.24</v>
      </c>
      <c r="AH200" s="60">
        <v>30.29</v>
      </c>
      <c r="AI200" s="60">
        <v>1984.97</v>
      </c>
      <c r="AJ200" s="60">
        <v>620.05999999999995</v>
      </c>
      <c r="AK200" s="60">
        <v>1856.24</v>
      </c>
      <c r="AL200" s="60">
        <v>183.91</v>
      </c>
      <c r="AM200" s="60">
        <v>1.91</v>
      </c>
      <c r="AN200" s="60">
        <v>41.3</v>
      </c>
      <c r="AO200" s="60">
        <v>0.19</v>
      </c>
      <c r="AP200" s="60">
        <v>2.31</v>
      </c>
      <c r="AQ200" s="60">
        <v>5.4</v>
      </c>
      <c r="AR200" s="60">
        <v>61.52</v>
      </c>
      <c r="AS200" s="60">
        <v>4.28</v>
      </c>
      <c r="AT200" s="60">
        <v>40.06</v>
      </c>
      <c r="AU200" s="60">
        <v>2.87</v>
      </c>
      <c r="AV200" s="60">
        <v>63.97</v>
      </c>
      <c r="AW200" s="60">
        <v>4.3899999999999997</v>
      </c>
      <c r="AX200" s="60">
        <v>109.16</v>
      </c>
      <c r="AY200" s="60">
        <v>50.85</v>
      </c>
      <c r="AZ200" s="60">
        <v>1.1299999999999999</v>
      </c>
      <c r="BA200" s="60">
        <v>47.38</v>
      </c>
      <c r="BB200" s="60">
        <v>827.21</v>
      </c>
      <c r="BC200" s="60">
        <v>0.59</v>
      </c>
      <c r="BD200" s="60">
        <v>1.66</v>
      </c>
      <c r="BE200" s="60">
        <v>147.55000000000001</v>
      </c>
      <c r="BF200" s="60">
        <v>7668.36</v>
      </c>
      <c r="BG200" s="60">
        <v>22.43</v>
      </c>
      <c r="BH200" s="60">
        <v>337.13</v>
      </c>
      <c r="BI200" s="60">
        <v>32.03</v>
      </c>
      <c r="BJ200" s="60">
        <v>45.87</v>
      </c>
      <c r="BK200" s="60">
        <v>101.69</v>
      </c>
      <c r="BL200" s="60">
        <v>18.7</v>
      </c>
      <c r="BM200" s="60">
        <v>12.35</v>
      </c>
      <c r="BN200" s="60">
        <v>91.39</v>
      </c>
      <c r="BO200" s="51">
        <v>0</v>
      </c>
      <c r="BP200" s="53">
        <v>0</v>
      </c>
      <c r="BQ200" s="51" t="s">
        <v>7</v>
      </c>
      <c r="BR200" s="60">
        <v>60017.35</v>
      </c>
      <c r="BS200" s="51" t="s">
        <v>7</v>
      </c>
      <c r="BT200" s="60">
        <v>11411.77</v>
      </c>
      <c r="BU200" s="51" t="s">
        <v>7</v>
      </c>
      <c r="BV200" s="60">
        <v>2.15</v>
      </c>
      <c r="BW200" s="51" t="s">
        <v>7</v>
      </c>
      <c r="BX200" s="60">
        <v>403.71</v>
      </c>
      <c r="BY200" s="51" t="s">
        <v>7</v>
      </c>
      <c r="BZ200" s="60">
        <v>11817.62</v>
      </c>
      <c r="CA200" s="51" t="s">
        <v>7</v>
      </c>
      <c r="CB200" s="60">
        <v>43126.98</v>
      </c>
      <c r="CC200" s="51" t="s">
        <v>7</v>
      </c>
      <c r="CD200" s="51">
        <v>0</v>
      </c>
      <c r="CE200" s="51" t="s">
        <v>7</v>
      </c>
      <c r="CF200" s="60">
        <v>-8848.24</v>
      </c>
      <c r="CG200" s="51" t="s">
        <v>7</v>
      </c>
      <c r="CH200" s="60">
        <v>-8848.24</v>
      </c>
      <c r="CI200" s="51" t="s">
        <v>7</v>
      </c>
      <c r="CJ200" s="60">
        <v>34278.75</v>
      </c>
      <c r="CK200" s="51" t="s">
        <v>7</v>
      </c>
      <c r="CL200" s="51">
        <v>0</v>
      </c>
      <c r="CM200" s="51" t="s">
        <v>7</v>
      </c>
      <c r="CN200" s="51">
        <v>0</v>
      </c>
      <c r="CO200" s="51" t="s">
        <v>7</v>
      </c>
      <c r="CP200" s="51">
        <v>0</v>
      </c>
      <c r="CQ200" s="51" t="s">
        <v>7</v>
      </c>
      <c r="CR200" s="61">
        <v>110076.63</v>
      </c>
      <c r="CS200" s="51" t="s">
        <v>7</v>
      </c>
      <c r="CT200" s="60">
        <v>110076.63</v>
      </c>
      <c r="CU200" s="51" t="s">
        <v>7</v>
      </c>
      <c r="CV200" s="51">
        <v>156173</v>
      </c>
      <c r="CW200" s="51" t="s">
        <v>7</v>
      </c>
      <c r="CX200" s="60">
        <v>216190.35</v>
      </c>
      <c r="CY200" s="51" t="s">
        <v>7</v>
      </c>
    </row>
    <row r="201" spans="1:103" ht="14.25" x14ac:dyDescent="0.45">
      <c r="A201" s="55" t="s">
        <v>180</v>
      </c>
      <c r="B201" s="55" t="s">
        <v>254</v>
      </c>
      <c r="C201" s="54" t="str">
        <f>'Correspondance tables'!K24</f>
        <v>ISIC 31-32</v>
      </c>
      <c r="D201" s="54" t="str">
        <f>VLOOKUP(C201, 'Correspondance tables'!$O$3:$P$73, 2, FALSE)</f>
        <v>ISIC 31T33</v>
      </c>
      <c r="E201" s="57">
        <v>131.97</v>
      </c>
      <c r="F201" s="57">
        <v>21.09</v>
      </c>
      <c r="G201" s="57">
        <v>19.059999999999999</v>
      </c>
      <c r="H201" s="57">
        <v>68.540000000000006</v>
      </c>
      <c r="I201" s="57">
        <v>446.64</v>
      </c>
      <c r="J201" s="57">
        <v>346.28</v>
      </c>
      <c r="K201" s="57">
        <v>371.65</v>
      </c>
      <c r="L201" s="57">
        <v>62.68</v>
      </c>
      <c r="M201" s="57">
        <v>70.78</v>
      </c>
      <c r="N201" s="57">
        <v>67.3</v>
      </c>
      <c r="O201" s="57">
        <v>304.31</v>
      </c>
      <c r="P201" s="57">
        <v>555.53</v>
      </c>
      <c r="Q201" s="57">
        <v>194.88</v>
      </c>
      <c r="R201" s="57">
        <v>160.32</v>
      </c>
      <c r="S201" s="57">
        <v>220.43</v>
      </c>
      <c r="T201" s="57">
        <v>320.95999999999998</v>
      </c>
      <c r="U201" s="57">
        <v>1003.67</v>
      </c>
      <c r="V201" s="57">
        <v>237.98</v>
      </c>
      <c r="W201" s="57">
        <v>387.36</v>
      </c>
      <c r="X201" s="57">
        <v>1142.58</v>
      </c>
      <c r="Y201" s="57">
        <v>308.19</v>
      </c>
      <c r="Z201" s="57">
        <v>12600.94</v>
      </c>
      <c r="AA201" s="57">
        <v>582.79999999999995</v>
      </c>
      <c r="AB201" s="57">
        <v>199.3</v>
      </c>
      <c r="AC201" s="57">
        <v>35.72</v>
      </c>
      <c r="AD201" s="57">
        <v>159.25</v>
      </c>
      <c r="AE201" s="57">
        <v>3850.45</v>
      </c>
      <c r="AF201" s="57">
        <v>149.03</v>
      </c>
      <c r="AG201" s="57">
        <v>819.71</v>
      </c>
      <c r="AH201" s="57">
        <v>511.45</v>
      </c>
      <c r="AI201" s="57">
        <v>340.37</v>
      </c>
      <c r="AJ201" s="57">
        <v>137.05000000000001</v>
      </c>
      <c r="AK201" s="57">
        <v>69.930000000000007</v>
      </c>
      <c r="AL201" s="57">
        <v>309.58999999999997</v>
      </c>
      <c r="AM201" s="57">
        <v>72.08</v>
      </c>
      <c r="AN201" s="57">
        <v>864.35</v>
      </c>
      <c r="AO201" s="57">
        <v>88.85</v>
      </c>
      <c r="AP201" s="57">
        <v>397.77</v>
      </c>
      <c r="AQ201" s="57">
        <v>222.2</v>
      </c>
      <c r="AR201" s="57">
        <v>195.69</v>
      </c>
      <c r="AS201" s="57">
        <v>271.06</v>
      </c>
      <c r="AT201" s="57">
        <v>186.19</v>
      </c>
      <c r="AU201" s="57">
        <v>183.92</v>
      </c>
      <c r="AV201" s="57">
        <v>597.88</v>
      </c>
      <c r="AW201" s="57">
        <v>359.89</v>
      </c>
      <c r="AX201" s="57">
        <v>309.08999999999997</v>
      </c>
      <c r="AY201" s="57">
        <v>212.2</v>
      </c>
      <c r="AZ201" s="57">
        <v>175.56</v>
      </c>
      <c r="BA201" s="57">
        <v>329.81</v>
      </c>
      <c r="BB201" s="57">
        <v>195.61</v>
      </c>
      <c r="BC201" s="57">
        <v>35.299999999999997</v>
      </c>
      <c r="BD201" s="57">
        <v>85.05</v>
      </c>
      <c r="BE201" s="57">
        <v>531.5</v>
      </c>
      <c r="BF201" s="57">
        <v>1181.6300000000001</v>
      </c>
      <c r="BG201" s="57">
        <v>1047.46</v>
      </c>
      <c r="BH201" s="57">
        <v>12342.19</v>
      </c>
      <c r="BI201" s="57">
        <v>756.84</v>
      </c>
      <c r="BJ201" s="57">
        <v>784.65</v>
      </c>
      <c r="BK201" s="57">
        <v>539.46</v>
      </c>
      <c r="BL201" s="57">
        <v>292.36</v>
      </c>
      <c r="BM201" s="57">
        <v>130.35</v>
      </c>
      <c r="BN201" s="57">
        <v>206.76</v>
      </c>
      <c r="BO201" s="56">
        <v>0</v>
      </c>
      <c r="BP201" s="59">
        <v>0</v>
      </c>
      <c r="BQ201" s="56" t="s">
        <v>7</v>
      </c>
      <c r="BR201" s="57">
        <v>48803.49</v>
      </c>
      <c r="BS201" s="56" t="s">
        <v>7</v>
      </c>
      <c r="BT201" s="57">
        <v>72222.55</v>
      </c>
      <c r="BU201" s="56" t="s">
        <v>7</v>
      </c>
      <c r="BV201" s="56">
        <v>1</v>
      </c>
      <c r="BW201" s="56" t="s">
        <v>7</v>
      </c>
      <c r="BX201" s="57">
        <v>3155.71</v>
      </c>
      <c r="BY201" s="56" t="s">
        <v>7</v>
      </c>
      <c r="BZ201" s="57">
        <v>75379.259999999995</v>
      </c>
      <c r="CA201" s="56" t="s">
        <v>7</v>
      </c>
      <c r="CB201" s="57">
        <v>31462.17</v>
      </c>
      <c r="CC201" s="56" t="s">
        <v>7</v>
      </c>
      <c r="CD201" s="57">
        <v>6352.32</v>
      </c>
      <c r="CE201" s="56" t="s">
        <v>7</v>
      </c>
      <c r="CF201" s="57">
        <v>-26.44</v>
      </c>
      <c r="CG201" s="56" t="s">
        <v>7</v>
      </c>
      <c r="CH201" s="57">
        <v>6325.88</v>
      </c>
      <c r="CI201" s="56" t="s">
        <v>7</v>
      </c>
      <c r="CJ201" s="57">
        <v>37788.050000000003</v>
      </c>
      <c r="CK201" s="56" t="s">
        <v>7</v>
      </c>
      <c r="CL201" s="56">
        <v>0</v>
      </c>
      <c r="CM201" s="56" t="s">
        <v>7</v>
      </c>
      <c r="CN201" s="56">
        <v>0</v>
      </c>
      <c r="CO201" s="56" t="s">
        <v>7</v>
      </c>
      <c r="CP201" s="56">
        <v>0</v>
      </c>
      <c r="CQ201" s="56" t="s">
        <v>7</v>
      </c>
      <c r="CR201" s="58">
        <v>51771.71</v>
      </c>
      <c r="CS201" s="56" t="s">
        <v>7</v>
      </c>
      <c r="CT201" s="57">
        <v>51771.71</v>
      </c>
      <c r="CU201" s="56" t="s">
        <v>7</v>
      </c>
      <c r="CV201" s="57">
        <v>164939.01999999999</v>
      </c>
      <c r="CW201" s="56" t="s">
        <v>7</v>
      </c>
      <c r="CX201" s="57">
        <v>213742.5</v>
      </c>
      <c r="CY201" s="56" t="s">
        <v>7</v>
      </c>
    </row>
    <row r="202" spans="1:103" ht="14.25" x14ac:dyDescent="0.45">
      <c r="A202" s="55" t="s">
        <v>180</v>
      </c>
      <c r="B202" s="55" t="s">
        <v>253</v>
      </c>
      <c r="C202" s="54" t="str">
        <f>'Correspondance tables'!K25</f>
        <v>ISIC 33</v>
      </c>
      <c r="D202" s="54" t="str">
        <f>VLOOKUP(C202, 'Correspondance tables'!$O$3:$P$73, 2, FALSE)</f>
        <v>ISIC 31T33</v>
      </c>
      <c r="E202" s="60">
        <v>7170.27</v>
      </c>
      <c r="F202" s="60">
        <v>381.97</v>
      </c>
      <c r="G202" s="60">
        <v>364.15</v>
      </c>
      <c r="H202" s="60">
        <v>4413.6000000000004</v>
      </c>
      <c r="I202" s="60">
        <v>5366.7</v>
      </c>
      <c r="J202" s="60">
        <v>1115.08</v>
      </c>
      <c r="K202" s="60">
        <v>1309.1300000000001</v>
      </c>
      <c r="L202" s="60">
        <v>2258.23</v>
      </c>
      <c r="M202" s="60">
        <v>772.92</v>
      </c>
      <c r="N202" s="60">
        <v>1606.4</v>
      </c>
      <c r="O202" s="60">
        <v>4356.24</v>
      </c>
      <c r="P202" s="60">
        <v>738.75</v>
      </c>
      <c r="Q202" s="60">
        <v>1736.73</v>
      </c>
      <c r="R202" s="60">
        <v>2633.3</v>
      </c>
      <c r="S202" s="60">
        <v>5576.37</v>
      </c>
      <c r="T202" s="60">
        <v>5526.9</v>
      </c>
      <c r="U202" s="60">
        <v>1719.28</v>
      </c>
      <c r="V202" s="60">
        <v>2747.94</v>
      </c>
      <c r="W202" s="60">
        <v>7861.73</v>
      </c>
      <c r="X202" s="60">
        <v>8921.08</v>
      </c>
      <c r="Y202" s="60">
        <v>9841.15</v>
      </c>
      <c r="Z202" s="60">
        <v>1240.56</v>
      </c>
      <c r="AA202" s="60">
        <v>13492.4</v>
      </c>
      <c r="AB202" s="60">
        <v>10324.450000000001</v>
      </c>
      <c r="AC202" s="60">
        <v>860.01</v>
      </c>
      <c r="AD202" s="60">
        <v>2004.32</v>
      </c>
      <c r="AE202" s="60">
        <v>9564.7999999999993</v>
      </c>
      <c r="AF202" s="60">
        <v>1802.85</v>
      </c>
      <c r="AG202" s="60">
        <v>5251.68</v>
      </c>
      <c r="AH202" s="60">
        <v>3293.87</v>
      </c>
      <c r="AI202" s="60">
        <v>7155.56</v>
      </c>
      <c r="AJ202" s="60">
        <v>2323.27</v>
      </c>
      <c r="AK202" s="60">
        <v>8939.7999999999993</v>
      </c>
      <c r="AL202" s="60">
        <v>3408.65</v>
      </c>
      <c r="AM202" s="60">
        <v>323.51</v>
      </c>
      <c r="AN202" s="60">
        <v>2319.6</v>
      </c>
      <c r="AO202" s="60">
        <v>392.23</v>
      </c>
      <c r="AP202" s="60">
        <v>304.06</v>
      </c>
      <c r="AQ202" s="60">
        <v>3581.85</v>
      </c>
      <c r="AR202" s="60">
        <v>1230.98</v>
      </c>
      <c r="AS202" s="60">
        <v>407.17</v>
      </c>
      <c r="AT202" s="60">
        <v>148.04</v>
      </c>
      <c r="AU202" s="60">
        <v>195.7</v>
      </c>
      <c r="AV202" s="60">
        <v>5211.79</v>
      </c>
      <c r="AW202" s="60">
        <v>1437.74</v>
      </c>
      <c r="AX202" s="51">
        <v>844</v>
      </c>
      <c r="AY202" s="60">
        <v>773.88</v>
      </c>
      <c r="AZ202" s="60">
        <v>246.82</v>
      </c>
      <c r="BA202" s="60">
        <v>484.13</v>
      </c>
      <c r="BB202" s="60">
        <v>1999.94</v>
      </c>
      <c r="BC202" s="60">
        <v>138.46</v>
      </c>
      <c r="BD202" s="60">
        <v>254.81</v>
      </c>
      <c r="BE202" s="60">
        <v>2249.2399999999998</v>
      </c>
      <c r="BF202" s="60">
        <v>4907.1400000000003</v>
      </c>
      <c r="BG202" s="60">
        <v>698.53</v>
      </c>
      <c r="BH202" s="60">
        <v>3863.85</v>
      </c>
      <c r="BI202" s="60">
        <v>1295.29</v>
      </c>
      <c r="BJ202" s="60">
        <v>821.41</v>
      </c>
      <c r="BK202" s="60">
        <v>975.05</v>
      </c>
      <c r="BL202" s="60">
        <v>241.47</v>
      </c>
      <c r="BM202" s="60">
        <v>102.09</v>
      </c>
      <c r="BN202" s="60">
        <v>466.74</v>
      </c>
      <c r="BO202" s="51">
        <v>0</v>
      </c>
      <c r="BP202" s="53">
        <v>0</v>
      </c>
      <c r="BQ202" s="51" t="s">
        <v>7</v>
      </c>
      <c r="BR202" s="60">
        <v>181995.66</v>
      </c>
      <c r="BS202" s="51" t="s">
        <v>7</v>
      </c>
      <c r="BT202" s="60">
        <v>2028.18</v>
      </c>
      <c r="BU202" s="51" t="s">
        <v>7</v>
      </c>
      <c r="BV202" s="51">
        <v>0</v>
      </c>
      <c r="BW202" s="51" t="s">
        <v>7</v>
      </c>
      <c r="BX202" s="60">
        <v>58.56</v>
      </c>
      <c r="BY202" s="51" t="s">
        <v>7</v>
      </c>
      <c r="BZ202" s="60">
        <v>2086.75</v>
      </c>
      <c r="CA202" s="51" t="s">
        <v>7</v>
      </c>
      <c r="CB202" s="60">
        <v>68163.199999999997</v>
      </c>
      <c r="CC202" s="51" t="s">
        <v>7</v>
      </c>
      <c r="CD202" s="51">
        <v>0</v>
      </c>
      <c r="CE202" s="51" t="s">
        <v>7</v>
      </c>
      <c r="CF202" s="60">
        <v>879.9</v>
      </c>
      <c r="CG202" s="51" t="s">
        <v>7</v>
      </c>
      <c r="CH202" s="60">
        <v>879.9</v>
      </c>
      <c r="CI202" s="51" t="s">
        <v>7</v>
      </c>
      <c r="CJ202" s="60">
        <v>69043.11</v>
      </c>
      <c r="CK202" s="51" t="s">
        <v>7</v>
      </c>
      <c r="CL202" s="51">
        <v>0</v>
      </c>
      <c r="CM202" s="51" t="s">
        <v>7</v>
      </c>
      <c r="CN202" s="51">
        <v>0</v>
      </c>
      <c r="CO202" s="51" t="s">
        <v>7</v>
      </c>
      <c r="CP202" s="51">
        <v>0</v>
      </c>
      <c r="CQ202" s="51" t="s">
        <v>7</v>
      </c>
      <c r="CR202" s="61">
        <v>11370.43</v>
      </c>
      <c r="CS202" s="51" t="s">
        <v>7</v>
      </c>
      <c r="CT202" s="60">
        <v>11370.43</v>
      </c>
      <c r="CU202" s="51" t="s">
        <v>7</v>
      </c>
      <c r="CV202" s="60">
        <v>82500.289999999994</v>
      </c>
      <c r="CW202" s="51" t="s">
        <v>7</v>
      </c>
      <c r="CX202" s="60">
        <v>264495.94</v>
      </c>
      <c r="CY202" s="51" t="s">
        <v>7</v>
      </c>
    </row>
    <row r="203" spans="1:103" ht="14.25" x14ac:dyDescent="0.45">
      <c r="A203" s="55" t="s">
        <v>180</v>
      </c>
      <c r="B203" s="55" t="s">
        <v>252</v>
      </c>
      <c r="C203" s="54" t="str">
        <f>'Correspondance tables'!K26</f>
        <v>ISIC 35</v>
      </c>
      <c r="D203" s="54" t="str">
        <f>VLOOKUP(C203, 'Correspondance tables'!$O$3:$P$73, 2, FALSE)</f>
        <v>ISIC 35</v>
      </c>
      <c r="E203" s="57">
        <v>6691.28</v>
      </c>
      <c r="F203" s="57">
        <v>154.44999999999999</v>
      </c>
      <c r="G203" s="57">
        <v>265.27999999999997</v>
      </c>
      <c r="H203" s="57">
        <v>4535.8900000000003</v>
      </c>
      <c r="I203" s="57">
        <v>16228.44</v>
      </c>
      <c r="J203" s="57">
        <v>2811.83</v>
      </c>
      <c r="K203" s="57">
        <v>2734.03</v>
      </c>
      <c r="L203" s="57">
        <v>7642.71</v>
      </c>
      <c r="M203" s="57">
        <v>1293.06</v>
      </c>
      <c r="N203" s="57">
        <v>4644.78</v>
      </c>
      <c r="O203" s="57">
        <v>16942.669999999998</v>
      </c>
      <c r="P203" s="57">
        <v>1828.02</v>
      </c>
      <c r="Q203" s="57">
        <v>6006.25</v>
      </c>
      <c r="R203" s="57">
        <v>9446.67</v>
      </c>
      <c r="S203" s="57">
        <v>18276.27</v>
      </c>
      <c r="T203" s="57">
        <v>6474.71</v>
      </c>
      <c r="U203" s="57">
        <v>2120.64</v>
      </c>
      <c r="V203" s="57">
        <v>2253.44</v>
      </c>
      <c r="W203" s="57">
        <v>5181.83</v>
      </c>
      <c r="X203" s="57">
        <v>5828.49</v>
      </c>
      <c r="Y203" s="57">
        <v>1183.08</v>
      </c>
      <c r="Z203" s="57">
        <v>1989.27</v>
      </c>
      <c r="AA203" s="57">
        <v>1633.02</v>
      </c>
      <c r="AB203" s="57">
        <v>253388.71</v>
      </c>
      <c r="AC203" s="57">
        <v>3637.18</v>
      </c>
      <c r="AD203" s="57">
        <v>2708.4</v>
      </c>
      <c r="AE203" s="57">
        <v>7340.59</v>
      </c>
      <c r="AF203" s="57">
        <v>2790.31</v>
      </c>
      <c r="AG203" s="57">
        <v>9630.94</v>
      </c>
      <c r="AH203" s="57">
        <v>17972.07</v>
      </c>
      <c r="AI203" s="57">
        <v>9468.41</v>
      </c>
      <c r="AJ203" s="57">
        <v>268.62</v>
      </c>
      <c r="AK203" s="57">
        <v>453.64</v>
      </c>
      <c r="AL203" s="57">
        <v>5348.85</v>
      </c>
      <c r="AM203" s="57">
        <v>962.66</v>
      </c>
      <c r="AN203" s="57">
        <v>12877.72</v>
      </c>
      <c r="AO203" s="57">
        <v>537.19000000000005</v>
      </c>
      <c r="AP203" s="57">
        <v>2357.77</v>
      </c>
      <c r="AQ203" s="57">
        <v>4754.7700000000004</v>
      </c>
      <c r="AR203" s="57">
        <v>2353.52</v>
      </c>
      <c r="AS203" s="57">
        <v>2942.76</v>
      </c>
      <c r="AT203" s="57">
        <v>935.86</v>
      </c>
      <c r="AU203" s="57">
        <v>878.32</v>
      </c>
      <c r="AV203" s="57">
        <v>10456.94</v>
      </c>
      <c r="AW203" s="57">
        <v>3685.01</v>
      </c>
      <c r="AX203" s="57">
        <v>1367.39</v>
      </c>
      <c r="AY203" s="57">
        <v>1596.4</v>
      </c>
      <c r="AZ203" s="57">
        <v>732.22</v>
      </c>
      <c r="BA203" s="57">
        <v>1701.01</v>
      </c>
      <c r="BB203" s="57">
        <v>655.59</v>
      </c>
      <c r="BC203" s="57">
        <v>475.67</v>
      </c>
      <c r="BD203" s="57">
        <v>585.01</v>
      </c>
      <c r="BE203" s="57">
        <v>3028.02</v>
      </c>
      <c r="BF203" s="57">
        <v>11019.16</v>
      </c>
      <c r="BG203" s="56">
        <v>7332</v>
      </c>
      <c r="BH203" s="57">
        <v>9668.09</v>
      </c>
      <c r="BI203" s="57">
        <v>3964.61</v>
      </c>
      <c r="BJ203" s="57">
        <v>2243.77</v>
      </c>
      <c r="BK203" s="57">
        <v>2596.89</v>
      </c>
      <c r="BL203" s="57">
        <v>1350.64</v>
      </c>
      <c r="BM203" s="57">
        <v>189.2</v>
      </c>
      <c r="BN203" s="57">
        <v>3986.54</v>
      </c>
      <c r="BO203" s="56">
        <v>0</v>
      </c>
      <c r="BP203" s="59">
        <v>0</v>
      </c>
      <c r="BQ203" s="56" t="s">
        <v>7</v>
      </c>
      <c r="BR203" s="57">
        <v>534408.55000000005</v>
      </c>
      <c r="BS203" s="56" t="s">
        <v>7</v>
      </c>
      <c r="BT203" s="57">
        <v>198508.14</v>
      </c>
      <c r="BU203" s="56" t="s">
        <v>7</v>
      </c>
      <c r="BV203" s="57">
        <v>-1.48</v>
      </c>
      <c r="BW203" s="56" t="s">
        <v>7</v>
      </c>
      <c r="BX203" s="57">
        <v>811.66</v>
      </c>
      <c r="BY203" s="56" t="s">
        <v>7</v>
      </c>
      <c r="BZ203" s="57">
        <v>199318.32</v>
      </c>
      <c r="CA203" s="56" t="s">
        <v>7</v>
      </c>
      <c r="CB203" s="57">
        <v>97.86</v>
      </c>
      <c r="CC203" s="56" t="s">
        <v>7</v>
      </c>
      <c r="CD203" s="57">
        <v>0.02</v>
      </c>
      <c r="CE203" s="56" t="s">
        <v>7</v>
      </c>
      <c r="CF203" s="57">
        <v>-7450.22</v>
      </c>
      <c r="CG203" s="56" t="s">
        <v>7</v>
      </c>
      <c r="CH203" s="57">
        <v>-7450.2</v>
      </c>
      <c r="CI203" s="56" t="s">
        <v>7</v>
      </c>
      <c r="CJ203" s="57">
        <v>-7352.34</v>
      </c>
      <c r="CK203" s="56" t="s">
        <v>7</v>
      </c>
      <c r="CL203" s="56">
        <v>0</v>
      </c>
      <c r="CM203" s="56" t="s">
        <v>7</v>
      </c>
      <c r="CN203" s="56">
        <v>0</v>
      </c>
      <c r="CO203" s="56" t="s">
        <v>7</v>
      </c>
      <c r="CP203" s="56">
        <v>0</v>
      </c>
      <c r="CQ203" s="56" t="s">
        <v>7</v>
      </c>
      <c r="CR203" s="58">
        <v>2815.18</v>
      </c>
      <c r="CS203" s="56" t="s">
        <v>7</v>
      </c>
      <c r="CT203" s="57">
        <v>2815.18</v>
      </c>
      <c r="CU203" s="56" t="s">
        <v>7</v>
      </c>
      <c r="CV203" s="57">
        <v>194781.16</v>
      </c>
      <c r="CW203" s="56" t="s">
        <v>7</v>
      </c>
      <c r="CX203" s="57">
        <v>729189.71</v>
      </c>
      <c r="CY203" s="56" t="s">
        <v>7</v>
      </c>
    </row>
    <row r="204" spans="1:103" ht="14.25" x14ac:dyDescent="0.45">
      <c r="A204" s="55" t="s">
        <v>180</v>
      </c>
      <c r="B204" s="55" t="s">
        <v>251</v>
      </c>
      <c r="C204" s="54" t="str">
        <f>'Correspondance tables'!K27</f>
        <v>ISIC 36</v>
      </c>
      <c r="D204" s="54" t="str">
        <f>VLOOKUP(C204, 'Correspondance tables'!$O$3:$P$73, 2, FALSE)</f>
        <v>ISIC 36T39</v>
      </c>
      <c r="E204" s="60">
        <v>1759.65</v>
      </c>
      <c r="F204" s="60">
        <v>21.62</v>
      </c>
      <c r="G204" s="60">
        <v>47.79</v>
      </c>
      <c r="H204" s="60">
        <v>145.51</v>
      </c>
      <c r="I204" s="60">
        <v>1656.49</v>
      </c>
      <c r="J204" s="60">
        <v>160.01</v>
      </c>
      <c r="K204" s="60">
        <v>92.07</v>
      </c>
      <c r="L204" s="60">
        <v>250.81</v>
      </c>
      <c r="M204" s="60">
        <v>71.48</v>
      </c>
      <c r="N204" s="60">
        <v>237.76</v>
      </c>
      <c r="O204" s="60">
        <v>725.57</v>
      </c>
      <c r="P204" s="60">
        <v>123.89</v>
      </c>
      <c r="Q204" s="60">
        <v>223.9</v>
      </c>
      <c r="R204" s="60">
        <v>253.83</v>
      </c>
      <c r="S204" s="60">
        <v>483.22</v>
      </c>
      <c r="T204" s="60">
        <v>401.25</v>
      </c>
      <c r="U204" s="60">
        <v>156.03</v>
      </c>
      <c r="V204" s="60">
        <v>127.26</v>
      </c>
      <c r="W204" s="60">
        <v>283.13</v>
      </c>
      <c r="X204" s="60">
        <v>293.24</v>
      </c>
      <c r="Y204" s="60">
        <v>101.39</v>
      </c>
      <c r="Z204" s="60">
        <v>129.5</v>
      </c>
      <c r="AA204" s="60">
        <v>109.28</v>
      </c>
      <c r="AB204" s="60">
        <v>883.21</v>
      </c>
      <c r="AC204" s="60">
        <v>3250.95</v>
      </c>
      <c r="AD204" s="60">
        <v>686.72</v>
      </c>
      <c r="AE204" s="60">
        <v>887.3</v>
      </c>
      <c r="AF204" s="60">
        <v>264.12</v>
      </c>
      <c r="AG204" s="60">
        <v>854.83</v>
      </c>
      <c r="AH204" s="60">
        <v>1182.8900000000001</v>
      </c>
      <c r="AI204" s="60">
        <v>306.06</v>
      </c>
      <c r="AJ204" s="60">
        <v>40.04</v>
      </c>
      <c r="AK204" s="60">
        <v>21.52</v>
      </c>
      <c r="AL204" s="60">
        <v>356.79</v>
      </c>
      <c r="AM204" s="60">
        <v>63.92</v>
      </c>
      <c r="AN204" s="60">
        <v>2229.02</v>
      </c>
      <c r="AO204" s="60">
        <v>53.95</v>
      </c>
      <c r="AP204" s="60">
        <v>350.76</v>
      </c>
      <c r="AQ204" s="60">
        <v>571.53</v>
      </c>
      <c r="AR204" s="60">
        <v>157.71</v>
      </c>
      <c r="AS204" s="60">
        <v>198.15</v>
      </c>
      <c r="AT204" s="60">
        <v>509.49</v>
      </c>
      <c r="AU204" s="60">
        <v>129.63</v>
      </c>
      <c r="AV204" s="60">
        <v>2237.7199999999998</v>
      </c>
      <c r="AW204" s="60">
        <v>331.99</v>
      </c>
      <c r="AX204" s="60">
        <v>147.61000000000001</v>
      </c>
      <c r="AY204" s="60">
        <v>230.55</v>
      </c>
      <c r="AZ204" s="60">
        <v>39.380000000000003</v>
      </c>
      <c r="BA204" s="60">
        <v>79.13</v>
      </c>
      <c r="BB204" s="60">
        <v>103.66</v>
      </c>
      <c r="BC204" s="60">
        <v>26.17</v>
      </c>
      <c r="BD204" s="60">
        <v>55.63</v>
      </c>
      <c r="BE204" s="60">
        <v>327.85</v>
      </c>
      <c r="BF204" s="60">
        <v>2229.27</v>
      </c>
      <c r="BG204" s="60">
        <v>1520.43</v>
      </c>
      <c r="BH204" s="60">
        <v>1553.27</v>
      </c>
      <c r="BI204" s="60">
        <v>899.07</v>
      </c>
      <c r="BJ204" s="60">
        <v>342.16</v>
      </c>
      <c r="BK204" s="60">
        <v>608.12</v>
      </c>
      <c r="BL204" s="60">
        <v>255.54</v>
      </c>
      <c r="BM204" s="60">
        <v>29.56</v>
      </c>
      <c r="BN204" s="60">
        <v>467.67</v>
      </c>
      <c r="BO204" s="51">
        <v>0</v>
      </c>
      <c r="BP204" s="53">
        <v>0</v>
      </c>
      <c r="BQ204" s="51" t="s">
        <v>7</v>
      </c>
      <c r="BR204" s="60">
        <v>32338.05</v>
      </c>
      <c r="BS204" s="51" t="s">
        <v>7</v>
      </c>
      <c r="BT204" s="60">
        <v>30485.200000000001</v>
      </c>
      <c r="BU204" s="51" t="s">
        <v>7</v>
      </c>
      <c r="BV204" s="51">
        <v>0</v>
      </c>
      <c r="BW204" s="51" t="s">
        <v>7</v>
      </c>
      <c r="BX204" s="60">
        <v>1657.23</v>
      </c>
      <c r="BY204" s="51" t="s">
        <v>7</v>
      </c>
      <c r="BZ204" s="60">
        <v>32142.43</v>
      </c>
      <c r="CA204" s="51" t="s">
        <v>7</v>
      </c>
      <c r="CB204" s="51">
        <v>0</v>
      </c>
      <c r="CC204" s="51" t="s">
        <v>7</v>
      </c>
      <c r="CD204" s="51">
        <v>0</v>
      </c>
      <c r="CE204" s="51" t="s">
        <v>7</v>
      </c>
      <c r="CF204" s="60">
        <v>37.47</v>
      </c>
      <c r="CG204" s="51" t="s">
        <v>7</v>
      </c>
      <c r="CH204" s="60">
        <v>37.47</v>
      </c>
      <c r="CI204" s="51" t="s">
        <v>7</v>
      </c>
      <c r="CJ204" s="60">
        <v>37.47</v>
      </c>
      <c r="CK204" s="51" t="s">
        <v>7</v>
      </c>
      <c r="CL204" s="51">
        <v>0</v>
      </c>
      <c r="CM204" s="51" t="s">
        <v>7</v>
      </c>
      <c r="CN204" s="51">
        <v>0</v>
      </c>
      <c r="CO204" s="51" t="s">
        <v>7</v>
      </c>
      <c r="CP204" s="51">
        <v>0</v>
      </c>
      <c r="CQ204" s="51" t="s">
        <v>7</v>
      </c>
      <c r="CR204" s="61">
        <v>10.6</v>
      </c>
      <c r="CS204" s="51" t="s">
        <v>7</v>
      </c>
      <c r="CT204" s="60">
        <v>10.6</v>
      </c>
      <c r="CU204" s="51" t="s">
        <v>7</v>
      </c>
      <c r="CV204" s="60">
        <v>32190.5</v>
      </c>
      <c r="CW204" s="51" t="s">
        <v>7</v>
      </c>
      <c r="CX204" s="60">
        <v>64528.55</v>
      </c>
      <c r="CY204" s="51" t="s">
        <v>7</v>
      </c>
    </row>
    <row r="205" spans="1:103" ht="14.25" x14ac:dyDescent="0.45">
      <c r="A205" s="55" t="s">
        <v>180</v>
      </c>
      <c r="B205" s="55" t="s">
        <v>250</v>
      </c>
      <c r="C205" s="54" t="str">
        <f>'Correspondance tables'!K28</f>
        <v>ISIC 37-39</v>
      </c>
      <c r="D205" s="54" t="str">
        <f>VLOOKUP(C205, 'Correspondance tables'!$O$3:$P$73, 2, FALSE)</f>
        <v>ISIC 36T39</v>
      </c>
      <c r="E205" s="57">
        <v>1851.3</v>
      </c>
      <c r="F205" s="57">
        <v>52.66</v>
      </c>
      <c r="G205" s="57">
        <v>33.49</v>
      </c>
      <c r="H205" s="57">
        <v>734.83</v>
      </c>
      <c r="I205" s="57">
        <v>5697.29</v>
      </c>
      <c r="J205" s="57">
        <v>1325.92</v>
      </c>
      <c r="K205" s="57">
        <v>1046.68</v>
      </c>
      <c r="L205" s="57">
        <v>4735.97</v>
      </c>
      <c r="M205" s="57">
        <v>305.24</v>
      </c>
      <c r="N205" s="57">
        <v>1313.19</v>
      </c>
      <c r="O205" s="57">
        <v>3645.2</v>
      </c>
      <c r="P205" s="57">
        <v>730.06</v>
      </c>
      <c r="Q205" s="57">
        <v>3826.14</v>
      </c>
      <c r="R205" s="57">
        <v>2052.11</v>
      </c>
      <c r="S205" s="57">
        <v>23984.76</v>
      </c>
      <c r="T205" s="57">
        <v>5716.84</v>
      </c>
      <c r="U205" s="57">
        <v>461.63</v>
      </c>
      <c r="V205" s="57">
        <v>618.58000000000004</v>
      </c>
      <c r="W205" s="57">
        <v>1567.1</v>
      </c>
      <c r="X205" s="57">
        <v>1551.94</v>
      </c>
      <c r="Y205" s="57">
        <v>699.59</v>
      </c>
      <c r="Z205" s="57">
        <v>748.06</v>
      </c>
      <c r="AA205" s="57">
        <v>580.88</v>
      </c>
      <c r="AB205" s="57">
        <v>2602.9299999999998</v>
      </c>
      <c r="AC205" s="57">
        <v>2755.8</v>
      </c>
      <c r="AD205" s="57">
        <v>40517.550000000003</v>
      </c>
      <c r="AE205" s="57">
        <v>6837.64</v>
      </c>
      <c r="AF205" s="57">
        <v>1088.1300000000001</v>
      </c>
      <c r="AG205" s="57">
        <v>3872.24</v>
      </c>
      <c r="AH205" s="57">
        <v>3811.87</v>
      </c>
      <c r="AI205" s="57">
        <v>1008.4</v>
      </c>
      <c r="AJ205" s="57">
        <v>248.98</v>
      </c>
      <c r="AK205" s="57">
        <v>183.25</v>
      </c>
      <c r="AL205" s="57">
        <v>902.7</v>
      </c>
      <c r="AM205" s="57">
        <v>264.39999999999998</v>
      </c>
      <c r="AN205" s="57">
        <v>3928.63</v>
      </c>
      <c r="AO205" s="57">
        <v>287.83999999999997</v>
      </c>
      <c r="AP205" s="57">
        <v>315.12</v>
      </c>
      <c r="AQ205" s="57">
        <v>612.41999999999996</v>
      </c>
      <c r="AR205" s="57">
        <v>948.96</v>
      </c>
      <c r="AS205" s="57">
        <v>486.91</v>
      </c>
      <c r="AT205" s="57">
        <v>295.3</v>
      </c>
      <c r="AU205" s="57">
        <v>247.31</v>
      </c>
      <c r="AV205" s="57">
        <v>7314.9</v>
      </c>
      <c r="AW205" s="57">
        <v>1520.49</v>
      </c>
      <c r="AX205" s="57">
        <v>739.91</v>
      </c>
      <c r="AY205" s="57">
        <v>557.21</v>
      </c>
      <c r="AZ205" s="57">
        <v>381.43</v>
      </c>
      <c r="BA205" s="57">
        <v>518.5</v>
      </c>
      <c r="BB205" s="57">
        <v>522.74</v>
      </c>
      <c r="BC205" s="57">
        <v>104.84</v>
      </c>
      <c r="BD205" s="57">
        <v>170.7</v>
      </c>
      <c r="BE205" s="57">
        <v>2640.74</v>
      </c>
      <c r="BF205" s="57">
        <v>17129.669999999998</v>
      </c>
      <c r="BG205" s="57">
        <v>1450.27</v>
      </c>
      <c r="BH205" s="57">
        <v>3855.5</v>
      </c>
      <c r="BI205" s="57">
        <v>1198.3</v>
      </c>
      <c r="BJ205" s="57">
        <v>588.98</v>
      </c>
      <c r="BK205" s="57">
        <v>631.63</v>
      </c>
      <c r="BL205" s="57">
        <v>311.77999999999997</v>
      </c>
      <c r="BM205" s="57">
        <v>85.54</v>
      </c>
      <c r="BN205" s="57">
        <v>714.38</v>
      </c>
      <c r="BO205" s="56">
        <v>0</v>
      </c>
      <c r="BP205" s="59">
        <v>0</v>
      </c>
      <c r="BQ205" s="56" t="s">
        <v>7</v>
      </c>
      <c r="BR205" s="57">
        <v>174933.36</v>
      </c>
      <c r="BS205" s="56" t="s">
        <v>7</v>
      </c>
      <c r="BT205" s="56">
        <v>46857</v>
      </c>
      <c r="BU205" s="56" t="s">
        <v>7</v>
      </c>
      <c r="BV205" s="57">
        <v>4.05</v>
      </c>
      <c r="BW205" s="56" t="s">
        <v>7</v>
      </c>
      <c r="BX205" s="57">
        <v>18998.79</v>
      </c>
      <c r="BY205" s="56" t="s">
        <v>7</v>
      </c>
      <c r="BZ205" s="57">
        <v>65859.850000000006</v>
      </c>
      <c r="CA205" s="56" t="s">
        <v>7</v>
      </c>
      <c r="CB205" s="57">
        <v>-697.26</v>
      </c>
      <c r="CC205" s="56" t="s">
        <v>7</v>
      </c>
      <c r="CD205" s="57">
        <v>0.02</v>
      </c>
      <c r="CE205" s="56" t="s">
        <v>7</v>
      </c>
      <c r="CF205" s="57">
        <v>-666.3</v>
      </c>
      <c r="CG205" s="56" t="s">
        <v>7</v>
      </c>
      <c r="CH205" s="57">
        <v>-666.28</v>
      </c>
      <c r="CI205" s="56" t="s">
        <v>7</v>
      </c>
      <c r="CJ205" s="57">
        <v>-1363.54</v>
      </c>
      <c r="CK205" s="56" t="s">
        <v>7</v>
      </c>
      <c r="CL205" s="56">
        <v>0</v>
      </c>
      <c r="CM205" s="56" t="s">
        <v>7</v>
      </c>
      <c r="CN205" s="56">
        <v>0</v>
      </c>
      <c r="CO205" s="56" t="s">
        <v>7</v>
      </c>
      <c r="CP205" s="56">
        <v>0</v>
      </c>
      <c r="CQ205" s="56" t="s">
        <v>7</v>
      </c>
      <c r="CR205" s="58">
        <v>11069.84</v>
      </c>
      <c r="CS205" s="56" t="s">
        <v>7</v>
      </c>
      <c r="CT205" s="57">
        <v>11069.84</v>
      </c>
      <c r="CU205" s="56" t="s">
        <v>7</v>
      </c>
      <c r="CV205" s="57">
        <v>75566.149999999994</v>
      </c>
      <c r="CW205" s="56" t="s">
        <v>7</v>
      </c>
      <c r="CX205" s="57">
        <v>250499.51</v>
      </c>
      <c r="CY205" s="56" t="s">
        <v>7</v>
      </c>
    </row>
    <row r="206" spans="1:103" ht="14.25" x14ac:dyDescent="0.45">
      <c r="A206" s="55" t="s">
        <v>180</v>
      </c>
      <c r="B206" s="55" t="s">
        <v>249</v>
      </c>
      <c r="C206" s="54" t="str">
        <f>'Correspondance tables'!K29</f>
        <v>ISIC 41-43</v>
      </c>
      <c r="D206" s="54" t="str">
        <f>VLOOKUP(C206, 'Correspondance tables'!$O$3:$P$73, 2, FALSE)</f>
        <v>ISIC 41T43</v>
      </c>
      <c r="E206" s="60">
        <v>3852.9</v>
      </c>
      <c r="F206" s="60">
        <v>485.78</v>
      </c>
      <c r="G206" s="60">
        <v>81.88</v>
      </c>
      <c r="H206" s="60">
        <v>2062.9899999999998</v>
      </c>
      <c r="I206" s="60">
        <v>3499.33</v>
      </c>
      <c r="J206" s="60">
        <v>768.19</v>
      </c>
      <c r="K206" s="60">
        <v>771.82</v>
      </c>
      <c r="L206" s="60">
        <v>885.12</v>
      </c>
      <c r="M206" s="60">
        <v>545.6</v>
      </c>
      <c r="N206" s="60">
        <v>1650.84</v>
      </c>
      <c r="O206" s="60">
        <v>3178.58</v>
      </c>
      <c r="P206" s="60">
        <v>1029.33</v>
      </c>
      <c r="Q206" s="60">
        <v>1572.24</v>
      </c>
      <c r="R206" s="60">
        <v>1826.23</v>
      </c>
      <c r="S206" s="60">
        <v>2382.48</v>
      </c>
      <c r="T206" s="60">
        <v>3210.41</v>
      </c>
      <c r="U206" s="60">
        <v>874.68</v>
      </c>
      <c r="V206" s="60">
        <v>1372.92</v>
      </c>
      <c r="W206" s="60">
        <v>2854.03</v>
      </c>
      <c r="X206" s="60">
        <v>2620.39</v>
      </c>
      <c r="Y206" s="60">
        <v>1394.17</v>
      </c>
      <c r="Z206" s="60">
        <v>1097.6199999999999</v>
      </c>
      <c r="AA206" s="60">
        <v>2811.58</v>
      </c>
      <c r="AB206" s="60">
        <v>20572.43</v>
      </c>
      <c r="AC206" s="60">
        <v>1641.06</v>
      </c>
      <c r="AD206" s="60">
        <v>5244.77</v>
      </c>
      <c r="AE206" s="51">
        <v>365749</v>
      </c>
      <c r="AF206" s="60">
        <v>1562.26</v>
      </c>
      <c r="AG206" s="60">
        <v>9415.76</v>
      </c>
      <c r="AH206" s="60">
        <v>9564.48</v>
      </c>
      <c r="AI206" s="60">
        <v>5161.51</v>
      </c>
      <c r="AJ206" s="60">
        <v>374.57</v>
      </c>
      <c r="AK206" s="60">
        <v>448.73</v>
      </c>
      <c r="AL206" s="60">
        <v>10465.34</v>
      </c>
      <c r="AM206" s="60">
        <v>797.69</v>
      </c>
      <c r="AN206" s="60">
        <v>4850.2299999999996</v>
      </c>
      <c r="AO206" s="60">
        <v>536.30999999999995</v>
      </c>
      <c r="AP206" s="60">
        <v>1137.96</v>
      </c>
      <c r="AQ206" s="60">
        <v>3941.57</v>
      </c>
      <c r="AR206" s="60">
        <v>1908.11</v>
      </c>
      <c r="AS206" s="60">
        <v>4697.1000000000004</v>
      </c>
      <c r="AT206" s="60">
        <v>5667.58</v>
      </c>
      <c r="AU206" s="60">
        <v>1226.18</v>
      </c>
      <c r="AV206" s="60">
        <v>102050.59</v>
      </c>
      <c r="AW206" s="60">
        <v>5216.2700000000004</v>
      </c>
      <c r="AX206" s="60">
        <v>6052.62</v>
      </c>
      <c r="AY206" s="60">
        <v>1867.13</v>
      </c>
      <c r="AZ206" s="60">
        <v>554.53</v>
      </c>
      <c r="BA206" s="60">
        <v>1509.01</v>
      </c>
      <c r="BB206" s="60">
        <v>1176.8699999999999</v>
      </c>
      <c r="BC206" s="60">
        <v>503.61</v>
      </c>
      <c r="BD206" s="60">
        <v>377.23</v>
      </c>
      <c r="BE206" s="60">
        <v>4552.91</v>
      </c>
      <c r="BF206" s="60">
        <v>29021.439999999999</v>
      </c>
      <c r="BG206" s="60">
        <v>8229.2099999999991</v>
      </c>
      <c r="BH206" s="60">
        <v>7472.14</v>
      </c>
      <c r="BI206" s="60">
        <v>3404.99</v>
      </c>
      <c r="BJ206" s="60">
        <v>2250.29</v>
      </c>
      <c r="BK206" s="60">
        <v>1593.77</v>
      </c>
      <c r="BL206" s="60">
        <v>1495.93</v>
      </c>
      <c r="BM206" s="60">
        <v>165.37</v>
      </c>
      <c r="BN206" s="60">
        <v>877.07</v>
      </c>
      <c r="BO206" s="51">
        <v>0</v>
      </c>
      <c r="BP206" s="53">
        <v>0</v>
      </c>
      <c r="BQ206" s="51" t="s">
        <v>7</v>
      </c>
      <c r="BR206" s="60">
        <v>674162.74</v>
      </c>
      <c r="BS206" s="51" t="s">
        <v>7</v>
      </c>
      <c r="BT206" s="60">
        <v>46643.19</v>
      </c>
      <c r="BU206" s="51" t="s">
        <v>7</v>
      </c>
      <c r="BV206" s="51">
        <v>0</v>
      </c>
      <c r="BW206" s="51" t="s">
        <v>7</v>
      </c>
      <c r="BX206" s="60">
        <v>5200.59</v>
      </c>
      <c r="BY206" s="51" t="s">
        <v>7</v>
      </c>
      <c r="BZ206" s="60">
        <v>51843.78</v>
      </c>
      <c r="CA206" s="51" t="s">
        <v>7</v>
      </c>
      <c r="CB206" s="60">
        <v>1087239.26</v>
      </c>
      <c r="CC206" s="51" t="s">
        <v>7</v>
      </c>
      <c r="CD206" s="51">
        <v>0</v>
      </c>
      <c r="CE206" s="51" t="s">
        <v>7</v>
      </c>
      <c r="CF206" s="60">
        <v>14049.04</v>
      </c>
      <c r="CG206" s="51" t="s">
        <v>7</v>
      </c>
      <c r="CH206" s="60">
        <v>14049.04</v>
      </c>
      <c r="CI206" s="51" t="s">
        <v>7</v>
      </c>
      <c r="CJ206" s="60">
        <v>1101288.29</v>
      </c>
      <c r="CK206" s="51" t="s">
        <v>7</v>
      </c>
      <c r="CL206" s="51">
        <v>0</v>
      </c>
      <c r="CM206" s="51" t="s">
        <v>7</v>
      </c>
      <c r="CN206" s="51">
        <v>0</v>
      </c>
      <c r="CO206" s="51" t="s">
        <v>7</v>
      </c>
      <c r="CP206" s="51">
        <v>0</v>
      </c>
      <c r="CQ206" s="51" t="s">
        <v>7</v>
      </c>
      <c r="CR206" s="61">
        <v>8967.08</v>
      </c>
      <c r="CS206" s="51" t="s">
        <v>7</v>
      </c>
      <c r="CT206" s="60">
        <v>8967.08</v>
      </c>
      <c r="CU206" s="51" t="s">
        <v>7</v>
      </c>
      <c r="CV206" s="60">
        <v>1162099.1599999999</v>
      </c>
      <c r="CW206" s="51" t="s">
        <v>7</v>
      </c>
      <c r="CX206" s="60">
        <v>1836261.9</v>
      </c>
      <c r="CY206" s="51" t="s">
        <v>7</v>
      </c>
    </row>
    <row r="207" spans="1:103" ht="14.25" x14ac:dyDescent="0.45">
      <c r="A207" s="55" t="s">
        <v>180</v>
      </c>
      <c r="B207" s="55" t="s">
        <v>248</v>
      </c>
      <c r="C207" s="54" t="str">
        <f>'Correspondance tables'!K30</f>
        <v>ISIC 45</v>
      </c>
      <c r="D207" s="54" t="str">
        <f>VLOOKUP(C207, 'Correspondance tables'!$O$3:$P$73, 2, FALSE)</f>
        <v>ISIC 45T47</v>
      </c>
      <c r="E207" s="57">
        <v>1557.26</v>
      </c>
      <c r="F207" s="57">
        <v>299.64999999999998</v>
      </c>
      <c r="G207" s="57">
        <v>51.97</v>
      </c>
      <c r="H207" s="57">
        <v>376.39</v>
      </c>
      <c r="I207" s="57">
        <v>1509.57</v>
      </c>
      <c r="J207" s="57">
        <v>310.39999999999998</v>
      </c>
      <c r="K207" s="57">
        <v>353.35</v>
      </c>
      <c r="L207" s="57">
        <v>254.34</v>
      </c>
      <c r="M207" s="57">
        <v>177.42</v>
      </c>
      <c r="N207" s="57">
        <v>425.31</v>
      </c>
      <c r="O207" s="57">
        <v>735.28</v>
      </c>
      <c r="P207" s="57">
        <v>213.17</v>
      </c>
      <c r="Q207" s="57">
        <v>601.22</v>
      </c>
      <c r="R207" s="57">
        <v>867.72</v>
      </c>
      <c r="S207" s="57">
        <v>512.23</v>
      </c>
      <c r="T207" s="57">
        <v>1122.97</v>
      </c>
      <c r="U207" s="57">
        <v>519.05999999999995</v>
      </c>
      <c r="V207" s="57">
        <v>708.26</v>
      </c>
      <c r="W207" s="57">
        <v>3454.9</v>
      </c>
      <c r="X207" s="57">
        <v>29253.200000000001</v>
      </c>
      <c r="Y207" s="57">
        <v>2402.5</v>
      </c>
      <c r="Z207" s="57">
        <v>455.88</v>
      </c>
      <c r="AA207" s="57">
        <v>1046.9100000000001</v>
      </c>
      <c r="AB207" s="57">
        <v>713.27</v>
      </c>
      <c r="AC207" s="57">
        <v>218.24</v>
      </c>
      <c r="AD207" s="57">
        <v>1932.81</v>
      </c>
      <c r="AE207" s="57">
        <v>4489.4799999999996</v>
      </c>
      <c r="AF207" s="57">
        <v>18325.68</v>
      </c>
      <c r="AG207" s="57">
        <v>6178.47</v>
      </c>
      <c r="AH207" s="57">
        <v>4576.25</v>
      </c>
      <c r="AI207" s="57">
        <v>15016.92</v>
      </c>
      <c r="AJ207" s="57">
        <v>105.97</v>
      </c>
      <c r="AK207" s="57">
        <v>380.66</v>
      </c>
      <c r="AL207" s="57">
        <v>5446.66</v>
      </c>
      <c r="AM207" s="57">
        <v>3983.83</v>
      </c>
      <c r="AN207" s="57">
        <v>973.33</v>
      </c>
      <c r="AO207" s="57">
        <v>228.66</v>
      </c>
      <c r="AP207" s="57">
        <v>322.69</v>
      </c>
      <c r="AQ207" s="57">
        <v>696.79</v>
      </c>
      <c r="AR207" s="57">
        <v>680.78</v>
      </c>
      <c r="AS207" s="57">
        <v>983.31</v>
      </c>
      <c r="AT207" s="57">
        <v>1160.1500000000001</v>
      </c>
      <c r="AU207" s="57">
        <v>263.69</v>
      </c>
      <c r="AV207" s="57">
        <v>397.64</v>
      </c>
      <c r="AW207" s="57">
        <v>1227.56</v>
      </c>
      <c r="AX207" s="57">
        <v>511.16</v>
      </c>
      <c r="AY207" s="57">
        <v>295.68</v>
      </c>
      <c r="AZ207" s="57">
        <v>220.38</v>
      </c>
      <c r="BA207" s="56">
        <v>363</v>
      </c>
      <c r="BB207" s="57">
        <v>5806.32</v>
      </c>
      <c r="BC207" s="57">
        <v>208.55</v>
      </c>
      <c r="BD207" s="57">
        <v>137.19</v>
      </c>
      <c r="BE207" s="57">
        <v>1027.51</v>
      </c>
      <c r="BF207" s="57">
        <v>3247.95</v>
      </c>
      <c r="BG207" s="57">
        <v>962.43</v>
      </c>
      <c r="BH207" s="57">
        <v>1395.45</v>
      </c>
      <c r="BI207" s="57">
        <v>841.41</v>
      </c>
      <c r="BJ207" s="57">
        <v>366.95</v>
      </c>
      <c r="BK207" s="57">
        <v>296.45999999999998</v>
      </c>
      <c r="BL207" s="57">
        <v>369.98</v>
      </c>
      <c r="BM207" s="57">
        <v>50.29</v>
      </c>
      <c r="BN207" s="57">
        <v>330.74</v>
      </c>
      <c r="BO207" s="56">
        <v>0</v>
      </c>
      <c r="BP207" s="59">
        <v>0</v>
      </c>
      <c r="BQ207" s="56" t="s">
        <v>7</v>
      </c>
      <c r="BR207" s="57">
        <v>131943.26999999999</v>
      </c>
      <c r="BS207" s="56" t="s">
        <v>7</v>
      </c>
      <c r="BT207" s="57">
        <v>173454.39</v>
      </c>
      <c r="BU207" s="56" t="s">
        <v>7</v>
      </c>
      <c r="BV207" s="57">
        <v>1.29</v>
      </c>
      <c r="BW207" s="56" t="s">
        <v>7</v>
      </c>
      <c r="BX207" s="57">
        <v>248.33</v>
      </c>
      <c r="BY207" s="56" t="s">
        <v>7</v>
      </c>
      <c r="BZ207" s="57">
        <v>173704.01</v>
      </c>
      <c r="CA207" s="56" t="s">
        <v>7</v>
      </c>
      <c r="CB207" s="57">
        <v>31489.16</v>
      </c>
      <c r="CC207" s="56" t="s">
        <v>7</v>
      </c>
      <c r="CD207" s="57">
        <v>9.84</v>
      </c>
      <c r="CE207" s="56" t="s">
        <v>7</v>
      </c>
      <c r="CF207" s="57">
        <v>-379.71</v>
      </c>
      <c r="CG207" s="56" t="s">
        <v>7</v>
      </c>
      <c r="CH207" s="57">
        <v>-369.87</v>
      </c>
      <c r="CI207" s="56" t="s">
        <v>7</v>
      </c>
      <c r="CJ207" s="57">
        <v>31119.29</v>
      </c>
      <c r="CK207" s="56" t="s">
        <v>7</v>
      </c>
      <c r="CL207" s="56">
        <v>0</v>
      </c>
      <c r="CM207" s="56" t="s">
        <v>7</v>
      </c>
      <c r="CN207" s="56">
        <v>0</v>
      </c>
      <c r="CO207" s="56" t="s">
        <v>7</v>
      </c>
      <c r="CP207" s="56">
        <v>0</v>
      </c>
      <c r="CQ207" s="56" t="s">
        <v>7</v>
      </c>
      <c r="CR207" s="58">
        <v>15867.15</v>
      </c>
      <c r="CS207" s="56" t="s">
        <v>7</v>
      </c>
      <c r="CT207" s="57">
        <v>15867.15</v>
      </c>
      <c r="CU207" s="56" t="s">
        <v>7</v>
      </c>
      <c r="CV207" s="57">
        <v>220690.45</v>
      </c>
      <c r="CW207" s="56" t="s">
        <v>7</v>
      </c>
      <c r="CX207" s="57">
        <v>352633.72</v>
      </c>
      <c r="CY207" s="56" t="s">
        <v>7</v>
      </c>
    </row>
    <row r="208" spans="1:103" ht="14.25" x14ac:dyDescent="0.45">
      <c r="A208" s="55" t="s">
        <v>180</v>
      </c>
      <c r="B208" s="55" t="s">
        <v>247</v>
      </c>
      <c r="C208" s="54" t="str">
        <f>'Correspondance tables'!K31</f>
        <v>ISIC 46</v>
      </c>
      <c r="D208" s="54" t="str">
        <f>VLOOKUP(C208, 'Correspondance tables'!$O$3:$P$73, 2, FALSE)</f>
        <v>ISIC 45T47</v>
      </c>
      <c r="E208" s="60">
        <v>23622.62</v>
      </c>
      <c r="F208" s="60">
        <v>1533.72</v>
      </c>
      <c r="G208" s="60">
        <v>782.48</v>
      </c>
      <c r="H208" s="60">
        <v>3650.14</v>
      </c>
      <c r="I208" s="60">
        <v>82350.289999999994</v>
      </c>
      <c r="J208" s="60">
        <v>14127.2</v>
      </c>
      <c r="K208" s="60">
        <v>8295.82</v>
      </c>
      <c r="L208" s="60">
        <v>8924.85</v>
      </c>
      <c r="M208" s="60">
        <v>4982.8</v>
      </c>
      <c r="N208" s="60">
        <v>13040.5</v>
      </c>
      <c r="O208" s="60">
        <v>26858.240000000002</v>
      </c>
      <c r="P208" s="60">
        <v>20864.18</v>
      </c>
      <c r="Q208" s="60">
        <v>12825.99</v>
      </c>
      <c r="R208" s="60">
        <v>10932.39</v>
      </c>
      <c r="S208" s="60">
        <v>17326.439999999999</v>
      </c>
      <c r="T208" s="60">
        <v>21236.97</v>
      </c>
      <c r="U208" s="60">
        <v>31545.05</v>
      </c>
      <c r="V208" s="60">
        <v>16049.98</v>
      </c>
      <c r="W208" s="60">
        <v>33807.35</v>
      </c>
      <c r="X208" s="60">
        <v>31026.12</v>
      </c>
      <c r="Y208" s="60">
        <v>11376.06</v>
      </c>
      <c r="Z208" s="60">
        <v>17926.59</v>
      </c>
      <c r="AA208" s="60">
        <v>10219.66</v>
      </c>
      <c r="AB208" s="60">
        <v>11011.43</v>
      </c>
      <c r="AC208" s="60">
        <v>1293.96</v>
      </c>
      <c r="AD208" s="60">
        <v>5222.63</v>
      </c>
      <c r="AE208" s="60">
        <v>78846.740000000005</v>
      </c>
      <c r="AF208" s="60">
        <v>7773.66</v>
      </c>
      <c r="AG208" s="60">
        <v>75386.8</v>
      </c>
      <c r="AH208" s="60">
        <v>13070.85</v>
      </c>
      <c r="AI208" s="60">
        <v>7903.85</v>
      </c>
      <c r="AJ208" s="60">
        <v>2154.1999999999998</v>
      </c>
      <c r="AK208" s="60">
        <v>4116.46</v>
      </c>
      <c r="AL208" s="60">
        <v>4741.83</v>
      </c>
      <c r="AM208" s="60">
        <v>672.31</v>
      </c>
      <c r="AN208" s="60">
        <v>40171.370000000003</v>
      </c>
      <c r="AO208" s="60">
        <v>8855.69</v>
      </c>
      <c r="AP208" s="60">
        <v>3557.22</v>
      </c>
      <c r="AQ208" s="60">
        <v>7029.82</v>
      </c>
      <c r="AR208" s="60">
        <v>19812.62</v>
      </c>
      <c r="AS208" s="60">
        <v>1809.24</v>
      </c>
      <c r="AT208" s="60">
        <v>1444.66</v>
      </c>
      <c r="AU208" s="60">
        <v>5092.8100000000004</v>
      </c>
      <c r="AV208" s="60">
        <v>4483.0600000000004</v>
      </c>
      <c r="AW208" s="60">
        <v>4669.2299999999996</v>
      </c>
      <c r="AX208" s="60">
        <v>4256.2</v>
      </c>
      <c r="AY208" s="60">
        <v>2811.11</v>
      </c>
      <c r="AZ208" s="60">
        <v>2898.74</v>
      </c>
      <c r="BA208" s="60">
        <v>2457.4899999999998</v>
      </c>
      <c r="BB208" s="60">
        <v>2787.97</v>
      </c>
      <c r="BC208" s="60">
        <v>467.94</v>
      </c>
      <c r="BD208" s="60">
        <v>2316.09</v>
      </c>
      <c r="BE208" s="60">
        <v>7614.36</v>
      </c>
      <c r="BF208" s="60">
        <v>11536.09</v>
      </c>
      <c r="BG208" s="60">
        <v>7016.55</v>
      </c>
      <c r="BH208" s="60">
        <v>32023.5</v>
      </c>
      <c r="BI208" s="60">
        <v>5836.2</v>
      </c>
      <c r="BJ208" s="60">
        <v>3677.08</v>
      </c>
      <c r="BK208" s="60">
        <v>2580.02</v>
      </c>
      <c r="BL208" s="60">
        <v>1774.35</v>
      </c>
      <c r="BM208" s="60">
        <v>1145.78</v>
      </c>
      <c r="BN208" s="60">
        <v>2435.5500000000002</v>
      </c>
      <c r="BO208" s="51">
        <v>0</v>
      </c>
      <c r="BP208" s="53">
        <v>0</v>
      </c>
      <c r="BQ208" s="51" t="s">
        <v>7</v>
      </c>
      <c r="BR208" s="60">
        <v>826060.86</v>
      </c>
      <c r="BS208" s="51" t="s">
        <v>7</v>
      </c>
      <c r="BT208" s="60">
        <v>274086.07</v>
      </c>
      <c r="BU208" s="51" t="s">
        <v>7</v>
      </c>
      <c r="BV208" s="60">
        <v>11.18</v>
      </c>
      <c r="BW208" s="51" t="s">
        <v>7</v>
      </c>
      <c r="BX208" s="60">
        <v>16105.83</v>
      </c>
      <c r="BY208" s="51" t="s">
        <v>7</v>
      </c>
      <c r="BZ208" s="60">
        <v>290203.08</v>
      </c>
      <c r="CA208" s="51" t="s">
        <v>7</v>
      </c>
      <c r="CB208" s="60">
        <v>99864.44</v>
      </c>
      <c r="CC208" s="51" t="s">
        <v>7</v>
      </c>
      <c r="CD208" s="60">
        <v>645.30999999999995</v>
      </c>
      <c r="CE208" s="51" t="s">
        <v>7</v>
      </c>
      <c r="CF208" s="60">
        <v>28525.63</v>
      </c>
      <c r="CG208" s="51" t="s">
        <v>7</v>
      </c>
      <c r="CH208" s="60">
        <v>29170.94</v>
      </c>
      <c r="CI208" s="51" t="s">
        <v>7</v>
      </c>
      <c r="CJ208" s="60">
        <v>129035.38</v>
      </c>
      <c r="CK208" s="51" t="s">
        <v>7</v>
      </c>
      <c r="CL208" s="51">
        <v>0</v>
      </c>
      <c r="CM208" s="51" t="s">
        <v>7</v>
      </c>
      <c r="CN208" s="51">
        <v>0</v>
      </c>
      <c r="CO208" s="51" t="s">
        <v>7</v>
      </c>
      <c r="CP208" s="51">
        <v>0</v>
      </c>
      <c r="CQ208" s="51" t="s">
        <v>7</v>
      </c>
      <c r="CR208" s="61">
        <v>159436.81</v>
      </c>
      <c r="CS208" s="51" t="s">
        <v>7</v>
      </c>
      <c r="CT208" s="60">
        <v>159436.81</v>
      </c>
      <c r="CU208" s="51" t="s">
        <v>7</v>
      </c>
      <c r="CV208" s="60">
        <v>578675.27</v>
      </c>
      <c r="CW208" s="51" t="s">
        <v>7</v>
      </c>
      <c r="CX208" s="60">
        <v>1404736.14</v>
      </c>
      <c r="CY208" s="51" t="s">
        <v>7</v>
      </c>
    </row>
    <row r="209" spans="1:103" ht="14.25" x14ac:dyDescent="0.45">
      <c r="A209" s="55" t="s">
        <v>180</v>
      </c>
      <c r="B209" s="55" t="s">
        <v>246</v>
      </c>
      <c r="C209" s="54" t="str">
        <f>'Correspondance tables'!K32</f>
        <v>ISIC 47</v>
      </c>
      <c r="D209" s="54" t="str">
        <f>VLOOKUP(C209, 'Correspondance tables'!$O$3:$P$73, 2, FALSE)</f>
        <v>ISIC 45T47</v>
      </c>
      <c r="E209" s="57">
        <v>7803.73</v>
      </c>
      <c r="F209" s="57">
        <v>295.18</v>
      </c>
      <c r="G209" s="57">
        <v>304.68</v>
      </c>
      <c r="H209" s="57">
        <v>956.52</v>
      </c>
      <c r="I209" s="57">
        <v>17855.669999999998</v>
      </c>
      <c r="J209" s="57">
        <v>3728.81</v>
      </c>
      <c r="K209" s="57">
        <v>1712.79</v>
      </c>
      <c r="L209" s="57">
        <v>1644.18</v>
      </c>
      <c r="M209" s="57">
        <v>723.56</v>
      </c>
      <c r="N209" s="57">
        <v>1150.0999999999999</v>
      </c>
      <c r="O209" s="57">
        <v>4983.5</v>
      </c>
      <c r="P209" s="57">
        <v>1712.61</v>
      </c>
      <c r="Q209" s="57">
        <v>3098.31</v>
      </c>
      <c r="R209" s="57">
        <v>1591.49</v>
      </c>
      <c r="S209" s="57">
        <v>2260.6</v>
      </c>
      <c r="T209" s="57">
        <v>3625.54</v>
      </c>
      <c r="U209" s="57">
        <v>4105.87</v>
      </c>
      <c r="V209" s="57">
        <v>3550.01</v>
      </c>
      <c r="W209" s="57">
        <v>4917.13</v>
      </c>
      <c r="X209" s="57">
        <v>9046.94</v>
      </c>
      <c r="Y209" s="57">
        <v>2834.21</v>
      </c>
      <c r="Z209" s="57">
        <v>4061.52</v>
      </c>
      <c r="AA209" s="57">
        <v>1758.08</v>
      </c>
      <c r="AB209" s="57">
        <v>2609.87</v>
      </c>
      <c r="AC209" s="57">
        <v>280.17</v>
      </c>
      <c r="AD209" s="57">
        <v>834.96</v>
      </c>
      <c r="AE209" s="57">
        <v>14031.31</v>
      </c>
      <c r="AF209" s="57">
        <v>1438.89</v>
      </c>
      <c r="AG209" s="57">
        <v>4336.09</v>
      </c>
      <c r="AH209" s="57">
        <v>30450.13</v>
      </c>
      <c r="AI209" s="57">
        <v>3207.99</v>
      </c>
      <c r="AJ209" s="57">
        <v>467.13</v>
      </c>
      <c r="AK209" s="57">
        <v>629.39</v>
      </c>
      <c r="AL209" s="57">
        <v>1030.6500000000001</v>
      </c>
      <c r="AM209" s="57">
        <v>192.52</v>
      </c>
      <c r="AN209" s="57">
        <v>10481.030000000001</v>
      </c>
      <c r="AO209" s="57">
        <v>1240.67</v>
      </c>
      <c r="AP209" s="57">
        <v>1219.8</v>
      </c>
      <c r="AQ209" s="57">
        <v>1540.41</v>
      </c>
      <c r="AR209" s="57">
        <v>856.85</v>
      </c>
      <c r="AS209" s="57">
        <v>574.87</v>
      </c>
      <c r="AT209" s="57">
        <v>397.29</v>
      </c>
      <c r="AU209" s="57">
        <v>245.94</v>
      </c>
      <c r="AV209" s="57">
        <v>927.41</v>
      </c>
      <c r="AW209" s="57">
        <v>813.98</v>
      </c>
      <c r="AX209" s="57">
        <v>1157.46</v>
      </c>
      <c r="AY209" s="57">
        <v>602.23</v>
      </c>
      <c r="AZ209" s="57">
        <v>577.52</v>
      </c>
      <c r="BA209" s="57">
        <v>724.34</v>
      </c>
      <c r="BB209" s="57">
        <v>351.2</v>
      </c>
      <c r="BC209" s="57">
        <v>90.98</v>
      </c>
      <c r="BD209" s="57">
        <v>98.97</v>
      </c>
      <c r="BE209" s="57">
        <v>1750.33</v>
      </c>
      <c r="BF209" s="57">
        <v>5153.1400000000003</v>
      </c>
      <c r="BG209" s="57">
        <v>2349.31</v>
      </c>
      <c r="BH209" s="57">
        <v>13423.78</v>
      </c>
      <c r="BI209" s="57">
        <v>3246.24</v>
      </c>
      <c r="BJ209" s="57">
        <v>840.72</v>
      </c>
      <c r="BK209" s="57">
        <v>616.59</v>
      </c>
      <c r="BL209" s="57">
        <v>630.14</v>
      </c>
      <c r="BM209" s="57">
        <v>216.17</v>
      </c>
      <c r="BN209" s="57">
        <v>834.58</v>
      </c>
      <c r="BO209" s="56">
        <v>0</v>
      </c>
      <c r="BP209" s="59">
        <v>0</v>
      </c>
      <c r="BQ209" s="56" t="s">
        <v>7</v>
      </c>
      <c r="BR209" s="57">
        <v>194192.1</v>
      </c>
      <c r="BS209" s="56" t="s">
        <v>7</v>
      </c>
      <c r="BT209" s="57">
        <v>720162.43</v>
      </c>
      <c r="BU209" s="56" t="s">
        <v>7</v>
      </c>
      <c r="BV209" s="57">
        <v>13.35</v>
      </c>
      <c r="BW209" s="56" t="s">
        <v>7</v>
      </c>
      <c r="BX209" s="57">
        <v>27673.52</v>
      </c>
      <c r="BY209" s="56" t="s">
        <v>7</v>
      </c>
      <c r="BZ209" s="57">
        <v>747849.31</v>
      </c>
      <c r="CA209" s="56" t="s">
        <v>7</v>
      </c>
      <c r="CB209" s="57">
        <v>20693.150000000001</v>
      </c>
      <c r="CC209" s="56" t="s">
        <v>7</v>
      </c>
      <c r="CD209" s="57">
        <v>1085.8800000000001</v>
      </c>
      <c r="CE209" s="56" t="s">
        <v>7</v>
      </c>
      <c r="CF209" s="57">
        <v>540.63</v>
      </c>
      <c r="CG209" s="56" t="s">
        <v>7</v>
      </c>
      <c r="CH209" s="57">
        <v>1626.51</v>
      </c>
      <c r="CI209" s="56" t="s">
        <v>7</v>
      </c>
      <c r="CJ209" s="57">
        <v>22319.65</v>
      </c>
      <c r="CK209" s="56" t="s">
        <v>7</v>
      </c>
      <c r="CL209" s="56">
        <v>0</v>
      </c>
      <c r="CM209" s="56" t="s">
        <v>7</v>
      </c>
      <c r="CN209" s="56">
        <v>0</v>
      </c>
      <c r="CO209" s="56" t="s">
        <v>7</v>
      </c>
      <c r="CP209" s="56">
        <v>0</v>
      </c>
      <c r="CQ209" s="56" t="s">
        <v>7</v>
      </c>
      <c r="CR209" s="58">
        <v>23161.49</v>
      </c>
      <c r="CS209" s="56" t="s">
        <v>7</v>
      </c>
      <c r="CT209" s="57">
        <v>23161.49</v>
      </c>
      <c r="CU209" s="56" t="s">
        <v>7</v>
      </c>
      <c r="CV209" s="57">
        <v>793330.45</v>
      </c>
      <c r="CW209" s="56" t="s">
        <v>7</v>
      </c>
      <c r="CX209" s="57">
        <v>987522.54</v>
      </c>
      <c r="CY209" s="56" t="s">
        <v>7</v>
      </c>
    </row>
    <row r="210" spans="1:103" ht="14.25" x14ac:dyDescent="0.45">
      <c r="A210" s="55" t="s">
        <v>180</v>
      </c>
      <c r="B210" s="55" t="s">
        <v>245</v>
      </c>
      <c r="C210" s="54" t="str">
        <f>'Correspondance tables'!K33</f>
        <v>ISIC 49</v>
      </c>
      <c r="D210" s="54" t="str">
        <f>VLOOKUP(C210, 'Correspondance tables'!$O$3:$P$73, 2, FALSE)</f>
        <v>ISIC 49T53</v>
      </c>
      <c r="E210" s="60">
        <v>4193.46</v>
      </c>
      <c r="F210" s="60">
        <v>1934.95</v>
      </c>
      <c r="G210" s="60">
        <v>127.96</v>
      </c>
      <c r="H210" s="60">
        <v>4006.13</v>
      </c>
      <c r="I210" s="60">
        <v>27473.09</v>
      </c>
      <c r="J210" s="60">
        <v>2964.69</v>
      </c>
      <c r="K210" s="60">
        <v>4440.79</v>
      </c>
      <c r="L210" s="60">
        <v>6203.12</v>
      </c>
      <c r="M210" s="60">
        <v>1226.24</v>
      </c>
      <c r="N210" s="60">
        <v>7220.71</v>
      </c>
      <c r="O210" s="60">
        <v>11130.55</v>
      </c>
      <c r="P210" s="60">
        <v>1475.37</v>
      </c>
      <c r="Q210" s="60">
        <v>5758.54</v>
      </c>
      <c r="R210" s="60">
        <v>9169.68</v>
      </c>
      <c r="S210" s="60">
        <v>9689.91</v>
      </c>
      <c r="T210" s="60">
        <v>5125.07</v>
      </c>
      <c r="U210" s="60">
        <v>2308.44</v>
      </c>
      <c r="V210" s="60">
        <v>3456.41</v>
      </c>
      <c r="W210" s="60">
        <v>6762.31</v>
      </c>
      <c r="X210" s="60">
        <v>10487.93</v>
      </c>
      <c r="Y210" s="60">
        <v>1456.72</v>
      </c>
      <c r="Z210" s="51">
        <v>3902</v>
      </c>
      <c r="AA210" s="60">
        <v>1414.92</v>
      </c>
      <c r="AB210" s="60">
        <v>15266.54</v>
      </c>
      <c r="AC210" s="60">
        <v>393.5</v>
      </c>
      <c r="AD210" s="60">
        <v>3580.17</v>
      </c>
      <c r="AE210" s="60">
        <v>14203.08</v>
      </c>
      <c r="AF210" s="60">
        <v>6076.89</v>
      </c>
      <c r="AG210" s="60">
        <v>67256.77</v>
      </c>
      <c r="AH210" s="60">
        <v>19160.75</v>
      </c>
      <c r="AI210" s="60">
        <v>65061.33</v>
      </c>
      <c r="AJ210" s="60">
        <v>1378.21</v>
      </c>
      <c r="AK210" s="60">
        <v>818.56</v>
      </c>
      <c r="AL210" s="60">
        <v>47106.76</v>
      </c>
      <c r="AM210" s="60">
        <v>2639.01</v>
      </c>
      <c r="AN210" s="60">
        <v>3576.5</v>
      </c>
      <c r="AO210" s="60">
        <v>2002.98</v>
      </c>
      <c r="AP210" s="60">
        <v>1348.54</v>
      </c>
      <c r="AQ210" s="60">
        <v>1118.79</v>
      </c>
      <c r="AR210" s="60">
        <v>1690.33</v>
      </c>
      <c r="AS210" s="60">
        <v>1669.83</v>
      </c>
      <c r="AT210" s="60">
        <v>1100.93</v>
      </c>
      <c r="AU210" s="60">
        <v>669.86</v>
      </c>
      <c r="AV210" s="60">
        <v>1129.3800000000001</v>
      </c>
      <c r="AW210" s="60">
        <v>2266.4</v>
      </c>
      <c r="AX210" s="60">
        <v>1227.23</v>
      </c>
      <c r="AY210" s="60">
        <v>1241.71</v>
      </c>
      <c r="AZ210" s="60">
        <v>751.85</v>
      </c>
      <c r="BA210" s="60">
        <v>856.98</v>
      </c>
      <c r="BB210" s="60">
        <v>1929.43</v>
      </c>
      <c r="BC210" s="60">
        <v>244.2</v>
      </c>
      <c r="BD210" s="60">
        <v>2840.16</v>
      </c>
      <c r="BE210" s="60">
        <v>2731.35</v>
      </c>
      <c r="BF210" s="60">
        <v>10985.12</v>
      </c>
      <c r="BG210" s="60">
        <v>12442.22</v>
      </c>
      <c r="BH210" s="60">
        <v>5719.06</v>
      </c>
      <c r="BI210" s="60">
        <v>2590.27</v>
      </c>
      <c r="BJ210" s="60">
        <v>798.6</v>
      </c>
      <c r="BK210" s="60">
        <v>870.01</v>
      </c>
      <c r="BL210" s="60">
        <v>1596.57</v>
      </c>
      <c r="BM210" s="60">
        <v>256.33</v>
      </c>
      <c r="BN210" s="60">
        <v>880.48</v>
      </c>
      <c r="BO210" s="51">
        <v>0</v>
      </c>
      <c r="BP210" s="53">
        <v>0</v>
      </c>
      <c r="BQ210" s="51" t="s">
        <v>7</v>
      </c>
      <c r="BR210" s="60">
        <v>439405.67</v>
      </c>
      <c r="BS210" s="51" t="s">
        <v>7</v>
      </c>
      <c r="BT210" s="60">
        <v>164561.76</v>
      </c>
      <c r="BU210" s="51" t="s">
        <v>7</v>
      </c>
      <c r="BV210" s="60">
        <v>0.11</v>
      </c>
      <c r="BW210" s="51" t="s">
        <v>7</v>
      </c>
      <c r="BX210" s="60">
        <v>18218.830000000002</v>
      </c>
      <c r="BY210" s="51" t="s">
        <v>7</v>
      </c>
      <c r="BZ210" s="60">
        <v>182780.7</v>
      </c>
      <c r="CA210" s="51" t="s">
        <v>7</v>
      </c>
      <c r="CB210" s="60">
        <v>4428.6400000000003</v>
      </c>
      <c r="CC210" s="51" t="s">
        <v>7</v>
      </c>
      <c r="CD210" s="60">
        <v>34.56</v>
      </c>
      <c r="CE210" s="51" t="s">
        <v>7</v>
      </c>
      <c r="CF210" s="60">
        <v>-4006.89</v>
      </c>
      <c r="CG210" s="51" t="s">
        <v>7</v>
      </c>
      <c r="CH210" s="60">
        <v>-3972.33</v>
      </c>
      <c r="CI210" s="51" t="s">
        <v>7</v>
      </c>
      <c r="CJ210" s="60">
        <v>456.32</v>
      </c>
      <c r="CK210" s="51" t="s">
        <v>7</v>
      </c>
      <c r="CL210" s="51">
        <v>0</v>
      </c>
      <c r="CM210" s="51" t="s">
        <v>7</v>
      </c>
      <c r="CN210" s="51">
        <v>0</v>
      </c>
      <c r="CO210" s="51" t="s">
        <v>7</v>
      </c>
      <c r="CP210" s="51">
        <v>0</v>
      </c>
      <c r="CQ210" s="51" t="s">
        <v>7</v>
      </c>
      <c r="CR210" s="61">
        <v>23555.43</v>
      </c>
      <c r="CS210" s="51" t="s">
        <v>7</v>
      </c>
      <c r="CT210" s="60">
        <v>23555.43</v>
      </c>
      <c r="CU210" s="51" t="s">
        <v>7</v>
      </c>
      <c r="CV210" s="60">
        <v>206792.44</v>
      </c>
      <c r="CW210" s="51" t="s">
        <v>7</v>
      </c>
      <c r="CX210" s="60">
        <v>646198.11</v>
      </c>
      <c r="CY210" s="51" t="s">
        <v>7</v>
      </c>
    </row>
    <row r="211" spans="1:103" ht="14.25" x14ac:dyDescent="0.45">
      <c r="A211" s="55" t="s">
        <v>180</v>
      </c>
      <c r="B211" s="55" t="s">
        <v>244</v>
      </c>
      <c r="C211" s="54" t="str">
        <f>'Correspondance tables'!K34</f>
        <v>ISIC 50</v>
      </c>
      <c r="D211" s="54" t="str">
        <f>VLOOKUP(C211, 'Correspondance tables'!$O$3:$P$73, 2, FALSE)</f>
        <v>ISIC 49T53</v>
      </c>
      <c r="E211" s="57">
        <v>130.78</v>
      </c>
      <c r="F211" s="57">
        <v>288.61</v>
      </c>
      <c r="G211" s="57">
        <v>138.46</v>
      </c>
      <c r="H211" s="57">
        <v>728.02</v>
      </c>
      <c r="I211" s="57">
        <v>1264.27</v>
      </c>
      <c r="J211" s="57">
        <v>177.64</v>
      </c>
      <c r="K211" s="57">
        <v>361.6</v>
      </c>
      <c r="L211" s="57">
        <v>448.26</v>
      </c>
      <c r="M211" s="57">
        <v>68.7</v>
      </c>
      <c r="N211" s="57">
        <v>1804.41</v>
      </c>
      <c r="O211" s="57">
        <v>1201.56</v>
      </c>
      <c r="P211" s="57">
        <v>93.74</v>
      </c>
      <c r="Q211" s="57">
        <v>279.69</v>
      </c>
      <c r="R211" s="57">
        <v>493.27</v>
      </c>
      <c r="S211" s="57">
        <v>1396.7</v>
      </c>
      <c r="T211" s="57">
        <v>587.96</v>
      </c>
      <c r="U211" s="57">
        <v>222.18</v>
      </c>
      <c r="V211" s="56">
        <v>222</v>
      </c>
      <c r="W211" s="57">
        <v>548.37</v>
      </c>
      <c r="X211" s="57">
        <v>579.15</v>
      </c>
      <c r="Y211" s="57">
        <v>126.02</v>
      </c>
      <c r="Z211" s="57">
        <v>173.79</v>
      </c>
      <c r="AA211" s="57">
        <v>111.15</v>
      </c>
      <c r="AB211" s="57">
        <v>525.6</v>
      </c>
      <c r="AC211" s="57">
        <v>6.32</v>
      </c>
      <c r="AD211" s="57">
        <v>139.30000000000001</v>
      </c>
      <c r="AE211" s="57">
        <v>573.26</v>
      </c>
      <c r="AF211" s="57">
        <v>987.21</v>
      </c>
      <c r="AG211" s="57">
        <v>4950.2700000000004</v>
      </c>
      <c r="AH211" s="57">
        <v>158.1</v>
      </c>
      <c r="AI211" s="57">
        <v>2290.85</v>
      </c>
      <c r="AJ211" s="57">
        <v>14241.5</v>
      </c>
      <c r="AK211" s="57">
        <v>84.77</v>
      </c>
      <c r="AL211" s="57">
        <v>5672.95</v>
      </c>
      <c r="AM211" s="57">
        <v>100.82</v>
      </c>
      <c r="AN211" s="57">
        <v>147.81</v>
      </c>
      <c r="AO211" s="57">
        <v>79.22</v>
      </c>
      <c r="AP211" s="57">
        <v>12.02</v>
      </c>
      <c r="AQ211" s="57">
        <v>107.68</v>
      </c>
      <c r="AR211" s="57">
        <v>72.459999999999994</v>
      </c>
      <c r="AS211" s="57">
        <v>92.94</v>
      </c>
      <c r="AT211" s="57">
        <v>64.88</v>
      </c>
      <c r="AU211" s="57">
        <v>49.62</v>
      </c>
      <c r="AV211" s="57">
        <v>30.79</v>
      </c>
      <c r="AW211" s="57">
        <v>80.680000000000007</v>
      </c>
      <c r="AX211" s="57">
        <v>63.28</v>
      </c>
      <c r="AY211" s="57">
        <v>17.79</v>
      </c>
      <c r="AZ211" s="57">
        <v>56.25</v>
      </c>
      <c r="BA211" s="57">
        <v>30.63</v>
      </c>
      <c r="BB211" s="57">
        <v>117.37</v>
      </c>
      <c r="BC211" s="57">
        <v>13.05</v>
      </c>
      <c r="BD211" s="57">
        <v>1147.21</v>
      </c>
      <c r="BE211" s="57">
        <v>96.74</v>
      </c>
      <c r="BF211" s="57">
        <v>180.5</v>
      </c>
      <c r="BG211" s="57">
        <v>109.55</v>
      </c>
      <c r="BH211" s="57">
        <v>132.57</v>
      </c>
      <c r="BI211" s="57">
        <v>68.87</v>
      </c>
      <c r="BJ211" s="57">
        <v>20.95</v>
      </c>
      <c r="BK211" s="57">
        <v>22.54</v>
      </c>
      <c r="BL211" s="57">
        <v>48.17</v>
      </c>
      <c r="BM211" s="57">
        <v>4.8899999999999997</v>
      </c>
      <c r="BN211" s="57">
        <v>13.21</v>
      </c>
      <c r="BO211" s="56">
        <v>0</v>
      </c>
      <c r="BP211" s="59">
        <v>0</v>
      </c>
      <c r="BQ211" s="56" t="s">
        <v>7</v>
      </c>
      <c r="BR211" s="57">
        <v>44058.95</v>
      </c>
      <c r="BS211" s="56" t="s">
        <v>7</v>
      </c>
      <c r="BT211" s="57">
        <v>20738.669999999998</v>
      </c>
      <c r="BU211" s="56" t="s">
        <v>7</v>
      </c>
      <c r="BV211" s="56">
        <v>0</v>
      </c>
      <c r="BW211" s="56" t="s">
        <v>7</v>
      </c>
      <c r="BX211" s="57">
        <v>198.42</v>
      </c>
      <c r="BY211" s="56" t="s">
        <v>7</v>
      </c>
      <c r="BZ211" s="57">
        <v>20937.099999999999</v>
      </c>
      <c r="CA211" s="56" t="s">
        <v>7</v>
      </c>
      <c r="CB211" s="57">
        <v>243.42</v>
      </c>
      <c r="CC211" s="56" t="s">
        <v>7</v>
      </c>
      <c r="CD211" s="57">
        <v>3.73</v>
      </c>
      <c r="CE211" s="56" t="s">
        <v>7</v>
      </c>
      <c r="CF211" s="57">
        <v>-1489.19</v>
      </c>
      <c r="CG211" s="56" t="s">
        <v>7</v>
      </c>
      <c r="CH211" s="57">
        <v>-1485.46</v>
      </c>
      <c r="CI211" s="56" t="s">
        <v>7</v>
      </c>
      <c r="CJ211" s="57">
        <v>-1242.04</v>
      </c>
      <c r="CK211" s="56" t="s">
        <v>7</v>
      </c>
      <c r="CL211" s="56">
        <v>0</v>
      </c>
      <c r="CM211" s="56" t="s">
        <v>7</v>
      </c>
      <c r="CN211" s="56">
        <v>0</v>
      </c>
      <c r="CO211" s="56" t="s">
        <v>7</v>
      </c>
      <c r="CP211" s="56">
        <v>0</v>
      </c>
      <c r="CQ211" s="56" t="s">
        <v>7</v>
      </c>
      <c r="CR211" s="58">
        <v>71092.66</v>
      </c>
      <c r="CS211" s="56" t="s">
        <v>7</v>
      </c>
      <c r="CT211" s="57">
        <v>71092.66</v>
      </c>
      <c r="CU211" s="56" t="s">
        <v>7</v>
      </c>
      <c r="CV211" s="57">
        <v>90787.72</v>
      </c>
      <c r="CW211" s="56" t="s">
        <v>7</v>
      </c>
      <c r="CX211" s="57">
        <v>134846.67000000001</v>
      </c>
      <c r="CY211" s="56" t="s">
        <v>7</v>
      </c>
    </row>
    <row r="212" spans="1:103" ht="14.25" x14ac:dyDescent="0.45">
      <c r="A212" s="55" t="s">
        <v>180</v>
      </c>
      <c r="B212" s="55" t="s">
        <v>243</v>
      </c>
      <c r="C212" s="54" t="str">
        <f>'Correspondance tables'!K35</f>
        <v>ISIC 51</v>
      </c>
      <c r="D212" s="54" t="str">
        <f>VLOOKUP(C212, 'Correspondance tables'!$O$3:$P$73, 2, FALSE)</f>
        <v>ISIC 49T53</v>
      </c>
      <c r="E212" s="60">
        <v>67.95</v>
      </c>
      <c r="F212" s="60">
        <v>27.47</v>
      </c>
      <c r="G212" s="60">
        <v>16.7</v>
      </c>
      <c r="H212" s="60">
        <v>306.48</v>
      </c>
      <c r="I212" s="60">
        <v>725.69</v>
      </c>
      <c r="J212" s="60">
        <v>152.4</v>
      </c>
      <c r="K212" s="60">
        <v>74.09</v>
      </c>
      <c r="L212" s="60">
        <v>130.15</v>
      </c>
      <c r="M212" s="60">
        <v>56.36</v>
      </c>
      <c r="N212" s="60">
        <v>149.66999999999999</v>
      </c>
      <c r="O212" s="60">
        <v>511.36</v>
      </c>
      <c r="P212" s="60">
        <v>210.64</v>
      </c>
      <c r="Q212" s="60">
        <v>215.68</v>
      </c>
      <c r="R212" s="60">
        <v>188.59</v>
      </c>
      <c r="S212" s="60">
        <v>241.23</v>
      </c>
      <c r="T212" s="60">
        <v>319.11</v>
      </c>
      <c r="U212" s="60">
        <v>689.26</v>
      </c>
      <c r="V212" s="60">
        <v>315.3</v>
      </c>
      <c r="W212" s="60">
        <v>911.42</v>
      </c>
      <c r="X212" s="60">
        <v>548.58000000000004</v>
      </c>
      <c r="Y212" s="60">
        <v>284.08999999999997</v>
      </c>
      <c r="Z212" s="60">
        <v>304.17</v>
      </c>
      <c r="AA212" s="60">
        <v>212.02</v>
      </c>
      <c r="AB212" s="60">
        <v>353.69</v>
      </c>
      <c r="AC212" s="60">
        <v>13.32</v>
      </c>
      <c r="AD212" s="60">
        <v>146.87</v>
      </c>
      <c r="AE212" s="60">
        <v>583.04</v>
      </c>
      <c r="AF212" s="60">
        <v>397.33</v>
      </c>
      <c r="AG212" s="60">
        <v>2349.3000000000002</v>
      </c>
      <c r="AH212" s="60">
        <v>792.45</v>
      </c>
      <c r="AI212" s="60">
        <v>1077.0899999999999</v>
      </c>
      <c r="AJ212" s="60">
        <v>345.68</v>
      </c>
      <c r="AK212" s="60">
        <v>7714.67</v>
      </c>
      <c r="AL212" s="60">
        <v>4682.3599999999997</v>
      </c>
      <c r="AM212" s="60">
        <v>831.13</v>
      </c>
      <c r="AN212" s="60">
        <v>545.44000000000005</v>
      </c>
      <c r="AO212" s="51">
        <v>158</v>
      </c>
      <c r="AP212" s="60">
        <v>264.91000000000003</v>
      </c>
      <c r="AQ212" s="60">
        <v>240.14</v>
      </c>
      <c r="AR212" s="60">
        <v>449.4</v>
      </c>
      <c r="AS212" s="60">
        <v>3273.06</v>
      </c>
      <c r="AT212" s="60">
        <v>1316.27</v>
      </c>
      <c r="AU212" s="60">
        <v>702.96</v>
      </c>
      <c r="AV212" s="60">
        <v>141.05000000000001</v>
      </c>
      <c r="AW212" s="60">
        <v>2248.59</v>
      </c>
      <c r="AX212" s="60">
        <v>600.75</v>
      </c>
      <c r="AY212" s="60">
        <v>423.55</v>
      </c>
      <c r="AZ212" s="60">
        <v>497.43</v>
      </c>
      <c r="BA212" s="60">
        <v>317.24</v>
      </c>
      <c r="BB212" s="60">
        <v>445.66</v>
      </c>
      <c r="BC212" s="60">
        <v>142.05000000000001</v>
      </c>
      <c r="BD212" s="60">
        <v>10422.620000000001</v>
      </c>
      <c r="BE212" s="60">
        <v>882.63</v>
      </c>
      <c r="BF212" s="60">
        <v>1976.76</v>
      </c>
      <c r="BG212" s="60">
        <v>459.64</v>
      </c>
      <c r="BH212" s="60">
        <v>495.66</v>
      </c>
      <c r="BI212" s="60">
        <v>271.3</v>
      </c>
      <c r="BJ212" s="60">
        <v>277.41000000000003</v>
      </c>
      <c r="BK212" s="60">
        <v>241.66</v>
      </c>
      <c r="BL212" s="60">
        <v>718.54</v>
      </c>
      <c r="BM212" s="60">
        <v>20.76</v>
      </c>
      <c r="BN212" s="60">
        <v>74.94</v>
      </c>
      <c r="BO212" s="51">
        <v>0</v>
      </c>
      <c r="BP212" s="53">
        <v>0</v>
      </c>
      <c r="BQ212" s="51" t="s">
        <v>7</v>
      </c>
      <c r="BR212" s="60">
        <v>53553.77</v>
      </c>
      <c r="BS212" s="51" t="s">
        <v>7</v>
      </c>
      <c r="BT212" s="60">
        <v>54471.97</v>
      </c>
      <c r="BU212" s="51" t="s">
        <v>7</v>
      </c>
      <c r="BV212" s="51">
        <v>0</v>
      </c>
      <c r="BW212" s="51" t="s">
        <v>7</v>
      </c>
      <c r="BX212" s="60">
        <v>350.47</v>
      </c>
      <c r="BY212" s="51" t="s">
        <v>7</v>
      </c>
      <c r="BZ212" s="60">
        <v>54822.43</v>
      </c>
      <c r="CA212" s="51" t="s">
        <v>7</v>
      </c>
      <c r="CB212" s="60">
        <v>41.68</v>
      </c>
      <c r="CC212" s="51" t="s">
        <v>7</v>
      </c>
      <c r="CD212" s="60">
        <v>0.56000000000000005</v>
      </c>
      <c r="CE212" s="51" t="s">
        <v>7</v>
      </c>
      <c r="CF212" s="60">
        <v>0.04</v>
      </c>
      <c r="CG212" s="51" t="s">
        <v>7</v>
      </c>
      <c r="CH212" s="60">
        <v>0.6</v>
      </c>
      <c r="CI212" s="51" t="s">
        <v>7</v>
      </c>
      <c r="CJ212" s="60">
        <v>42.28</v>
      </c>
      <c r="CK212" s="51" t="s">
        <v>7</v>
      </c>
      <c r="CL212" s="51">
        <v>0</v>
      </c>
      <c r="CM212" s="51" t="s">
        <v>7</v>
      </c>
      <c r="CN212" s="51">
        <v>0</v>
      </c>
      <c r="CO212" s="51" t="s">
        <v>7</v>
      </c>
      <c r="CP212" s="51">
        <v>0</v>
      </c>
      <c r="CQ212" s="51" t="s">
        <v>7</v>
      </c>
      <c r="CR212" s="61">
        <v>31036.75</v>
      </c>
      <c r="CS212" s="51" t="s">
        <v>7</v>
      </c>
      <c r="CT212" s="60">
        <v>31036.75</v>
      </c>
      <c r="CU212" s="51" t="s">
        <v>7</v>
      </c>
      <c r="CV212" s="60">
        <v>85901.46</v>
      </c>
      <c r="CW212" s="51" t="s">
        <v>7</v>
      </c>
      <c r="CX212" s="60">
        <v>139455.23000000001</v>
      </c>
      <c r="CY212" s="51" t="s">
        <v>7</v>
      </c>
    </row>
    <row r="213" spans="1:103" ht="14.25" x14ac:dyDescent="0.45">
      <c r="A213" s="55" t="s">
        <v>180</v>
      </c>
      <c r="B213" s="55" t="s">
        <v>242</v>
      </c>
      <c r="C213" s="54" t="str">
        <f>'Correspondance tables'!K36</f>
        <v>ISIC 52</v>
      </c>
      <c r="D213" s="54" t="str">
        <f>VLOOKUP(C213, 'Correspondance tables'!$O$3:$P$73, 2, FALSE)</f>
        <v>ISIC 49T53</v>
      </c>
      <c r="E213" s="57">
        <v>887.9</v>
      </c>
      <c r="F213" s="57">
        <v>152.82</v>
      </c>
      <c r="G213" s="57">
        <v>437.95</v>
      </c>
      <c r="H213" s="57">
        <v>1722.43</v>
      </c>
      <c r="I213" s="57">
        <v>14686.17</v>
      </c>
      <c r="J213" s="57">
        <v>1277.4000000000001</v>
      </c>
      <c r="K213" s="57">
        <v>1621.76</v>
      </c>
      <c r="L213" s="57">
        <v>2949.91</v>
      </c>
      <c r="M213" s="57">
        <v>596.41</v>
      </c>
      <c r="N213" s="57">
        <v>3819.49</v>
      </c>
      <c r="O213" s="57">
        <v>5388.33</v>
      </c>
      <c r="P213" s="57">
        <v>1890.9</v>
      </c>
      <c r="Q213" s="57">
        <v>2419.0500000000002</v>
      </c>
      <c r="R213" s="57">
        <v>2888.21</v>
      </c>
      <c r="S213" s="57">
        <v>3476.3</v>
      </c>
      <c r="T213" s="57">
        <v>2537.4699999999998</v>
      </c>
      <c r="U213" s="57">
        <v>1911.23</v>
      </c>
      <c r="V213" s="57">
        <v>2065.88</v>
      </c>
      <c r="W213" s="57">
        <v>5655.67</v>
      </c>
      <c r="X213" s="57">
        <v>8664.2000000000007</v>
      </c>
      <c r="Y213" s="57">
        <v>1219.8399999999999</v>
      </c>
      <c r="Z213" s="57">
        <v>1323.3</v>
      </c>
      <c r="AA213" s="57">
        <v>952.92</v>
      </c>
      <c r="AB213" s="57">
        <v>3353.13</v>
      </c>
      <c r="AC213" s="57">
        <v>255.46</v>
      </c>
      <c r="AD213" s="57">
        <v>1630.57</v>
      </c>
      <c r="AE213" s="57">
        <v>5921.78</v>
      </c>
      <c r="AF213" s="57">
        <v>4314.4399999999996</v>
      </c>
      <c r="AG213" s="57">
        <v>74371.789999999994</v>
      </c>
      <c r="AH213" s="57">
        <v>17684.330000000002</v>
      </c>
      <c r="AI213" s="57">
        <v>62682.12</v>
      </c>
      <c r="AJ213" s="57">
        <v>22495.37</v>
      </c>
      <c r="AK213" s="57">
        <v>16364.46</v>
      </c>
      <c r="AL213" s="57">
        <v>100993.60000000001</v>
      </c>
      <c r="AM213" s="57">
        <v>9516.99</v>
      </c>
      <c r="AN213" s="57">
        <v>2021.53</v>
      </c>
      <c r="AO213" s="57">
        <v>1188.6400000000001</v>
      </c>
      <c r="AP213" s="57">
        <v>384.38</v>
      </c>
      <c r="AQ213" s="57">
        <v>1198.1199999999999</v>
      </c>
      <c r="AR213" s="57">
        <v>1867.74</v>
      </c>
      <c r="AS213" s="57">
        <v>1806.11</v>
      </c>
      <c r="AT213" s="57">
        <v>961.55</v>
      </c>
      <c r="AU213" s="57">
        <v>415.4</v>
      </c>
      <c r="AV213" s="57">
        <v>813.04</v>
      </c>
      <c r="AW213" s="57">
        <v>2458.08</v>
      </c>
      <c r="AX213" s="57">
        <v>1095.47</v>
      </c>
      <c r="AY213" s="57">
        <v>399.59</v>
      </c>
      <c r="AZ213" s="57">
        <v>334.48</v>
      </c>
      <c r="BA213" s="57">
        <v>772.97</v>
      </c>
      <c r="BB213" s="57">
        <v>1724.13</v>
      </c>
      <c r="BC213" s="57">
        <v>214.16</v>
      </c>
      <c r="BD213" s="57">
        <v>811.3</v>
      </c>
      <c r="BE213" s="57">
        <v>2807.66</v>
      </c>
      <c r="BF213" s="57">
        <v>2398.64</v>
      </c>
      <c r="BG213" s="57">
        <v>469.31</v>
      </c>
      <c r="BH213" s="57">
        <v>493.45</v>
      </c>
      <c r="BI213" s="57">
        <v>155.66</v>
      </c>
      <c r="BJ213" s="57">
        <v>404.75</v>
      </c>
      <c r="BK213" s="57">
        <v>327.39</v>
      </c>
      <c r="BL213" s="57">
        <v>163.33000000000001</v>
      </c>
      <c r="BM213" s="57">
        <v>129.53</v>
      </c>
      <c r="BN213" s="57">
        <v>276.37</v>
      </c>
      <c r="BO213" s="56">
        <v>0</v>
      </c>
      <c r="BP213" s="59">
        <v>0</v>
      </c>
      <c r="BQ213" s="56" t="s">
        <v>7</v>
      </c>
      <c r="BR213" s="57">
        <v>414222.34</v>
      </c>
      <c r="BS213" s="56" t="s">
        <v>7</v>
      </c>
      <c r="BT213" s="57">
        <v>27253.43</v>
      </c>
      <c r="BU213" s="56" t="s">
        <v>7</v>
      </c>
      <c r="BV213" s="57">
        <v>17.3</v>
      </c>
      <c r="BW213" s="56" t="s">
        <v>7</v>
      </c>
      <c r="BX213" s="57">
        <v>44049.52</v>
      </c>
      <c r="BY213" s="56" t="s">
        <v>7</v>
      </c>
      <c r="BZ213" s="57">
        <v>71320.25</v>
      </c>
      <c r="CA213" s="56" t="s">
        <v>7</v>
      </c>
      <c r="CB213" s="57">
        <v>342.69</v>
      </c>
      <c r="CC213" s="56" t="s">
        <v>7</v>
      </c>
      <c r="CD213" s="57">
        <v>2.1</v>
      </c>
      <c r="CE213" s="56" t="s">
        <v>7</v>
      </c>
      <c r="CF213" s="57">
        <v>10.39</v>
      </c>
      <c r="CG213" s="56" t="s">
        <v>7</v>
      </c>
      <c r="CH213" s="57">
        <v>12.49</v>
      </c>
      <c r="CI213" s="56" t="s">
        <v>7</v>
      </c>
      <c r="CJ213" s="57">
        <v>355.19</v>
      </c>
      <c r="CK213" s="56" t="s">
        <v>7</v>
      </c>
      <c r="CL213" s="56">
        <v>0</v>
      </c>
      <c r="CM213" s="56" t="s">
        <v>7</v>
      </c>
      <c r="CN213" s="56">
        <v>0</v>
      </c>
      <c r="CO213" s="56" t="s">
        <v>7</v>
      </c>
      <c r="CP213" s="56">
        <v>0</v>
      </c>
      <c r="CQ213" s="56" t="s">
        <v>7</v>
      </c>
      <c r="CR213" s="58">
        <v>28745.32</v>
      </c>
      <c r="CS213" s="56" t="s">
        <v>7</v>
      </c>
      <c r="CT213" s="57">
        <v>28745.32</v>
      </c>
      <c r="CU213" s="56" t="s">
        <v>7</v>
      </c>
      <c r="CV213" s="57">
        <v>100420.76</v>
      </c>
      <c r="CW213" s="56" t="s">
        <v>7</v>
      </c>
      <c r="CX213" s="57">
        <v>514643.1</v>
      </c>
      <c r="CY213" s="56" t="s">
        <v>7</v>
      </c>
    </row>
    <row r="214" spans="1:103" ht="14.25" x14ac:dyDescent="0.45">
      <c r="A214" s="55" t="s">
        <v>180</v>
      </c>
      <c r="B214" s="55" t="s">
        <v>241</v>
      </c>
      <c r="C214" s="54" t="str">
        <f>'Correspondance tables'!K37</f>
        <v>ISIC 53</v>
      </c>
      <c r="D214" s="54" t="str">
        <f>VLOOKUP(C214, 'Correspondance tables'!$O$3:$P$73, 2, FALSE)</f>
        <v>ISIC 49T53</v>
      </c>
      <c r="E214" s="60">
        <v>172.86</v>
      </c>
      <c r="F214" s="60">
        <v>33.229999999999997</v>
      </c>
      <c r="G214" s="60">
        <v>11.9</v>
      </c>
      <c r="H214" s="60">
        <v>122.9</v>
      </c>
      <c r="I214" s="60">
        <v>1532.43</v>
      </c>
      <c r="J214" s="60">
        <v>384.35</v>
      </c>
      <c r="K214" s="60">
        <v>152.5</v>
      </c>
      <c r="L214" s="60">
        <v>197.81</v>
      </c>
      <c r="M214" s="60">
        <v>429.53</v>
      </c>
      <c r="N214" s="60">
        <v>184.61</v>
      </c>
      <c r="O214" s="60">
        <v>1952.89</v>
      </c>
      <c r="P214" s="60">
        <v>914.17</v>
      </c>
      <c r="Q214" s="60">
        <v>478.54</v>
      </c>
      <c r="R214" s="60">
        <v>357.18</v>
      </c>
      <c r="S214" s="60">
        <v>375.09</v>
      </c>
      <c r="T214" s="60">
        <v>826.7</v>
      </c>
      <c r="U214" s="60">
        <v>1264.32</v>
      </c>
      <c r="V214" s="60">
        <v>1280.45</v>
      </c>
      <c r="W214" s="60">
        <v>2571.35</v>
      </c>
      <c r="X214" s="60">
        <v>1240.26</v>
      </c>
      <c r="Y214" s="60">
        <v>141.41</v>
      </c>
      <c r="Z214" s="60">
        <v>919.6</v>
      </c>
      <c r="AA214" s="60">
        <v>464.86</v>
      </c>
      <c r="AB214" s="60">
        <v>1607.18</v>
      </c>
      <c r="AC214" s="60">
        <v>307.83</v>
      </c>
      <c r="AD214" s="60">
        <v>716.74</v>
      </c>
      <c r="AE214" s="60">
        <v>1018.5</v>
      </c>
      <c r="AF214" s="60">
        <v>1122.5999999999999</v>
      </c>
      <c r="AG214" s="60">
        <v>9025.06</v>
      </c>
      <c r="AH214" s="60">
        <v>16828.5</v>
      </c>
      <c r="AI214" s="60">
        <v>2290.21</v>
      </c>
      <c r="AJ214" s="60">
        <v>114.28</v>
      </c>
      <c r="AK214" s="60">
        <v>249.11</v>
      </c>
      <c r="AL214" s="60">
        <v>1619.13</v>
      </c>
      <c r="AM214" s="60">
        <v>9894.66</v>
      </c>
      <c r="AN214" s="60">
        <v>1653.16</v>
      </c>
      <c r="AO214" s="60">
        <v>2006.32</v>
      </c>
      <c r="AP214" s="60">
        <v>526.29</v>
      </c>
      <c r="AQ214" s="60">
        <v>4401.66</v>
      </c>
      <c r="AR214" s="60">
        <v>1859.88</v>
      </c>
      <c r="AS214" s="60">
        <v>7054.76</v>
      </c>
      <c r="AT214" s="60">
        <v>3119.7</v>
      </c>
      <c r="AU214" s="60">
        <v>1699.33</v>
      </c>
      <c r="AV214" s="60">
        <v>999.39</v>
      </c>
      <c r="AW214" s="60">
        <v>3196.61</v>
      </c>
      <c r="AX214" s="60">
        <v>902.14</v>
      </c>
      <c r="AY214" s="60">
        <v>463.92</v>
      </c>
      <c r="AZ214" s="60">
        <v>538.1</v>
      </c>
      <c r="BA214" s="60">
        <v>745.39</v>
      </c>
      <c r="BB214" s="60">
        <v>678.08</v>
      </c>
      <c r="BC214" s="60">
        <v>918.55</v>
      </c>
      <c r="BD214" s="60">
        <v>511.17</v>
      </c>
      <c r="BE214" s="60">
        <v>2066.79</v>
      </c>
      <c r="BF214" s="60">
        <v>8591.51</v>
      </c>
      <c r="BG214" s="60">
        <v>1683.43</v>
      </c>
      <c r="BH214" s="60">
        <v>1624.94</v>
      </c>
      <c r="BI214" s="60">
        <v>1306.75</v>
      </c>
      <c r="BJ214" s="60">
        <v>864.11</v>
      </c>
      <c r="BK214" s="60">
        <v>407.43</v>
      </c>
      <c r="BL214" s="60">
        <v>800.77</v>
      </c>
      <c r="BM214" s="60">
        <v>68.2</v>
      </c>
      <c r="BN214" s="60">
        <v>289.36</v>
      </c>
      <c r="BO214" s="51">
        <v>0</v>
      </c>
      <c r="BP214" s="53">
        <v>0</v>
      </c>
      <c r="BQ214" s="51" t="s">
        <v>7</v>
      </c>
      <c r="BR214" s="60">
        <v>109780.5</v>
      </c>
      <c r="BS214" s="51" t="s">
        <v>7</v>
      </c>
      <c r="BT214" s="60">
        <v>9579.84</v>
      </c>
      <c r="BU214" s="51" t="s">
        <v>7</v>
      </c>
      <c r="BV214" s="51">
        <v>0</v>
      </c>
      <c r="BW214" s="51" t="s">
        <v>7</v>
      </c>
      <c r="BX214" s="60">
        <v>5.93</v>
      </c>
      <c r="BY214" s="51" t="s">
        <v>7</v>
      </c>
      <c r="BZ214" s="60">
        <v>9585.7800000000007</v>
      </c>
      <c r="CA214" s="51" t="s">
        <v>7</v>
      </c>
      <c r="CB214" s="60">
        <v>0.23</v>
      </c>
      <c r="CC214" s="51" t="s">
        <v>7</v>
      </c>
      <c r="CD214" s="51">
        <v>0</v>
      </c>
      <c r="CE214" s="51" t="s">
        <v>7</v>
      </c>
      <c r="CF214" s="60">
        <v>-0.14000000000000001</v>
      </c>
      <c r="CG214" s="51" t="s">
        <v>7</v>
      </c>
      <c r="CH214" s="60">
        <v>-0.14000000000000001</v>
      </c>
      <c r="CI214" s="51" t="s">
        <v>7</v>
      </c>
      <c r="CJ214" s="60">
        <v>0.09</v>
      </c>
      <c r="CK214" s="51" t="s">
        <v>7</v>
      </c>
      <c r="CL214" s="51">
        <v>0</v>
      </c>
      <c r="CM214" s="51" t="s">
        <v>7</v>
      </c>
      <c r="CN214" s="51">
        <v>0</v>
      </c>
      <c r="CO214" s="51" t="s">
        <v>7</v>
      </c>
      <c r="CP214" s="51">
        <v>0</v>
      </c>
      <c r="CQ214" s="51" t="s">
        <v>7</v>
      </c>
      <c r="CR214" s="61">
        <v>3200.01</v>
      </c>
      <c r="CS214" s="51" t="s">
        <v>7</v>
      </c>
      <c r="CT214" s="60">
        <v>3200.01</v>
      </c>
      <c r="CU214" s="51" t="s">
        <v>7</v>
      </c>
      <c r="CV214" s="60">
        <v>12785.88</v>
      </c>
      <c r="CW214" s="51" t="s">
        <v>7</v>
      </c>
      <c r="CX214" s="60">
        <v>122566.39</v>
      </c>
      <c r="CY214" s="51" t="s">
        <v>7</v>
      </c>
    </row>
    <row r="215" spans="1:103" ht="14.25" x14ac:dyDescent="0.45">
      <c r="A215" s="55" t="s">
        <v>180</v>
      </c>
      <c r="B215" s="55" t="s">
        <v>240</v>
      </c>
      <c r="C215" s="54" t="str">
        <f>'Correspondance tables'!K38</f>
        <v>ISIC 55-56</v>
      </c>
      <c r="D215" s="54" t="str">
        <f>VLOOKUP(C215, 'Correspondance tables'!$O$3:$P$73, 2, FALSE)</f>
        <v>ISIC 55T56</v>
      </c>
      <c r="E215" s="57">
        <v>324.02</v>
      </c>
      <c r="F215" s="57">
        <v>43.98</v>
      </c>
      <c r="G215" s="57">
        <v>13.5</v>
      </c>
      <c r="H215" s="57">
        <v>370.07</v>
      </c>
      <c r="I215" s="57">
        <v>2674.31</v>
      </c>
      <c r="J215" s="57">
        <v>655.57</v>
      </c>
      <c r="K215" s="57">
        <v>405.71</v>
      </c>
      <c r="L215" s="57">
        <v>162.77000000000001</v>
      </c>
      <c r="M215" s="57">
        <v>206.59</v>
      </c>
      <c r="N215" s="57">
        <v>335.79</v>
      </c>
      <c r="O215" s="57">
        <v>1214.25</v>
      </c>
      <c r="P215" s="57">
        <v>697.2</v>
      </c>
      <c r="Q215" s="57">
        <v>902.44</v>
      </c>
      <c r="R215" s="57">
        <v>615.28</v>
      </c>
      <c r="S215" s="57">
        <v>1072.48</v>
      </c>
      <c r="T215" s="57">
        <v>1380.84</v>
      </c>
      <c r="U215" s="57">
        <v>763.8</v>
      </c>
      <c r="V215" s="57">
        <v>792.42</v>
      </c>
      <c r="W215" s="57">
        <v>2066.39</v>
      </c>
      <c r="X215" s="57">
        <v>739.43</v>
      </c>
      <c r="Y215" s="57">
        <v>499.3</v>
      </c>
      <c r="Z215" s="57">
        <v>680.17</v>
      </c>
      <c r="AA215" s="57">
        <v>1021.79</v>
      </c>
      <c r="AB215" s="57">
        <v>2191.02</v>
      </c>
      <c r="AC215" s="57">
        <v>247.6</v>
      </c>
      <c r="AD215" s="57">
        <v>566.71</v>
      </c>
      <c r="AE215" s="57">
        <v>5322.01</v>
      </c>
      <c r="AF215" s="57">
        <v>1505.4</v>
      </c>
      <c r="AG215" s="57">
        <v>9885.16</v>
      </c>
      <c r="AH215" s="57">
        <v>5012.7700000000004</v>
      </c>
      <c r="AI215" s="57">
        <v>3201.35</v>
      </c>
      <c r="AJ215" s="57">
        <v>887.16</v>
      </c>
      <c r="AK215" s="57">
        <v>3199.1</v>
      </c>
      <c r="AL215" s="57">
        <v>1966.31</v>
      </c>
      <c r="AM215" s="57">
        <v>278.39999999999998</v>
      </c>
      <c r="AN215" s="57">
        <v>7340.7</v>
      </c>
      <c r="AO215" s="57">
        <v>604.66</v>
      </c>
      <c r="AP215" s="57">
        <v>1571.66</v>
      </c>
      <c r="AQ215" s="57">
        <v>1163.28</v>
      </c>
      <c r="AR215" s="57">
        <v>3427.87</v>
      </c>
      <c r="AS215" s="57">
        <v>3697.36</v>
      </c>
      <c r="AT215" s="57">
        <v>3620.72</v>
      </c>
      <c r="AU215" s="57">
        <v>1664.47</v>
      </c>
      <c r="AV215" s="57">
        <v>1877.19</v>
      </c>
      <c r="AW215" s="57">
        <v>5944.17</v>
      </c>
      <c r="AX215" s="57">
        <v>2237.3200000000002</v>
      </c>
      <c r="AY215" s="57">
        <v>1138.53</v>
      </c>
      <c r="AZ215" s="57">
        <v>915.7</v>
      </c>
      <c r="BA215" s="57">
        <v>910.36</v>
      </c>
      <c r="BB215" s="57">
        <v>1699.95</v>
      </c>
      <c r="BC215" s="57">
        <v>685.34</v>
      </c>
      <c r="BD215" s="57">
        <v>13754.08</v>
      </c>
      <c r="BE215" s="57">
        <v>4780.58</v>
      </c>
      <c r="BF215" s="57">
        <v>6247.5</v>
      </c>
      <c r="BG215" s="57">
        <v>5446.74</v>
      </c>
      <c r="BH215" s="57">
        <v>5864.19</v>
      </c>
      <c r="BI215" s="57">
        <v>4741.55</v>
      </c>
      <c r="BJ215" s="57">
        <v>1256.49</v>
      </c>
      <c r="BK215" s="57">
        <v>1316.31</v>
      </c>
      <c r="BL215" s="57">
        <v>1767.22</v>
      </c>
      <c r="BM215" s="57">
        <v>87.13</v>
      </c>
      <c r="BN215" s="57">
        <v>1183.68</v>
      </c>
      <c r="BO215" s="56">
        <v>0</v>
      </c>
      <c r="BP215" s="59">
        <v>0</v>
      </c>
      <c r="BQ215" s="56" t="s">
        <v>7</v>
      </c>
      <c r="BR215" s="57">
        <v>136845.84</v>
      </c>
      <c r="BS215" s="56" t="s">
        <v>7</v>
      </c>
      <c r="BT215" s="57">
        <v>611153.96</v>
      </c>
      <c r="BU215" s="56" t="s">
        <v>7</v>
      </c>
      <c r="BV215" s="57">
        <v>1821.71</v>
      </c>
      <c r="BW215" s="56" t="s">
        <v>7</v>
      </c>
      <c r="BX215" s="57">
        <v>2411.4899999999998</v>
      </c>
      <c r="BY215" s="56" t="s">
        <v>7</v>
      </c>
      <c r="BZ215" s="57">
        <v>615387.15</v>
      </c>
      <c r="CA215" s="56" t="s">
        <v>7</v>
      </c>
      <c r="CB215" s="57">
        <v>0.38</v>
      </c>
      <c r="CC215" s="56" t="s">
        <v>7</v>
      </c>
      <c r="CD215" s="56">
        <v>0</v>
      </c>
      <c r="CE215" s="56" t="s">
        <v>7</v>
      </c>
      <c r="CF215" s="57">
        <v>1.36</v>
      </c>
      <c r="CG215" s="56" t="s">
        <v>7</v>
      </c>
      <c r="CH215" s="57">
        <v>1.36</v>
      </c>
      <c r="CI215" s="56" t="s">
        <v>7</v>
      </c>
      <c r="CJ215" s="57">
        <v>1.74</v>
      </c>
      <c r="CK215" s="56" t="s">
        <v>7</v>
      </c>
      <c r="CL215" s="56">
        <v>0</v>
      </c>
      <c r="CM215" s="56" t="s">
        <v>7</v>
      </c>
      <c r="CN215" s="56">
        <v>0</v>
      </c>
      <c r="CO215" s="56" t="s">
        <v>7</v>
      </c>
      <c r="CP215" s="56">
        <v>0</v>
      </c>
      <c r="CQ215" s="56" t="s">
        <v>7</v>
      </c>
      <c r="CR215" s="58">
        <v>18601.75</v>
      </c>
      <c r="CS215" s="56" t="s">
        <v>7</v>
      </c>
      <c r="CT215" s="57">
        <v>18601.75</v>
      </c>
      <c r="CU215" s="56" t="s">
        <v>7</v>
      </c>
      <c r="CV215" s="57">
        <v>633990.64</v>
      </c>
      <c r="CW215" s="56" t="s">
        <v>7</v>
      </c>
      <c r="CX215" s="57">
        <v>770836.49</v>
      </c>
      <c r="CY215" s="56" t="s">
        <v>7</v>
      </c>
    </row>
    <row r="216" spans="1:103" ht="14.25" x14ac:dyDescent="0.45">
      <c r="A216" s="55" t="s">
        <v>180</v>
      </c>
      <c r="B216" s="55" t="s">
        <v>239</v>
      </c>
      <c r="C216" s="54" t="str">
        <f>'Correspondance tables'!K39</f>
        <v>ISIC 58</v>
      </c>
      <c r="D216" s="54" t="str">
        <f>VLOOKUP(C216, 'Correspondance tables'!$O$3:$P$73, 2, FALSE)</f>
        <v>ISIC 58T60</v>
      </c>
      <c r="E216" s="60">
        <v>234.16</v>
      </c>
      <c r="F216" s="60">
        <v>33.5</v>
      </c>
      <c r="G216" s="60">
        <v>3.85</v>
      </c>
      <c r="H216" s="60">
        <v>327.60000000000002</v>
      </c>
      <c r="I216" s="60">
        <v>892.24</v>
      </c>
      <c r="J216" s="60">
        <v>193.06</v>
      </c>
      <c r="K216" s="60">
        <v>97.67</v>
      </c>
      <c r="L216" s="60">
        <v>245.17</v>
      </c>
      <c r="M216" s="60">
        <v>909.67</v>
      </c>
      <c r="N216" s="60">
        <v>389.58</v>
      </c>
      <c r="O216" s="60">
        <v>680.8</v>
      </c>
      <c r="P216" s="60">
        <v>762.21</v>
      </c>
      <c r="Q216" s="60">
        <v>265.77</v>
      </c>
      <c r="R216" s="60">
        <v>206.46</v>
      </c>
      <c r="S216" s="60">
        <v>342.53</v>
      </c>
      <c r="T216" s="60">
        <v>447.54</v>
      </c>
      <c r="U216" s="60">
        <v>538.49</v>
      </c>
      <c r="V216" s="60">
        <v>545.63</v>
      </c>
      <c r="W216" s="60">
        <v>676.29</v>
      </c>
      <c r="X216" s="60">
        <v>877.29</v>
      </c>
      <c r="Y216" s="60">
        <v>203.2</v>
      </c>
      <c r="Z216" s="60">
        <v>312.89999999999998</v>
      </c>
      <c r="AA216" s="60">
        <v>241.46</v>
      </c>
      <c r="AB216" s="60">
        <v>583.53</v>
      </c>
      <c r="AC216" s="60">
        <v>90.9</v>
      </c>
      <c r="AD216" s="60">
        <v>651.02</v>
      </c>
      <c r="AE216" s="60">
        <v>706.23</v>
      </c>
      <c r="AF216" s="60">
        <v>753.5</v>
      </c>
      <c r="AG216" s="60">
        <v>2908.12</v>
      </c>
      <c r="AH216" s="60">
        <v>1820.59</v>
      </c>
      <c r="AI216" s="60">
        <v>466.3</v>
      </c>
      <c r="AJ216" s="60">
        <v>89.3</v>
      </c>
      <c r="AK216" s="60">
        <v>186.4</v>
      </c>
      <c r="AL216" s="60">
        <v>529.91</v>
      </c>
      <c r="AM216" s="60">
        <v>175.85</v>
      </c>
      <c r="AN216" s="60">
        <v>1037.03</v>
      </c>
      <c r="AO216" s="60">
        <v>4884.05</v>
      </c>
      <c r="AP216" s="60">
        <v>801.1</v>
      </c>
      <c r="AQ216" s="60">
        <v>1068.99</v>
      </c>
      <c r="AR216" s="60">
        <v>3004.18</v>
      </c>
      <c r="AS216" s="60">
        <v>3165.91</v>
      </c>
      <c r="AT216" s="60">
        <v>1277.3900000000001</v>
      </c>
      <c r="AU216" s="60">
        <v>1765.4</v>
      </c>
      <c r="AV216" s="60">
        <v>607.36</v>
      </c>
      <c r="AW216" s="60">
        <v>2522.7600000000002</v>
      </c>
      <c r="AX216" s="60">
        <v>1961.14</v>
      </c>
      <c r="AY216" s="60">
        <v>1732.03</v>
      </c>
      <c r="AZ216" s="60">
        <v>5256.95</v>
      </c>
      <c r="BA216" s="60">
        <v>1158.3900000000001</v>
      </c>
      <c r="BB216" s="60">
        <v>482.27</v>
      </c>
      <c r="BC216" s="60">
        <v>327.38</v>
      </c>
      <c r="BD216" s="60">
        <v>302.70999999999998</v>
      </c>
      <c r="BE216" s="60">
        <v>1855.69</v>
      </c>
      <c r="BF216" s="60">
        <v>5442.16</v>
      </c>
      <c r="BG216" s="60">
        <v>5622.95</v>
      </c>
      <c r="BH216" s="60">
        <v>2022.84</v>
      </c>
      <c r="BI216" s="60">
        <v>1382.93</v>
      </c>
      <c r="BJ216" s="60">
        <v>2160.35</v>
      </c>
      <c r="BK216" s="60">
        <v>760.39</v>
      </c>
      <c r="BL216" s="60">
        <v>1538.6</v>
      </c>
      <c r="BM216" s="60">
        <v>27.46</v>
      </c>
      <c r="BN216" s="60">
        <v>210.27</v>
      </c>
      <c r="BO216" s="51">
        <v>0</v>
      </c>
      <c r="BP216" s="53">
        <v>0</v>
      </c>
      <c r="BQ216" s="51" t="s">
        <v>7</v>
      </c>
      <c r="BR216" s="60">
        <v>70767.38</v>
      </c>
      <c r="BS216" s="51" t="s">
        <v>7</v>
      </c>
      <c r="BT216" s="60">
        <v>51539.839999999997</v>
      </c>
      <c r="BU216" s="51" t="s">
        <v>7</v>
      </c>
      <c r="BV216" s="60">
        <v>45.15</v>
      </c>
      <c r="BW216" s="51" t="s">
        <v>7</v>
      </c>
      <c r="BX216" s="60">
        <v>316.52999999999997</v>
      </c>
      <c r="BY216" s="51" t="s">
        <v>7</v>
      </c>
      <c r="BZ216" s="60">
        <v>51901.53</v>
      </c>
      <c r="CA216" s="51" t="s">
        <v>7</v>
      </c>
      <c r="CB216" s="60">
        <v>37335.919999999998</v>
      </c>
      <c r="CC216" s="51" t="s">
        <v>7</v>
      </c>
      <c r="CD216" s="51">
        <v>0</v>
      </c>
      <c r="CE216" s="51" t="s">
        <v>7</v>
      </c>
      <c r="CF216" s="60">
        <v>20.72</v>
      </c>
      <c r="CG216" s="51" t="s">
        <v>7</v>
      </c>
      <c r="CH216" s="60">
        <v>20.72</v>
      </c>
      <c r="CI216" s="51" t="s">
        <v>7</v>
      </c>
      <c r="CJ216" s="60">
        <v>37356.639999999999</v>
      </c>
      <c r="CK216" s="51" t="s">
        <v>7</v>
      </c>
      <c r="CL216" s="51">
        <v>0</v>
      </c>
      <c r="CM216" s="51" t="s">
        <v>7</v>
      </c>
      <c r="CN216" s="51">
        <v>0</v>
      </c>
      <c r="CO216" s="51" t="s">
        <v>7</v>
      </c>
      <c r="CP216" s="51">
        <v>0</v>
      </c>
      <c r="CQ216" s="51" t="s">
        <v>7</v>
      </c>
      <c r="CR216" s="61">
        <v>26981.18</v>
      </c>
      <c r="CS216" s="51" t="s">
        <v>7</v>
      </c>
      <c r="CT216" s="60">
        <v>26981.18</v>
      </c>
      <c r="CU216" s="51" t="s">
        <v>7</v>
      </c>
      <c r="CV216" s="60">
        <v>116239.35</v>
      </c>
      <c r="CW216" s="51" t="s">
        <v>7</v>
      </c>
      <c r="CX216" s="60">
        <v>187006.73</v>
      </c>
      <c r="CY216" s="51" t="s">
        <v>7</v>
      </c>
    </row>
    <row r="217" spans="1:103" ht="14.25" x14ac:dyDescent="0.45">
      <c r="A217" s="55" t="s">
        <v>180</v>
      </c>
      <c r="B217" s="55" t="s">
        <v>238</v>
      </c>
      <c r="C217" s="54" t="str">
        <f>'Correspondance tables'!K40</f>
        <v>ISIC 59-60</v>
      </c>
      <c r="D217" s="54" t="str">
        <f>VLOOKUP(C217, 'Correspondance tables'!$O$3:$P$73, 2, FALSE)</f>
        <v>ISIC 58T60</v>
      </c>
      <c r="E217" s="57">
        <v>7.13</v>
      </c>
      <c r="F217" s="57">
        <v>6.33</v>
      </c>
      <c r="G217" s="57">
        <v>6.76</v>
      </c>
      <c r="H217" s="57">
        <v>20.27</v>
      </c>
      <c r="I217" s="57">
        <v>947.91</v>
      </c>
      <c r="J217" s="57">
        <v>85.04</v>
      </c>
      <c r="K217" s="57">
        <v>42.86</v>
      </c>
      <c r="L217" s="57">
        <v>44.7</v>
      </c>
      <c r="M217" s="57">
        <v>208.73</v>
      </c>
      <c r="N217" s="57">
        <v>47.51</v>
      </c>
      <c r="O217" s="57">
        <v>205.56</v>
      </c>
      <c r="P217" s="57">
        <v>174.41</v>
      </c>
      <c r="Q217" s="57">
        <v>51.01</v>
      </c>
      <c r="R217" s="57">
        <v>49.63</v>
      </c>
      <c r="S217" s="57">
        <v>39.479999999999997</v>
      </c>
      <c r="T217" s="57">
        <v>94.41</v>
      </c>
      <c r="U217" s="57">
        <v>108.18</v>
      </c>
      <c r="V217" s="57">
        <v>65.040000000000006</v>
      </c>
      <c r="W217" s="57">
        <v>114.69</v>
      </c>
      <c r="X217" s="57">
        <v>109.33</v>
      </c>
      <c r="Y217" s="57">
        <v>149.41</v>
      </c>
      <c r="Z217" s="57">
        <v>109.25</v>
      </c>
      <c r="AA217" s="57">
        <v>41.75</v>
      </c>
      <c r="AB217" s="57">
        <v>219.12</v>
      </c>
      <c r="AC217" s="57">
        <v>47.08</v>
      </c>
      <c r="AD217" s="57">
        <v>89.84</v>
      </c>
      <c r="AE217" s="57">
        <v>389.36</v>
      </c>
      <c r="AF217" s="57">
        <v>372.87</v>
      </c>
      <c r="AG217" s="57">
        <v>2160.64</v>
      </c>
      <c r="AH217" s="57">
        <v>1916.65</v>
      </c>
      <c r="AI217" s="57">
        <v>115.76</v>
      </c>
      <c r="AJ217" s="57">
        <v>78.08</v>
      </c>
      <c r="AK217" s="57">
        <v>102.16</v>
      </c>
      <c r="AL217" s="57">
        <v>231.51</v>
      </c>
      <c r="AM217" s="57">
        <v>58.83</v>
      </c>
      <c r="AN217" s="57">
        <v>1401.85</v>
      </c>
      <c r="AO217" s="57">
        <v>1754.48</v>
      </c>
      <c r="AP217" s="57">
        <v>25925.360000000001</v>
      </c>
      <c r="AQ217" s="57">
        <v>3737.36</v>
      </c>
      <c r="AR217" s="57">
        <v>2997.52</v>
      </c>
      <c r="AS217" s="57">
        <v>233.43</v>
      </c>
      <c r="AT217" s="57">
        <v>158.29</v>
      </c>
      <c r="AU217" s="57">
        <v>72.05</v>
      </c>
      <c r="AV217" s="57">
        <v>438.37</v>
      </c>
      <c r="AW217" s="57">
        <v>2335.98</v>
      </c>
      <c r="AX217" s="57">
        <v>1049.26</v>
      </c>
      <c r="AY217" s="57">
        <v>642.30999999999995</v>
      </c>
      <c r="AZ217" s="57">
        <v>10923.88</v>
      </c>
      <c r="BA217" s="57">
        <v>275.39</v>
      </c>
      <c r="BB217" s="57">
        <v>827.18</v>
      </c>
      <c r="BC217" s="57">
        <v>122.88</v>
      </c>
      <c r="BD217" s="57">
        <v>78.45</v>
      </c>
      <c r="BE217" s="57">
        <v>1446.25</v>
      </c>
      <c r="BF217" s="57">
        <v>573.92999999999995</v>
      </c>
      <c r="BG217" s="57">
        <v>634.84</v>
      </c>
      <c r="BH217" s="57">
        <v>374.63</v>
      </c>
      <c r="BI217" s="57">
        <v>220.3</v>
      </c>
      <c r="BJ217" s="57">
        <v>1355.26</v>
      </c>
      <c r="BK217" s="57">
        <v>896.51</v>
      </c>
      <c r="BL217" s="57">
        <v>837.72</v>
      </c>
      <c r="BM217" s="57">
        <v>26.44</v>
      </c>
      <c r="BN217" s="57">
        <v>175.04</v>
      </c>
      <c r="BO217" s="56">
        <v>0</v>
      </c>
      <c r="BP217" s="59">
        <v>0</v>
      </c>
      <c r="BQ217" s="56" t="s">
        <v>7</v>
      </c>
      <c r="BR217" s="57">
        <v>68026.25</v>
      </c>
      <c r="BS217" s="56" t="s">
        <v>7</v>
      </c>
      <c r="BT217" s="57">
        <v>39866.959999999999</v>
      </c>
      <c r="BU217" s="56" t="s">
        <v>7</v>
      </c>
      <c r="BV217" s="57">
        <v>5955.72</v>
      </c>
      <c r="BW217" s="56" t="s">
        <v>7</v>
      </c>
      <c r="BX217" s="57">
        <v>14716.85</v>
      </c>
      <c r="BY217" s="56" t="s">
        <v>7</v>
      </c>
      <c r="BZ217" s="57">
        <v>60539.53</v>
      </c>
      <c r="CA217" s="56" t="s">
        <v>7</v>
      </c>
      <c r="CB217" s="57">
        <v>20247.38</v>
      </c>
      <c r="CC217" s="56" t="s">
        <v>7</v>
      </c>
      <c r="CD217" s="57">
        <v>-12.79</v>
      </c>
      <c r="CE217" s="56" t="s">
        <v>7</v>
      </c>
      <c r="CF217" s="57">
        <v>396.71</v>
      </c>
      <c r="CG217" s="56" t="s">
        <v>7</v>
      </c>
      <c r="CH217" s="57">
        <v>383.91</v>
      </c>
      <c r="CI217" s="56" t="s">
        <v>7</v>
      </c>
      <c r="CJ217" s="57">
        <v>20631.29</v>
      </c>
      <c r="CK217" s="56" t="s">
        <v>7</v>
      </c>
      <c r="CL217" s="56">
        <v>0</v>
      </c>
      <c r="CM217" s="56" t="s">
        <v>7</v>
      </c>
      <c r="CN217" s="56">
        <v>0</v>
      </c>
      <c r="CO217" s="56" t="s">
        <v>7</v>
      </c>
      <c r="CP217" s="56">
        <v>0</v>
      </c>
      <c r="CQ217" s="56" t="s">
        <v>7</v>
      </c>
      <c r="CR217" s="58">
        <v>10147.23</v>
      </c>
      <c r="CS217" s="56" t="s">
        <v>7</v>
      </c>
      <c r="CT217" s="57">
        <v>10147.23</v>
      </c>
      <c r="CU217" s="56" t="s">
        <v>7</v>
      </c>
      <c r="CV217" s="57">
        <v>91318.05</v>
      </c>
      <c r="CW217" s="56" t="s">
        <v>7</v>
      </c>
      <c r="CX217" s="57">
        <v>159344.31</v>
      </c>
      <c r="CY217" s="56" t="s">
        <v>7</v>
      </c>
    </row>
    <row r="218" spans="1:103" ht="14.25" x14ac:dyDescent="0.45">
      <c r="A218" s="55" t="s">
        <v>180</v>
      </c>
      <c r="B218" s="55" t="s">
        <v>237</v>
      </c>
      <c r="C218" s="54" t="str">
        <f>'Correspondance tables'!K41</f>
        <v>ISIC 61</v>
      </c>
      <c r="D218" s="54" t="str">
        <f>VLOOKUP(C218, 'Correspondance tables'!$O$3:$P$73, 2, FALSE)</f>
        <v>ISIC 61</v>
      </c>
      <c r="E218" s="60">
        <v>519.52</v>
      </c>
      <c r="F218" s="60">
        <v>79.19</v>
      </c>
      <c r="G218" s="60">
        <v>79.66</v>
      </c>
      <c r="H218" s="60">
        <v>421.04</v>
      </c>
      <c r="I218" s="60">
        <v>2493.19</v>
      </c>
      <c r="J218" s="60">
        <v>688.92</v>
      </c>
      <c r="K218" s="60">
        <v>329.96</v>
      </c>
      <c r="L218" s="60">
        <v>483.05</v>
      </c>
      <c r="M218" s="60">
        <v>345.25</v>
      </c>
      <c r="N218" s="60">
        <v>420.25</v>
      </c>
      <c r="O218" s="60">
        <v>1324.33</v>
      </c>
      <c r="P218" s="60">
        <v>684.86</v>
      </c>
      <c r="Q218" s="60">
        <v>943.98</v>
      </c>
      <c r="R218" s="60">
        <v>878.25</v>
      </c>
      <c r="S218" s="60">
        <v>944.89</v>
      </c>
      <c r="T218" s="60">
        <v>1357.87</v>
      </c>
      <c r="U218" s="60">
        <v>890.28</v>
      </c>
      <c r="V218" s="60">
        <v>667.46</v>
      </c>
      <c r="W218" s="60">
        <v>1702.97</v>
      </c>
      <c r="X218" s="60">
        <v>1189.9000000000001</v>
      </c>
      <c r="Y218" s="60">
        <v>465.45</v>
      </c>
      <c r="Z218" s="60">
        <v>715.12</v>
      </c>
      <c r="AA218" s="60">
        <v>506.77</v>
      </c>
      <c r="AB218" s="60">
        <v>2687.99</v>
      </c>
      <c r="AC218" s="60">
        <v>502.07</v>
      </c>
      <c r="AD218" s="60">
        <v>772.35</v>
      </c>
      <c r="AE218" s="60">
        <v>3443.84</v>
      </c>
      <c r="AF218" s="60">
        <v>1703.09</v>
      </c>
      <c r="AG218" s="60">
        <v>8998.91</v>
      </c>
      <c r="AH218" s="60">
        <v>6199.42</v>
      </c>
      <c r="AI218" s="60">
        <v>1749.01</v>
      </c>
      <c r="AJ218" s="60">
        <v>242.68</v>
      </c>
      <c r="AK218" s="60">
        <v>340.15</v>
      </c>
      <c r="AL218" s="60">
        <v>1973.72</v>
      </c>
      <c r="AM218" s="60">
        <v>1928.12</v>
      </c>
      <c r="AN218" s="60">
        <v>4540.2</v>
      </c>
      <c r="AO218" s="60">
        <v>1894.3</v>
      </c>
      <c r="AP218" s="60">
        <v>2317.71</v>
      </c>
      <c r="AQ218" s="60">
        <v>53393.98</v>
      </c>
      <c r="AR218" s="60">
        <v>6086.2</v>
      </c>
      <c r="AS218" s="60">
        <v>10843.97</v>
      </c>
      <c r="AT218" s="60">
        <v>4666.37</v>
      </c>
      <c r="AU218" s="60">
        <v>5309.97</v>
      </c>
      <c r="AV218" s="60">
        <v>3632.87</v>
      </c>
      <c r="AW218" s="60">
        <v>6130.38</v>
      </c>
      <c r="AX218" s="60">
        <v>2178.8000000000002</v>
      </c>
      <c r="AY218" s="60">
        <v>1513.25</v>
      </c>
      <c r="AZ218" s="60">
        <v>1538.25</v>
      </c>
      <c r="BA218" s="60">
        <v>1315.76</v>
      </c>
      <c r="BB218" s="60">
        <v>1447.55</v>
      </c>
      <c r="BC218" s="60">
        <v>1179.21</v>
      </c>
      <c r="BD218" s="60">
        <v>1462.61</v>
      </c>
      <c r="BE218" s="60">
        <v>3350.24</v>
      </c>
      <c r="BF218" s="60">
        <v>9374.5300000000007</v>
      </c>
      <c r="BG218" s="60">
        <v>2166.5500000000002</v>
      </c>
      <c r="BH218" s="60">
        <v>3655.81</v>
      </c>
      <c r="BI218" s="60">
        <v>1878.17</v>
      </c>
      <c r="BJ218" s="60">
        <v>1950.66</v>
      </c>
      <c r="BK218" s="60">
        <v>857.66</v>
      </c>
      <c r="BL218" s="60">
        <v>982.59</v>
      </c>
      <c r="BM218" s="60">
        <v>270.97000000000003</v>
      </c>
      <c r="BN218" s="60">
        <v>1114.4000000000001</v>
      </c>
      <c r="BO218" s="51">
        <v>0</v>
      </c>
      <c r="BP218" s="53">
        <v>0</v>
      </c>
      <c r="BQ218" s="51" t="s">
        <v>7</v>
      </c>
      <c r="BR218" s="60">
        <v>183726.48</v>
      </c>
      <c r="BS218" s="51" t="s">
        <v>7</v>
      </c>
      <c r="BT218" s="60">
        <v>146049.91</v>
      </c>
      <c r="BU218" s="51" t="s">
        <v>7</v>
      </c>
      <c r="BV218" s="60">
        <v>4.46</v>
      </c>
      <c r="BW218" s="51" t="s">
        <v>7</v>
      </c>
      <c r="BX218" s="60">
        <v>782.54</v>
      </c>
      <c r="BY218" s="51" t="s">
        <v>7</v>
      </c>
      <c r="BZ218" s="60">
        <v>146836.91</v>
      </c>
      <c r="CA218" s="51" t="s">
        <v>7</v>
      </c>
      <c r="CB218" s="60">
        <v>13.8</v>
      </c>
      <c r="CC218" s="51" t="s">
        <v>7</v>
      </c>
      <c r="CD218" s="60">
        <v>-0.01</v>
      </c>
      <c r="CE218" s="51" t="s">
        <v>7</v>
      </c>
      <c r="CF218" s="60">
        <v>154.1</v>
      </c>
      <c r="CG218" s="51" t="s">
        <v>7</v>
      </c>
      <c r="CH218" s="60">
        <v>154.09</v>
      </c>
      <c r="CI218" s="51" t="s">
        <v>7</v>
      </c>
      <c r="CJ218" s="60">
        <v>167.89</v>
      </c>
      <c r="CK218" s="51" t="s">
        <v>7</v>
      </c>
      <c r="CL218" s="51">
        <v>0</v>
      </c>
      <c r="CM218" s="51" t="s">
        <v>7</v>
      </c>
      <c r="CN218" s="51">
        <v>0</v>
      </c>
      <c r="CO218" s="51" t="s">
        <v>7</v>
      </c>
      <c r="CP218" s="51">
        <v>0</v>
      </c>
      <c r="CQ218" s="51" t="s">
        <v>7</v>
      </c>
      <c r="CR218" s="61">
        <v>17550.189999999999</v>
      </c>
      <c r="CS218" s="51" t="s">
        <v>7</v>
      </c>
      <c r="CT218" s="60">
        <v>17550.189999999999</v>
      </c>
      <c r="CU218" s="51" t="s">
        <v>7</v>
      </c>
      <c r="CV218" s="60">
        <v>164554.99</v>
      </c>
      <c r="CW218" s="51" t="s">
        <v>7</v>
      </c>
      <c r="CX218" s="60">
        <v>348281.48</v>
      </c>
      <c r="CY218" s="51" t="s">
        <v>7</v>
      </c>
    </row>
    <row r="219" spans="1:103" ht="14.25" x14ac:dyDescent="0.45">
      <c r="A219" s="55" t="s">
        <v>180</v>
      </c>
      <c r="B219" s="55" t="s">
        <v>236</v>
      </c>
      <c r="C219" s="54" t="str">
        <f>'Correspondance tables'!K42</f>
        <v>ISIC 62-63</v>
      </c>
      <c r="D219" s="54" t="str">
        <f>VLOOKUP(C219, 'Correspondance tables'!$O$3:$P$73, 2, FALSE)</f>
        <v>ISIC 62T63</v>
      </c>
      <c r="E219" s="57">
        <v>425.88</v>
      </c>
      <c r="F219" s="57">
        <v>81.66</v>
      </c>
      <c r="G219" s="57">
        <v>17.059999999999999</v>
      </c>
      <c r="H219" s="57">
        <v>816.47</v>
      </c>
      <c r="I219" s="57">
        <v>3599.32</v>
      </c>
      <c r="J219" s="57">
        <v>915.98</v>
      </c>
      <c r="K219" s="57">
        <v>396.04</v>
      </c>
      <c r="L219" s="56">
        <v>983</v>
      </c>
      <c r="M219" s="57">
        <v>859.61</v>
      </c>
      <c r="N219" s="57">
        <v>1149.0999999999999</v>
      </c>
      <c r="O219" s="57">
        <v>3435.41</v>
      </c>
      <c r="P219" s="57">
        <v>1877.91</v>
      </c>
      <c r="Q219" s="57">
        <v>1297.46</v>
      </c>
      <c r="R219" s="57">
        <v>933.77</v>
      </c>
      <c r="S219" s="57">
        <v>1764.67</v>
      </c>
      <c r="T219" s="57">
        <v>2820.7</v>
      </c>
      <c r="U219" s="57">
        <v>3121.7</v>
      </c>
      <c r="V219" s="57">
        <v>2211.3000000000002</v>
      </c>
      <c r="W219" s="57">
        <v>5048.68</v>
      </c>
      <c r="X219" s="57">
        <v>4832.2700000000004</v>
      </c>
      <c r="Y219" s="57">
        <v>2171.02</v>
      </c>
      <c r="Z219" s="57">
        <v>1181.27</v>
      </c>
      <c r="AA219" s="57">
        <v>1510.43</v>
      </c>
      <c r="AB219" s="57">
        <v>5664.05</v>
      </c>
      <c r="AC219" s="56">
        <v>639</v>
      </c>
      <c r="AD219" s="57">
        <v>2547.04</v>
      </c>
      <c r="AE219" s="57">
        <v>6872.38</v>
      </c>
      <c r="AF219" s="57">
        <v>3477.15</v>
      </c>
      <c r="AG219" s="57">
        <v>15530.53</v>
      </c>
      <c r="AH219" s="57">
        <v>10098.27</v>
      </c>
      <c r="AI219" s="57">
        <v>4529.6400000000003</v>
      </c>
      <c r="AJ219" s="57">
        <v>767.03</v>
      </c>
      <c r="AK219" s="57">
        <v>1551.49</v>
      </c>
      <c r="AL219" s="57">
        <v>5116.3</v>
      </c>
      <c r="AM219" s="57">
        <v>2345.4899999999998</v>
      </c>
      <c r="AN219" s="57">
        <v>2533.29</v>
      </c>
      <c r="AO219" s="57">
        <v>7108.19</v>
      </c>
      <c r="AP219" s="57">
        <v>2665.04</v>
      </c>
      <c r="AQ219" s="57">
        <v>14310.94</v>
      </c>
      <c r="AR219" s="57">
        <v>110775.33</v>
      </c>
      <c r="AS219" s="57">
        <v>25480.94</v>
      </c>
      <c r="AT219" s="57">
        <v>10935.77</v>
      </c>
      <c r="AU219" s="57">
        <v>8659.2900000000009</v>
      </c>
      <c r="AV219" s="57">
        <v>4710.24</v>
      </c>
      <c r="AW219" s="57">
        <v>15522.88</v>
      </c>
      <c r="AX219" s="57">
        <v>5543.37</v>
      </c>
      <c r="AY219" s="57">
        <v>4782.2700000000004</v>
      </c>
      <c r="AZ219" s="57">
        <v>2518.67</v>
      </c>
      <c r="BA219" s="57">
        <v>2654.92</v>
      </c>
      <c r="BB219" s="57">
        <v>2715.3</v>
      </c>
      <c r="BC219" s="57">
        <v>1539.5</v>
      </c>
      <c r="BD219" s="57">
        <v>1165.8599999999999</v>
      </c>
      <c r="BE219" s="57">
        <v>6369.83</v>
      </c>
      <c r="BF219" s="57">
        <v>14014.57</v>
      </c>
      <c r="BG219" s="57">
        <v>5638.46</v>
      </c>
      <c r="BH219" s="57">
        <v>6712.39</v>
      </c>
      <c r="BI219" s="56">
        <v>2405</v>
      </c>
      <c r="BJ219" s="57">
        <v>2728.3</v>
      </c>
      <c r="BK219" s="57">
        <v>857.25</v>
      </c>
      <c r="BL219" s="57">
        <v>1532.28</v>
      </c>
      <c r="BM219" s="57">
        <v>531.32000000000005</v>
      </c>
      <c r="BN219" s="56">
        <v>953</v>
      </c>
      <c r="BO219" s="56">
        <v>0</v>
      </c>
      <c r="BP219" s="59">
        <v>0</v>
      </c>
      <c r="BQ219" s="56" t="s">
        <v>7</v>
      </c>
      <c r="BR219" s="57">
        <v>365953.32</v>
      </c>
      <c r="BS219" s="56" t="s">
        <v>7</v>
      </c>
      <c r="BT219" s="57">
        <v>3144.83</v>
      </c>
      <c r="BU219" s="56" t="s">
        <v>7</v>
      </c>
      <c r="BV219" s="57">
        <v>3.23</v>
      </c>
      <c r="BW219" s="56" t="s">
        <v>7</v>
      </c>
      <c r="BX219" s="57">
        <v>1103.79</v>
      </c>
      <c r="BY219" s="56" t="s">
        <v>7</v>
      </c>
      <c r="BZ219" s="57">
        <v>4251.8500000000004</v>
      </c>
      <c r="CA219" s="56" t="s">
        <v>7</v>
      </c>
      <c r="CB219" s="57">
        <v>218016.92</v>
      </c>
      <c r="CC219" s="56" t="s">
        <v>7</v>
      </c>
      <c r="CD219" s="56">
        <v>0</v>
      </c>
      <c r="CE219" s="56" t="s">
        <v>7</v>
      </c>
      <c r="CF219" s="57">
        <v>494.15</v>
      </c>
      <c r="CG219" s="56" t="s">
        <v>7</v>
      </c>
      <c r="CH219" s="57">
        <v>494.15</v>
      </c>
      <c r="CI219" s="56" t="s">
        <v>7</v>
      </c>
      <c r="CJ219" s="57">
        <v>218511.07</v>
      </c>
      <c r="CK219" s="56" t="s">
        <v>7</v>
      </c>
      <c r="CL219" s="56">
        <v>0</v>
      </c>
      <c r="CM219" s="56" t="s">
        <v>7</v>
      </c>
      <c r="CN219" s="56">
        <v>0</v>
      </c>
      <c r="CO219" s="56" t="s">
        <v>7</v>
      </c>
      <c r="CP219" s="56">
        <v>0</v>
      </c>
      <c r="CQ219" s="56" t="s">
        <v>7</v>
      </c>
      <c r="CR219" s="58">
        <v>66079.070000000007</v>
      </c>
      <c r="CS219" s="56" t="s">
        <v>7</v>
      </c>
      <c r="CT219" s="57">
        <v>66079.070000000007</v>
      </c>
      <c r="CU219" s="56" t="s">
        <v>7</v>
      </c>
      <c r="CV219" s="57">
        <v>288841.99</v>
      </c>
      <c r="CW219" s="56" t="s">
        <v>7</v>
      </c>
      <c r="CX219" s="57">
        <v>654795.31000000006</v>
      </c>
      <c r="CY219" s="56" t="s">
        <v>7</v>
      </c>
    </row>
    <row r="220" spans="1:103" ht="14.25" x14ac:dyDescent="0.45">
      <c r="A220" s="55" t="s">
        <v>180</v>
      </c>
      <c r="B220" s="55" t="s">
        <v>235</v>
      </c>
      <c r="C220" s="54" t="str">
        <f>'Correspondance tables'!K43</f>
        <v>ISIC 64</v>
      </c>
      <c r="D220" s="54" t="str">
        <f>VLOOKUP(C220, 'Correspondance tables'!$O$3:$P$73, 2, FALSE)</f>
        <v>ISIC 64T66</v>
      </c>
      <c r="E220" s="60">
        <v>7475.85</v>
      </c>
      <c r="F220" s="60">
        <v>530.04999999999995</v>
      </c>
      <c r="G220" s="60">
        <v>345.74</v>
      </c>
      <c r="H220" s="60">
        <v>3476.41</v>
      </c>
      <c r="I220" s="60">
        <v>13394.43</v>
      </c>
      <c r="J220" s="60">
        <v>2996.88</v>
      </c>
      <c r="K220" s="60">
        <v>1465.15</v>
      </c>
      <c r="L220" s="60">
        <v>1922.08</v>
      </c>
      <c r="M220" s="60">
        <v>1043.05</v>
      </c>
      <c r="N220" s="60">
        <v>4100.8599999999997</v>
      </c>
      <c r="O220" s="60">
        <v>6077.24</v>
      </c>
      <c r="P220" s="60">
        <v>2892.28</v>
      </c>
      <c r="Q220" s="60">
        <v>3389.78</v>
      </c>
      <c r="R220" s="60">
        <v>2725.34</v>
      </c>
      <c r="S220" s="60">
        <v>3644.19</v>
      </c>
      <c r="T220" s="60">
        <v>5523.81</v>
      </c>
      <c r="U220" s="51">
        <v>3114</v>
      </c>
      <c r="V220" s="60">
        <v>2869.94</v>
      </c>
      <c r="W220" s="60">
        <v>6540.09</v>
      </c>
      <c r="X220" s="60">
        <v>8209.93</v>
      </c>
      <c r="Y220" s="60">
        <v>3332.67</v>
      </c>
      <c r="Z220" s="60">
        <v>2728.78</v>
      </c>
      <c r="AA220" s="60">
        <v>1980.68</v>
      </c>
      <c r="AB220" s="60">
        <v>9916.2999999999993</v>
      </c>
      <c r="AC220" s="60">
        <v>1493.6</v>
      </c>
      <c r="AD220" s="60">
        <v>2596.91</v>
      </c>
      <c r="AE220" s="60">
        <v>25641.56</v>
      </c>
      <c r="AF220" s="60">
        <v>6101.12</v>
      </c>
      <c r="AG220" s="60">
        <v>25730.29</v>
      </c>
      <c r="AH220" s="60">
        <v>19088.22</v>
      </c>
      <c r="AI220" s="60">
        <v>7994.91</v>
      </c>
      <c r="AJ220" s="60">
        <v>1921.27</v>
      </c>
      <c r="AK220" s="60">
        <v>1745.66</v>
      </c>
      <c r="AL220" s="60">
        <v>8841.4</v>
      </c>
      <c r="AM220" s="60">
        <v>1746.01</v>
      </c>
      <c r="AN220" s="60">
        <v>10400.780000000001</v>
      </c>
      <c r="AO220" s="60">
        <v>1354.14</v>
      </c>
      <c r="AP220" s="60">
        <v>1695.09</v>
      </c>
      <c r="AQ220" s="60">
        <v>4404.1899999999996</v>
      </c>
      <c r="AR220" s="60">
        <v>5805.54</v>
      </c>
      <c r="AS220" s="60">
        <v>101574.16</v>
      </c>
      <c r="AT220" s="60">
        <v>22572.91</v>
      </c>
      <c r="AU220" s="60">
        <v>11216.41</v>
      </c>
      <c r="AV220" s="60">
        <v>136936.71</v>
      </c>
      <c r="AW220" s="60">
        <v>17201.59</v>
      </c>
      <c r="AX220" s="60">
        <v>4854.28</v>
      </c>
      <c r="AY220" s="60">
        <v>1628.98</v>
      </c>
      <c r="AZ220" s="60">
        <v>2629.69</v>
      </c>
      <c r="BA220" s="60">
        <v>2491.06</v>
      </c>
      <c r="BB220" s="60">
        <v>4314.75</v>
      </c>
      <c r="BC220" s="60">
        <v>2531.09</v>
      </c>
      <c r="BD220" s="60">
        <v>1736.84</v>
      </c>
      <c r="BE220" s="60">
        <v>6040.73</v>
      </c>
      <c r="BF220" s="60">
        <v>25221.77</v>
      </c>
      <c r="BG220" s="60">
        <v>5405.73</v>
      </c>
      <c r="BH220" s="60">
        <v>9333.64</v>
      </c>
      <c r="BI220" s="60">
        <v>3287.21</v>
      </c>
      <c r="BJ220" s="60">
        <v>2440.14</v>
      </c>
      <c r="BK220" s="60">
        <v>1503.42</v>
      </c>
      <c r="BL220" s="60">
        <v>3994.06</v>
      </c>
      <c r="BM220" s="60">
        <v>336.44</v>
      </c>
      <c r="BN220" s="60">
        <v>2688.06</v>
      </c>
      <c r="BO220" s="51">
        <v>0</v>
      </c>
      <c r="BP220" s="53">
        <v>0</v>
      </c>
      <c r="BQ220" s="51" t="s">
        <v>7</v>
      </c>
      <c r="BR220" s="60">
        <v>596195.91</v>
      </c>
      <c r="BS220" s="51" t="s">
        <v>7</v>
      </c>
      <c r="BT220" s="60">
        <v>170193.56</v>
      </c>
      <c r="BU220" s="51" t="s">
        <v>7</v>
      </c>
      <c r="BV220" s="60">
        <v>84.72</v>
      </c>
      <c r="BW220" s="51" t="s">
        <v>7</v>
      </c>
      <c r="BX220" s="60">
        <v>377.2</v>
      </c>
      <c r="BY220" s="51" t="s">
        <v>7</v>
      </c>
      <c r="BZ220" s="60">
        <v>170655.49</v>
      </c>
      <c r="CA220" s="51" t="s">
        <v>7</v>
      </c>
      <c r="CB220" s="60">
        <v>33.54</v>
      </c>
      <c r="CC220" s="51" t="s">
        <v>7</v>
      </c>
      <c r="CD220" s="60">
        <v>22.15</v>
      </c>
      <c r="CE220" s="51" t="s">
        <v>7</v>
      </c>
      <c r="CF220" s="60">
        <v>0.66</v>
      </c>
      <c r="CG220" s="51" t="s">
        <v>7</v>
      </c>
      <c r="CH220" s="60">
        <v>22.81</v>
      </c>
      <c r="CI220" s="51" t="s">
        <v>7</v>
      </c>
      <c r="CJ220" s="60">
        <v>56.35</v>
      </c>
      <c r="CK220" s="51" t="s">
        <v>7</v>
      </c>
      <c r="CL220" s="51">
        <v>0</v>
      </c>
      <c r="CM220" s="51" t="s">
        <v>7</v>
      </c>
      <c r="CN220" s="51">
        <v>0</v>
      </c>
      <c r="CO220" s="51" t="s">
        <v>7</v>
      </c>
      <c r="CP220" s="51">
        <v>0</v>
      </c>
      <c r="CQ220" s="51" t="s">
        <v>7</v>
      </c>
      <c r="CR220" s="61">
        <v>76937.039999999994</v>
      </c>
      <c r="CS220" s="51" t="s">
        <v>7</v>
      </c>
      <c r="CT220" s="60">
        <v>76937.039999999994</v>
      </c>
      <c r="CU220" s="51" t="s">
        <v>7</v>
      </c>
      <c r="CV220" s="60">
        <v>247648.87</v>
      </c>
      <c r="CW220" s="51" t="s">
        <v>7</v>
      </c>
      <c r="CX220" s="60">
        <v>843844.78</v>
      </c>
      <c r="CY220" s="51" t="s">
        <v>7</v>
      </c>
    </row>
    <row r="221" spans="1:103" ht="14.25" x14ac:dyDescent="0.45">
      <c r="A221" s="55" t="s">
        <v>180</v>
      </c>
      <c r="B221" s="55" t="s">
        <v>234</v>
      </c>
      <c r="C221" s="54" t="str">
        <f>'Correspondance tables'!K44</f>
        <v>ISIC 65</v>
      </c>
      <c r="D221" s="54" t="str">
        <f>VLOOKUP(C221, 'Correspondance tables'!$O$3:$P$73, 2, FALSE)</f>
        <v>ISIC 64T66</v>
      </c>
      <c r="E221" s="57">
        <v>3085.24</v>
      </c>
      <c r="F221" s="56">
        <v>186</v>
      </c>
      <c r="G221" s="57">
        <v>186.29</v>
      </c>
      <c r="H221" s="57">
        <v>396.6</v>
      </c>
      <c r="I221" s="57">
        <v>2315.94</v>
      </c>
      <c r="J221" s="57">
        <v>375.81</v>
      </c>
      <c r="K221" s="57">
        <v>391.92</v>
      </c>
      <c r="L221" s="57">
        <v>439.68</v>
      </c>
      <c r="M221" s="57">
        <v>256.54000000000002</v>
      </c>
      <c r="N221" s="57">
        <v>381.58</v>
      </c>
      <c r="O221" s="57">
        <v>1497.09</v>
      </c>
      <c r="P221" s="57">
        <v>424.77</v>
      </c>
      <c r="Q221" s="57">
        <v>736.39</v>
      </c>
      <c r="R221" s="57">
        <v>625.79999999999995</v>
      </c>
      <c r="S221" s="57">
        <v>547.54999999999995</v>
      </c>
      <c r="T221" s="57">
        <v>819.25</v>
      </c>
      <c r="U221" s="57">
        <v>434.26</v>
      </c>
      <c r="V221" s="57">
        <v>484.25</v>
      </c>
      <c r="W221" s="57">
        <v>1223.6500000000001</v>
      </c>
      <c r="X221" s="57">
        <v>1019.8</v>
      </c>
      <c r="Y221" s="57">
        <v>420.35</v>
      </c>
      <c r="Z221" s="57">
        <v>556.42999999999995</v>
      </c>
      <c r="AA221" s="57">
        <v>404.98</v>
      </c>
      <c r="AB221" s="57">
        <v>2319.7800000000002</v>
      </c>
      <c r="AC221" s="57">
        <v>270.51</v>
      </c>
      <c r="AD221" s="57">
        <v>1464.96</v>
      </c>
      <c r="AE221" s="57">
        <v>5223.55</v>
      </c>
      <c r="AF221" s="57">
        <v>1260.23</v>
      </c>
      <c r="AG221" s="57">
        <v>4562.0600000000004</v>
      </c>
      <c r="AH221" s="57">
        <v>3615.19</v>
      </c>
      <c r="AI221" s="57">
        <v>5531.96</v>
      </c>
      <c r="AJ221" s="57">
        <v>1089.33</v>
      </c>
      <c r="AK221" s="57">
        <v>842.49</v>
      </c>
      <c r="AL221" s="57">
        <v>2629.18</v>
      </c>
      <c r="AM221" s="57">
        <v>402.15</v>
      </c>
      <c r="AN221" s="57">
        <v>1650.29</v>
      </c>
      <c r="AO221" s="57">
        <v>301.89</v>
      </c>
      <c r="AP221" s="57">
        <v>315.10000000000002</v>
      </c>
      <c r="AQ221" s="57">
        <v>1112.77</v>
      </c>
      <c r="AR221" s="57">
        <v>1153.92</v>
      </c>
      <c r="AS221" s="57">
        <v>3611.82</v>
      </c>
      <c r="AT221" s="57">
        <v>38914.050000000003</v>
      </c>
      <c r="AU221" s="57">
        <v>3364.92</v>
      </c>
      <c r="AV221" s="57">
        <v>8574.6</v>
      </c>
      <c r="AW221" s="57">
        <v>2440.02</v>
      </c>
      <c r="AX221" s="57">
        <v>834.31</v>
      </c>
      <c r="AY221" s="57">
        <v>384.22</v>
      </c>
      <c r="AZ221" s="57">
        <v>321.74</v>
      </c>
      <c r="BA221" s="57">
        <v>432.98</v>
      </c>
      <c r="BB221" s="57">
        <v>2385.54</v>
      </c>
      <c r="BC221" s="57">
        <v>332.11</v>
      </c>
      <c r="BD221" s="57">
        <v>333.25</v>
      </c>
      <c r="BE221" s="57">
        <v>1460.29</v>
      </c>
      <c r="BF221" s="57">
        <v>4935.6899999999996</v>
      </c>
      <c r="BG221" s="57">
        <v>2671.43</v>
      </c>
      <c r="BH221" s="57">
        <v>3396.91</v>
      </c>
      <c r="BI221" s="57">
        <v>1203.3599999999999</v>
      </c>
      <c r="BJ221" s="57">
        <v>368.2</v>
      </c>
      <c r="BK221" s="57">
        <v>347.61</v>
      </c>
      <c r="BL221" s="57">
        <v>479.68</v>
      </c>
      <c r="BM221" s="57">
        <v>101.06</v>
      </c>
      <c r="BN221" s="57">
        <v>322.48</v>
      </c>
      <c r="BO221" s="56">
        <v>0</v>
      </c>
      <c r="BP221" s="59">
        <v>0</v>
      </c>
      <c r="BQ221" s="56" t="s">
        <v>7</v>
      </c>
      <c r="BR221" s="57">
        <v>128171.79</v>
      </c>
      <c r="BS221" s="56" t="s">
        <v>7</v>
      </c>
      <c r="BT221" s="57">
        <v>206032.65</v>
      </c>
      <c r="BU221" s="56" t="s">
        <v>7</v>
      </c>
      <c r="BV221" s="56">
        <v>0</v>
      </c>
      <c r="BW221" s="56" t="s">
        <v>7</v>
      </c>
      <c r="BX221" s="57">
        <v>1096.1300000000001</v>
      </c>
      <c r="BY221" s="56" t="s">
        <v>7</v>
      </c>
      <c r="BZ221" s="57">
        <v>207128.79</v>
      </c>
      <c r="CA221" s="56" t="s">
        <v>7</v>
      </c>
      <c r="CB221" s="57">
        <v>14.81</v>
      </c>
      <c r="CC221" s="56" t="s">
        <v>7</v>
      </c>
      <c r="CD221" s="57">
        <v>0.1</v>
      </c>
      <c r="CE221" s="56" t="s">
        <v>7</v>
      </c>
      <c r="CF221" s="57">
        <v>0.06</v>
      </c>
      <c r="CG221" s="56" t="s">
        <v>7</v>
      </c>
      <c r="CH221" s="57">
        <v>0.16</v>
      </c>
      <c r="CI221" s="56" t="s">
        <v>7</v>
      </c>
      <c r="CJ221" s="57">
        <v>14.97</v>
      </c>
      <c r="CK221" s="56" t="s">
        <v>7</v>
      </c>
      <c r="CL221" s="56">
        <v>0</v>
      </c>
      <c r="CM221" s="56" t="s">
        <v>7</v>
      </c>
      <c r="CN221" s="56">
        <v>0</v>
      </c>
      <c r="CO221" s="56" t="s">
        <v>7</v>
      </c>
      <c r="CP221" s="56">
        <v>0</v>
      </c>
      <c r="CQ221" s="56" t="s">
        <v>7</v>
      </c>
      <c r="CR221" s="58">
        <v>26008.36</v>
      </c>
      <c r="CS221" s="56" t="s">
        <v>7</v>
      </c>
      <c r="CT221" s="57">
        <v>26008.36</v>
      </c>
      <c r="CU221" s="56" t="s">
        <v>7</v>
      </c>
      <c r="CV221" s="57">
        <v>233152.12</v>
      </c>
      <c r="CW221" s="56" t="s">
        <v>7</v>
      </c>
      <c r="CX221" s="57">
        <v>361323.9</v>
      </c>
      <c r="CY221" s="56" t="s">
        <v>7</v>
      </c>
    </row>
    <row r="222" spans="1:103" ht="14.25" x14ac:dyDescent="0.45">
      <c r="A222" s="55" t="s">
        <v>180</v>
      </c>
      <c r="B222" s="55" t="s">
        <v>233</v>
      </c>
      <c r="C222" s="54" t="str">
        <f>'Correspondance tables'!K45</f>
        <v>ISIC 66</v>
      </c>
      <c r="D222" s="54" t="str">
        <f>VLOOKUP(C222, 'Correspondance tables'!$O$3:$P$73, 2, FALSE)</f>
        <v>ISIC 64T66</v>
      </c>
      <c r="E222" s="60">
        <v>405.02</v>
      </c>
      <c r="F222" s="60">
        <v>38.25</v>
      </c>
      <c r="G222" s="60">
        <v>28.6</v>
      </c>
      <c r="H222" s="60">
        <v>85.83</v>
      </c>
      <c r="I222" s="60">
        <v>1402.76</v>
      </c>
      <c r="J222" s="60">
        <v>623.77</v>
      </c>
      <c r="K222" s="60">
        <v>177.12</v>
      </c>
      <c r="L222" s="60">
        <v>339.7</v>
      </c>
      <c r="M222" s="60">
        <v>106.21</v>
      </c>
      <c r="N222" s="60">
        <v>424.13</v>
      </c>
      <c r="O222" s="60">
        <v>1002.95</v>
      </c>
      <c r="P222" s="60">
        <v>297.83</v>
      </c>
      <c r="Q222" s="60">
        <v>278.86</v>
      </c>
      <c r="R222" s="60">
        <v>642.85</v>
      </c>
      <c r="S222" s="60">
        <v>371.82</v>
      </c>
      <c r="T222" s="60">
        <v>440.86</v>
      </c>
      <c r="U222" s="60">
        <v>293.20999999999998</v>
      </c>
      <c r="V222" s="60">
        <v>340.33</v>
      </c>
      <c r="W222" s="60">
        <v>1103.06</v>
      </c>
      <c r="X222" s="60">
        <v>391.44</v>
      </c>
      <c r="Y222" s="60">
        <v>727.33</v>
      </c>
      <c r="Z222" s="60">
        <v>423.01</v>
      </c>
      <c r="AA222" s="60">
        <v>163.93</v>
      </c>
      <c r="AB222" s="60">
        <v>1041.32</v>
      </c>
      <c r="AC222" s="60">
        <v>109.07</v>
      </c>
      <c r="AD222" s="60">
        <v>246.64</v>
      </c>
      <c r="AE222" s="60">
        <v>2064.29</v>
      </c>
      <c r="AF222" s="60">
        <v>838.89</v>
      </c>
      <c r="AG222" s="60">
        <v>5098.2</v>
      </c>
      <c r="AH222" s="60">
        <v>2070.27</v>
      </c>
      <c r="AI222" s="60">
        <v>1077.8800000000001</v>
      </c>
      <c r="AJ222" s="60">
        <v>623.94000000000005</v>
      </c>
      <c r="AK222" s="60">
        <v>731.83</v>
      </c>
      <c r="AL222" s="60">
        <v>633.5</v>
      </c>
      <c r="AM222" s="60">
        <v>182.86</v>
      </c>
      <c r="AN222" s="60">
        <v>821.38</v>
      </c>
      <c r="AO222" s="60">
        <v>357.93</v>
      </c>
      <c r="AP222" s="60">
        <v>139.80000000000001</v>
      </c>
      <c r="AQ222" s="60">
        <v>1520.23</v>
      </c>
      <c r="AR222" s="60">
        <v>1458.84</v>
      </c>
      <c r="AS222" s="60">
        <v>63602.1</v>
      </c>
      <c r="AT222" s="60">
        <v>69272.649999999994</v>
      </c>
      <c r="AU222" s="60">
        <v>32829.89</v>
      </c>
      <c r="AV222" s="60">
        <v>1086.45</v>
      </c>
      <c r="AW222" s="60">
        <v>2827.26</v>
      </c>
      <c r="AX222" s="60">
        <v>1164.07</v>
      </c>
      <c r="AY222" s="60">
        <v>247.38</v>
      </c>
      <c r="AZ222" s="60">
        <v>399.52</v>
      </c>
      <c r="BA222" s="60">
        <v>336.8</v>
      </c>
      <c r="BB222" s="60">
        <v>944.37</v>
      </c>
      <c r="BC222" s="60">
        <v>355.82</v>
      </c>
      <c r="BD222" s="60">
        <v>613.49</v>
      </c>
      <c r="BE222" s="60">
        <v>1364.86</v>
      </c>
      <c r="BF222" s="60">
        <v>416.08</v>
      </c>
      <c r="BG222" s="60">
        <v>269.8</v>
      </c>
      <c r="BH222" s="51">
        <v>461</v>
      </c>
      <c r="BI222" s="60">
        <v>236.54</v>
      </c>
      <c r="BJ222" s="60">
        <v>328.07</v>
      </c>
      <c r="BK222" s="60">
        <v>114.89</v>
      </c>
      <c r="BL222" s="60">
        <v>425.26</v>
      </c>
      <c r="BM222" s="51">
        <v>65</v>
      </c>
      <c r="BN222" s="60">
        <v>148.66999999999999</v>
      </c>
      <c r="BO222" s="51">
        <v>0</v>
      </c>
      <c r="BP222" s="53">
        <v>0</v>
      </c>
      <c r="BQ222" s="51" t="s">
        <v>7</v>
      </c>
      <c r="BR222" s="60">
        <v>206635.71</v>
      </c>
      <c r="BS222" s="51" t="s">
        <v>7</v>
      </c>
      <c r="BT222" s="60">
        <v>21359.96</v>
      </c>
      <c r="BU222" s="51" t="s">
        <v>7</v>
      </c>
      <c r="BV222" s="51">
        <v>0</v>
      </c>
      <c r="BW222" s="51" t="s">
        <v>7</v>
      </c>
      <c r="BX222" s="60">
        <v>182.5</v>
      </c>
      <c r="BY222" s="51" t="s">
        <v>7</v>
      </c>
      <c r="BZ222" s="60">
        <v>21542.46</v>
      </c>
      <c r="CA222" s="51" t="s">
        <v>7</v>
      </c>
      <c r="CB222" s="60">
        <v>668.57</v>
      </c>
      <c r="CC222" s="51" t="s">
        <v>7</v>
      </c>
      <c r="CD222" s="51">
        <v>0</v>
      </c>
      <c r="CE222" s="51" t="s">
        <v>7</v>
      </c>
      <c r="CF222" s="60">
        <v>1.2</v>
      </c>
      <c r="CG222" s="51" t="s">
        <v>7</v>
      </c>
      <c r="CH222" s="60">
        <v>1.2</v>
      </c>
      <c r="CI222" s="51" t="s">
        <v>7</v>
      </c>
      <c r="CJ222" s="60">
        <v>669.77</v>
      </c>
      <c r="CK222" s="51" t="s">
        <v>7</v>
      </c>
      <c r="CL222" s="51">
        <v>0</v>
      </c>
      <c r="CM222" s="51" t="s">
        <v>7</v>
      </c>
      <c r="CN222" s="51">
        <v>0</v>
      </c>
      <c r="CO222" s="51" t="s">
        <v>7</v>
      </c>
      <c r="CP222" s="51">
        <v>0</v>
      </c>
      <c r="CQ222" s="51" t="s">
        <v>7</v>
      </c>
      <c r="CR222" s="61">
        <v>27983.42</v>
      </c>
      <c r="CS222" s="51" t="s">
        <v>7</v>
      </c>
      <c r="CT222" s="60">
        <v>27983.42</v>
      </c>
      <c r="CU222" s="51" t="s">
        <v>7</v>
      </c>
      <c r="CV222" s="60">
        <v>50195.64</v>
      </c>
      <c r="CW222" s="51" t="s">
        <v>7</v>
      </c>
      <c r="CX222" s="60">
        <v>256831.35</v>
      </c>
      <c r="CY222" s="51" t="s">
        <v>7</v>
      </c>
    </row>
    <row r="223" spans="1:103" ht="14.25" x14ac:dyDescent="0.45">
      <c r="A223" s="55" t="s">
        <v>180</v>
      </c>
      <c r="B223" s="55" t="s">
        <v>232</v>
      </c>
      <c r="C223" s="54" t="str">
        <f>'Correspondance tables'!K46</f>
        <v>ISIC 68</v>
      </c>
      <c r="D223" s="54" t="str">
        <f>VLOOKUP(C223, 'Correspondance tables'!$O$3:$P$73, 2, FALSE)</f>
        <v>ISIC 68</v>
      </c>
      <c r="E223" s="57">
        <v>1430.85</v>
      </c>
      <c r="F223" s="57">
        <v>114.66</v>
      </c>
      <c r="G223" s="57">
        <v>26.1</v>
      </c>
      <c r="H223" s="57">
        <v>529.85</v>
      </c>
      <c r="I223" s="57">
        <v>6889.22</v>
      </c>
      <c r="J223" s="57">
        <v>2611.3200000000002</v>
      </c>
      <c r="K223" s="57">
        <v>1152.19</v>
      </c>
      <c r="L223" s="57">
        <v>1543.2</v>
      </c>
      <c r="M223" s="57">
        <v>1454.66</v>
      </c>
      <c r="N223" s="57">
        <v>660.97</v>
      </c>
      <c r="O223" s="57">
        <v>2849.74</v>
      </c>
      <c r="P223" s="57">
        <v>1274.3</v>
      </c>
      <c r="Q223" s="57">
        <v>2787.85</v>
      </c>
      <c r="R223" s="57">
        <v>1881.44</v>
      </c>
      <c r="S223" s="57">
        <v>1769.09</v>
      </c>
      <c r="T223" s="57">
        <v>5681.5</v>
      </c>
      <c r="U223" s="57">
        <v>1976.28</v>
      </c>
      <c r="V223" s="57">
        <v>2466.4699999999998</v>
      </c>
      <c r="W223" s="57">
        <v>6041.11</v>
      </c>
      <c r="X223" s="57">
        <v>6086.21</v>
      </c>
      <c r="Y223" s="57">
        <v>1294.01</v>
      </c>
      <c r="Z223" s="57">
        <v>2742.42</v>
      </c>
      <c r="AA223" s="57">
        <v>1785.29</v>
      </c>
      <c r="AB223" s="57">
        <v>5382.08</v>
      </c>
      <c r="AC223" s="57">
        <v>672.46</v>
      </c>
      <c r="AD223" s="57">
        <v>2287.12</v>
      </c>
      <c r="AE223" s="57">
        <v>29527.58</v>
      </c>
      <c r="AF223" s="57">
        <v>11691.13</v>
      </c>
      <c r="AG223" s="57">
        <v>45000.33</v>
      </c>
      <c r="AH223" s="57">
        <v>78533.259999999995</v>
      </c>
      <c r="AI223" s="57">
        <v>6111.01</v>
      </c>
      <c r="AJ223" s="57">
        <v>912.69</v>
      </c>
      <c r="AK223" s="57">
        <v>1949.44</v>
      </c>
      <c r="AL223" s="57">
        <v>11302.05</v>
      </c>
      <c r="AM223" s="57">
        <v>1712.68</v>
      </c>
      <c r="AN223" s="57">
        <v>32443.919999999998</v>
      </c>
      <c r="AO223" s="57">
        <v>2767.12</v>
      </c>
      <c r="AP223" s="57">
        <v>3902.37</v>
      </c>
      <c r="AQ223" s="57">
        <v>14657.2</v>
      </c>
      <c r="AR223" s="57">
        <v>10651.79</v>
      </c>
      <c r="AS223" s="57">
        <v>22669.24</v>
      </c>
      <c r="AT223" s="57">
        <v>10098.19</v>
      </c>
      <c r="AU223" s="57">
        <v>5142.43</v>
      </c>
      <c r="AV223" s="57">
        <v>38728.92</v>
      </c>
      <c r="AW223" s="57">
        <v>23615.06</v>
      </c>
      <c r="AX223" s="57">
        <v>9661.32</v>
      </c>
      <c r="AY223" s="57">
        <v>4170.92</v>
      </c>
      <c r="AZ223" s="57">
        <v>4675.8500000000004</v>
      </c>
      <c r="BA223" s="57">
        <v>3833.07</v>
      </c>
      <c r="BB223" s="57">
        <v>4737.62</v>
      </c>
      <c r="BC223" s="57">
        <v>3009.59</v>
      </c>
      <c r="BD223" s="57">
        <v>1767.14</v>
      </c>
      <c r="BE223" s="57">
        <v>12155.09</v>
      </c>
      <c r="BF223" s="57">
        <v>23842.92</v>
      </c>
      <c r="BG223" s="57">
        <v>11108.47</v>
      </c>
      <c r="BH223" s="57">
        <v>15043.51</v>
      </c>
      <c r="BI223" s="57">
        <v>9036.4599999999991</v>
      </c>
      <c r="BJ223" s="57">
        <v>3769.31</v>
      </c>
      <c r="BK223" s="57">
        <v>4491.7700000000004</v>
      </c>
      <c r="BL223" s="57">
        <v>2559.4299999999998</v>
      </c>
      <c r="BM223" s="57">
        <v>547.69000000000005</v>
      </c>
      <c r="BN223" s="57">
        <v>4972.75</v>
      </c>
      <c r="BO223" s="56">
        <v>0</v>
      </c>
      <c r="BP223" s="59">
        <v>0</v>
      </c>
      <c r="BQ223" s="56" t="s">
        <v>7</v>
      </c>
      <c r="BR223" s="57">
        <v>534189.71</v>
      </c>
      <c r="BS223" s="56" t="s">
        <v>7</v>
      </c>
      <c r="BT223" s="57">
        <v>1497240.06</v>
      </c>
      <c r="BU223" s="56" t="s">
        <v>7</v>
      </c>
      <c r="BV223" s="57">
        <v>1633.23</v>
      </c>
      <c r="BW223" s="56" t="s">
        <v>7</v>
      </c>
      <c r="BX223" s="57">
        <v>24270.32</v>
      </c>
      <c r="BY223" s="56" t="s">
        <v>7</v>
      </c>
      <c r="BZ223" s="57">
        <v>1523143.61</v>
      </c>
      <c r="CA223" s="56" t="s">
        <v>7</v>
      </c>
      <c r="CB223" s="57">
        <v>34628.19</v>
      </c>
      <c r="CC223" s="56" t="s">
        <v>7</v>
      </c>
      <c r="CD223" s="56">
        <v>0</v>
      </c>
      <c r="CE223" s="56" t="s">
        <v>7</v>
      </c>
      <c r="CF223" s="57">
        <v>73.23</v>
      </c>
      <c r="CG223" s="56" t="s">
        <v>7</v>
      </c>
      <c r="CH223" s="57">
        <v>73.23</v>
      </c>
      <c r="CI223" s="56" t="s">
        <v>7</v>
      </c>
      <c r="CJ223" s="57">
        <v>34701.42</v>
      </c>
      <c r="CK223" s="56" t="s">
        <v>7</v>
      </c>
      <c r="CL223" s="56">
        <v>0</v>
      </c>
      <c r="CM223" s="56" t="s">
        <v>7</v>
      </c>
      <c r="CN223" s="56">
        <v>0</v>
      </c>
      <c r="CO223" s="56" t="s">
        <v>7</v>
      </c>
      <c r="CP223" s="56">
        <v>0</v>
      </c>
      <c r="CQ223" s="56" t="s">
        <v>7</v>
      </c>
      <c r="CR223" s="58">
        <v>2498.09</v>
      </c>
      <c r="CS223" s="56" t="s">
        <v>7</v>
      </c>
      <c r="CT223" s="57">
        <v>2498.09</v>
      </c>
      <c r="CU223" s="56" t="s">
        <v>7</v>
      </c>
      <c r="CV223" s="57">
        <v>1560343.12</v>
      </c>
      <c r="CW223" s="56" t="s">
        <v>7</v>
      </c>
      <c r="CX223" s="57">
        <v>2094532.83</v>
      </c>
      <c r="CY223" s="56" t="s">
        <v>7</v>
      </c>
    </row>
    <row r="224" spans="1:103" ht="14.25" x14ac:dyDescent="0.45">
      <c r="A224" s="55" t="s">
        <v>180</v>
      </c>
      <c r="B224" s="55" t="s">
        <v>231</v>
      </c>
      <c r="C224" s="54" t="str">
        <f>'Correspondance tables'!K48</f>
        <v>ISIC 69-70</v>
      </c>
      <c r="D224" s="54" t="str">
        <f>VLOOKUP(C224, 'Correspondance tables'!$O$3:$P$73, 2, FALSE)</f>
        <v>ISIC 69T82</v>
      </c>
      <c r="E224" s="51">
        <v>0</v>
      </c>
      <c r="F224" s="51">
        <v>0</v>
      </c>
      <c r="G224" s="51">
        <v>0</v>
      </c>
      <c r="H224" s="51">
        <v>0</v>
      </c>
      <c r="I224" s="51">
        <v>0</v>
      </c>
      <c r="J224" s="51">
        <v>0</v>
      </c>
      <c r="K224" s="51">
        <v>0</v>
      </c>
      <c r="L224" s="51">
        <v>0</v>
      </c>
      <c r="M224" s="51">
        <v>0</v>
      </c>
      <c r="N224" s="51">
        <v>0</v>
      </c>
      <c r="O224" s="51">
        <v>0</v>
      </c>
      <c r="P224" s="51">
        <v>0</v>
      </c>
      <c r="Q224" s="51">
        <v>0</v>
      </c>
      <c r="R224" s="51">
        <v>0</v>
      </c>
      <c r="S224" s="51">
        <v>0</v>
      </c>
      <c r="T224" s="51">
        <v>0</v>
      </c>
      <c r="U224" s="51">
        <v>0</v>
      </c>
      <c r="V224" s="51">
        <v>0</v>
      </c>
      <c r="W224" s="51">
        <v>0</v>
      </c>
      <c r="X224" s="51">
        <v>0</v>
      </c>
      <c r="Y224" s="51">
        <v>0</v>
      </c>
      <c r="Z224" s="51">
        <v>0</v>
      </c>
      <c r="AA224" s="51">
        <v>0</v>
      </c>
      <c r="AB224" s="51">
        <v>0</v>
      </c>
      <c r="AC224" s="51">
        <v>0</v>
      </c>
      <c r="AD224" s="51">
        <v>0</v>
      </c>
      <c r="AE224" s="51">
        <v>0</v>
      </c>
      <c r="AF224" s="51">
        <v>0</v>
      </c>
      <c r="AG224" s="51">
        <v>0</v>
      </c>
      <c r="AH224" s="51">
        <v>0</v>
      </c>
      <c r="AI224" s="51">
        <v>0</v>
      </c>
      <c r="AJ224" s="51">
        <v>0</v>
      </c>
      <c r="AK224" s="51">
        <v>0</v>
      </c>
      <c r="AL224" s="51">
        <v>0</v>
      </c>
      <c r="AM224" s="51">
        <v>0</v>
      </c>
      <c r="AN224" s="51">
        <v>0</v>
      </c>
      <c r="AO224" s="51">
        <v>0</v>
      </c>
      <c r="AP224" s="51">
        <v>0</v>
      </c>
      <c r="AQ224" s="51">
        <v>0</v>
      </c>
      <c r="AR224" s="51">
        <v>0</v>
      </c>
      <c r="AS224" s="51">
        <v>0</v>
      </c>
      <c r="AT224" s="51">
        <v>0</v>
      </c>
      <c r="AU224" s="51">
        <v>0</v>
      </c>
      <c r="AV224" s="51">
        <v>0</v>
      </c>
      <c r="AW224" s="51">
        <v>0</v>
      </c>
      <c r="AX224" s="51">
        <v>0</v>
      </c>
      <c r="AY224" s="51">
        <v>0</v>
      </c>
      <c r="AZ224" s="51">
        <v>0</v>
      </c>
      <c r="BA224" s="51">
        <v>0</v>
      </c>
      <c r="BB224" s="51">
        <v>0</v>
      </c>
      <c r="BC224" s="51">
        <v>0</v>
      </c>
      <c r="BD224" s="51">
        <v>0</v>
      </c>
      <c r="BE224" s="51">
        <v>0</v>
      </c>
      <c r="BF224" s="51">
        <v>0</v>
      </c>
      <c r="BG224" s="51">
        <v>0</v>
      </c>
      <c r="BH224" s="51">
        <v>0</v>
      </c>
      <c r="BI224" s="51">
        <v>0</v>
      </c>
      <c r="BJ224" s="51">
        <v>0</v>
      </c>
      <c r="BK224" s="51">
        <v>0</v>
      </c>
      <c r="BL224" s="51">
        <v>0</v>
      </c>
      <c r="BM224" s="51">
        <v>0</v>
      </c>
      <c r="BN224" s="51">
        <v>0</v>
      </c>
      <c r="BO224" s="51">
        <v>0</v>
      </c>
      <c r="BP224" s="53">
        <v>0</v>
      </c>
      <c r="BQ224" s="51" t="s">
        <v>7</v>
      </c>
      <c r="BR224" s="51">
        <v>0</v>
      </c>
      <c r="BS224" s="51" t="s">
        <v>7</v>
      </c>
      <c r="BT224" s="51">
        <v>0</v>
      </c>
      <c r="BU224" s="51" t="s">
        <v>7</v>
      </c>
      <c r="BV224" s="51">
        <v>0</v>
      </c>
      <c r="BW224" s="51" t="s">
        <v>7</v>
      </c>
      <c r="BX224" s="51">
        <v>0</v>
      </c>
      <c r="BY224" s="51" t="s">
        <v>7</v>
      </c>
      <c r="BZ224" s="51">
        <v>0</v>
      </c>
      <c r="CA224" s="51" t="s">
        <v>7</v>
      </c>
      <c r="CB224" s="51">
        <v>0</v>
      </c>
      <c r="CC224" s="51" t="s">
        <v>7</v>
      </c>
      <c r="CD224" s="51">
        <v>0</v>
      </c>
      <c r="CE224" s="51" t="s">
        <v>7</v>
      </c>
      <c r="CF224" s="51">
        <v>0</v>
      </c>
      <c r="CG224" s="51" t="s">
        <v>7</v>
      </c>
      <c r="CH224" s="51">
        <v>0</v>
      </c>
      <c r="CI224" s="51" t="s">
        <v>7</v>
      </c>
      <c r="CJ224" s="51">
        <v>0</v>
      </c>
      <c r="CK224" s="51" t="s">
        <v>7</v>
      </c>
      <c r="CL224" s="51">
        <v>0</v>
      </c>
      <c r="CM224" s="51" t="s">
        <v>7</v>
      </c>
      <c r="CN224" s="51">
        <v>0</v>
      </c>
      <c r="CO224" s="51" t="s">
        <v>7</v>
      </c>
      <c r="CP224" s="51">
        <v>0</v>
      </c>
      <c r="CQ224" s="51" t="s">
        <v>7</v>
      </c>
      <c r="CR224" s="52">
        <v>0</v>
      </c>
      <c r="CS224" s="51" t="s">
        <v>7</v>
      </c>
      <c r="CT224" s="51">
        <v>0</v>
      </c>
      <c r="CU224" s="51" t="s">
        <v>7</v>
      </c>
      <c r="CV224" s="51">
        <v>0</v>
      </c>
      <c r="CW224" s="51" t="s">
        <v>7</v>
      </c>
      <c r="CX224" s="51">
        <v>0</v>
      </c>
      <c r="CY224" s="51" t="s">
        <v>7</v>
      </c>
    </row>
    <row r="225" spans="1:103" ht="14.25" x14ac:dyDescent="0.45">
      <c r="A225" s="55" t="s">
        <v>180</v>
      </c>
      <c r="B225" s="55" t="s">
        <v>230</v>
      </c>
      <c r="C225" s="54" t="str">
        <f>'Correspondance tables'!K49</f>
        <v>ISIC 71</v>
      </c>
      <c r="D225" s="54" t="str">
        <f>VLOOKUP(C225, 'Correspondance tables'!$O$3:$P$73, 2, FALSE)</f>
        <v>ISIC 69T82</v>
      </c>
      <c r="E225" s="57">
        <v>2515.39</v>
      </c>
      <c r="F225" s="57">
        <v>363.88</v>
      </c>
      <c r="G225" s="57">
        <v>176.31</v>
      </c>
      <c r="H225" s="57">
        <v>2758.51</v>
      </c>
      <c r="I225" s="57">
        <v>17701.57</v>
      </c>
      <c r="J225" s="57">
        <v>3188.91</v>
      </c>
      <c r="K225" s="57">
        <v>1702.01</v>
      </c>
      <c r="L225" s="57">
        <v>3379.94</v>
      </c>
      <c r="M225" s="57">
        <v>1776.95</v>
      </c>
      <c r="N225" s="57">
        <v>5505.82</v>
      </c>
      <c r="O225" s="57">
        <v>10018.9</v>
      </c>
      <c r="P225" s="57">
        <v>7019.26</v>
      </c>
      <c r="Q225" s="57">
        <v>4975.8999999999996</v>
      </c>
      <c r="R225" s="57">
        <v>3982.21</v>
      </c>
      <c r="S225" s="57">
        <v>5282.45</v>
      </c>
      <c r="T225" s="57">
        <v>7001.6</v>
      </c>
      <c r="U225" s="57">
        <v>6184.99</v>
      </c>
      <c r="V225" s="57">
        <v>5589.55</v>
      </c>
      <c r="W225" s="57">
        <v>13706.51</v>
      </c>
      <c r="X225" s="57">
        <v>11064.85</v>
      </c>
      <c r="Y225" s="57">
        <v>3905.6</v>
      </c>
      <c r="Z225" s="57">
        <v>3563.78</v>
      </c>
      <c r="AA225" s="57">
        <v>3470.04</v>
      </c>
      <c r="AB225" s="57">
        <v>11167.67</v>
      </c>
      <c r="AC225" s="57">
        <v>1022.26</v>
      </c>
      <c r="AD225" s="57">
        <v>3887.73</v>
      </c>
      <c r="AE225" s="57">
        <v>27887.14</v>
      </c>
      <c r="AF225" s="57">
        <v>7699.46</v>
      </c>
      <c r="AG225" s="57">
        <v>55159.199999999997</v>
      </c>
      <c r="AH225" s="57">
        <v>25412.89</v>
      </c>
      <c r="AI225" s="57">
        <v>7673.36</v>
      </c>
      <c r="AJ225" s="57">
        <v>2400.23</v>
      </c>
      <c r="AK225" s="57">
        <v>1849.87</v>
      </c>
      <c r="AL225" s="57">
        <v>9967.5499999999993</v>
      </c>
      <c r="AM225" s="57">
        <v>1631.35</v>
      </c>
      <c r="AN225" s="57">
        <v>10982.13</v>
      </c>
      <c r="AO225" s="57">
        <v>4829.58</v>
      </c>
      <c r="AP225" s="57">
        <v>4640.7299999999996</v>
      </c>
      <c r="AQ225" s="57">
        <v>9351.57</v>
      </c>
      <c r="AR225" s="57">
        <v>22790.18</v>
      </c>
      <c r="AS225" s="57">
        <v>40803.32</v>
      </c>
      <c r="AT225" s="57">
        <v>13696.84</v>
      </c>
      <c r="AU225" s="57">
        <v>8623.68</v>
      </c>
      <c r="AV225" s="57">
        <v>25292.1</v>
      </c>
      <c r="AW225" s="57">
        <v>117862.78</v>
      </c>
      <c r="AX225" s="57">
        <v>19085.310000000001</v>
      </c>
      <c r="AY225" s="57">
        <v>7578.65</v>
      </c>
      <c r="AZ225" s="57">
        <v>5522.7</v>
      </c>
      <c r="BA225" s="57">
        <v>8312.98</v>
      </c>
      <c r="BB225" s="57">
        <v>7978.15</v>
      </c>
      <c r="BC225" s="57">
        <v>4109.32</v>
      </c>
      <c r="BD225" s="57">
        <v>3601.09</v>
      </c>
      <c r="BE225" s="57">
        <v>24017.95</v>
      </c>
      <c r="BF225" s="57">
        <v>20429.759999999998</v>
      </c>
      <c r="BG225" s="57">
        <v>7201.11</v>
      </c>
      <c r="BH225" s="57">
        <v>12382.34</v>
      </c>
      <c r="BI225" s="57">
        <v>4912.51</v>
      </c>
      <c r="BJ225" s="57">
        <v>5174.04</v>
      </c>
      <c r="BK225" s="57">
        <v>2990.8</v>
      </c>
      <c r="BL225" s="57">
        <v>4308.88</v>
      </c>
      <c r="BM225" s="57">
        <v>652.85</v>
      </c>
      <c r="BN225" s="57">
        <v>2604.61</v>
      </c>
      <c r="BO225" s="56">
        <v>0</v>
      </c>
      <c r="BP225" s="59">
        <v>0</v>
      </c>
      <c r="BQ225" s="56" t="s">
        <v>7</v>
      </c>
      <c r="BR225" s="57">
        <v>680329.65</v>
      </c>
      <c r="BS225" s="56" t="s">
        <v>7</v>
      </c>
      <c r="BT225" s="57">
        <v>19403.830000000002</v>
      </c>
      <c r="BU225" s="56" t="s">
        <v>7</v>
      </c>
      <c r="BV225" s="57">
        <v>956.45</v>
      </c>
      <c r="BW225" s="56" t="s">
        <v>7</v>
      </c>
      <c r="BX225" s="57">
        <v>1862.33</v>
      </c>
      <c r="BY225" s="56" t="s">
        <v>7</v>
      </c>
      <c r="BZ225" s="57">
        <v>22222.62</v>
      </c>
      <c r="CA225" s="56" t="s">
        <v>7</v>
      </c>
      <c r="CB225" s="57">
        <v>26217.4</v>
      </c>
      <c r="CC225" s="56" t="s">
        <v>7</v>
      </c>
      <c r="CD225" s="56">
        <v>0</v>
      </c>
      <c r="CE225" s="56" t="s">
        <v>7</v>
      </c>
      <c r="CF225" s="57">
        <v>430.55</v>
      </c>
      <c r="CG225" s="56" t="s">
        <v>7</v>
      </c>
      <c r="CH225" s="57">
        <v>430.55</v>
      </c>
      <c r="CI225" s="56" t="s">
        <v>7</v>
      </c>
      <c r="CJ225" s="57">
        <v>26647.95</v>
      </c>
      <c r="CK225" s="56" t="s">
        <v>7</v>
      </c>
      <c r="CL225" s="56">
        <v>0</v>
      </c>
      <c r="CM225" s="56" t="s">
        <v>7</v>
      </c>
      <c r="CN225" s="56">
        <v>0</v>
      </c>
      <c r="CO225" s="56" t="s">
        <v>7</v>
      </c>
      <c r="CP225" s="56">
        <v>0</v>
      </c>
      <c r="CQ225" s="56" t="s">
        <v>7</v>
      </c>
      <c r="CR225" s="58">
        <v>63151.49</v>
      </c>
      <c r="CS225" s="56" t="s">
        <v>7</v>
      </c>
      <c r="CT225" s="57">
        <v>63151.49</v>
      </c>
      <c r="CU225" s="56" t="s">
        <v>7</v>
      </c>
      <c r="CV225" s="57">
        <v>112022.05</v>
      </c>
      <c r="CW225" s="56" t="s">
        <v>7</v>
      </c>
      <c r="CX225" s="57">
        <v>792351.7</v>
      </c>
      <c r="CY225" s="56" t="s">
        <v>7</v>
      </c>
    </row>
    <row r="226" spans="1:103" ht="14.25" x14ac:dyDescent="0.45">
      <c r="A226" s="55" t="s">
        <v>180</v>
      </c>
      <c r="B226" s="55" t="s">
        <v>229</v>
      </c>
      <c r="C226" s="54" t="str">
        <f>'Correspondance tables'!K50</f>
        <v>ISIC 72</v>
      </c>
      <c r="D226" s="54" t="str">
        <f>VLOOKUP(C226, 'Correspondance tables'!$O$3:$P$73, 2, FALSE)</f>
        <v>ISIC 69T82</v>
      </c>
      <c r="E226" s="60">
        <v>973.33</v>
      </c>
      <c r="F226" s="60">
        <v>120.14</v>
      </c>
      <c r="G226" s="60">
        <v>29.5</v>
      </c>
      <c r="H226" s="60">
        <v>1858.31</v>
      </c>
      <c r="I226" s="60">
        <v>3788.43</v>
      </c>
      <c r="J226" s="60">
        <v>1032.94</v>
      </c>
      <c r="K226" s="60">
        <v>636.30999999999995</v>
      </c>
      <c r="L226" s="60">
        <v>863.08</v>
      </c>
      <c r="M226" s="60">
        <v>290.45</v>
      </c>
      <c r="N226" s="60">
        <v>2473.3200000000002</v>
      </c>
      <c r="O226" s="60">
        <v>4235.24</v>
      </c>
      <c r="P226" s="60">
        <v>2109.42</v>
      </c>
      <c r="Q226" s="60">
        <v>2259.3000000000002</v>
      </c>
      <c r="R226" s="60">
        <v>2012.78</v>
      </c>
      <c r="S226" s="60">
        <v>1705.78</v>
      </c>
      <c r="T226" s="60">
        <v>3501.19</v>
      </c>
      <c r="U226" s="60">
        <v>2436.84</v>
      </c>
      <c r="V226" s="60">
        <v>3184.98</v>
      </c>
      <c r="W226" s="60">
        <v>6016.39</v>
      </c>
      <c r="X226" s="60">
        <v>6367.08</v>
      </c>
      <c r="Y226" s="60">
        <v>3862.29</v>
      </c>
      <c r="Z226" s="60">
        <v>835.83</v>
      </c>
      <c r="AA226" s="60">
        <v>1728.27</v>
      </c>
      <c r="AB226" s="60">
        <v>6684.61</v>
      </c>
      <c r="AC226" s="60">
        <v>1052.5</v>
      </c>
      <c r="AD226" s="60">
        <v>5198.68</v>
      </c>
      <c r="AE226" s="60">
        <v>42611.25</v>
      </c>
      <c r="AF226" s="60">
        <v>1192.02</v>
      </c>
      <c r="AG226" s="60">
        <v>6443.23</v>
      </c>
      <c r="AH226" s="60">
        <v>3292.05</v>
      </c>
      <c r="AI226" s="60">
        <v>3579.45</v>
      </c>
      <c r="AJ226" s="60">
        <v>939.59</v>
      </c>
      <c r="AK226" s="60">
        <v>715.6</v>
      </c>
      <c r="AL226" s="60">
        <v>3786.71</v>
      </c>
      <c r="AM226" s="60">
        <v>288.27999999999997</v>
      </c>
      <c r="AN226" s="60">
        <v>1699.3</v>
      </c>
      <c r="AO226" s="60">
        <v>896.86</v>
      </c>
      <c r="AP226" s="60">
        <v>795.93</v>
      </c>
      <c r="AQ226" s="60">
        <v>2208.29</v>
      </c>
      <c r="AR226" s="60">
        <v>4474.88</v>
      </c>
      <c r="AS226" s="60">
        <v>3785.99</v>
      </c>
      <c r="AT226" s="60">
        <v>1885.18</v>
      </c>
      <c r="AU226" s="60">
        <v>1091.99</v>
      </c>
      <c r="AV226" s="60">
        <v>7371.05</v>
      </c>
      <c r="AW226" s="60">
        <v>7695.99</v>
      </c>
      <c r="AX226" s="60">
        <v>46087.32</v>
      </c>
      <c r="AY226" s="60">
        <v>2817.55</v>
      </c>
      <c r="AZ226" s="60">
        <v>1486.53</v>
      </c>
      <c r="BA226" s="60">
        <v>2181.6</v>
      </c>
      <c r="BB226" s="60">
        <v>1767.38</v>
      </c>
      <c r="BC226" s="60">
        <v>565.05999999999995</v>
      </c>
      <c r="BD226" s="60">
        <v>339.67</v>
      </c>
      <c r="BE226" s="60">
        <v>5701.68</v>
      </c>
      <c r="BF226" s="60">
        <v>8662.77</v>
      </c>
      <c r="BG226" s="60">
        <v>1942.86</v>
      </c>
      <c r="BH226" s="60">
        <v>3775.24</v>
      </c>
      <c r="BI226" s="60">
        <v>687.16</v>
      </c>
      <c r="BJ226" s="60">
        <v>1295.8599999999999</v>
      </c>
      <c r="BK226" s="60">
        <v>815.19</v>
      </c>
      <c r="BL226" s="60">
        <v>529.5</v>
      </c>
      <c r="BM226" s="60">
        <v>126.2</v>
      </c>
      <c r="BN226" s="60">
        <v>683.87</v>
      </c>
      <c r="BO226" s="51">
        <v>0</v>
      </c>
      <c r="BP226" s="53">
        <v>0</v>
      </c>
      <c r="BQ226" s="51" t="s">
        <v>7</v>
      </c>
      <c r="BR226" s="60">
        <v>239476.08</v>
      </c>
      <c r="BS226" s="51" t="s">
        <v>7</v>
      </c>
      <c r="BT226" s="60">
        <v>7105.64</v>
      </c>
      <c r="BU226" s="51" t="s">
        <v>7</v>
      </c>
      <c r="BV226" s="60">
        <v>15.71</v>
      </c>
      <c r="BW226" s="51" t="s">
        <v>7</v>
      </c>
      <c r="BX226" s="60">
        <v>1359.23</v>
      </c>
      <c r="BY226" s="51" t="s">
        <v>7</v>
      </c>
      <c r="BZ226" s="60">
        <v>8480.57</v>
      </c>
      <c r="CA226" s="51" t="s">
        <v>7</v>
      </c>
      <c r="CB226" s="60">
        <v>70452.25</v>
      </c>
      <c r="CC226" s="51" t="s">
        <v>7</v>
      </c>
      <c r="CD226" s="60">
        <v>0.02</v>
      </c>
      <c r="CE226" s="51" t="s">
        <v>7</v>
      </c>
      <c r="CF226" s="60">
        <v>805.98</v>
      </c>
      <c r="CG226" s="51" t="s">
        <v>7</v>
      </c>
      <c r="CH226" s="51">
        <v>806</v>
      </c>
      <c r="CI226" s="51" t="s">
        <v>7</v>
      </c>
      <c r="CJ226" s="60">
        <v>71258.259999999995</v>
      </c>
      <c r="CK226" s="51" t="s">
        <v>7</v>
      </c>
      <c r="CL226" s="51">
        <v>0</v>
      </c>
      <c r="CM226" s="51" t="s">
        <v>7</v>
      </c>
      <c r="CN226" s="51">
        <v>0</v>
      </c>
      <c r="CO226" s="51" t="s">
        <v>7</v>
      </c>
      <c r="CP226" s="51">
        <v>0</v>
      </c>
      <c r="CQ226" s="51" t="s">
        <v>7</v>
      </c>
      <c r="CR226" s="61">
        <v>36625.629999999997</v>
      </c>
      <c r="CS226" s="51" t="s">
        <v>7</v>
      </c>
      <c r="CT226" s="60">
        <v>36625.629999999997</v>
      </c>
      <c r="CU226" s="51" t="s">
        <v>7</v>
      </c>
      <c r="CV226" s="60">
        <v>116364.46</v>
      </c>
      <c r="CW226" s="51" t="s">
        <v>7</v>
      </c>
      <c r="CX226" s="60">
        <v>355840.54</v>
      </c>
      <c r="CY226" s="51" t="s">
        <v>7</v>
      </c>
    </row>
    <row r="227" spans="1:103" ht="14.25" x14ac:dyDescent="0.45">
      <c r="A227" s="55" t="s">
        <v>180</v>
      </c>
      <c r="B227" s="55" t="s">
        <v>228</v>
      </c>
      <c r="C227" s="54" t="str">
        <f>'Correspondance tables'!K51</f>
        <v>ISIC 73</v>
      </c>
      <c r="D227" s="54" t="str">
        <f>VLOOKUP(C227, 'Correspondance tables'!$O$3:$P$73, 2, FALSE)</f>
        <v>ISIC 69T82</v>
      </c>
      <c r="E227" s="57">
        <v>45.98</v>
      </c>
      <c r="F227" s="57">
        <v>0.2</v>
      </c>
      <c r="G227" s="57">
        <v>0.22</v>
      </c>
      <c r="H227" s="57">
        <v>22.7</v>
      </c>
      <c r="I227" s="57">
        <v>174.65</v>
      </c>
      <c r="J227" s="57">
        <v>129.69999999999999</v>
      </c>
      <c r="K227" s="57">
        <v>2.99</v>
      </c>
      <c r="L227" s="57">
        <v>22.14</v>
      </c>
      <c r="M227" s="57">
        <v>10.69</v>
      </c>
      <c r="N227" s="57">
        <v>48.14</v>
      </c>
      <c r="O227" s="57">
        <v>119.41</v>
      </c>
      <c r="P227" s="57">
        <v>1435.27</v>
      </c>
      <c r="Q227" s="57">
        <v>68.709999999999994</v>
      </c>
      <c r="R227" s="57">
        <v>28.29</v>
      </c>
      <c r="S227" s="57">
        <v>18.04</v>
      </c>
      <c r="T227" s="57">
        <v>110.62</v>
      </c>
      <c r="U227" s="57">
        <v>840.52</v>
      </c>
      <c r="V227" s="57">
        <v>127.43</v>
      </c>
      <c r="W227" s="57">
        <v>644.11</v>
      </c>
      <c r="X227" s="57">
        <v>1782.17</v>
      </c>
      <c r="Y227" s="57">
        <v>105.82</v>
      </c>
      <c r="Z227" s="57">
        <v>56.05</v>
      </c>
      <c r="AA227" s="57">
        <v>37.28</v>
      </c>
      <c r="AB227" s="57">
        <v>100.67</v>
      </c>
      <c r="AC227" s="57">
        <v>7.27</v>
      </c>
      <c r="AD227" s="57">
        <v>28.46</v>
      </c>
      <c r="AE227" s="57">
        <v>330.1</v>
      </c>
      <c r="AF227" s="57">
        <v>11.81</v>
      </c>
      <c r="AG227" s="57">
        <v>483.7</v>
      </c>
      <c r="AH227" s="57">
        <v>71.16</v>
      </c>
      <c r="AI227" s="57">
        <v>28.81</v>
      </c>
      <c r="AJ227" s="57">
        <v>0.63</v>
      </c>
      <c r="AK227" s="57">
        <v>2.0299999999999998</v>
      </c>
      <c r="AL227" s="57">
        <v>11.09</v>
      </c>
      <c r="AM227" s="57">
        <v>-0.66</v>
      </c>
      <c r="AN227" s="57">
        <v>4.4800000000000004</v>
      </c>
      <c r="AO227" s="57">
        <v>152.93</v>
      </c>
      <c r="AP227" s="57">
        <v>27.38</v>
      </c>
      <c r="AQ227" s="57">
        <v>17.989999999999998</v>
      </c>
      <c r="AR227" s="57">
        <v>310.83</v>
      </c>
      <c r="AS227" s="57">
        <v>79.209999999999994</v>
      </c>
      <c r="AT227" s="57">
        <v>22.91</v>
      </c>
      <c r="AU227" s="56">
        <v>5</v>
      </c>
      <c r="AV227" s="57">
        <v>83.46</v>
      </c>
      <c r="AW227" s="57">
        <v>369.35</v>
      </c>
      <c r="AX227" s="57">
        <v>102.7</v>
      </c>
      <c r="AY227" s="57">
        <v>15431.94</v>
      </c>
      <c r="AZ227" s="57">
        <v>124.65</v>
      </c>
      <c r="BA227" s="57">
        <v>27.23</v>
      </c>
      <c r="BB227" s="57">
        <v>19.809999999999999</v>
      </c>
      <c r="BC227" s="57">
        <v>6.33</v>
      </c>
      <c r="BD227" s="57">
        <v>0.18</v>
      </c>
      <c r="BE227" s="57">
        <v>32.53</v>
      </c>
      <c r="BF227" s="57">
        <v>369.61</v>
      </c>
      <c r="BG227" s="57">
        <v>231.78</v>
      </c>
      <c r="BH227" s="57">
        <v>242.38</v>
      </c>
      <c r="BI227" s="57">
        <v>37.72</v>
      </c>
      <c r="BJ227" s="57">
        <v>21.44</v>
      </c>
      <c r="BK227" s="57">
        <v>22.46</v>
      </c>
      <c r="BL227" s="57">
        <v>63.51</v>
      </c>
      <c r="BM227" s="57">
        <v>0.55000000000000004</v>
      </c>
      <c r="BN227" s="57">
        <v>4.7</v>
      </c>
      <c r="BO227" s="56">
        <v>0</v>
      </c>
      <c r="BP227" s="59">
        <v>0</v>
      </c>
      <c r="BQ227" s="56" t="s">
        <v>7</v>
      </c>
      <c r="BR227" s="57">
        <v>24719.21</v>
      </c>
      <c r="BS227" s="56" t="s">
        <v>7</v>
      </c>
      <c r="BT227" s="57">
        <v>54.52</v>
      </c>
      <c r="BU227" s="56" t="s">
        <v>7</v>
      </c>
      <c r="BV227" s="57">
        <v>3305.58</v>
      </c>
      <c r="BW227" s="56" t="s">
        <v>7</v>
      </c>
      <c r="BX227" s="57">
        <v>39532.94</v>
      </c>
      <c r="BY227" s="56" t="s">
        <v>7</v>
      </c>
      <c r="BZ227" s="57">
        <v>42893.03</v>
      </c>
      <c r="CA227" s="56" t="s">
        <v>7</v>
      </c>
      <c r="CB227" s="57">
        <v>256439.96</v>
      </c>
      <c r="CC227" s="56" t="s">
        <v>7</v>
      </c>
      <c r="CD227" s="56">
        <v>0</v>
      </c>
      <c r="CE227" s="56" t="s">
        <v>7</v>
      </c>
      <c r="CF227" s="57">
        <v>-147.22</v>
      </c>
      <c r="CG227" s="56" t="s">
        <v>7</v>
      </c>
      <c r="CH227" s="57">
        <v>-147.22</v>
      </c>
      <c r="CI227" s="56" t="s">
        <v>7</v>
      </c>
      <c r="CJ227" s="57">
        <v>256292.74</v>
      </c>
      <c r="CK227" s="56" t="s">
        <v>7</v>
      </c>
      <c r="CL227" s="56">
        <v>0</v>
      </c>
      <c r="CM227" s="56" t="s">
        <v>7</v>
      </c>
      <c r="CN227" s="56">
        <v>0</v>
      </c>
      <c r="CO227" s="56" t="s">
        <v>7</v>
      </c>
      <c r="CP227" s="56">
        <v>0</v>
      </c>
      <c r="CQ227" s="56" t="s">
        <v>7</v>
      </c>
      <c r="CR227" s="58">
        <v>35743.25</v>
      </c>
      <c r="CS227" s="56" t="s">
        <v>7</v>
      </c>
      <c r="CT227" s="57">
        <v>35743.25</v>
      </c>
      <c r="CU227" s="56" t="s">
        <v>7</v>
      </c>
      <c r="CV227" s="57">
        <v>334929.02</v>
      </c>
      <c r="CW227" s="56" t="s">
        <v>7</v>
      </c>
      <c r="CX227" s="57">
        <v>359648.23</v>
      </c>
      <c r="CY227" s="56" t="s">
        <v>7</v>
      </c>
    </row>
    <row r="228" spans="1:103" ht="14.25" x14ac:dyDescent="0.45">
      <c r="A228" s="55" t="s">
        <v>180</v>
      </c>
      <c r="B228" s="55" t="s">
        <v>227</v>
      </c>
      <c r="C228" s="54" t="str">
        <f>'Correspondance tables'!K52</f>
        <v>ISIC 74-75</v>
      </c>
      <c r="D228" s="54" t="str">
        <f>VLOOKUP(C228, 'Correspondance tables'!$O$3:$P$73, 2, FALSE)</f>
        <v>ISIC 69T82</v>
      </c>
      <c r="E228" s="60">
        <v>409.18</v>
      </c>
      <c r="F228" s="60">
        <v>54.23</v>
      </c>
      <c r="G228" s="60">
        <v>16.78</v>
      </c>
      <c r="H228" s="60">
        <v>319.33999999999997</v>
      </c>
      <c r="I228" s="60">
        <v>16480.919999999998</v>
      </c>
      <c r="J228" s="60">
        <v>1711.18</v>
      </c>
      <c r="K228" s="60">
        <v>308.64</v>
      </c>
      <c r="L228" s="60">
        <v>801.55</v>
      </c>
      <c r="M228" s="60">
        <v>531.91999999999996</v>
      </c>
      <c r="N228" s="60">
        <v>1089.8699999999999</v>
      </c>
      <c r="O228" s="60">
        <v>4801.8</v>
      </c>
      <c r="P228" s="60">
        <v>4118.97</v>
      </c>
      <c r="Q228" s="60">
        <v>1202.58</v>
      </c>
      <c r="R228" s="60">
        <v>739.29</v>
      </c>
      <c r="S228" s="60">
        <v>416.96</v>
      </c>
      <c r="T228" s="60">
        <v>1228.33</v>
      </c>
      <c r="U228" s="60">
        <v>1381.07</v>
      </c>
      <c r="V228" s="60">
        <v>1273.99</v>
      </c>
      <c r="W228" s="60">
        <v>1865.51</v>
      </c>
      <c r="X228" s="60">
        <v>4428.57</v>
      </c>
      <c r="Y228" s="60">
        <v>517.12</v>
      </c>
      <c r="Z228" s="60">
        <v>1981.37</v>
      </c>
      <c r="AA228" s="60">
        <v>491.96</v>
      </c>
      <c r="AB228" s="60">
        <v>1580.57</v>
      </c>
      <c r="AC228" s="60">
        <v>140.80000000000001</v>
      </c>
      <c r="AD228" s="60">
        <v>632.38</v>
      </c>
      <c r="AE228" s="60">
        <v>3167.48</v>
      </c>
      <c r="AF228" s="60">
        <v>6618.85</v>
      </c>
      <c r="AG228" s="60">
        <v>20302.13</v>
      </c>
      <c r="AH228" s="60">
        <v>16822.12</v>
      </c>
      <c r="AI228" s="60">
        <v>1420.71</v>
      </c>
      <c r="AJ228" s="60">
        <v>212.36</v>
      </c>
      <c r="AK228" s="60">
        <v>640.58000000000004</v>
      </c>
      <c r="AL228" s="60">
        <v>1284.94</v>
      </c>
      <c r="AM228" s="51">
        <v>476</v>
      </c>
      <c r="AN228" s="60">
        <v>3343.57</v>
      </c>
      <c r="AO228" s="60">
        <v>3581.21</v>
      </c>
      <c r="AP228" s="60">
        <v>4782.9399999999996</v>
      </c>
      <c r="AQ228" s="60">
        <v>4752.95</v>
      </c>
      <c r="AR228" s="60">
        <v>5344.27</v>
      </c>
      <c r="AS228" s="60">
        <v>7691.57</v>
      </c>
      <c r="AT228" s="60">
        <v>3854.67</v>
      </c>
      <c r="AU228" s="60">
        <v>1173.1300000000001</v>
      </c>
      <c r="AV228" s="60">
        <v>3372.91</v>
      </c>
      <c r="AW228" s="60">
        <v>5039.25</v>
      </c>
      <c r="AX228" s="60">
        <v>1145.45</v>
      </c>
      <c r="AY228" s="60">
        <v>821.85</v>
      </c>
      <c r="AZ228" s="60">
        <v>14427.69</v>
      </c>
      <c r="BA228" s="60">
        <v>1307.1600000000001</v>
      </c>
      <c r="BB228" s="60">
        <v>1583.24</v>
      </c>
      <c r="BC228" s="60">
        <v>1287.44</v>
      </c>
      <c r="BD228" s="60">
        <v>2935.52</v>
      </c>
      <c r="BE228" s="60">
        <v>2502.65</v>
      </c>
      <c r="BF228" s="60">
        <v>3975.2</v>
      </c>
      <c r="BG228" s="60">
        <v>1663.1</v>
      </c>
      <c r="BH228" s="60">
        <v>1494.23</v>
      </c>
      <c r="BI228" s="60">
        <v>677.11</v>
      </c>
      <c r="BJ228" s="60">
        <v>2846.6</v>
      </c>
      <c r="BK228" s="60">
        <v>1474.37</v>
      </c>
      <c r="BL228" s="60">
        <v>1374.85</v>
      </c>
      <c r="BM228" s="60">
        <v>109.09</v>
      </c>
      <c r="BN228" s="60">
        <v>669.51</v>
      </c>
      <c r="BO228" s="51">
        <v>0</v>
      </c>
      <c r="BP228" s="53">
        <v>0</v>
      </c>
      <c r="BQ228" s="51" t="s">
        <v>7</v>
      </c>
      <c r="BR228" s="60">
        <v>182701.56</v>
      </c>
      <c r="BS228" s="51" t="s">
        <v>7</v>
      </c>
      <c r="BT228" s="60">
        <v>299.47000000000003</v>
      </c>
      <c r="BU228" s="51" t="s">
        <v>7</v>
      </c>
      <c r="BV228" s="60">
        <v>12.14</v>
      </c>
      <c r="BW228" s="51" t="s">
        <v>7</v>
      </c>
      <c r="BX228" s="60">
        <v>13.96</v>
      </c>
      <c r="BY228" s="51" t="s">
        <v>7</v>
      </c>
      <c r="BZ228" s="60">
        <v>325.57</v>
      </c>
      <c r="CA228" s="51" t="s">
        <v>7</v>
      </c>
      <c r="CB228" s="60">
        <v>112.96</v>
      </c>
      <c r="CC228" s="51" t="s">
        <v>7</v>
      </c>
      <c r="CD228" s="51">
        <v>0</v>
      </c>
      <c r="CE228" s="51" t="s">
        <v>7</v>
      </c>
      <c r="CF228" s="60">
        <v>585.97</v>
      </c>
      <c r="CG228" s="51" t="s">
        <v>7</v>
      </c>
      <c r="CH228" s="60">
        <v>585.97</v>
      </c>
      <c r="CI228" s="51" t="s">
        <v>7</v>
      </c>
      <c r="CJ228" s="60">
        <v>698.93</v>
      </c>
      <c r="CK228" s="51" t="s">
        <v>7</v>
      </c>
      <c r="CL228" s="51">
        <v>0</v>
      </c>
      <c r="CM228" s="51" t="s">
        <v>7</v>
      </c>
      <c r="CN228" s="51">
        <v>0</v>
      </c>
      <c r="CO228" s="51" t="s">
        <v>7</v>
      </c>
      <c r="CP228" s="51">
        <v>0</v>
      </c>
      <c r="CQ228" s="51" t="s">
        <v>7</v>
      </c>
      <c r="CR228" s="61">
        <v>14243.38</v>
      </c>
      <c r="CS228" s="51" t="s">
        <v>7</v>
      </c>
      <c r="CT228" s="60">
        <v>14243.38</v>
      </c>
      <c r="CU228" s="51" t="s">
        <v>7</v>
      </c>
      <c r="CV228" s="60">
        <v>15267.88</v>
      </c>
      <c r="CW228" s="51" t="s">
        <v>7</v>
      </c>
      <c r="CX228" s="60">
        <v>197969.44</v>
      </c>
      <c r="CY228" s="51" t="s">
        <v>7</v>
      </c>
    </row>
    <row r="229" spans="1:103" ht="14.25" x14ac:dyDescent="0.45">
      <c r="A229" s="55" t="s">
        <v>180</v>
      </c>
      <c r="B229" s="55" t="s">
        <v>226</v>
      </c>
      <c r="C229" s="54" t="str">
        <f>'Correspondance tables'!K53</f>
        <v>ISIC 77</v>
      </c>
      <c r="D229" s="54" t="str">
        <f>VLOOKUP(C229, 'Correspondance tables'!$O$3:$P$73, 2, FALSE)</f>
        <v>ISIC 69T82</v>
      </c>
      <c r="E229" s="57">
        <v>4594.66</v>
      </c>
      <c r="F229" s="57">
        <v>82.07</v>
      </c>
      <c r="G229" s="57">
        <v>35.28</v>
      </c>
      <c r="H229" s="57">
        <v>384.63</v>
      </c>
      <c r="I229" s="57">
        <v>3374.39</v>
      </c>
      <c r="J229" s="57">
        <v>1392.56</v>
      </c>
      <c r="K229" s="57">
        <v>183.8</v>
      </c>
      <c r="L229" s="57">
        <v>449.84</v>
      </c>
      <c r="M229" s="57">
        <v>316.76</v>
      </c>
      <c r="N229" s="57">
        <v>330.48</v>
      </c>
      <c r="O229" s="57">
        <v>1172.18</v>
      </c>
      <c r="P229" s="57">
        <v>589.54999999999995</v>
      </c>
      <c r="Q229" s="57">
        <v>839.74</v>
      </c>
      <c r="R229" s="57">
        <v>436.56</v>
      </c>
      <c r="S229" s="57">
        <v>655.65</v>
      </c>
      <c r="T229" s="57">
        <v>932.99</v>
      </c>
      <c r="U229" s="57">
        <v>1107.3599999999999</v>
      </c>
      <c r="V229" s="57">
        <v>1129.06</v>
      </c>
      <c r="W229" s="57">
        <v>1930.69</v>
      </c>
      <c r="X229" s="57">
        <v>2107.42</v>
      </c>
      <c r="Y229" s="57">
        <v>642.84</v>
      </c>
      <c r="Z229" s="57">
        <v>1384.15</v>
      </c>
      <c r="AA229" s="57">
        <v>368.34</v>
      </c>
      <c r="AB229" s="57">
        <v>1815.95</v>
      </c>
      <c r="AC229" s="57">
        <v>226.67</v>
      </c>
      <c r="AD229" s="57">
        <v>996.65</v>
      </c>
      <c r="AE229" s="57">
        <v>4325.42</v>
      </c>
      <c r="AF229" s="57">
        <v>1308.51</v>
      </c>
      <c r="AG229" s="57">
        <v>8985.9599999999991</v>
      </c>
      <c r="AH229" s="57">
        <v>4026.06</v>
      </c>
      <c r="AI229" s="57">
        <v>1255.83</v>
      </c>
      <c r="AJ229" s="57">
        <v>507.01</v>
      </c>
      <c r="AK229" s="57">
        <v>439.44</v>
      </c>
      <c r="AL229" s="57">
        <v>1186.58</v>
      </c>
      <c r="AM229" s="57">
        <v>200.98</v>
      </c>
      <c r="AN229" s="56">
        <v>1665</v>
      </c>
      <c r="AO229" s="57">
        <v>2759.82</v>
      </c>
      <c r="AP229" s="57">
        <v>1793.31</v>
      </c>
      <c r="AQ229" s="57">
        <v>1519.17</v>
      </c>
      <c r="AR229" s="57">
        <v>4937.51</v>
      </c>
      <c r="AS229" s="57">
        <v>4817.2299999999996</v>
      </c>
      <c r="AT229" s="57">
        <v>2925.91</v>
      </c>
      <c r="AU229" s="57">
        <v>2099.12</v>
      </c>
      <c r="AV229" s="57">
        <v>2325.0700000000002</v>
      </c>
      <c r="AW229" s="57">
        <v>6835.03</v>
      </c>
      <c r="AX229" s="57">
        <v>2655.87</v>
      </c>
      <c r="AY229" s="57">
        <v>2202.8200000000002</v>
      </c>
      <c r="AZ229" s="57">
        <v>4300.3900000000003</v>
      </c>
      <c r="BA229" s="57">
        <v>12712.56</v>
      </c>
      <c r="BB229" s="57">
        <v>1085.81</v>
      </c>
      <c r="BC229" s="57">
        <v>501.99</v>
      </c>
      <c r="BD229" s="57">
        <v>546.92999999999995</v>
      </c>
      <c r="BE229" s="57">
        <v>3807.49</v>
      </c>
      <c r="BF229" s="57">
        <v>4819.05</v>
      </c>
      <c r="BG229" s="57">
        <v>2357.77</v>
      </c>
      <c r="BH229" s="57">
        <v>2353.34</v>
      </c>
      <c r="BI229" s="57">
        <v>1143.78</v>
      </c>
      <c r="BJ229" s="57">
        <v>1834.48</v>
      </c>
      <c r="BK229" s="57">
        <v>979.87</v>
      </c>
      <c r="BL229" s="57">
        <v>1180.58</v>
      </c>
      <c r="BM229" s="57">
        <v>84.78</v>
      </c>
      <c r="BN229" s="57">
        <v>408.22</v>
      </c>
      <c r="BO229" s="56">
        <v>0</v>
      </c>
      <c r="BP229" s="59">
        <v>0</v>
      </c>
      <c r="BQ229" s="56" t="s">
        <v>7</v>
      </c>
      <c r="BR229" s="57">
        <v>124368.99</v>
      </c>
      <c r="BS229" s="56" t="s">
        <v>7</v>
      </c>
      <c r="BT229" s="57">
        <v>20561.919999999998</v>
      </c>
      <c r="BU229" s="56" t="s">
        <v>7</v>
      </c>
      <c r="BV229" s="57">
        <v>1254.3399999999999</v>
      </c>
      <c r="BW229" s="56" t="s">
        <v>7</v>
      </c>
      <c r="BX229" s="57">
        <v>1123.27</v>
      </c>
      <c r="BY229" s="56" t="s">
        <v>7</v>
      </c>
      <c r="BZ229" s="57">
        <v>22939.53</v>
      </c>
      <c r="CA229" s="56" t="s">
        <v>7</v>
      </c>
      <c r="CB229" s="57">
        <v>516.79999999999995</v>
      </c>
      <c r="CC229" s="56" t="s">
        <v>7</v>
      </c>
      <c r="CD229" s="57">
        <v>0.02</v>
      </c>
      <c r="CE229" s="56" t="s">
        <v>7</v>
      </c>
      <c r="CF229" s="57">
        <v>126.56</v>
      </c>
      <c r="CG229" s="56" t="s">
        <v>7</v>
      </c>
      <c r="CH229" s="57">
        <v>126.58</v>
      </c>
      <c r="CI229" s="56" t="s">
        <v>7</v>
      </c>
      <c r="CJ229" s="57">
        <v>643.38</v>
      </c>
      <c r="CK229" s="56" t="s">
        <v>7</v>
      </c>
      <c r="CL229" s="56">
        <v>0</v>
      </c>
      <c r="CM229" s="56" t="s">
        <v>7</v>
      </c>
      <c r="CN229" s="56">
        <v>0</v>
      </c>
      <c r="CO229" s="56" t="s">
        <v>7</v>
      </c>
      <c r="CP229" s="56">
        <v>0</v>
      </c>
      <c r="CQ229" s="56" t="s">
        <v>7</v>
      </c>
      <c r="CR229" s="58">
        <v>9498.2900000000009</v>
      </c>
      <c r="CS229" s="56" t="s">
        <v>7</v>
      </c>
      <c r="CT229" s="57">
        <v>9498.2900000000009</v>
      </c>
      <c r="CU229" s="56" t="s">
        <v>7</v>
      </c>
      <c r="CV229" s="57">
        <v>33081.199999999997</v>
      </c>
      <c r="CW229" s="56" t="s">
        <v>7</v>
      </c>
      <c r="CX229" s="57">
        <v>157450.18</v>
      </c>
      <c r="CY229" s="56" t="s">
        <v>7</v>
      </c>
    </row>
    <row r="230" spans="1:103" ht="14.25" x14ac:dyDescent="0.45">
      <c r="A230" s="55" t="s">
        <v>180</v>
      </c>
      <c r="B230" s="55" t="s">
        <v>225</v>
      </c>
      <c r="C230" s="54" t="str">
        <f>'Correspondance tables'!K54</f>
        <v>ISIC 78</v>
      </c>
      <c r="D230" s="54" t="str">
        <f>VLOOKUP(C230, 'Correspondance tables'!$O$3:$P$73, 2, FALSE)</f>
        <v>ISIC 69T82</v>
      </c>
      <c r="E230" s="60">
        <v>4080.68</v>
      </c>
      <c r="F230" s="60">
        <v>295.52</v>
      </c>
      <c r="G230" s="60">
        <v>99.96</v>
      </c>
      <c r="H230" s="60">
        <v>2349.9</v>
      </c>
      <c r="I230" s="60">
        <v>5092.68</v>
      </c>
      <c r="J230" s="60">
        <v>926.69</v>
      </c>
      <c r="K230" s="60">
        <v>826.62</v>
      </c>
      <c r="L230" s="60">
        <v>1056.42</v>
      </c>
      <c r="M230" s="60">
        <v>1369.22</v>
      </c>
      <c r="N230" s="60">
        <v>1021.8</v>
      </c>
      <c r="O230" s="60">
        <v>3513.8</v>
      </c>
      <c r="P230" s="60">
        <v>8824.8700000000008</v>
      </c>
      <c r="Q230" s="60">
        <v>1920.13</v>
      </c>
      <c r="R230" s="60">
        <v>1790.81</v>
      </c>
      <c r="S230" s="60">
        <v>2214.11</v>
      </c>
      <c r="T230" s="60">
        <v>2713.27</v>
      </c>
      <c r="U230" s="60">
        <v>3209.68</v>
      </c>
      <c r="V230" s="60">
        <v>1710.68</v>
      </c>
      <c r="W230" s="60">
        <v>3314.27</v>
      </c>
      <c r="X230" s="60">
        <v>3515.87</v>
      </c>
      <c r="Y230" s="60">
        <v>1341.06</v>
      </c>
      <c r="Z230" s="60">
        <v>1719.65</v>
      </c>
      <c r="AA230" s="60">
        <v>1160.95</v>
      </c>
      <c r="AB230" s="60">
        <v>4313.0200000000004</v>
      </c>
      <c r="AC230" s="60">
        <v>825.29</v>
      </c>
      <c r="AD230" s="60">
        <v>3448.08</v>
      </c>
      <c r="AE230" s="60">
        <v>25888.62</v>
      </c>
      <c r="AF230" s="60">
        <v>2376.2199999999998</v>
      </c>
      <c r="AG230" s="60">
        <v>17538.37</v>
      </c>
      <c r="AH230" s="60">
        <v>10252.790000000001</v>
      </c>
      <c r="AI230" s="60">
        <v>11340.34</v>
      </c>
      <c r="AJ230" s="60">
        <v>2835.97</v>
      </c>
      <c r="AK230" s="60">
        <v>7306.62</v>
      </c>
      <c r="AL230" s="60">
        <v>6865.63</v>
      </c>
      <c r="AM230" s="60">
        <v>1138.45</v>
      </c>
      <c r="AN230" s="60">
        <v>4653.2299999999996</v>
      </c>
      <c r="AO230" s="60">
        <v>1595.24</v>
      </c>
      <c r="AP230" s="60">
        <v>3445.85</v>
      </c>
      <c r="AQ230" s="60">
        <v>5026.5200000000004</v>
      </c>
      <c r="AR230" s="60">
        <v>11446.37</v>
      </c>
      <c r="AS230" s="60">
        <v>3739.67</v>
      </c>
      <c r="AT230" s="60">
        <v>2474.4699999999998</v>
      </c>
      <c r="AU230" s="60">
        <v>2321.67</v>
      </c>
      <c r="AV230" s="60">
        <v>2891.21</v>
      </c>
      <c r="AW230" s="60">
        <v>7723.21</v>
      </c>
      <c r="AX230" s="60">
        <v>3000.56</v>
      </c>
      <c r="AY230" s="60">
        <v>2669.05</v>
      </c>
      <c r="AZ230" s="60">
        <v>1649.99</v>
      </c>
      <c r="BA230" s="60">
        <v>1381.75</v>
      </c>
      <c r="BB230" s="60">
        <v>26616.2</v>
      </c>
      <c r="BC230" s="60">
        <v>455.65</v>
      </c>
      <c r="BD230" s="60">
        <v>1071.1099999999999</v>
      </c>
      <c r="BE230" s="60">
        <v>6702.98</v>
      </c>
      <c r="BF230" s="60">
        <v>5217.24</v>
      </c>
      <c r="BG230" s="60">
        <v>4157.84</v>
      </c>
      <c r="BH230" s="60">
        <v>5186.22</v>
      </c>
      <c r="BI230" s="60">
        <v>2012.02</v>
      </c>
      <c r="BJ230" s="60">
        <v>2001.36</v>
      </c>
      <c r="BK230" s="60">
        <v>1691.99</v>
      </c>
      <c r="BL230" s="60">
        <v>916.07</v>
      </c>
      <c r="BM230" s="60">
        <v>308.45</v>
      </c>
      <c r="BN230" s="60">
        <v>2338.9499999999998</v>
      </c>
      <c r="BO230" s="51">
        <v>0</v>
      </c>
      <c r="BP230" s="53">
        <v>0</v>
      </c>
      <c r="BQ230" s="51" t="s">
        <v>7</v>
      </c>
      <c r="BR230" s="60">
        <v>260892.9</v>
      </c>
      <c r="BS230" s="51" t="s">
        <v>7</v>
      </c>
      <c r="BT230" s="60">
        <v>34364.83</v>
      </c>
      <c r="BU230" s="51" t="s">
        <v>7</v>
      </c>
      <c r="BV230" s="51">
        <v>0</v>
      </c>
      <c r="BW230" s="51" t="s">
        <v>7</v>
      </c>
      <c r="BX230" s="60">
        <v>935.57</v>
      </c>
      <c r="BY230" s="51" t="s">
        <v>7</v>
      </c>
      <c r="BZ230" s="60">
        <v>35300.400000000001</v>
      </c>
      <c r="CA230" s="51" t="s">
        <v>7</v>
      </c>
      <c r="CB230" s="51">
        <v>-2011</v>
      </c>
      <c r="CC230" s="51" t="s">
        <v>7</v>
      </c>
      <c r="CD230" s="51">
        <v>0</v>
      </c>
      <c r="CE230" s="51" t="s">
        <v>7</v>
      </c>
      <c r="CF230" s="60">
        <v>39.11</v>
      </c>
      <c r="CG230" s="51" t="s">
        <v>7</v>
      </c>
      <c r="CH230" s="60">
        <v>39.11</v>
      </c>
      <c r="CI230" s="51" t="s">
        <v>7</v>
      </c>
      <c r="CJ230" s="60">
        <v>-1971.89</v>
      </c>
      <c r="CK230" s="51" t="s">
        <v>7</v>
      </c>
      <c r="CL230" s="51">
        <v>0</v>
      </c>
      <c r="CM230" s="51" t="s">
        <v>7</v>
      </c>
      <c r="CN230" s="51">
        <v>0</v>
      </c>
      <c r="CO230" s="51" t="s">
        <v>7</v>
      </c>
      <c r="CP230" s="51">
        <v>0</v>
      </c>
      <c r="CQ230" s="51" t="s">
        <v>7</v>
      </c>
      <c r="CR230" s="61">
        <v>64210.2</v>
      </c>
      <c r="CS230" s="51" t="s">
        <v>7</v>
      </c>
      <c r="CT230" s="60">
        <v>64210.2</v>
      </c>
      <c r="CU230" s="51" t="s">
        <v>7</v>
      </c>
      <c r="CV230" s="60">
        <v>97538.71</v>
      </c>
      <c r="CW230" s="51" t="s">
        <v>7</v>
      </c>
      <c r="CX230" s="60">
        <v>358431.61</v>
      </c>
      <c r="CY230" s="51" t="s">
        <v>7</v>
      </c>
    </row>
    <row r="231" spans="1:103" ht="14.25" x14ac:dyDescent="0.45">
      <c r="A231" s="55" t="s">
        <v>180</v>
      </c>
      <c r="B231" s="55" t="s">
        <v>224</v>
      </c>
      <c r="C231" s="54" t="str">
        <f>'Correspondance tables'!K55</f>
        <v>ISIC 79</v>
      </c>
      <c r="D231" s="54" t="str">
        <f>VLOOKUP(C231, 'Correspondance tables'!$O$3:$P$73, 2, FALSE)</f>
        <v>ISIC 69T82</v>
      </c>
      <c r="E231" s="57">
        <v>3411.56</v>
      </c>
      <c r="F231" s="57">
        <v>135.27000000000001</v>
      </c>
      <c r="G231" s="57">
        <v>22.78</v>
      </c>
      <c r="H231" s="57">
        <v>1522.97</v>
      </c>
      <c r="I231" s="57">
        <v>9355.8700000000008</v>
      </c>
      <c r="J231" s="57">
        <v>1104.4100000000001</v>
      </c>
      <c r="K231" s="57">
        <v>808.61</v>
      </c>
      <c r="L231" s="57">
        <v>931.25</v>
      </c>
      <c r="M231" s="57">
        <v>780.73</v>
      </c>
      <c r="N231" s="57">
        <v>231.92</v>
      </c>
      <c r="O231" s="57">
        <v>2647.94</v>
      </c>
      <c r="P231" s="57">
        <v>2196.9299999999998</v>
      </c>
      <c r="Q231" s="57">
        <v>3272.06</v>
      </c>
      <c r="R231" s="57">
        <v>1940.4</v>
      </c>
      <c r="S231" s="57">
        <v>1981.73</v>
      </c>
      <c r="T231" s="57">
        <v>5704.82</v>
      </c>
      <c r="U231" s="57">
        <v>2360.27</v>
      </c>
      <c r="V231" s="57">
        <v>2759.43</v>
      </c>
      <c r="W231" s="57">
        <v>6471.07</v>
      </c>
      <c r="X231" s="57">
        <v>7779.88</v>
      </c>
      <c r="Y231" s="57">
        <v>3864.66</v>
      </c>
      <c r="Z231" s="57">
        <v>1689.44</v>
      </c>
      <c r="AA231" s="57">
        <v>3725.6</v>
      </c>
      <c r="AB231" s="57">
        <v>2695.9</v>
      </c>
      <c r="AC231" s="57">
        <v>666.59</v>
      </c>
      <c r="AD231" s="57">
        <v>1937.61</v>
      </c>
      <c r="AE231" s="57">
        <v>12979.08</v>
      </c>
      <c r="AF231" s="57">
        <v>1415.6</v>
      </c>
      <c r="AG231" s="57">
        <v>9725.76</v>
      </c>
      <c r="AH231" s="57">
        <v>6469.22</v>
      </c>
      <c r="AI231" s="57">
        <v>5937.4</v>
      </c>
      <c r="AJ231" s="57">
        <v>1319.01</v>
      </c>
      <c r="AK231" s="57">
        <v>776.34</v>
      </c>
      <c r="AL231" s="57">
        <v>7844.48</v>
      </c>
      <c r="AM231" s="57">
        <v>1372.17</v>
      </c>
      <c r="AN231" s="57">
        <v>3889.12</v>
      </c>
      <c r="AO231" s="57">
        <v>765.96</v>
      </c>
      <c r="AP231" s="57">
        <v>687.62</v>
      </c>
      <c r="AQ231" s="57">
        <v>2275.5300000000002</v>
      </c>
      <c r="AR231" s="57">
        <v>3680.46</v>
      </c>
      <c r="AS231" s="57">
        <v>3696.04</v>
      </c>
      <c r="AT231" s="57">
        <v>2282.54</v>
      </c>
      <c r="AU231" s="57">
        <v>842.96</v>
      </c>
      <c r="AV231" s="57">
        <v>2305.9699999999998</v>
      </c>
      <c r="AW231" s="57">
        <v>5093.8900000000003</v>
      </c>
      <c r="AX231" s="57">
        <v>3338.85</v>
      </c>
      <c r="AY231" s="57">
        <v>1770.24</v>
      </c>
      <c r="AZ231" s="57">
        <v>1362.56</v>
      </c>
      <c r="BA231" s="57">
        <v>631.28</v>
      </c>
      <c r="BB231" s="57">
        <v>1351.41</v>
      </c>
      <c r="BC231" s="57">
        <v>12502.08</v>
      </c>
      <c r="BD231" s="57">
        <v>410.75</v>
      </c>
      <c r="BE231" s="57">
        <v>4842.16</v>
      </c>
      <c r="BF231" s="57">
        <v>4318.43</v>
      </c>
      <c r="BG231" s="57">
        <v>4235.25</v>
      </c>
      <c r="BH231" s="57">
        <v>7491.31</v>
      </c>
      <c r="BI231" s="57">
        <v>4198.78</v>
      </c>
      <c r="BJ231" s="57">
        <v>714.01</v>
      </c>
      <c r="BK231" s="57">
        <v>523.42999999999995</v>
      </c>
      <c r="BL231" s="57">
        <v>448.79</v>
      </c>
      <c r="BM231" s="57">
        <v>355.48</v>
      </c>
      <c r="BN231" s="57">
        <v>428.57</v>
      </c>
      <c r="BO231" s="56">
        <v>0</v>
      </c>
      <c r="BP231" s="59">
        <v>0</v>
      </c>
      <c r="BQ231" s="56" t="s">
        <v>7</v>
      </c>
      <c r="BR231" s="57">
        <v>192282.19</v>
      </c>
      <c r="BS231" s="56" t="s">
        <v>7</v>
      </c>
      <c r="BT231" s="57">
        <v>1419.5</v>
      </c>
      <c r="BU231" s="56" t="s">
        <v>7</v>
      </c>
      <c r="BV231" s="57">
        <v>3.34</v>
      </c>
      <c r="BW231" s="56" t="s">
        <v>7</v>
      </c>
      <c r="BX231" s="57">
        <v>1910.9</v>
      </c>
      <c r="BY231" s="56" t="s">
        <v>7</v>
      </c>
      <c r="BZ231" s="57">
        <v>3333.74</v>
      </c>
      <c r="CA231" s="56" t="s">
        <v>7</v>
      </c>
      <c r="CB231" s="57">
        <v>1.85</v>
      </c>
      <c r="CC231" s="56" t="s">
        <v>7</v>
      </c>
      <c r="CD231" s="56">
        <v>0</v>
      </c>
      <c r="CE231" s="56" t="s">
        <v>7</v>
      </c>
      <c r="CF231" s="57">
        <v>1.1299999999999999</v>
      </c>
      <c r="CG231" s="56" t="s">
        <v>7</v>
      </c>
      <c r="CH231" s="57">
        <v>1.1299999999999999</v>
      </c>
      <c r="CI231" s="56" t="s">
        <v>7</v>
      </c>
      <c r="CJ231" s="57">
        <v>2.97</v>
      </c>
      <c r="CK231" s="56" t="s">
        <v>7</v>
      </c>
      <c r="CL231" s="56">
        <v>0</v>
      </c>
      <c r="CM231" s="56" t="s">
        <v>7</v>
      </c>
      <c r="CN231" s="56">
        <v>0</v>
      </c>
      <c r="CO231" s="56" t="s">
        <v>7</v>
      </c>
      <c r="CP231" s="56">
        <v>0</v>
      </c>
      <c r="CQ231" s="56" t="s">
        <v>7</v>
      </c>
      <c r="CR231" s="58">
        <v>3965.2</v>
      </c>
      <c r="CS231" s="56" t="s">
        <v>7</v>
      </c>
      <c r="CT231" s="57">
        <v>3965.2</v>
      </c>
      <c r="CU231" s="56" t="s">
        <v>7</v>
      </c>
      <c r="CV231" s="57">
        <v>7301.92</v>
      </c>
      <c r="CW231" s="56" t="s">
        <v>7</v>
      </c>
      <c r="CX231" s="57">
        <v>199584.11</v>
      </c>
      <c r="CY231" s="56" t="s">
        <v>7</v>
      </c>
    </row>
    <row r="232" spans="1:103" ht="14.25" x14ac:dyDescent="0.45">
      <c r="A232" s="55" t="s">
        <v>180</v>
      </c>
      <c r="B232" s="55" t="s">
        <v>223</v>
      </c>
      <c r="C232" s="54" t="str">
        <f>'Correspondance tables'!K56</f>
        <v>ISIC 80-82</v>
      </c>
      <c r="D232" s="54" t="str">
        <f>VLOOKUP(C232, 'Correspondance tables'!$O$3:$P$73, 2, FALSE)</f>
        <v>ISIC 69T82</v>
      </c>
      <c r="E232" s="60">
        <v>11.38</v>
      </c>
      <c r="F232" s="60">
        <v>10.89</v>
      </c>
      <c r="G232" s="60">
        <v>3.95</v>
      </c>
      <c r="H232" s="60">
        <v>31.01</v>
      </c>
      <c r="I232" s="60">
        <v>184.84</v>
      </c>
      <c r="J232" s="60">
        <v>83.25</v>
      </c>
      <c r="K232" s="60">
        <v>27.85</v>
      </c>
      <c r="L232" s="60">
        <v>24.55</v>
      </c>
      <c r="M232" s="60">
        <v>48.31</v>
      </c>
      <c r="N232" s="60">
        <v>82.45</v>
      </c>
      <c r="O232" s="60">
        <v>162.1</v>
      </c>
      <c r="P232" s="60">
        <v>159.94999999999999</v>
      </c>
      <c r="Q232" s="60">
        <v>69.63</v>
      </c>
      <c r="R232" s="60">
        <v>160.52000000000001</v>
      </c>
      <c r="S232" s="60">
        <v>120.98</v>
      </c>
      <c r="T232" s="60">
        <v>84.61</v>
      </c>
      <c r="U232" s="60">
        <v>101.28</v>
      </c>
      <c r="V232" s="60">
        <v>76.819999999999993</v>
      </c>
      <c r="W232" s="60">
        <v>181.31</v>
      </c>
      <c r="X232" s="60">
        <v>137.31</v>
      </c>
      <c r="Y232" s="60">
        <v>95.09</v>
      </c>
      <c r="Z232" s="60">
        <v>64.88</v>
      </c>
      <c r="AA232" s="60">
        <v>69.459999999999994</v>
      </c>
      <c r="AB232" s="60">
        <v>117.82</v>
      </c>
      <c r="AC232" s="60">
        <v>40.61</v>
      </c>
      <c r="AD232" s="60">
        <v>145.36000000000001</v>
      </c>
      <c r="AE232" s="60">
        <v>329.02</v>
      </c>
      <c r="AF232" s="60">
        <v>200.79</v>
      </c>
      <c r="AG232" s="60">
        <v>1445.55</v>
      </c>
      <c r="AH232" s="60">
        <v>696.73</v>
      </c>
      <c r="AI232" s="60">
        <v>1879.1</v>
      </c>
      <c r="AJ232" s="60">
        <v>2940.95</v>
      </c>
      <c r="AK232" s="60">
        <v>5673.24</v>
      </c>
      <c r="AL232" s="60">
        <v>777.98</v>
      </c>
      <c r="AM232" s="60">
        <v>41.46</v>
      </c>
      <c r="AN232" s="60">
        <v>2610.9499999999998</v>
      </c>
      <c r="AO232" s="60">
        <v>63.65</v>
      </c>
      <c r="AP232" s="60">
        <v>212.78</v>
      </c>
      <c r="AQ232" s="60">
        <v>261.18</v>
      </c>
      <c r="AR232" s="60">
        <v>275.13</v>
      </c>
      <c r="AS232" s="60">
        <v>1023.26</v>
      </c>
      <c r="AT232" s="60">
        <v>41.61</v>
      </c>
      <c r="AU232" s="60">
        <v>335.08</v>
      </c>
      <c r="AV232" s="60">
        <v>197.39</v>
      </c>
      <c r="AW232" s="60">
        <v>1088.54</v>
      </c>
      <c r="AX232" s="60">
        <v>292.37</v>
      </c>
      <c r="AY232" s="60">
        <v>105.02</v>
      </c>
      <c r="AZ232" s="60">
        <v>137.22</v>
      </c>
      <c r="BA232" s="60">
        <v>129.37</v>
      </c>
      <c r="BB232" s="60">
        <v>230.77</v>
      </c>
      <c r="BC232" s="60">
        <v>79.44</v>
      </c>
      <c r="BD232" s="60">
        <v>30737.23</v>
      </c>
      <c r="BE232" s="60">
        <v>371.31</v>
      </c>
      <c r="BF232" s="60">
        <v>728.21</v>
      </c>
      <c r="BG232" s="60">
        <v>438.4</v>
      </c>
      <c r="BH232" s="60">
        <v>184.44</v>
      </c>
      <c r="BI232" s="60">
        <v>104.44</v>
      </c>
      <c r="BJ232" s="60">
        <v>540.61</v>
      </c>
      <c r="BK232" s="60">
        <v>951.3</v>
      </c>
      <c r="BL232" s="60">
        <v>76.81</v>
      </c>
      <c r="BM232" s="60">
        <v>15.16</v>
      </c>
      <c r="BN232" s="60">
        <v>54.75</v>
      </c>
      <c r="BO232" s="51">
        <v>0</v>
      </c>
      <c r="BP232" s="53">
        <v>0</v>
      </c>
      <c r="BQ232" s="51" t="s">
        <v>7</v>
      </c>
      <c r="BR232" s="60">
        <v>57567.44</v>
      </c>
      <c r="BS232" s="51" t="s">
        <v>7</v>
      </c>
      <c r="BT232" s="60">
        <v>66007.88</v>
      </c>
      <c r="BU232" s="51" t="s">
        <v>7</v>
      </c>
      <c r="BV232" s="60">
        <v>64.569999999999993</v>
      </c>
      <c r="BW232" s="51" t="s">
        <v>7</v>
      </c>
      <c r="BX232" s="60">
        <v>841.49</v>
      </c>
      <c r="BY232" s="51" t="s">
        <v>7</v>
      </c>
      <c r="BZ232" s="60">
        <v>66913.94</v>
      </c>
      <c r="CA232" s="51" t="s">
        <v>7</v>
      </c>
      <c r="CB232" s="60">
        <v>1.21</v>
      </c>
      <c r="CC232" s="51" t="s">
        <v>7</v>
      </c>
      <c r="CD232" s="51">
        <v>0</v>
      </c>
      <c r="CE232" s="51" t="s">
        <v>7</v>
      </c>
      <c r="CF232" s="60">
        <v>-6.6</v>
      </c>
      <c r="CG232" s="51" t="s">
        <v>7</v>
      </c>
      <c r="CH232" s="60">
        <v>-6.6</v>
      </c>
      <c r="CI232" s="51" t="s">
        <v>7</v>
      </c>
      <c r="CJ232" s="60">
        <v>-5.39</v>
      </c>
      <c r="CK232" s="51" t="s">
        <v>7</v>
      </c>
      <c r="CL232" s="51">
        <v>0</v>
      </c>
      <c r="CM232" s="51" t="s">
        <v>7</v>
      </c>
      <c r="CN232" s="51">
        <v>0</v>
      </c>
      <c r="CO232" s="51" t="s">
        <v>7</v>
      </c>
      <c r="CP232" s="51">
        <v>0</v>
      </c>
      <c r="CQ232" s="51" t="s">
        <v>7</v>
      </c>
      <c r="CR232" s="61">
        <v>5694.81</v>
      </c>
      <c r="CS232" s="51" t="s">
        <v>7</v>
      </c>
      <c r="CT232" s="60">
        <v>5694.81</v>
      </c>
      <c r="CU232" s="51" t="s">
        <v>7</v>
      </c>
      <c r="CV232" s="60">
        <v>72603.360000000001</v>
      </c>
      <c r="CW232" s="51" t="s">
        <v>7</v>
      </c>
      <c r="CX232" s="60">
        <v>130170.81</v>
      </c>
      <c r="CY232" s="51" t="s">
        <v>7</v>
      </c>
    </row>
    <row r="233" spans="1:103" ht="14.25" x14ac:dyDescent="0.45">
      <c r="A233" s="55" t="s">
        <v>180</v>
      </c>
      <c r="B233" s="55" t="s">
        <v>222</v>
      </c>
      <c r="C233" s="54" t="str">
        <f>'Correspondance tables'!K57</f>
        <v>ISIC 84</v>
      </c>
      <c r="D233" s="54" t="str">
        <f>VLOOKUP(C233, 'Correspondance tables'!$O$3:$P$73, 2, FALSE)</f>
        <v>ISIC 84</v>
      </c>
      <c r="E233" s="57">
        <v>1633.61</v>
      </c>
      <c r="F233" s="57">
        <v>175.22</v>
      </c>
      <c r="G233" s="57">
        <v>84.98</v>
      </c>
      <c r="H233" s="57">
        <v>1120.3</v>
      </c>
      <c r="I233" s="57">
        <v>9457.1299999999992</v>
      </c>
      <c r="J233" s="57">
        <v>2702.77</v>
      </c>
      <c r="K233" s="57">
        <v>1059.8900000000001</v>
      </c>
      <c r="L233" s="57">
        <v>1528.03</v>
      </c>
      <c r="M233" s="57">
        <v>1795.96</v>
      </c>
      <c r="N233" s="57">
        <v>2222.19</v>
      </c>
      <c r="O233" s="57">
        <v>5193.09</v>
      </c>
      <c r="P233" s="57">
        <v>2387.7800000000002</v>
      </c>
      <c r="Q233" s="57">
        <v>2527.85</v>
      </c>
      <c r="R233" s="57">
        <v>2447.11</v>
      </c>
      <c r="S233" s="57">
        <v>3759.87</v>
      </c>
      <c r="T233" s="57">
        <v>4348.63</v>
      </c>
      <c r="U233" s="57">
        <v>2446.48</v>
      </c>
      <c r="V233" s="57">
        <v>2959.45</v>
      </c>
      <c r="W233" s="57">
        <v>6829.32</v>
      </c>
      <c r="X233" s="57">
        <v>6327.47</v>
      </c>
      <c r="Y233" s="57">
        <v>1860.72</v>
      </c>
      <c r="Z233" s="57">
        <v>2128.5300000000002</v>
      </c>
      <c r="AA233" s="57">
        <v>2019.75</v>
      </c>
      <c r="AB233" s="57">
        <v>7521.66</v>
      </c>
      <c r="AC233" s="57">
        <v>1616.48</v>
      </c>
      <c r="AD233" s="57">
        <v>6426.9</v>
      </c>
      <c r="AE233" s="57">
        <v>17089.919999999998</v>
      </c>
      <c r="AF233" s="57">
        <v>4786.5600000000004</v>
      </c>
      <c r="AG233" s="57">
        <v>27765.05</v>
      </c>
      <c r="AH233" s="57">
        <v>16430.310000000001</v>
      </c>
      <c r="AI233" s="57">
        <v>5478.21</v>
      </c>
      <c r="AJ233" s="57">
        <v>1507.73</v>
      </c>
      <c r="AK233" s="57">
        <v>1775.47</v>
      </c>
      <c r="AL233" s="57">
        <v>7831.11</v>
      </c>
      <c r="AM233" s="57">
        <v>1080.5</v>
      </c>
      <c r="AN233" s="57">
        <v>7849.85</v>
      </c>
      <c r="AO233" s="57">
        <v>3048.49</v>
      </c>
      <c r="AP233" s="57">
        <v>4536.09</v>
      </c>
      <c r="AQ233" s="57">
        <v>6304.83</v>
      </c>
      <c r="AR233" s="57">
        <v>10196.99</v>
      </c>
      <c r="AS233" s="57">
        <v>17852.439999999999</v>
      </c>
      <c r="AT233" s="57">
        <v>7251.04</v>
      </c>
      <c r="AU233" s="57">
        <v>4581.07</v>
      </c>
      <c r="AV233" s="57">
        <v>17517.79</v>
      </c>
      <c r="AW233" s="57">
        <v>20048.900000000001</v>
      </c>
      <c r="AX233" s="57">
        <v>5395.39</v>
      </c>
      <c r="AY233" s="57">
        <v>4748.91</v>
      </c>
      <c r="AZ233" s="57">
        <v>2976.4</v>
      </c>
      <c r="BA233" s="57">
        <v>2888.89</v>
      </c>
      <c r="BB233" s="57">
        <v>6608.71</v>
      </c>
      <c r="BC233" s="57">
        <v>1039.74</v>
      </c>
      <c r="BD233" s="57">
        <v>1683.52</v>
      </c>
      <c r="BE233" s="57">
        <v>40469.019999999997</v>
      </c>
      <c r="BF233" s="57">
        <v>29283.39</v>
      </c>
      <c r="BG233" s="57">
        <v>10947.43</v>
      </c>
      <c r="BH233" s="57">
        <v>14752.24</v>
      </c>
      <c r="BI233" s="57">
        <v>6197.05</v>
      </c>
      <c r="BJ233" s="57">
        <v>3476.73</v>
      </c>
      <c r="BK233" s="57">
        <v>3099.7</v>
      </c>
      <c r="BL233" s="57">
        <v>3030.34</v>
      </c>
      <c r="BM233" s="57">
        <v>424.54</v>
      </c>
      <c r="BN233" s="57">
        <v>2912.67</v>
      </c>
      <c r="BO233" s="56">
        <v>0</v>
      </c>
      <c r="BP233" s="59">
        <v>0</v>
      </c>
      <c r="BQ233" s="56" t="s">
        <v>7</v>
      </c>
      <c r="BR233" s="57">
        <v>405448.18</v>
      </c>
      <c r="BS233" s="56" t="s">
        <v>7</v>
      </c>
      <c r="BT233" s="57">
        <v>26276.71</v>
      </c>
      <c r="BU233" s="56" t="s">
        <v>7</v>
      </c>
      <c r="BV233" s="57">
        <v>502.1</v>
      </c>
      <c r="BW233" s="56" t="s">
        <v>7</v>
      </c>
      <c r="BX233" s="57">
        <v>3411.96</v>
      </c>
      <c r="BY233" s="56" t="s">
        <v>7</v>
      </c>
      <c r="BZ233" s="57">
        <v>30190.77</v>
      </c>
      <c r="CA233" s="56" t="s">
        <v>7</v>
      </c>
      <c r="CB233" s="57">
        <v>6976.48</v>
      </c>
      <c r="CC233" s="56" t="s">
        <v>7</v>
      </c>
      <c r="CD233" s="56">
        <v>0</v>
      </c>
      <c r="CE233" s="56" t="s">
        <v>7</v>
      </c>
      <c r="CF233" s="57">
        <v>73.81</v>
      </c>
      <c r="CG233" s="56" t="s">
        <v>7</v>
      </c>
      <c r="CH233" s="57">
        <v>73.81</v>
      </c>
      <c r="CI233" s="56" t="s">
        <v>7</v>
      </c>
      <c r="CJ233" s="57">
        <v>7050.29</v>
      </c>
      <c r="CK233" s="56" t="s">
        <v>7</v>
      </c>
      <c r="CL233" s="56">
        <v>0</v>
      </c>
      <c r="CM233" s="56" t="s">
        <v>7</v>
      </c>
      <c r="CN233" s="56">
        <v>0</v>
      </c>
      <c r="CO233" s="56" t="s">
        <v>7</v>
      </c>
      <c r="CP233" s="56">
        <v>0</v>
      </c>
      <c r="CQ233" s="56" t="s">
        <v>7</v>
      </c>
      <c r="CR233" s="58">
        <v>43019.37</v>
      </c>
      <c r="CS233" s="56" t="s">
        <v>7</v>
      </c>
      <c r="CT233" s="57">
        <v>43019.37</v>
      </c>
      <c r="CU233" s="56" t="s">
        <v>7</v>
      </c>
      <c r="CV233" s="57">
        <v>80260.429999999993</v>
      </c>
      <c r="CW233" s="56" t="s">
        <v>7</v>
      </c>
      <c r="CX233" s="57">
        <v>485708.61</v>
      </c>
      <c r="CY233" s="56" t="s">
        <v>7</v>
      </c>
    </row>
    <row r="234" spans="1:103" ht="14.25" x14ac:dyDescent="0.45">
      <c r="A234" s="55" t="s">
        <v>180</v>
      </c>
      <c r="B234" s="55" t="s">
        <v>221</v>
      </c>
      <c r="C234" s="54" t="str">
        <f>'Correspondance tables'!K58</f>
        <v>ISIC 85</v>
      </c>
      <c r="D234" s="54" t="str">
        <f>VLOOKUP(C234, 'Correspondance tables'!$O$3:$P$73, 2, FALSE)</f>
        <v>ISIC 85</v>
      </c>
      <c r="E234" s="60">
        <v>594.94000000000005</v>
      </c>
      <c r="F234" s="60">
        <v>144.12</v>
      </c>
      <c r="G234" s="60">
        <v>11.91</v>
      </c>
      <c r="H234" s="60">
        <v>350.39</v>
      </c>
      <c r="I234" s="60">
        <v>2026.29</v>
      </c>
      <c r="J234" s="60">
        <v>405.71</v>
      </c>
      <c r="K234" s="60">
        <v>311.42</v>
      </c>
      <c r="L234" s="60">
        <v>523.62</v>
      </c>
      <c r="M234" s="60">
        <v>346.01</v>
      </c>
      <c r="N234" s="60">
        <v>498.43</v>
      </c>
      <c r="O234" s="60">
        <v>1634.1</v>
      </c>
      <c r="P234" s="60">
        <v>809.94</v>
      </c>
      <c r="Q234" s="60">
        <v>791.78</v>
      </c>
      <c r="R234" s="60">
        <v>760.02</v>
      </c>
      <c r="S234" s="60">
        <v>1049.07</v>
      </c>
      <c r="T234" s="60">
        <v>986.03</v>
      </c>
      <c r="U234" s="60">
        <v>653.27</v>
      </c>
      <c r="V234" s="60">
        <v>808.8</v>
      </c>
      <c r="W234" s="60">
        <v>1337.25</v>
      </c>
      <c r="X234" s="60">
        <v>1589.2</v>
      </c>
      <c r="Y234" s="60">
        <v>268.27</v>
      </c>
      <c r="Z234" s="60">
        <v>429.14</v>
      </c>
      <c r="AA234" s="60">
        <v>325.64</v>
      </c>
      <c r="AB234" s="60">
        <v>10682.28</v>
      </c>
      <c r="AC234" s="60">
        <v>291.39999999999998</v>
      </c>
      <c r="AD234" s="60">
        <v>1063.8599999999999</v>
      </c>
      <c r="AE234" s="60">
        <v>6898.95</v>
      </c>
      <c r="AF234" s="60">
        <v>842.48</v>
      </c>
      <c r="AG234" s="60">
        <v>2644.55</v>
      </c>
      <c r="AH234" s="60">
        <v>2323.38</v>
      </c>
      <c r="AI234" s="60">
        <v>3889.8</v>
      </c>
      <c r="AJ234" s="60">
        <v>223.11</v>
      </c>
      <c r="AK234" s="60">
        <v>274.32</v>
      </c>
      <c r="AL234" s="60">
        <v>932.25</v>
      </c>
      <c r="AM234" s="60">
        <v>362.48</v>
      </c>
      <c r="AN234" s="60">
        <v>1236.79</v>
      </c>
      <c r="AO234" s="60">
        <v>266.89999999999998</v>
      </c>
      <c r="AP234" s="60">
        <v>276.67</v>
      </c>
      <c r="AQ234" s="60">
        <v>595.79999999999995</v>
      </c>
      <c r="AR234" s="60">
        <v>1113.42</v>
      </c>
      <c r="AS234" s="60">
        <v>1172.79</v>
      </c>
      <c r="AT234" s="60">
        <v>555.66999999999996</v>
      </c>
      <c r="AU234" s="60">
        <v>249.7</v>
      </c>
      <c r="AV234" s="60">
        <v>7931.17</v>
      </c>
      <c r="AW234" s="60">
        <v>4085.93</v>
      </c>
      <c r="AX234" s="60">
        <v>6695.3</v>
      </c>
      <c r="AY234" s="60">
        <v>341.2</v>
      </c>
      <c r="AZ234" s="60">
        <v>732.38</v>
      </c>
      <c r="BA234" s="60">
        <v>1139.93</v>
      </c>
      <c r="BB234" s="60">
        <v>528.67999999999995</v>
      </c>
      <c r="BC234" s="60">
        <v>427.26</v>
      </c>
      <c r="BD234" s="60">
        <v>145.01</v>
      </c>
      <c r="BE234" s="60">
        <v>2188.6</v>
      </c>
      <c r="BF234" s="60">
        <v>10184.02</v>
      </c>
      <c r="BG234" s="60">
        <v>1725.93</v>
      </c>
      <c r="BH234" s="60">
        <v>1793.7</v>
      </c>
      <c r="BI234" s="60">
        <v>1505.47</v>
      </c>
      <c r="BJ234" s="60">
        <v>391.9</v>
      </c>
      <c r="BK234" s="60">
        <v>419.08</v>
      </c>
      <c r="BL234" s="60">
        <v>703.5</v>
      </c>
      <c r="BM234" s="60">
        <v>26.65</v>
      </c>
      <c r="BN234" s="60">
        <v>183.6</v>
      </c>
      <c r="BO234" s="51">
        <v>0</v>
      </c>
      <c r="BP234" s="53">
        <v>0</v>
      </c>
      <c r="BQ234" s="51" t="s">
        <v>7</v>
      </c>
      <c r="BR234" s="60">
        <v>93701.22</v>
      </c>
      <c r="BS234" s="51" t="s">
        <v>7</v>
      </c>
      <c r="BT234" s="60">
        <v>23957.19</v>
      </c>
      <c r="BU234" s="51" t="s">
        <v>7</v>
      </c>
      <c r="BV234" s="60">
        <v>224.85</v>
      </c>
      <c r="BW234" s="51" t="s">
        <v>7</v>
      </c>
      <c r="BX234" s="60">
        <v>1044822.28</v>
      </c>
      <c r="BY234" s="51" t="s">
        <v>7</v>
      </c>
      <c r="BZ234" s="60">
        <v>1069004.32</v>
      </c>
      <c r="CA234" s="51" t="s">
        <v>7</v>
      </c>
      <c r="CB234" s="60">
        <v>4430.66</v>
      </c>
      <c r="CC234" s="51" t="s">
        <v>7</v>
      </c>
      <c r="CD234" s="51">
        <v>0</v>
      </c>
      <c r="CE234" s="51" t="s">
        <v>7</v>
      </c>
      <c r="CF234" s="51">
        <v>0</v>
      </c>
      <c r="CG234" s="51" t="s">
        <v>7</v>
      </c>
      <c r="CH234" s="51">
        <v>0</v>
      </c>
      <c r="CI234" s="51" t="s">
        <v>7</v>
      </c>
      <c r="CJ234" s="60">
        <v>4430.66</v>
      </c>
      <c r="CK234" s="51" t="s">
        <v>7</v>
      </c>
      <c r="CL234" s="51">
        <v>0</v>
      </c>
      <c r="CM234" s="51" t="s">
        <v>7</v>
      </c>
      <c r="CN234" s="51">
        <v>0</v>
      </c>
      <c r="CO234" s="51" t="s">
        <v>7</v>
      </c>
      <c r="CP234" s="51">
        <v>0</v>
      </c>
      <c r="CQ234" s="51" t="s">
        <v>7</v>
      </c>
      <c r="CR234" s="61">
        <v>4023.53</v>
      </c>
      <c r="CS234" s="51" t="s">
        <v>7</v>
      </c>
      <c r="CT234" s="60">
        <v>4023.53</v>
      </c>
      <c r="CU234" s="51" t="s">
        <v>7</v>
      </c>
      <c r="CV234" s="60">
        <v>1077458.51</v>
      </c>
      <c r="CW234" s="51" t="s">
        <v>7</v>
      </c>
      <c r="CX234" s="60">
        <v>1171159.73</v>
      </c>
      <c r="CY234" s="51" t="s">
        <v>7</v>
      </c>
    </row>
    <row r="235" spans="1:103" ht="14.25" x14ac:dyDescent="0.45">
      <c r="A235" s="55" t="s">
        <v>180</v>
      </c>
      <c r="B235" s="55" t="s">
        <v>220</v>
      </c>
      <c r="C235" s="54" t="str">
        <f>'Correspondance tables'!K59</f>
        <v>ISIC 86</v>
      </c>
      <c r="D235" s="54" t="str">
        <f>VLOOKUP(C235, 'Correspondance tables'!$O$3:$P$73, 2, FALSE)</f>
        <v>ISIC 86T88</v>
      </c>
      <c r="E235" s="57">
        <v>239.68</v>
      </c>
      <c r="F235" s="57">
        <v>42.13</v>
      </c>
      <c r="G235" s="57">
        <v>26.42</v>
      </c>
      <c r="H235" s="57">
        <v>144.25</v>
      </c>
      <c r="I235" s="57">
        <v>1471.86</v>
      </c>
      <c r="J235" s="57">
        <v>216.93</v>
      </c>
      <c r="K235" s="57">
        <v>91.6</v>
      </c>
      <c r="L235" s="57">
        <v>154.47</v>
      </c>
      <c r="M235" s="57">
        <v>231.66</v>
      </c>
      <c r="N235" s="57">
        <v>319.05</v>
      </c>
      <c r="O235" s="57">
        <v>844.89</v>
      </c>
      <c r="P235" s="57">
        <v>968.35</v>
      </c>
      <c r="Q235" s="57">
        <v>436.44</v>
      </c>
      <c r="R235" s="57">
        <v>259.51</v>
      </c>
      <c r="S235" s="57">
        <v>509.58</v>
      </c>
      <c r="T235" s="57">
        <v>643.36</v>
      </c>
      <c r="U235" s="57">
        <v>728.49</v>
      </c>
      <c r="V235" s="57">
        <v>638.66999999999996</v>
      </c>
      <c r="W235" s="57">
        <v>1191.57</v>
      </c>
      <c r="X235" s="57">
        <v>2007.89</v>
      </c>
      <c r="Y235" s="57">
        <v>694.66</v>
      </c>
      <c r="Z235" s="57">
        <v>271.64</v>
      </c>
      <c r="AA235" s="57">
        <v>545.20000000000005</v>
      </c>
      <c r="AB235" s="57">
        <v>1152.07</v>
      </c>
      <c r="AC235" s="57">
        <v>144.94999999999999</v>
      </c>
      <c r="AD235" s="57">
        <v>344.39</v>
      </c>
      <c r="AE235" s="57">
        <v>1441.52</v>
      </c>
      <c r="AF235" s="57">
        <v>691.9</v>
      </c>
      <c r="AG235" s="57">
        <v>2574.79</v>
      </c>
      <c r="AH235" s="57">
        <v>1908.23</v>
      </c>
      <c r="AI235" s="57">
        <v>1740.36</v>
      </c>
      <c r="AJ235" s="57">
        <v>168.33</v>
      </c>
      <c r="AK235" s="57">
        <v>1215.83</v>
      </c>
      <c r="AL235" s="57">
        <v>1064.07</v>
      </c>
      <c r="AM235" s="57">
        <v>345.51</v>
      </c>
      <c r="AN235" s="57">
        <v>613.58000000000004</v>
      </c>
      <c r="AO235" s="57">
        <v>245.36</v>
      </c>
      <c r="AP235" s="57">
        <v>368.97</v>
      </c>
      <c r="AQ235" s="57">
        <v>1744.13</v>
      </c>
      <c r="AR235" s="57">
        <v>3053.75</v>
      </c>
      <c r="AS235" s="57">
        <v>4001.63</v>
      </c>
      <c r="AT235" s="57">
        <v>1592.98</v>
      </c>
      <c r="AU235" s="57">
        <v>474.56</v>
      </c>
      <c r="AV235" s="57">
        <v>1204.47</v>
      </c>
      <c r="AW235" s="57">
        <v>3371.78</v>
      </c>
      <c r="AX235" s="57">
        <v>930.67</v>
      </c>
      <c r="AY235" s="57">
        <v>1969.06</v>
      </c>
      <c r="AZ235" s="57">
        <v>682.92</v>
      </c>
      <c r="BA235" s="57">
        <v>669.69</v>
      </c>
      <c r="BB235" s="57">
        <v>376.14</v>
      </c>
      <c r="BC235" s="57">
        <v>639.29</v>
      </c>
      <c r="BD235" s="57">
        <v>438.89</v>
      </c>
      <c r="BE235" s="57">
        <v>1374.55</v>
      </c>
      <c r="BF235" s="57">
        <v>14107.14</v>
      </c>
      <c r="BG235" s="57">
        <v>36795.279999999999</v>
      </c>
      <c r="BH235" s="57">
        <v>3750.37</v>
      </c>
      <c r="BI235" s="57">
        <v>1993.07</v>
      </c>
      <c r="BJ235" s="57">
        <v>420.01</v>
      </c>
      <c r="BK235" s="57">
        <v>323.44</v>
      </c>
      <c r="BL235" s="57">
        <v>742.32</v>
      </c>
      <c r="BM235" s="57">
        <v>96.92</v>
      </c>
      <c r="BN235" s="57">
        <v>304.16000000000003</v>
      </c>
      <c r="BO235" s="56">
        <v>0</v>
      </c>
      <c r="BP235" s="59">
        <v>0</v>
      </c>
      <c r="BQ235" s="56" t="s">
        <v>7</v>
      </c>
      <c r="BR235" s="57">
        <v>107755.35</v>
      </c>
      <c r="BS235" s="56" t="s">
        <v>7</v>
      </c>
      <c r="BT235" s="57">
        <v>105941.94</v>
      </c>
      <c r="BU235" s="56" t="s">
        <v>7</v>
      </c>
      <c r="BV235" s="57">
        <v>53567.22</v>
      </c>
      <c r="BW235" s="56" t="s">
        <v>7</v>
      </c>
      <c r="BX235" s="57">
        <v>568014.78</v>
      </c>
      <c r="BY235" s="56" t="s">
        <v>7</v>
      </c>
      <c r="BZ235" s="57">
        <v>727523.94</v>
      </c>
      <c r="CA235" s="56" t="s">
        <v>7</v>
      </c>
      <c r="CB235" s="57">
        <v>581.41</v>
      </c>
      <c r="CC235" s="56" t="s">
        <v>7</v>
      </c>
      <c r="CD235" s="57">
        <v>61.53</v>
      </c>
      <c r="CE235" s="56" t="s">
        <v>7</v>
      </c>
      <c r="CF235" s="57">
        <v>-33.979999999999997</v>
      </c>
      <c r="CG235" s="56" t="s">
        <v>7</v>
      </c>
      <c r="CH235" s="57">
        <v>27.56</v>
      </c>
      <c r="CI235" s="56" t="s">
        <v>7</v>
      </c>
      <c r="CJ235" s="57">
        <v>608.97</v>
      </c>
      <c r="CK235" s="56" t="s">
        <v>7</v>
      </c>
      <c r="CL235" s="56">
        <v>0</v>
      </c>
      <c r="CM235" s="56" t="s">
        <v>7</v>
      </c>
      <c r="CN235" s="56">
        <v>0</v>
      </c>
      <c r="CO235" s="56" t="s">
        <v>7</v>
      </c>
      <c r="CP235" s="56">
        <v>0</v>
      </c>
      <c r="CQ235" s="56" t="s">
        <v>7</v>
      </c>
      <c r="CR235" s="58">
        <v>7177.33</v>
      </c>
      <c r="CS235" s="56" t="s">
        <v>7</v>
      </c>
      <c r="CT235" s="57">
        <v>7177.33</v>
      </c>
      <c r="CU235" s="56" t="s">
        <v>7</v>
      </c>
      <c r="CV235" s="57">
        <v>735310.23</v>
      </c>
      <c r="CW235" s="56" t="s">
        <v>7</v>
      </c>
      <c r="CX235" s="57">
        <v>843065.58</v>
      </c>
      <c r="CY235" s="56" t="s">
        <v>7</v>
      </c>
    </row>
    <row r="236" spans="1:103" ht="14.25" x14ac:dyDescent="0.45">
      <c r="A236" s="55" t="s">
        <v>180</v>
      </c>
      <c r="B236" s="55" t="s">
        <v>219</v>
      </c>
      <c r="C236" s="54" t="str">
        <f>'Correspondance tables'!K60</f>
        <v>ISIC 87-88</v>
      </c>
      <c r="D236" s="54" t="str">
        <f>VLOOKUP(C236, 'Correspondance tables'!$O$3:$P$73, 2, FALSE)</f>
        <v>ISIC 86T88</v>
      </c>
      <c r="E236" s="60">
        <v>70.599999999999994</v>
      </c>
      <c r="F236" s="60">
        <v>19.350000000000001</v>
      </c>
      <c r="G236" s="60">
        <v>11.51</v>
      </c>
      <c r="H236" s="60">
        <v>58.32</v>
      </c>
      <c r="I236" s="60">
        <v>506.24</v>
      </c>
      <c r="J236" s="60">
        <v>74.02</v>
      </c>
      <c r="K236" s="60">
        <v>25.28</v>
      </c>
      <c r="L236" s="60">
        <v>29.7</v>
      </c>
      <c r="M236" s="60">
        <v>40.950000000000003</v>
      </c>
      <c r="N236" s="60">
        <v>79.900000000000006</v>
      </c>
      <c r="O236" s="60">
        <v>153.59</v>
      </c>
      <c r="P236" s="60">
        <v>404.87</v>
      </c>
      <c r="Q236" s="60">
        <v>121.45</v>
      </c>
      <c r="R236" s="60">
        <v>60.28</v>
      </c>
      <c r="S236" s="60">
        <v>128.33000000000001</v>
      </c>
      <c r="T236" s="60">
        <v>150.26</v>
      </c>
      <c r="U236" s="60">
        <v>156.49</v>
      </c>
      <c r="V236" s="60">
        <v>89.95</v>
      </c>
      <c r="W236" s="60">
        <v>184.26</v>
      </c>
      <c r="X236" s="60">
        <v>129.19999999999999</v>
      </c>
      <c r="Y236" s="60">
        <v>73.59</v>
      </c>
      <c r="Z236" s="60">
        <v>86.47</v>
      </c>
      <c r="AA236" s="60">
        <v>111.21</v>
      </c>
      <c r="AB236" s="60">
        <v>236.91</v>
      </c>
      <c r="AC236" s="60">
        <v>63.25</v>
      </c>
      <c r="AD236" s="60">
        <v>242.42</v>
      </c>
      <c r="AE236" s="60">
        <v>375.84</v>
      </c>
      <c r="AF236" s="60">
        <v>252.01</v>
      </c>
      <c r="AG236" s="60">
        <v>1411.38</v>
      </c>
      <c r="AH236" s="60">
        <v>592.38</v>
      </c>
      <c r="AI236" s="60">
        <v>230.87</v>
      </c>
      <c r="AJ236" s="60">
        <v>28.14</v>
      </c>
      <c r="AK236" s="60">
        <v>59.35</v>
      </c>
      <c r="AL236" s="60">
        <v>156.16999999999999</v>
      </c>
      <c r="AM236" s="60">
        <v>28.1</v>
      </c>
      <c r="AN236" s="60">
        <v>762.75</v>
      </c>
      <c r="AO236" s="60">
        <v>111.8</v>
      </c>
      <c r="AP236" s="60">
        <v>48.48</v>
      </c>
      <c r="AQ236" s="60">
        <v>339.05</v>
      </c>
      <c r="AR236" s="60">
        <v>271.35000000000002</v>
      </c>
      <c r="AS236" s="60">
        <v>306.41000000000003</v>
      </c>
      <c r="AT236" s="60">
        <v>741.3</v>
      </c>
      <c r="AU236" s="60">
        <v>167.74</v>
      </c>
      <c r="AV236" s="60">
        <v>107.33</v>
      </c>
      <c r="AW236" s="60">
        <v>282.35000000000002</v>
      </c>
      <c r="AX236" s="60">
        <v>177.51</v>
      </c>
      <c r="AY236" s="60">
        <v>232.68</v>
      </c>
      <c r="AZ236" s="60">
        <v>516.85</v>
      </c>
      <c r="BA236" s="60">
        <v>247.47</v>
      </c>
      <c r="BB236" s="60">
        <v>137.52000000000001</v>
      </c>
      <c r="BC236" s="60">
        <v>216.39</v>
      </c>
      <c r="BD236" s="60">
        <v>411.06</v>
      </c>
      <c r="BE236" s="60">
        <v>845.08</v>
      </c>
      <c r="BF236" s="60">
        <v>2781.92</v>
      </c>
      <c r="BG236" s="60">
        <v>892.63</v>
      </c>
      <c r="BH236" s="60">
        <v>44390.67</v>
      </c>
      <c r="BI236" s="60">
        <v>4781.9399999999996</v>
      </c>
      <c r="BJ236" s="60">
        <v>121.59</v>
      </c>
      <c r="BK236" s="60">
        <v>346.8</v>
      </c>
      <c r="BL236" s="60">
        <v>203.85</v>
      </c>
      <c r="BM236" s="60">
        <v>17.46</v>
      </c>
      <c r="BN236" s="60">
        <v>88.6</v>
      </c>
      <c r="BO236" s="51">
        <v>0</v>
      </c>
      <c r="BP236" s="53">
        <v>0</v>
      </c>
      <c r="BQ236" s="51" t="s">
        <v>7</v>
      </c>
      <c r="BR236" s="60">
        <v>65991.22</v>
      </c>
      <c r="BS236" s="51" t="s">
        <v>7</v>
      </c>
      <c r="BT236" s="60">
        <v>180850.22</v>
      </c>
      <c r="BU236" s="51" t="s">
        <v>7</v>
      </c>
      <c r="BV236" s="60">
        <v>7681.16</v>
      </c>
      <c r="BW236" s="51" t="s">
        <v>7</v>
      </c>
      <c r="BX236" s="60">
        <v>788207.53</v>
      </c>
      <c r="BY236" s="51" t="s">
        <v>7</v>
      </c>
      <c r="BZ236" s="60">
        <v>976738.91</v>
      </c>
      <c r="CA236" s="51" t="s">
        <v>7</v>
      </c>
      <c r="CB236" s="60">
        <v>33.450000000000003</v>
      </c>
      <c r="CC236" s="51" t="s">
        <v>7</v>
      </c>
      <c r="CD236" s="51">
        <v>0</v>
      </c>
      <c r="CE236" s="51" t="s">
        <v>7</v>
      </c>
      <c r="CF236" s="60">
        <v>-0.31</v>
      </c>
      <c r="CG236" s="51" t="s">
        <v>7</v>
      </c>
      <c r="CH236" s="60">
        <v>-0.31</v>
      </c>
      <c r="CI236" s="51" t="s">
        <v>7</v>
      </c>
      <c r="CJ236" s="60">
        <v>33.14</v>
      </c>
      <c r="CK236" s="51" t="s">
        <v>7</v>
      </c>
      <c r="CL236" s="51">
        <v>0</v>
      </c>
      <c r="CM236" s="51" t="s">
        <v>7</v>
      </c>
      <c r="CN236" s="51">
        <v>0</v>
      </c>
      <c r="CO236" s="51" t="s">
        <v>7</v>
      </c>
      <c r="CP236" s="51">
        <v>0</v>
      </c>
      <c r="CQ236" s="51" t="s">
        <v>7</v>
      </c>
      <c r="CR236" s="61">
        <v>563.09</v>
      </c>
      <c r="CS236" s="51" t="s">
        <v>7</v>
      </c>
      <c r="CT236" s="60">
        <v>563.09</v>
      </c>
      <c r="CU236" s="51" t="s">
        <v>7</v>
      </c>
      <c r="CV236" s="60">
        <v>977335.15</v>
      </c>
      <c r="CW236" s="51" t="s">
        <v>7</v>
      </c>
      <c r="CX236" s="60">
        <v>1043326.37</v>
      </c>
      <c r="CY236" s="51" t="s">
        <v>7</v>
      </c>
    </row>
    <row r="237" spans="1:103" ht="14.25" x14ac:dyDescent="0.45">
      <c r="A237" s="55" t="s">
        <v>180</v>
      </c>
      <c r="B237" s="55" t="s">
        <v>218</v>
      </c>
      <c r="C237" s="54" t="str">
        <f>'Correspondance tables'!K61</f>
        <v>ISIC 90-92</v>
      </c>
      <c r="D237" s="54" t="str">
        <f>VLOOKUP(C237, 'Correspondance tables'!$O$3:$P$73, 2, FALSE)</f>
        <v>ISIC 90T96</v>
      </c>
      <c r="E237" s="57">
        <v>17.13</v>
      </c>
      <c r="F237" s="57">
        <v>3.25</v>
      </c>
      <c r="G237" s="57">
        <v>0.21</v>
      </c>
      <c r="H237" s="57">
        <v>0.32</v>
      </c>
      <c r="I237" s="57">
        <v>1.96</v>
      </c>
      <c r="J237" s="57">
        <v>1.44</v>
      </c>
      <c r="K237" s="57">
        <v>0.1</v>
      </c>
      <c r="L237" s="56">
        <v>0</v>
      </c>
      <c r="M237" s="57">
        <v>0.1</v>
      </c>
      <c r="N237" s="57">
        <v>0.1</v>
      </c>
      <c r="O237" s="57">
        <v>0.24</v>
      </c>
      <c r="P237" s="57">
        <v>1.41</v>
      </c>
      <c r="Q237" s="57">
        <v>2.94</v>
      </c>
      <c r="R237" s="57">
        <v>0.32</v>
      </c>
      <c r="S237" s="57">
        <v>0.73</v>
      </c>
      <c r="T237" s="57">
        <v>0.67</v>
      </c>
      <c r="U237" s="57">
        <v>0.11</v>
      </c>
      <c r="V237" s="57">
        <v>0.34</v>
      </c>
      <c r="W237" s="57">
        <v>0.42</v>
      </c>
      <c r="X237" s="56">
        <v>0</v>
      </c>
      <c r="Y237" s="57">
        <v>2.86</v>
      </c>
      <c r="Z237" s="57">
        <v>4.7699999999999996</v>
      </c>
      <c r="AA237" s="57">
        <v>2.6</v>
      </c>
      <c r="AB237" s="57">
        <v>1.33</v>
      </c>
      <c r="AC237" s="57">
        <v>2.91</v>
      </c>
      <c r="AD237" s="57">
        <v>4.91</v>
      </c>
      <c r="AE237" s="57">
        <v>2.2799999999999998</v>
      </c>
      <c r="AF237" s="57">
        <v>0.21</v>
      </c>
      <c r="AG237" s="57">
        <v>4.5199999999999996</v>
      </c>
      <c r="AH237" s="57">
        <v>1.34</v>
      </c>
      <c r="AI237" s="57">
        <v>2.08</v>
      </c>
      <c r="AJ237" s="57">
        <v>0.1</v>
      </c>
      <c r="AK237" s="57">
        <v>0.5</v>
      </c>
      <c r="AL237" s="56">
        <v>0</v>
      </c>
      <c r="AM237" s="57">
        <v>0.02</v>
      </c>
      <c r="AN237" s="57">
        <v>29.81</v>
      </c>
      <c r="AO237" s="57">
        <v>0.26</v>
      </c>
      <c r="AP237" s="57">
        <v>0.28000000000000003</v>
      </c>
      <c r="AQ237" s="57">
        <v>1.66</v>
      </c>
      <c r="AR237" s="57">
        <v>0.24</v>
      </c>
      <c r="AS237" s="57">
        <v>37.89</v>
      </c>
      <c r="AT237" s="57">
        <v>1.53</v>
      </c>
      <c r="AU237" s="57">
        <v>3.19</v>
      </c>
      <c r="AV237" s="57">
        <v>15.24</v>
      </c>
      <c r="AW237" s="57">
        <v>11.42</v>
      </c>
      <c r="AX237" s="57">
        <v>0.15</v>
      </c>
      <c r="AY237" s="57">
        <v>11.13</v>
      </c>
      <c r="AZ237" s="57">
        <v>1141.17</v>
      </c>
      <c r="BA237" s="57">
        <v>328.96</v>
      </c>
      <c r="BB237" s="57">
        <v>0.41</v>
      </c>
      <c r="BC237" s="57">
        <v>7.0000000000000007E-2</v>
      </c>
      <c r="BD237" s="57">
        <v>496.32</v>
      </c>
      <c r="BE237" s="57">
        <v>754.84</v>
      </c>
      <c r="BF237" s="57">
        <v>355.05</v>
      </c>
      <c r="BG237" s="57">
        <v>262.44</v>
      </c>
      <c r="BH237" s="57">
        <v>4550.99</v>
      </c>
      <c r="BI237" s="57">
        <v>14134.97</v>
      </c>
      <c r="BJ237" s="57">
        <v>148.69</v>
      </c>
      <c r="BK237" s="57">
        <v>186.47</v>
      </c>
      <c r="BL237" s="57">
        <v>92.88</v>
      </c>
      <c r="BM237" s="57">
        <v>0.1</v>
      </c>
      <c r="BN237" s="57">
        <v>0.44</v>
      </c>
      <c r="BO237" s="56">
        <v>0</v>
      </c>
      <c r="BP237" s="59">
        <v>0</v>
      </c>
      <c r="BQ237" s="56" t="s">
        <v>7</v>
      </c>
      <c r="BR237" s="57">
        <v>22628.79</v>
      </c>
      <c r="BS237" s="56" t="s">
        <v>7</v>
      </c>
      <c r="BT237" s="57">
        <v>94061.86</v>
      </c>
      <c r="BU237" s="56" t="s">
        <v>7</v>
      </c>
      <c r="BV237" s="57">
        <v>59001.19</v>
      </c>
      <c r="BW237" s="56" t="s">
        <v>7</v>
      </c>
      <c r="BX237" s="57">
        <v>249933.4</v>
      </c>
      <c r="BY237" s="56" t="s">
        <v>7</v>
      </c>
      <c r="BZ237" s="57">
        <v>402996.45</v>
      </c>
      <c r="CA237" s="56" t="s">
        <v>7</v>
      </c>
      <c r="CB237" s="57">
        <v>0.04</v>
      </c>
      <c r="CC237" s="56" t="s">
        <v>7</v>
      </c>
      <c r="CD237" s="56">
        <v>0</v>
      </c>
      <c r="CE237" s="56" t="s">
        <v>7</v>
      </c>
      <c r="CF237" s="57">
        <v>-253.76</v>
      </c>
      <c r="CG237" s="56" t="s">
        <v>7</v>
      </c>
      <c r="CH237" s="57">
        <v>-253.76</v>
      </c>
      <c r="CI237" s="56" t="s">
        <v>7</v>
      </c>
      <c r="CJ237" s="57">
        <v>-253.73</v>
      </c>
      <c r="CK237" s="56" t="s">
        <v>7</v>
      </c>
      <c r="CL237" s="56">
        <v>0</v>
      </c>
      <c r="CM237" s="56" t="s">
        <v>7</v>
      </c>
      <c r="CN237" s="56">
        <v>0</v>
      </c>
      <c r="CO237" s="56" t="s">
        <v>7</v>
      </c>
      <c r="CP237" s="56">
        <v>0</v>
      </c>
      <c r="CQ237" s="56" t="s">
        <v>7</v>
      </c>
      <c r="CR237" s="67">
        <v>96</v>
      </c>
      <c r="CS237" s="56" t="s">
        <v>7</v>
      </c>
      <c r="CT237" s="56">
        <v>96</v>
      </c>
      <c r="CU237" s="56" t="s">
        <v>7</v>
      </c>
      <c r="CV237" s="57">
        <v>402838.72</v>
      </c>
      <c r="CW237" s="56" t="s">
        <v>7</v>
      </c>
      <c r="CX237" s="57">
        <v>425467.52</v>
      </c>
      <c r="CY237" s="56" t="s">
        <v>7</v>
      </c>
    </row>
    <row r="238" spans="1:103" ht="14.25" x14ac:dyDescent="0.45">
      <c r="A238" s="55" t="s">
        <v>180</v>
      </c>
      <c r="B238" s="55" t="s">
        <v>217</v>
      </c>
      <c r="C238" s="54" t="str">
        <f>'Correspondance tables'!K62</f>
        <v>ISIC 93</v>
      </c>
      <c r="D238" s="54" t="str">
        <f>VLOOKUP(C238, 'Correspondance tables'!$O$3:$P$73, 2, FALSE)</f>
        <v>ISIC 90T96</v>
      </c>
      <c r="E238" s="60">
        <v>2.89</v>
      </c>
      <c r="F238" s="60">
        <v>1.81</v>
      </c>
      <c r="G238" s="60">
        <v>2.86</v>
      </c>
      <c r="H238" s="60">
        <v>13.46</v>
      </c>
      <c r="I238" s="60">
        <v>504.75</v>
      </c>
      <c r="J238" s="60">
        <v>373.62</v>
      </c>
      <c r="K238" s="60">
        <v>33.979999999999997</v>
      </c>
      <c r="L238" s="60">
        <v>41.69</v>
      </c>
      <c r="M238" s="60">
        <v>288.95999999999998</v>
      </c>
      <c r="N238" s="60">
        <v>35.22</v>
      </c>
      <c r="O238" s="60">
        <v>57.52</v>
      </c>
      <c r="P238" s="60">
        <v>156.18</v>
      </c>
      <c r="Q238" s="60">
        <v>310.64999999999998</v>
      </c>
      <c r="R238" s="60">
        <v>105.35</v>
      </c>
      <c r="S238" s="60">
        <v>57.14</v>
      </c>
      <c r="T238" s="60">
        <v>95.91</v>
      </c>
      <c r="U238" s="60">
        <v>32.82</v>
      </c>
      <c r="V238" s="60">
        <v>192.57</v>
      </c>
      <c r="W238" s="60">
        <v>82.03</v>
      </c>
      <c r="X238" s="60">
        <v>83.42</v>
      </c>
      <c r="Y238" s="60">
        <v>20.09</v>
      </c>
      <c r="Z238" s="60">
        <v>105.2</v>
      </c>
      <c r="AA238" s="60">
        <v>110.84</v>
      </c>
      <c r="AB238" s="60">
        <v>166.95</v>
      </c>
      <c r="AC238" s="60">
        <v>5.75</v>
      </c>
      <c r="AD238" s="60">
        <v>82.73</v>
      </c>
      <c r="AE238" s="60">
        <v>313.52999999999997</v>
      </c>
      <c r="AF238" s="60">
        <v>225.98</v>
      </c>
      <c r="AG238" s="60">
        <v>323.16000000000003</v>
      </c>
      <c r="AH238" s="60">
        <v>119.05</v>
      </c>
      <c r="AI238" s="60">
        <v>27.1</v>
      </c>
      <c r="AJ238" s="60">
        <v>39.729999999999997</v>
      </c>
      <c r="AK238" s="60">
        <v>27.49</v>
      </c>
      <c r="AL238" s="60">
        <v>44.66</v>
      </c>
      <c r="AM238" s="60">
        <v>24.02</v>
      </c>
      <c r="AN238" s="60">
        <v>1691.58</v>
      </c>
      <c r="AO238" s="60">
        <v>2281.7399999999998</v>
      </c>
      <c r="AP238" s="60">
        <v>3615.24</v>
      </c>
      <c r="AQ238" s="60">
        <v>239.95</v>
      </c>
      <c r="AR238" s="60">
        <v>131.91999999999999</v>
      </c>
      <c r="AS238" s="60">
        <v>936.86</v>
      </c>
      <c r="AT238" s="60">
        <v>64.239999999999995</v>
      </c>
      <c r="AU238" s="60">
        <v>28.29</v>
      </c>
      <c r="AV238" s="60">
        <v>423.96</v>
      </c>
      <c r="AW238" s="51">
        <v>499</v>
      </c>
      <c r="AX238" s="60">
        <v>183.18</v>
      </c>
      <c r="AY238" s="60">
        <v>203.5</v>
      </c>
      <c r="AZ238" s="60">
        <v>191.92</v>
      </c>
      <c r="BA238" s="60">
        <v>213.47</v>
      </c>
      <c r="BB238" s="60">
        <v>117.37</v>
      </c>
      <c r="BC238" s="60">
        <v>50.5</v>
      </c>
      <c r="BD238" s="60">
        <v>254.26</v>
      </c>
      <c r="BE238" s="60">
        <v>714.49</v>
      </c>
      <c r="BF238" s="60">
        <v>1690.61</v>
      </c>
      <c r="BG238" s="60">
        <v>1037.1099999999999</v>
      </c>
      <c r="BH238" s="60">
        <v>163.94</v>
      </c>
      <c r="BI238" s="60">
        <v>295.02999999999997</v>
      </c>
      <c r="BJ238" s="60">
        <v>17953.95</v>
      </c>
      <c r="BK238" s="60">
        <v>2838.95</v>
      </c>
      <c r="BL238" s="60">
        <v>538.07000000000005</v>
      </c>
      <c r="BM238" s="60">
        <v>4.41</v>
      </c>
      <c r="BN238" s="60">
        <v>36.83</v>
      </c>
      <c r="BO238" s="51">
        <v>0</v>
      </c>
      <c r="BP238" s="53">
        <v>0</v>
      </c>
      <c r="BQ238" s="51" t="s">
        <v>7</v>
      </c>
      <c r="BR238" s="60">
        <v>40509.480000000003</v>
      </c>
      <c r="BS238" s="51" t="s">
        <v>7</v>
      </c>
      <c r="BT238" s="60">
        <v>89083.12</v>
      </c>
      <c r="BU238" s="51" t="s">
        <v>7</v>
      </c>
      <c r="BV238" s="60">
        <v>7596.41</v>
      </c>
      <c r="BW238" s="51" t="s">
        <v>7</v>
      </c>
      <c r="BX238" s="60">
        <v>42776.98</v>
      </c>
      <c r="BY238" s="51" t="s">
        <v>7</v>
      </c>
      <c r="BZ238" s="60">
        <v>139456.51</v>
      </c>
      <c r="CA238" s="51" t="s">
        <v>7</v>
      </c>
      <c r="CB238" s="60">
        <v>3661.48</v>
      </c>
      <c r="CC238" s="51" t="s">
        <v>7</v>
      </c>
      <c r="CD238" s="60">
        <v>1163.93</v>
      </c>
      <c r="CE238" s="51" t="s">
        <v>7</v>
      </c>
      <c r="CF238" s="60">
        <v>2132.0300000000002</v>
      </c>
      <c r="CG238" s="51" t="s">
        <v>7</v>
      </c>
      <c r="CH238" s="60">
        <v>3295.95</v>
      </c>
      <c r="CI238" s="51" t="s">
        <v>7</v>
      </c>
      <c r="CJ238" s="60">
        <v>6957.43</v>
      </c>
      <c r="CK238" s="51" t="s">
        <v>7</v>
      </c>
      <c r="CL238" s="51">
        <v>0</v>
      </c>
      <c r="CM238" s="51" t="s">
        <v>7</v>
      </c>
      <c r="CN238" s="51">
        <v>0</v>
      </c>
      <c r="CO238" s="51" t="s">
        <v>7</v>
      </c>
      <c r="CP238" s="51">
        <v>0</v>
      </c>
      <c r="CQ238" s="51" t="s">
        <v>7</v>
      </c>
      <c r="CR238" s="61">
        <v>10884.54</v>
      </c>
      <c r="CS238" s="51" t="s">
        <v>7</v>
      </c>
      <c r="CT238" s="60">
        <v>10884.54</v>
      </c>
      <c r="CU238" s="51" t="s">
        <v>7</v>
      </c>
      <c r="CV238" s="60">
        <v>157298.48000000001</v>
      </c>
      <c r="CW238" s="51" t="s">
        <v>7</v>
      </c>
      <c r="CX238" s="60">
        <v>197807.96</v>
      </c>
      <c r="CY238" s="51" t="s">
        <v>7</v>
      </c>
    </row>
    <row r="239" spans="1:103" ht="14.25" x14ac:dyDescent="0.45">
      <c r="A239" s="55" t="s">
        <v>180</v>
      </c>
      <c r="B239" s="55" t="s">
        <v>216</v>
      </c>
      <c r="C239" s="54" t="str">
        <f>'Correspondance tables'!K63</f>
        <v>ISIC 94</v>
      </c>
      <c r="D239" s="54" t="str">
        <f>VLOOKUP(C239, 'Correspondance tables'!$O$3:$P$73, 2, FALSE)</f>
        <v>ISIC 90T96</v>
      </c>
      <c r="E239" s="57">
        <v>23.15</v>
      </c>
      <c r="F239" s="57">
        <v>5.32</v>
      </c>
      <c r="G239" s="57">
        <v>1.72</v>
      </c>
      <c r="H239" s="57">
        <v>22.39</v>
      </c>
      <c r="I239" s="57">
        <v>835.65</v>
      </c>
      <c r="J239" s="57">
        <v>271.70999999999998</v>
      </c>
      <c r="K239" s="57">
        <v>32.43</v>
      </c>
      <c r="L239" s="57">
        <v>38.6</v>
      </c>
      <c r="M239" s="57">
        <v>178.39</v>
      </c>
      <c r="N239" s="57">
        <v>82.86</v>
      </c>
      <c r="O239" s="57">
        <v>126.72</v>
      </c>
      <c r="P239" s="57">
        <v>160.31</v>
      </c>
      <c r="Q239" s="57">
        <v>251.77</v>
      </c>
      <c r="R239" s="57">
        <v>98.15</v>
      </c>
      <c r="S239" s="57">
        <v>95.95</v>
      </c>
      <c r="T239" s="57">
        <v>118.88</v>
      </c>
      <c r="U239" s="56">
        <v>66</v>
      </c>
      <c r="V239" s="57">
        <v>146.66999999999999</v>
      </c>
      <c r="W239" s="57">
        <v>175.82</v>
      </c>
      <c r="X239" s="57">
        <v>159.26</v>
      </c>
      <c r="Y239" s="57">
        <v>133.41</v>
      </c>
      <c r="Z239" s="57">
        <v>168.59</v>
      </c>
      <c r="AA239" s="57">
        <v>129.13999999999999</v>
      </c>
      <c r="AB239" s="57">
        <v>220.94</v>
      </c>
      <c r="AC239" s="57">
        <v>29.92</v>
      </c>
      <c r="AD239" s="57">
        <v>102.92</v>
      </c>
      <c r="AE239" s="57">
        <v>300.26</v>
      </c>
      <c r="AF239" s="57">
        <v>278.32</v>
      </c>
      <c r="AG239" s="57">
        <v>1384.59</v>
      </c>
      <c r="AH239" s="57">
        <v>579.21</v>
      </c>
      <c r="AI239" s="57">
        <v>158.81</v>
      </c>
      <c r="AJ239" s="57">
        <v>96.51</v>
      </c>
      <c r="AK239" s="57">
        <v>43.99</v>
      </c>
      <c r="AL239" s="57">
        <v>161.46</v>
      </c>
      <c r="AM239" s="57">
        <v>56.66</v>
      </c>
      <c r="AN239" s="57">
        <v>861.62</v>
      </c>
      <c r="AO239" s="57">
        <v>218.26</v>
      </c>
      <c r="AP239" s="57">
        <v>726.65</v>
      </c>
      <c r="AQ239" s="57">
        <v>385.28</v>
      </c>
      <c r="AR239" s="57">
        <v>330.01</v>
      </c>
      <c r="AS239" s="57">
        <v>648.62</v>
      </c>
      <c r="AT239" s="57">
        <v>260.35000000000002</v>
      </c>
      <c r="AU239" s="57">
        <v>48.21</v>
      </c>
      <c r="AV239" s="57">
        <v>327.97</v>
      </c>
      <c r="AW239" s="57">
        <v>671.23</v>
      </c>
      <c r="AX239" s="57">
        <v>243.4</v>
      </c>
      <c r="AY239" s="57">
        <v>99.71</v>
      </c>
      <c r="AZ239" s="57">
        <v>212.07</v>
      </c>
      <c r="BA239" s="57">
        <v>129.19</v>
      </c>
      <c r="BB239" s="57">
        <v>281.8</v>
      </c>
      <c r="BC239" s="57">
        <v>56.74</v>
      </c>
      <c r="BD239" s="57">
        <v>441.22</v>
      </c>
      <c r="BE239" s="57">
        <v>1125.81</v>
      </c>
      <c r="BF239" s="57">
        <v>3988.15</v>
      </c>
      <c r="BG239" s="57">
        <v>909.74</v>
      </c>
      <c r="BH239" s="57">
        <v>418.15</v>
      </c>
      <c r="BI239" s="57">
        <v>388.31</v>
      </c>
      <c r="BJ239" s="57">
        <v>2724.31</v>
      </c>
      <c r="BK239" s="57">
        <v>8583.24</v>
      </c>
      <c r="BL239" s="57">
        <v>1097.06</v>
      </c>
      <c r="BM239" s="57">
        <v>43.79</v>
      </c>
      <c r="BN239" s="57">
        <v>461.25</v>
      </c>
      <c r="BO239" s="56">
        <v>0</v>
      </c>
      <c r="BP239" s="59">
        <v>0</v>
      </c>
      <c r="BQ239" s="56" t="s">
        <v>7</v>
      </c>
      <c r="BR239" s="57">
        <v>32418.62</v>
      </c>
      <c r="BS239" s="56" t="s">
        <v>7</v>
      </c>
      <c r="BT239" s="57">
        <v>57271.46</v>
      </c>
      <c r="BU239" s="56" t="s">
        <v>7</v>
      </c>
      <c r="BV239" s="57">
        <v>12682.85</v>
      </c>
      <c r="BW239" s="56" t="s">
        <v>7</v>
      </c>
      <c r="BX239" s="57">
        <v>24981.71</v>
      </c>
      <c r="BY239" s="56" t="s">
        <v>7</v>
      </c>
      <c r="BZ239" s="57">
        <v>94936.02</v>
      </c>
      <c r="CA239" s="56" t="s">
        <v>7</v>
      </c>
      <c r="CB239" s="57">
        <v>0.34</v>
      </c>
      <c r="CC239" s="56" t="s">
        <v>7</v>
      </c>
      <c r="CD239" s="56">
        <v>0</v>
      </c>
      <c r="CE239" s="56" t="s">
        <v>7</v>
      </c>
      <c r="CF239" s="57">
        <v>1.9</v>
      </c>
      <c r="CG239" s="56" t="s">
        <v>7</v>
      </c>
      <c r="CH239" s="57">
        <v>1.9</v>
      </c>
      <c r="CI239" s="56" t="s">
        <v>7</v>
      </c>
      <c r="CJ239" s="57">
        <v>2.2400000000000002</v>
      </c>
      <c r="CK239" s="56" t="s">
        <v>7</v>
      </c>
      <c r="CL239" s="56">
        <v>0</v>
      </c>
      <c r="CM239" s="56" t="s">
        <v>7</v>
      </c>
      <c r="CN239" s="56">
        <v>0</v>
      </c>
      <c r="CO239" s="56" t="s">
        <v>7</v>
      </c>
      <c r="CP239" s="56">
        <v>0</v>
      </c>
      <c r="CQ239" s="56" t="s">
        <v>7</v>
      </c>
      <c r="CR239" s="58">
        <v>823.2</v>
      </c>
      <c r="CS239" s="56" t="s">
        <v>7</v>
      </c>
      <c r="CT239" s="57">
        <v>823.2</v>
      </c>
      <c r="CU239" s="56" t="s">
        <v>7</v>
      </c>
      <c r="CV239" s="57">
        <v>95761.46</v>
      </c>
      <c r="CW239" s="56" t="s">
        <v>7</v>
      </c>
      <c r="CX239" s="57">
        <v>128180.08</v>
      </c>
      <c r="CY239" s="56" t="s">
        <v>7</v>
      </c>
    </row>
    <row r="240" spans="1:103" ht="14.25" x14ac:dyDescent="0.45">
      <c r="A240" s="55" t="s">
        <v>180</v>
      </c>
      <c r="B240" s="55" t="s">
        <v>215</v>
      </c>
      <c r="C240" s="54" t="str">
        <f>'Correspondance tables'!K64</f>
        <v>ISIC 95</v>
      </c>
      <c r="D240" s="54" t="str">
        <f>VLOOKUP(C240, 'Correspondance tables'!$O$3:$P$73, 2, FALSE)</f>
        <v>ISIC 90T96</v>
      </c>
      <c r="E240" s="60">
        <v>549.36</v>
      </c>
      <c r="F240" s="60">
        <v>38.36</v>
      </c>
      <c r="G240" s="60">
        <v>35.11</v>
      </c>
      <c r="H240" s="60">
        <v>78.349999999999994</v>
      </c>
      <c r="I240" s="60">
        <v>880.54</v>
      </c>
      <c r="J240" s="60">
        <v>170.79</v>
      </c>
      <c r="K240" s="60">
        <v>69.53</v>
      </c>
      <c r="L240" s="60">
        <v>104.43</v>
      </c>
      <c r="M240" s="60">
        <v>105.71</v>
      </c>
      <c r="N240" s="60">
        <v>325.26</v>
      </c>
      <c r="O240" s="60">
        <v>577.25</v>
      </c>
      <c r="P240" s="60">
        <v>215.53</v>
      </c>
      <c r="Q240" s="60">
        <v>188.72</v>
      </c>
      <c r="R240" s="60">
        <v>214.46</v>
      </c>
      <c r="S240" s="60">
        <v>410.43</v>
      </c>
      <c r="T240" s="60">
        <v>272.62</v>
      </c>
      <c r="U240" s="60">
        <v>171.26</v>
      </c>
      <c r="V240" s="60">
        <v>190.51</v>
      </c>
      <c r="W240" s="60">
        <v>335.84</v>
      </c>
      <c r="X240" s="60">
        <v>266.37</v>
      </c>
      <c r="Y240" s="60">
        <v>111.08</v>
      </c>
      <c r="Z240" s="60">
        <v>205.51</v>
      </c>
      <c r="AA240" s="60">
        <v>136.66</v>
      </c>
      <c r="AB240" s="60">
        <v>943.86</v>
      </c>
      <c r="AC240" s="60">
        <v>110.79</v>
      </c>
      <c r="AD240" s="60">
        <v>388.97</v>
      </c>
      <c r="AE240" s="60">
        <v>1132.3699999999999</v>
      </c>
      <c r="AF240" s="60">
        <v>573.17999999999995</v>
      </c>
      <c r="AG240" s="60">
        <v>1548.85</v>
      </c>
      <c r="AH240" s="60">
        <v>1554.68</v>
      </c>
      <c r="AI240" s="60">
        <v>512.6</v>
      </c>
      <c r="AJ240" s="60">
        <v>101.05</v>
      </c>
      <c r="AK240" s="51">
        <v>36</v>
      </c>
      <c r="AL240" s="60">
        <v>731.79</v>
      </c>
      <c r="AM240" s="60">
        <v>76.260000000000005</v>
      </c>
      <c r="AN240" s="60">
        <v>546.25</v>
      </c>
      <c r="AO240" s="60">
        <v>222.74</v>
      </c>
      <c r="AP240" s="60">
        <v>301.77</v>
      </c>
      <c r="AQ240" s="60">
        <v>345.83</v>
      </c>
      <c r="AR240" s="60">
        <v>547.1</v>
      </c>
      <c r="AS240" s="60">
        <v>1301.1199999999999</v>
      </c>
      <c r="AT240" s="60">
        <v>442.01</v>
      </c>
      <c r="AU240" s="60">
        <v>373.94</v>
      </c>
      <c r="AV240" s="60">
        <v>356.43</v>
      </c>
      <c r="AW240" s="60">
        <v>1373.2</v>
      </c>
      <c r="AX240" s="60">
        <v>635.15</v>
      </c>
      <c r="AY240" s="60">
        <v>275.02</v>
      </c>
      <c r="AZ240" s="60">
        <v>407.25</v>
      </c>
      <c r="BA240" s="60">
        <v>380.53</v>
      </c>
      <c r="BB240" s="60">
        <v>204.96</v>
      </c>
      <c r="BC240" s="60">
        <v>393.16</v>
      </c>
      <c r="BD240" s="60">
        <v>108.05</v>
      </c>
      <c r="BE240" s="60">
        <v>876.02</v>
      </c>
      <c r="BF240" s="60">
        <v>773.03</v>
      </c>
      <c r="BG240" s="60">
        <v>748.68</v>
      </c>
      <c r="BH240" s="60">
        <v>1626.78</v>
      </c>
      <c r="BI240" s="60">
        <v>581.51</v>
      </c>
      <c r="BJ240" s="60">
        <v>289.67</v>
      </c>
      <c r="BK240" s="60">
        <v>281.72000000000003</v>
      </c>
      <c r="BL240" s="60">
        <v>2455.5700000000002</v>
      </c>
      <c r="BM240" s="60">
        <v>32.65</v>
      </c>
      <c r="BN240" s="60">
        <v>298.64</v>
      </c>
      <c r="BO240" s="51">
        <v>0</v>
      </c>
      <c r="BP240" s="53">
        <v>0</v>
      </c>
      <c r="BQ240" s="51" t="s">
        <v>7</v>
      </c>
      <c r="BR240" s="60">
        <v>29542.84</v>
      </c>
      <c r="BS240" s="51" t="s">
        <v>7</v>
      </c>
      <c r="BT240" s="60">
        <v>15640.08</v>
      </c>
      <c r="BU240" s="51" t="s">
        <v>7</v>
      </c>
      <c r="BV240" s="60">
        <v>70943.7</v>
      </c>
      <c r="BW240" s="51" t="s">
        <v>7</v>
      </c>
      <c r="BX240" s="60">
        <v>10528.55</v>
      </c>
      <c r="BY240" s="51" t="s">
        <v>7</v>
      </c>
      <c r="BZ240" s="60">
        <v>97112.33</v>
      </c>
      <c r="CA240" s="51" t="s">
        <v>7</v>
      </c>
      <c r="CB240" s="60">
        <v>7.0000000000000007E-2</v>
      </c>
      <c r="CC240" s="51" t="s">
        <v>7</v>
      </c>
      <c r="CD240" s="51">
        <v>0</v>
      </c>
      <c r="CE240" s="51" t="s">
        <v>7</v>
      </c>
      <c r="CF240" s="51">
        <v>0</v>
      </c>
      <c r="CG240" s="51" t="s">
        <v>7</v>
      </c>
      <c r="CH240" s="51">
        <v>0</v>
      </c>
      <c r="CI240" s="51" t="s">
        <v>7</v>
      </c>
      <c r="CJ240" s="60">
        <v>7.0000000000000007E-2</v>
      </c>
      <c r="CK240" s="51" t="s">
        <v>7</v>
      </c>
      <c r="CL240" s="51">
        <v>0</v>
      </c>
      <c r="CM240" s="51" t="s">
        <v>7</v>
      </c>
      <c r="CN240" s="51">
        <v>0</v>
      </c>
      <c r="CO240" s="51" t="s">
        <v>7</v>
      </c>
      <c r="CP240" s="51">
        <v>0</v>
      </c>
      <c r="CQ240" s="51" t="s">
        <v>7</v>
      </c>
      <c r="CR240" s="61">
        <v>164.5</v>
      </c>
      <c r="CS240" s="51" t="s">
        <v>7</v>
      </c>
      <c r="CT240" s="60">
        <v>164.5</v>
      </c>
      <c r="CU240" s="51" t="s">
        <v>7</v>
      </c>
      <c r="CV240" s="60">
        <v>97276.9</v>
      </c>
      <c r="CW240" s="51" t="s">
        <v>7</v>
      </c>
      <c r="CX240" s="60">
        <v>126819.74</v>
      </c>
      <c r="CY240" s="51" t="s">
        <v>7</v>
      </c>
    </row>
    <row r="241" spans="1:103" ht="14.25" x14ac:dyDescent="0.45">
      <c r="A241" s="55" t="s">
        <v>180</v>
      </c>
      <c r="B241" s="55" t="s">
        <v>214</v>
      </c>
      <c r="C241" s="54" t="str">
        <f>'Correspondance tables'!K65</f>
        <v>ISIC 96</v>
      </c>
      <c r="D241" s="54" t="str">
        <f>VLOOKUP(C241, 'Correspondance tables'!$O$3:$P$73, 2, FALSE)</f>
        <v>ISIC 90T96</v>
      </c>
      <c r="E241" s="57">
        <v>26.2</v>
      </c>
      <c r="F241" s="57">
        <v>38.47</v>
      </c>
      <c r="G241" s="57">
        <v>55.87</v>
      </c>
      <c r="H241" s="57">
        <v>35.21</v>
      </c>
      <c r="I241" s="57">
        <v>495.49</v>
      </c>
      <c r="J241" s="57">
        <v>119.81</v>
      </c>
      <c r="K241" s="57">
        <v>72.13</v>
      </c>
      <c r="L241" s="57">
        <v>68.040000000000006</v>
      </c>
      <c r="M241" s="57">
        <v>63.14</v>
      </c>
      <c r="N241" s="57">
        <v>132.4</v>
      </c>
      <c r="O241" s="57">
        <v>146.81</v>
      </c>
      <c r="P241" s="57">
        <v>84.68</v>
      </c>
      <c r="Q241" s="57">
        <v>129.44999999999999</v>
      </c>
      <c r="R241" s="57">
        <v>128.31</v>
      </c>
      <c r="S241" s="57">
        <v>132.53</v>
      </c>
      <c r="T241" s="57">
        <v>118.58</v>
      </c>
      <c r="U241" s="57">
        <v>240.93</v>
      </c>
      <c r="V241" s="57">
        <v>230.54</v>
      </c>
      <c r="W241" s="57">
        <v>323.66000000000003</v>
      </c>
      <c r="X241" s="57">
        <v>557.49</v>
      </c>
      <c r="Y241" s="57">
        <v>130.82</v>
      </c>
      <c r="Z241" s="57">
        <v>358.2</v>
      </c>
      <c r="AA241" s="57">
        <v>277.5</v>
      </c>
      <c r="AB241" s="57">
        <v>215.49</v>
      </c>
      <c r="AC241" s="57">
        <v>73.69</v>
      </c>
      <c r="AD241" s="57">
        <v>121.38</v>
      </c>
      <c r="AE241" s="57">
        <v>345.3</v>
      </c>
      <c r="AF241" s="57">
        <v>97.74</v>
      </c>
      <c r="AG241" s="57">
        <v>923.34</v>
      </c>
      <c r="AH241" s="57">
        <v>763.24</v>
      </c>
      <c r="AI241" s="57">
        <v>241.57</v>
      </c>
      <c r="AJ241" s="57">
        <v>57.92</v>
      </c>
      <c r="AK241" s="57">
        <v>124.28</v>
      </c>
      <c r="AL241" s="57">
        <v>185.12</v>
      </c>
      <c r="AM241" s="57">
        <v>41.94</v>
      </c>
      <c r="AN241" s="57">
        <v>383.02</v>
      </c>
      <c r="AO241" s="57">
        <v>74.16</v>
      </c>
      <c r="AP241" s="57">
        <v>340.5</v>
      </c>
      <c r="AQ241" s="57">
        <v>405.72</v>
      </c>
      <c r="AR241" s="57">
        <v>606.02</v>
      </c>
      <c r="AS241" s="57">
        <v>795.61</v>
      </c>
      <c r="AT241" s="57">
        <v>217.3</v>
      </c>
      <c r="AU241" s="57">
        <v>181.68</v>
      </c>
      <c r="AV241" s="57">
        <v>313.35000000000002</v>
      </c>
      <c r="AW241" s="57">
        <v>622.98</v>
      </c>
      <c r="AX241" s="57">
        <v>160.38999999999999</v>
      </c>
      <c r="AY241" s="57">
        <v>142.88</v>
      </c>
      <c r="AZ241" s="57">
        <v>98.08</v>
      </c>
      <c r="BA241" s="57">
        <v>102.09</v>
      </c>
      <c r="BB241" s="57">
        <v>142.22999999999999</v>
      </c>
      <c r="BC241" s="57">
        <v>24.27</v>
      </c>
      <c r="BD241" s="57">
        <v>71.260000000000005</v>
      </c>
      <c r="BE241" s="57">
        <v>207.12</v>
      </c>
      <c r="BF241" s="57">
        <v>2589.4899999999998</v>
      </c>
      <c r="BG241" s="57">
        <v>537.91</v>
      </c>
      <c r="BH241" s="57">
        <v>1104.77</v>
      </c>
      <c r="BI241" s="57">
        <v>351.4</v>
      </c>
      <c r="BJ241" s="57">
        <v>136.87</v>
      </c>
      <c r="BK241" s="57">
        <v>79.989999999999995</v>
      </c>
      <c r="BL241" s="57">
        <v>87.5</v>
      </c>
      <c r="BM241" s="57">
        <v>1205.05</v>
      </c>
      <c r="BN241" s="57">
        <v>58.77</v>
      </c>
      <c r="BO241" s="56">
        <v>0</v>
      </c>
      <c r="BP241" s="59">
        <v>0</v>
      </c>
      <c r="BQ241" s="56" t="s">
        <v>7</v>
      </c>
      <c r="BR241" s="57">
        <v>18197.669999999998</v>
      </c>
      <c r="BS241" s="56" t="s">
        <v>7</v>
      </c>
      <c r="BT241" s="57">
        <v>14755.02</v>
      </c>
      <c r="BU241" s="56" t="s">
        <v>7</v>
      </c>
      <c r="BV241" s="57">
        <v>187.64</v>
      </c>
      <c r="BW241" s="56" t="s">
        <v>7</v>
      </c>
      <c r="BX241" s="56">
        <v>0</v>
      </c>
      <c r="BY241" s="56" t="s">
        <v>7</v>
      </c>
      <c r="BZ241" s="57">
        <v>14942.66</v>
      </c>
      <c r="CA241" s="56" t="s">
        <v>7</v>
      </c>
      <c r="CB241" s="56">
        <v>2168</v>
      </c>
      <c r="CC241" s="56" t="s">
        <v>7</v>
      </c>
      <c r="CD241" s="56">
        <v>0</v>
      </c>
      <c r="CE241" s="56" t="s">
        <v>7</v>
      </c>
      <c r="CF241" s="57">
        <v>179.76</v>
      </c>
      <c r="CG241" s="56" t="s">
        <v>7</v>
      </c>
      <c r="CH241" s="57">
        <v>179.76</v>
      </c>
      <c r="CI241" s="56" t="s">
        <v>7</v>
      </c>
      <c r="CJ241" s="57">
        <v>2347.7600000000002</v>
      </c>
      <c r="CK241" s="56" t="s">
        <v>7</v>
      </c>
      <c r="CL241" s="56">
        <v>0</v>
      </c>
      <c r="CM241" s="56" t="s">
        <v>7</v>
      </c>
      <c r="CN241" s="56">
        <v>0</v>
      </c>
      <c r="CO241" s="56" t="s">
        <v>7</v>
      </c>
      <c r="CP241" s="56">
        <v>0</v>
      </c>
      <c r="CQ241" s="56" t="s">
        <v>7</v>
      </c>
      <c r="CR241" s="58">
        <v>735.07</v>
      </c>
      <c r="CS241" s="56" t="s">
        <v>7</v>
      </c>
      <c r="CT241" s="57">
        <v>735.07</v>
      </c>
      <c r="CU241" s="56" t="s">
        <v>7</v>
      </c>
      <c r="CV241" s="57">
        <v>18025.490000000002</v>
      </c>
      <c r="CW241" s="56" t="s">
        <v>7</v>
      </c>
      <c r="CX241" s="57">
        <v>36223.160000000003</v>
      </c>
      <c r="CY241" s="56" t="s">
        <v>7</v>
      </c>
    </row>
    <row r="242" spans="1:103" ht="14.25" x14ac:dyDescent="0.45">
      <c r="A242" s="55" t="s">
        <v>180</v>
      </c>
      <c r="B242" s="55" t="s">
        <v>213</v>
      </c>
      <c r="C242" s="54" t="str">
        <f>'Correspondance tables'!K66</f>
        <v>ISIC 97-98</v>
      </c>
      <c r="D242" s="54" t="str">
        <f>VLOOKUP(C242, 'Correspondance tables'!$O$3:$P$73, 2, FALSE)</f>
        <v>ISIC 97T98</v>
      </c>
      <c r="E242" s="60">
        <v>58.6</v>
      </c>
      <c r="F242" s="60">
        <v>6.2</v>
      </c>
      <c r="G242" s="60">
        <v>47.26</v>
      </c>
      <c r="H242" s="60">
        <v>67.319999999999993</v>
      </c>
      <c r="I242" s="60">
        <v>452.83</v>
      </c>
      <c r="J242" s="60">
        <v>119.93</v>
      </c>
      <c r="K242" s="60">
        <v>25.75</v>
      </c>
      <c r="L242" s="60">
        <v>58.83</v>
      </c>
      <c r="M242" s="60">
        <v>67.39</v>
      </c>
      <c r="N242" s="60">
        <v>85.76</v>
      </c>
      <c r="O242" s="60">
        <v>259.89999999999998</v>
      </c>
      <c r="P242" s="60">
        <v>128.58000000000001</v>
      </c>
      <c r="Q242" s="60">
        <v>105.37</v>
      </c>
      <c r="R242" s="60">
        <v>90.71</v>
      </c>
      <c r="S242" s="60">
        <v>139.82</v>
      </c>
      <c r="T242" s="60">
        <v>145.66999999999999</v>
      </c>
      <c r="U242" s="60">
        <v>181.37</v>
      </c>
      <c r="V242" s="60">
        <v>130.21</v>
      </c>
      <c r="W242" s="60">
        <v>220.25</v>
      </c>
      <c r="X242" s="60">
        <v>176.19</v>
      </c>
      <c r="Y242" s="60">
        <v>64.25</v>
      </c>
      <c r="Z242" s="60">
        <v>268.19</v>
      </c>
      <c r="AA242" s="60">
        <v>69.7</v>
      </c>
      <c r="AB242" s="60">
        <v>342.9</v>
      </c>
      <c r="AC242" s="60">
        <v>69.22</v>
      </c>
      <c r="AD242" s="60">
        <v>603.94000000000005</v>
      </c>
      <c r="AE242" s="60">
        <v>534.80999999999995</v>
      </c>
      <c r="AF242" s="60">
        <v>152.15</v>
      </c>
      <c r="AG242" s="60">
        <v>607.66999999999996</v>
      </c>
      <c r="AH242" s="60">
        <v>564.26</v>
      </c>
      <c r="AI242" s="60">
        <v>775.78</v>
      </c>
      <c r="AJ242" s="60">
        <v>85.02</v>
      </c>
      <c r="AK242" s="60">
        <v>101.05</v>
      </c>
      <c r="AL242" s="60">
        <v>261.27999999999997</v>
      </c>
      <c r="AM242" s="60">
        <v>60.49</v>
      </c>
      <c r="AN242" s="51">
        <v>2207</v>
      </c>
      <c r="AO242" s="60">
        <v>75.25</v>
      </c>
      <c r="AP242" s="60">
        <v>701.38</v>
      </c>
      <c r="AQ242" s="60">
        <v>321.58</v>
      </c>
      <c r="AR242" s="60">
        <v>439.47</v>
      </c>
      <c r="AS242" s="60">
        <v>651.63</v>
      </c>
      <c r="AT242" s="60">
        <v>184.27</v>
      </c>
      <c r="AU242" s="60">
        <v>54.43</v>
      </c>
      <c r="AV242" s="60">
        <v>215.67</v>
      </c>
      <c r="AW242" s="60">
        <v>1686.49</v>
      </c>
      <c r="AX242" s="60">
        <v>439.58</v>
      </c>
      <c r="AY242" s="60">
        <v>155.05000000000001</v>
      </c>
      <c r="AZ242" s="60">
        <v>508.67</v>
      </c>
      <c r="BA242" s="60">
        <v>414.61</v>
      </c>
      <c r="BB242" s="60">
        <v>1011.39</v>
      </c>
      <c r="BC242" s="60">
        <v>255.39</v>
      </c>
      <c r="BD242" s="60">
        <v>466.49</v>
      </c>
      <c r="BE242" s="60">
        <v>1148.25</v>
      </c>
      <c r="BF242" s="60">
        <v>1483.34</v>
      </c>
      <c r="BG242" s="60">
        <v>496.89</v>
      </c>
      <c r="BH242" s="60">
        <v>4260.53</v>
      </c>
      <c r="BI242" s="60">
        <v>1260.29</v>
      </c>
      <c r="BJ242" s="60">
        <v>436.07</v>
      </c>
      <c r="BK242" s="60">
        <v>563.09</v>
      </c>
      <c r="BL242" s="60">
        <v>336.01</v>
      </c>
      <c r="BM242" s="60">
        <v>8.69</v>
      </c>
      <c r="BN242" s="60">
        <v>9224.44</v>
      </c>
      <c r="BO242" s="51">
        <v>0</v>
      </c>
      <c r="BP242" s="53">
        <v>0</v>
      </c>
      <c r="BQ242" s="51" t="s">
        <v>7</v>
      </c>
      <c r="BR242" s="60">
        <v>36134.58</v>
      </c>
      <c r="BS242" s="51" t="s">
        <v>7</v>
      </c>
      <c r="BT242" s="60">
        <v>144024.21</v>
      </c>
      <c r="BU242" s="51" t="s">
        <v>7</v>
      </c>
      <c r="BV242" s="60">
        <v>17.95</v>
      </c>
      <c r="BW242" s="51" t="s">
        <v>7</v>
      </c>
      <c r="BX242" s="60">
        <v>464.98</v>
      </c>
      <c r="BY242" s="51" t="s">
        <v>7</v>
      </c>
      <c r="BZ242" s="60">
        <v>144507.15</v>
      </c>
      <c r="CA242" s="51" t="s">
        <v>7</v>
      </c>
      <c r="CB242" s="60">
        <v>8.24</v>
      </c>
      <c r="CC242" s="51" t="s">
        <v>7</v>
      </c>
      <c r="CD242" s="51">
        <v>0</v>
      </c>
      <c r="CE242" s="51" t="s">
        <v>7</v>
      </c>
      <c r="CF242" s="60">
        <v>153.26</v>
      </c>
      <c r="CG242" s="51" t="s">
        <v>7</v>
      </c>
      <c r="CH242" s="60">
        <v>153.26</v>
      </c>
      <c r="CI242" s="51" t="s">
        <v>7</v>
      </c>
      <c r="CJ242" s="60">
        <v>161.51</v>
      </c>
      <c r="CK242" s="51" t="s">
        <v>7</v>
      </c>
      <c r="CL242" s="51">
        <v>0</v>
      </c>
      <c r="CM242" s="51" t="s">
        <v>7</v>
      </c>
      <c r="CN242" s="51">
        <v>0</v>
      </c>
      <c r="CO242" s="51" t="s">
        <v>7</v>
      </c>
      <c r="CP242" s="51">
        <v>0</v>
      </c>
      <c r="CQ242" s="51" t="s">
        <v>7</v>
      </c>
      <c r="CR242" s="61">
        <v>1654.01</v>
      </c>
      <c r="CS242" s="51" t="s">
        <v>7</v>
      </c>
      <c r="CT242" s="60">
        <v>1654.01</v>
      </c>
      <c r="CU242" s="51" t="s">
        <v>7</v>
      </c>
      <c r="CV242" s="60">
        <v>146322.66</v>
      </c>
      <c r="CW242" s="51" t="s">
        <v>7</v>
      </c>
      <c r="CX242" s="60">
        <v>182457.24</v>
      </c>
      <c r="CY242" s="51" t="s">
        <v>7</v>
      </c>
    </row>
    <row r="243" spans="1:103" ht="14.25" x14ac:dyDescent="0.45">
      <c r="A243" s="55" t="s">
        <v>180</v>
      </c>
      <c r="B243" s="55" t="s">
        <v>212</v>
      </c>
      <c r="C243" s="54" t="str">
        <f>'Correspondance tables'!K67</f>
        <v>ISIC 99</v>
      </c>
      <c r="D243" s="54" t="str">
        <f>VLOOKUP(C243, 'Correspondance tables'!$O$3:$P$73, 2, FALSE)</f>
        <v>ISIC 99</v>
      </c>
      <c r="E243" s="56">
        <v>0</v>
      </c>
      <c r="F243" s="57">
        <v>13.3</v>
      </c>
      <c r="G243" s="56">
        <v>0</v>
      </c>
      <c r="H243" s="56">
        <v>0</v>
      </c>
      <c r="I243" s="56">
        <v>0</v>
      </c>
      <c r="J243" s="56">
        <v>0</v>
      </c>
      <c r="K243" s="56">
        <v>0</v>
      </c>
      <c r="L243" s="56">
        <v>0</v>
      </c>
      <c r="M243" s="56">
        <v>0</v>
      </c>
      <c r="N243" s="56">
        <v>0</v>
      </c>
      <c r="O243" s="56">
        <v>0</v>
      </c>
      <c r="P243" s="56">
        <v>0</v>
      </c>
      <c r="Q243" s="56">
        <v>0</v>
      </c>
      <c r="R243" s="56">
        <v>0</v>
      </c>
      <c r="S243" s="56">
        <v>0</v>
      </c>
      <c r="T243" s="56">
        <v>0</v>
      </c>
      <c r="U243" s="56">
        <v>0</v>
      </c>
      <c r="V243" s="56">
        <v>0</v>
      </c>
      <c r="W243" s="56">
        <v>0</v>
      </c>
      <c r="X243" s="56">
        <v>0</v>
      </c>
      <c r="Y243" s="56">
        <v>0</v>
      </c>
      <c r="Z243" s="56">
        <v>0</v>
      </c>
      <c r="AA243" s="56">
        <v>0</v>
      </c>
      <c r="AB243" s="56">
        <v>0</v>
      </c>
      <c r="AC243" s="56">
        <v>0</v>
      </c>
      <c r="AD243" s="56">
        <v>0</v>
      </c>
      <c r="AE243" s="57">
        <v>54.88</v>
      </c>
      <c r="AF243" s="56">
        <v>0</v>
      </c>
      <c r="AG243" s="56">
        <v>0</v>
      </c>
      <c r="AH243" s="56">
        <v>0</v>
      </c>
      <c r="AI243" s="56">
        <v>0</v>
      </c>
      <c r="AJ243" s="56">
        <v>0</v>
      </c>
      <c r="AK243" s="56">
        <v>0</v>
      </c>
      <c r="AL243" s="57">
        <v>32.340000000000003</v>
      </c>
      <c r="AM243" s="56">
        <v>0</v>
      </c>
      <c r="AN243" s="57">
        <v>1.21</v>
      </c>
      <c r="AO243" s="56">
        <v>0</v>
      </c>
      <c r="AP243" s="56">
        <v>0</v>
      </c>
      <c r="AQ243" s="56">
        <v>0</v>
      </c>
      <c r="AR243" s="56">
        <v>0</v>
      </c>
      <c r="AS243" s="56">
        <v>0</v>
      </c>
      <c r="AT243" s="56">
        <v>0</v>
      </c>
      <c r="AU243" s="56">
        <v>0</v>
      </c>
      <c r="AV243" s="57">
        <v>3.41</v>
      </c>
      <c r="AW243" s="56">
        <v>0</v>
      </c>
      <c r="AX243" s="57">
        <v>2.12</v>
      </c>
      <c r="AY243" s="57">
        <v>0.11</v>
      </c>
      <c r="AZ243" s="56">
        <v>0</v>
      </c>
      <c r="BA243" s="56">
        <v>0</v>
      </c>
      <c r="BB243" s="56">
        <v>0</v>
      </c>
      <c r="BC243" s="57">
        <v>8.41</v>
      </c>
      <c r="BD243" s="57">
        <v>1.71</v>
      </c>
      <c r="BE243" s="57">
        <v>9.18</v>
      </c>
      <c r="BF243" s="57">
        <v>635.33000000000004</v>
      </c>
      <c r="BG243" s="57">
        <v>527.01</v>
      </c>
      <c r="BH243" s="57">
        <v>155.68</v>
      </c>
      <c r="BI243" s="57">
        <v>144.37</v>
      </c>
      <c r="BJ243" s="57">
        <v>8.0500000000000007</v>
      </c>
      <c r="BK243" s="57">
        <v>18.739999999999998</v>
      </c>
      <c r="BL243" s="57">
        <v>4.53</v>
      </c>
      <c r="BM243" s="56">
        <v>0</v>
      </c>
      <c r="BN243" s="56">
        <v>0</v>
      </c>
      <c r="BO243" s="56">
        <v>0</v>
      </c>
      <c r="BP243" s="59">
        <v>0</v>
      </c>
      <c r="BQ243" s="56" t="s">
        <v>7</v>
      </c>
      <c r="BR243" s="57">
        <v>1620.38</v>
      </c>
      <c r="BS243" s="56" t="s">
        <v>7</v>
      </c>
      <c r="BT243" s="57">
        <v>48478.87</v>
      </c>
      <c r="BU243" s="56" t="s">
        <v>7</v>
      </c>
      <c r="BV243" s="56">
        <v>0</v>
      </c>
      <c r="BW243" s="56" t="s">
        <v>7</v>
      </c>
      <c r="BX243" s="57">
        <v>1501.74</v>
      </c>
      <c r="BY243" s="56" t="s">
        <v>7</v>
      </c>
      <c r="BZ243" s="57">
        <v>49980.61</v>
      </c>
      <c r="CA243" s="56" t="s">
        <v>7</v>
      </c>
      <c r="CB243" s="56">
        <v>0</v>
      </c>
      <c r="CC243" s="56" t="s">
        <v>7</v>
      </c>
      <c r="CD243" s="56">
        <v>0</v>
      </c>
      <c r="CE243" s="56" t="s">
        <v>7</v>
      </c>
      <c r="CF243" s="56">
        <v>0</v>
      </c>
      <c r="CG243" s="56" t="s">
        <v>7</v>
      </c>
      <c r="CH243" s="56">
        <v>0</v>
      </c>
      <c r="CI243" s="56" t="s">
        <v>7</v>
      </c>
      <c r="CJ243" s="56">
        <v>0</v>
      </c>
      <c r="CK243" s="56" t="s">
        <v>7</v>
      </c>
      <c r="CL243" s="56">
        <v>0</v>
      </c>
      <c r="CM243" s="56" t="s">
        <v>7</v>
      </c>
      <c r="CN243" s="56">
        <v>0</v>
      </c>
      <c r="CO243" s="56" t="s">
        <v>7</v>
      </c>
      <c r="CP243" s="56">
        <v>0</v>
      </c>
      <c r="CQ243" s="56" t="s">
        <v>7</v>
      </c>
      <c r="CR243" s="58">
        <v>24.94</v>
      </c>
      <c r="CS243" s="56" t="s">
        <v>7</v>
      </c>
      <c r="CT243" s="57">
        <v>24.94</v>
      </c>
      <c r="CU243" s="56" t="s">
        <v>7</v>
      </c>
      <c r="CV243" s="57">
        <v>50005.56</v>
      </c>
      <c r="CW243" s="56" t="s">
        <v>7</v>
      </c>
      <c r="CX243" s="57">
        <v>51625.93</v>
      </c>
      <c r="CY243" s="56" t="s">
        <v>7</v>
      </c>
    </row>
    <row r="244" spans="1:103" ht="14.25" x14ac:dyDescent="0.45">
      <c r="A244" s="55" t="s">
        <v>180</v>
      </c>
      <c r="B244" s="55" t="s">
        <v>211</v>
      </c>
      <c r="C244" s="54"/>
      <c r="D244" s="54"/>
      <c r="E244" s="51">
        <v>0</v>
      </c>
      <c r="F244" s="51">
        <v>0</v>
      </c>
      <c r="G244" s="51">
        <v>0</v>
      </c>
      <c r="H244" s="51">
        <v>0</v>
      </c>
      <c r="I244" s="51">
        <v>0</v>
      </c>
      <c r="J244" s="51">
        <v>0</v>
      </c>
      <c r="K244" s="51">
        <v>0</v>
      </c>
      <c r="L244" s="51">
        <v>0</v>
      </c>
      <c r="M244" s="51">
        <v>0</v>
      </c>
      <c r="N244" s="51">
        <v>0</v>
      </c>
      <c r="O244" s="51">
        <v>0</v>
      </c>
      <c r="P244" s="51">
        <v>0</v>
      </c>
      <c r="Q244" s="51">
        <v>0</v>
      </c>
      <c r="R244" s="51">
        <v>0</v>
      </c>
      <c r="S244" s="51">
        <v>0</v>
      </c>
      <c r="T244" s="51">
        <v>0</v>
      </c>
      <c r="U244" s="51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1">
        <v>0</v>
      </c>
      <c r="AL244" s="51">
        <v>0</v>
      </c>
      <c r="AM244" s="51">
        <v>0</v>
      </c>
      <c r="AN244" s="51">
        <v>0</v>
      </c>
      <c r="AO244" s="51">
        <v>0</v>
      </c>
      <c r="AP244" s="51">
        <v>0</v>
      </c>
      <c r="AQ244" s="51">
        <v>0</v>
      </c>
      <c r="AR244" s="51">
        <v>0</v>
      </c>
      <c r="AS244" s="51">
        <v>0</v>
      </c>
      <c r="AT244" s="51">
        <v>0</v>
      </c>
      <c r="AU244" s="51">
        <v>0</v>
      </c>
      <c r="AV244" s="51">
        <v>0</v>
      </c>
      <c r="AW244" s="51">
        <v>0</v>
      </c>
      <c r="AX244" s="51">
        <v>0</v>
      </c>
      <c r="AY244" s="51">
        <v>0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0</v>
      </c>
      <c r="BF244" s="51">
        <v>0</v>
      </c>
      <c r="BG244" s="51">
        <v>0</v>
      </c>
      <c r="BH244" s="51">
        <v>0</v>
      </c>
      <c r="BI244" s="51">
        <v>0</v>
      </c>
      <c r="BJ244" s="51">
        <v>0</v>
      </c>
      <c r="BK244" s="51">
        <v>0</v>
      </c>
      <c r="BL244" s="51">
        <v>0</v>
      </c>
      <c r="BM244" s="51">
        <v>0</v>
      </c>
      <c r="BN244" s="51">
        <v>0</v>
      </c>
      <c r="BO244" s="51">
        <v>0</v>
      </c>
      <c r="BP244" s="53">
        <v>0</v>
      </c>
      <c r="BQ244" s="51" t="s">
        <v>7</v>
      </c>
      <c r="BR244" s="51">
        <v>0</v>
      </c>
      <c r="BS244" s="51" t="s">
        <v>7</v>
      </c>
      <c r="BT244" s="51">
        <v>0</v>
      </c>
      <c r="BU244" s="51" t="s">
        <v>7</v>
      </c>
      <c r="BV244" s="51">
        <v>0</v>
      </c>
      <c r="BW244" s="51" t="s">
        <v>7</v>
      </c>
      <c r="BX244" s="51">
        <v>0</v>
      </c>
      <c r="BY244" s="51" t="s">
        <v>7</v>
      </c>
      <c r="BZ244" s="51">
        <v>0</v>
      </c>
      <c r="CA244" s="51" t="s">
        <v>7</v>
      </c>
      <c r="CB244" s="51">
        <v>0</v>
      </c>
      <c r="CC244" s="51" t="s">
        <v>7</v>
      </c>
      <c r="CD244" s="51">
        <v>0</v>
      </c>
      <c r="CE244" s="51" t="s">
        <v>7</v>
      </c>
      <c r="CF244" s="51">
        <v>0</v>
      </c>
      <c r="CG244" s="51" t="s">
        <v>7</v>
      </c>
      <c r="CH244" s="51">
        <v>0</v>
      </c>
      <c r="CI244" s="51" t="s">
        <v>7</v>
      </c>
      <c r="CJ244" s="51">
        <v>0</v>
      </c>
      <c r="CK244" s="51" t="s">
        <v>7</v>
      </c>
      <c r="CL244" s="51">
        <v>0</v>
      </c>
      <c r="CM244" s="51" t="s">
        <v>7</v>
      </c>
      <c r="CN244" s="51">
        <v>0</v>
      </c>
      <c r="CO244" s="51" t="s">
        <v>7</v>
      </c>
      <c r="CP244" s="51">
        <v>0</v>
      </c>
      <c r="CQ244" s="51" t="s">
        <v>7</v>
      </c>
      <c r="CR244" s="52">
        <v>0</v>
      </c>
      <c r="CS244" s="51" t="s">
        <v>7</v>
      </c>
      <c r="CT244" s="51">
        <v>0</v>
      </c>
      <c r="CU244" s="51" t="s">
        <v>7</v>
      </c>
      <c r="CV244" s="51">
        <v>0</v>
      </c>
      <c r="CW244" s="51" t="s">
        <v>7</v>
      </c>
      <c r="CX244" s="51">
        <v>0</v>
      </c>
      <c r="CY244" s="51" t="s">
        <v>7</v>
      </c>
    </row>
    <row r="245" spans="1:103" ht="14.25" x14ac:dyDescent="0.45">
      <c r="A245" s="55" t="s">
        <v>180</v>
      </c>
      <c r="B245" s="55" t="s">
        <v>191</v>
      </c>
      <c r="C245" s="54"/>
      <c r="D245" s="54"/>
      <c r="E245" s="57">
        <v>228499.94</v>
      </c>
      <c r="F245" s="57">
        <v>22092.51</v>
      </c>
      <c r="G245" s="57">
        <v>7448.85</v>
      </c>
      <c r="H245" s="57">
        <v>65791.72</v>
      </c>
      <c r="I245" s="57">
        <v>755360.55</v>
      </c>
      <c r="J245" s="57">
        <v>111942.39999999999</v>
      </c>
      <c r="K245" s="57">
        <v>84278.34</v>
      </c>
      <c r="L245" s="57">
        <v>114608.67</v>
      </c>
      <c r="M245" s="57">
        <v>49137.54</v>
      </c>
      <c r="N245" s="57">
        <v>135645.65</v>
      </c>
      <c r="O245" s="57">
        <v>304098.5</v>
      </c>
      <c r="P245" s="57">
        <v>109179.06</v>
      </c>
      <c r="Q245" s="57">
        <v>167538.04999999999</v>
      </c>
      <c r="R245" s="57">
        <v>115444.59</v>
      </c>
      <c r="S245" s="57">
        <v>233360.06</v>
      </c>
      <c r="T245" s="57">
        <v>259492.66</v>
      </c>
      <c r="U245" s="57">
        <v>134366.49</v>
      </c>
      <c r="V245" s="57">
        <v>154698.72</v>
      </c>
      <c r="W245" s="57">
        <v>358750.56</v>
      </c>
      <c r="X245" s="57">
        <v>565590.14</v>
      </c>
      <c r="Y245" s="57">
        <v>137601.81</v>
      </c>
      <c r="Z245" s="57">
        <v>116909.44</v>
      </c>
      <c r="AA245" s="57">
        <v>101178.85</v>
      </c>
      <c r="AB245" s="57">
        <v>457025.27</v>
      </c>
      <c r="AC245" s="57">
        <v>29823.02</v>
      </c>
      <c r="AD245" s="57">
        <v>117579.07</v>
      </c>
      <c r="AE245" s="57">
        <v>1048120.85</v>
      </c>
      <c r="AF245" s="57">
        <v>141188.16</v>
      </c>
      <c r="AG245" s="57">
        <v>601862.29</v>
      </c>
      <c r="AH245" s="57">
        <v>384655.44</v>
      </c>
      <c r="AI245" s="57">
        <v>303032.90999999997</v>
      </c>
      <c r="AJ245" s="57">
        <v>72342.11</v>
      </c>
      <c r="AK245" s="57">
        <v>89026.26</v>
      </c>
      <c r="AL245" s="57">
        <v>282733.93</v>
      </c>
      <c r="AM245" s="57">
        <v>48574.15</v>
      </c>
      <c r="AN245" s="57">
        <v>325629.51</v>
      </c>
      <c r="AO245" s="57">
        <v>77023.38</v>
      </c>
      <c r="AP245" s="57">
        <v>86752.1</v>
      </c>
      <c r="AQ245" s="57">
        <v>174173.75</v>
      </c>
      <c r="AR245" s="57">
        <v>258159.29</v>
      </c>
      <c r="AS245" s="57">
        <v>360522.46</v>
      </c>
      <c r="AT245" s="57">
        <v>222022.28</v>
      </c>
      <c r="AU245" s="57">
        <v>107307.3</v>
      </c>
      <c r="AV245" s="57">
        <v>420386.65</v>
      </c>
      <c r="AW245" s="57">
        <v>303294.2</v>
      </c>
      <c r="AX245" s="57">
        <v>153466.13</v>
      </c>
      <c r="AY245" s="57">
        <v>76204.98</v>
      </c>
      <c r="AZ245" s="57">
        <v>78576.47</v>
      </c>
      <c r="BA245" s="57">
        <v>63392.26</v>
      </c>
      <c r="BB245" s="57">
        <v>96313.72</v>
      </c>
      <c r="BC245" s="57">
        <v>37215.160000000003</v>
      </c>
      <c r="BD245" s="57">
        <v>88956.5</v>
      </c>
      <c r="BE245" s="57">
        <v>195392.24</v>
      </c>
      <c r="BF245" s="57">
        <v>354445.93</v>
      </c>
      <c r="BG245" s="57">
        <v>179841.22</v>
      </c>
      <c r="BH245" s="57">
        <v>317477.45</v>
      </c>
      <c r="BI245" s="57">
        <v>109908.11</v>
      </c>
      <c r="BJ245" s="57">
        <v>76769.66</v>
      </c>
      <c r="BK245" s="57">
        <v>56273.14</v>
      </c>
      <c r="BL245" s="57">
        <v>46185.93</v>
      </c>
      <c r="BM245" s="57">
        <v>10895.39</v>
      </c>
      <c r="BN245" s="57">
        <v>52034.25</v>
      </c>
      <c r="BO245" s="56">
        <v>0</v>
      </c>
      <c r="BP245" s="59">
        <v>0</v>
      </c>
      <c r="BQ245" s="56" t="s">
        <v>7</v>
      </c>
      <c r="BR245" s="57">
        <v>12237598.050000001</v>
      </c>
      <c r="BS245" s="56" t="s">
        <v>7</v>
      </c>
      <c r="BT245" s="57">
        <v>6778136.0199999996</v>
      </c>
      <c r="BU245" s="56" t="s">
        <v>7</v>
      </c>
      <c r="BV245" s="57">
        <v>227535.94</v>
      </c>
      <c r="BW245" s="56" t="s">
        <v>7</v>
      </c>
      <c r="BX245" s="57">
        <v>3017937.1</v>
      </c>
      <c r="BY245" s="56" t="s">
        <v>7</v>
      </c>
      <c r="BZ245" s="57">
        <v>10023609.07</v>
      </c>
      <c r="CA245" s="56" t="s">
        <v>7</v>
      </c>
      <c r="CB245" s="57">
        <v>2490644.87</v>
      </c>
      <c r="CC245" s="56" t="s">
        <v>7</v>
      </c>
      <c r="CD245" s="57">
        <v>10671.89</v>
      </c>
      <c r="CE245" s="56" t="s">
        <v>7</v>
      </c>
      <c r="CF245" s="57">
        <v>25741.57</v>
      </c>
      <c r="CG245" s="56" t="s">
        <v>7</v>
      </c>
      <c r="CH245" s="57">
        <v>36413.46</v>
      </c>
      <c r="CI245" s="56" t="s">
        <v>7</v>
      </c>
      <c r="CJ245" s="57">
        <v>2527058.33</v>
      </c>
      <c r="CK245" s="56" t="s">
        <v>7</v>
      </c>
      <c r="CL245" s="56">
        <v>0</v>
      </c>
      <c r="CM245" s="56" t="s">
        <v>7</v>
      </c>
      <c r="CN245" s="56">
        <v>0</v>
      </c>
      <c r="CO245" s="56" t="s">
        <v>7</v>
      </c>
      <c r="CP245" s="56">
        <v>0</v>
      </c>
      <c r="CQ245" s="56" t="s">
        <v>7</v>
      </c>
      <c r="CR245" s="58">
        <v>2451816.71</v>
      </c>
      <c r="CS245" s="56" t="s">
        <v>7</v>
      </c>
      <c r="CT245" s="57">
        <v>2451816.71</v>
      </c>
      <c r="CU245" s="56" t="s">
        <v>7</v>
      </c>
      <c r="CV245" s="57">
        <v>15002484.109999999</v>
      </c>
      <c r="CW245" s="56" t="s">
        <v>7</v>
      </c>
      <c r="CX245" s="57">
        <v>27240082.16</v>
      </c>
      <c r="CY245" s="56" t="s">
        <v>7</v>
      </c>
    </row>
    <row r="246" spans="1:103" ht="14.25" x14ac:dyDescent="0.45">
      <c r="A246" s="55" t="s">
        <v>180</v>
      </c>
      <c r="B246" s="55" t="s">
        <v>182</v>
      </c>
      <c r="C246" s="54"/>
      <c r="D246" s="54"/>
      <c r="E246" s="51" t="s">
        <v>193</v>
      </c>
      <c r="F246" s="51" t="s">
        <v>193</v>
      </c>
      <c r="G246" s="51" t="s">
        <v>193</v>
      </c>
      <c r="H246" s="51" t="s">
        <v>193</v>
      </c>
      <c r="I246" s="51" t="s">
        <v>193</v>
      </c>
      <c r="J246" s="51" t="s">
        <v>193</v>
      </c>
      <c r="K246" s="51" t="s">
        <v>193</v>
      </c>
      <c r="L246" s="51" t="s">
        <v>193</v>
      </c>
      <c r="M246" s="51" t="s">
        <v>193</v>
      </c>
      <c r="N246" s="51" t="s">
        <v>193</v>
      </c>
      <c r="O246" s="51" t="s">
        <v>193</v>
      </c>
      <c r="P246" s="51" t="s">
        <v>193</v>
      </c>
      <c r="Q246" s="51" t="s">
        <v>193</v>
      </c>
      <c r="R246" s="51" t="s">
        <v>193</v>
      </c>
      <c r="S246" s="51" t="s">
        <v>193</v>
      </c>
      <c r="T246" s="51" t="s">
        <v>193</v>
      </c>
      <c r="U246" s="51" t="s">
        <v>193</v>
      </c>
      <c r="V246" s="51" t="s">
        <v>193</v>
      </c>
      <c r="W246" s="51" t="s">
        <v>193</v>
      </c>
      <c r="X246" s="51" t="s">
        <v>193</v>
      </c>
      <c r="Y246" s="51" t="s">
        <v>193</v>
      </c>
      <c r="Z246" s="51" t="s">
        <v>193</v>
      </c>
      <c r="AA246" s="51" t="s">
        <v>193</v>
      </c>
      <c r="AB246" s="51" t="s">
        <v>193</v>
      </c>
      <c r="AC246" s="51" t="s">
        <v>193</v>
      </c>
      <c r="AD246" s="51" t="s">
        <v>193</v>
      </c>
      <c r="AE246" s="51" t="s">
        <v>193</v>
      </c>
      <c r="AF246" s="51" t="s">
        <v>193</v>
      </c>
      <c r="AG246" s="51" t="s">
        <v>193</v>
      </c>
      <c r="AH246" s="51" t="s">
        <v>193</v>
      </c>
      <c r="AI246" s="51" t="s">
        <v>193</v>
      </c>
      <c r="AJ246" s="51" t="s">
        <v>193</v>
      </c>
      <c r="AK246" s="51" t="s">
        <v>193</v>
      </c>
      <c r="AL246" s="51" t="s">
        <v>193</v>
      </c>
      <c r="AM246" s="51" t="s">
        <v>193</v>
      </c>
      <c r="AN246" s="51" t="s">
        <v>193</v>
      </c>
      <c r="AO246" s="51" t="s">
        <v>193</v>
      </c>
      <c r="AP246" s="51" t="s">
        <v>193</v>
      </c>
      <c r="AQ246" s="51" t="s">
        <v>193</v>
      </c>
      <c r="AR246" s="51" t="s">
        <v>193</v>
      </c>
      <c r="AS246" s="51" t="s">
        <v>193</v>
      </c>
      <c r="AT246" s="51" t="s">
        <v>193</v>
      </c>
      <c r="AU246" s="51" t="s">
        <v>193</v>
      </c>
      <c r="AV246" s="51" t="s">
        <v>193</v>
      </c>
      <c r="AW246" s="51" t="s">
        <v>193</v>
      </c>
      <c r="AX246" s="51" t="s">
        <v>193</v>
      </c>
      <c r="AY246" s="51" t="s">
        <v>193</v>
      </c>
      <c r="AZ246" s="51" t="s">
        <v>193</v>
      </c>
      <c r="BA246" s="51" t="s">
        <v>193</v>
      </c>
      <c r="BB246" s="51" t="s">
        <v>193</v>
      </c>
      <c r="BC246" s="51" t="s">
        <v>193</v>
      </c>
      <c r="BD246" s="51" t="s">
        <v>193</v>
      </c>
      <c r="BE246" s="51" t="s">
        <v>193</v>
      </c>
      <c r="BF246" s="51" t="s">
        <v>193</v>
      </c>
      <c r="BG246" s="51" t="s">
        <v>193</v>
      </c>
      <c r="BH246" s="51" t="s">
        <v>193</v>
      </c>
      <c r="BI246" s="51" t="s">
        <v>193</v>
      </c>
      <c r="BJ246" s="51" t="s">
        <v>193</v>
      </c>
      <c r="BK246" s="51" t="s">
        <v>193</v>
      </c>
      <c r="BL246" s="51" t="s">
        <v>193</v>
      </c>
      <c r="BM246" s="51" t="s">
        <v>193</v>
      </c>
      <c r="BN246" s="51" t="s">
        <v>193</v>
      </c>
      <c r="BO246" s="51" t="s">
        <v>193</v>
      </c>
      <c r="BP246" s="53" t="s">
        <v>193</v>
      </c>
      <c r="BQ246" s="51" t="s">
        <v>7</v>
      </c>
      <c r="BR246" s="51" t="s">
        <v>193</v>
      </c>
      <c r="BS246" s="51" t="s">
        <v>7</v>
      </c>
      <c r="BT246" s="51" t="s">
        <v>193</v>
      </c>
      <c r="BU246" s="51" t="s">
        <v>7</v>
      </c>
      <c r="BV246" s="51" t="s">
        <v>193</v>
      </c>
      <c r="BW246" s="51" t="s">
        <v>7</v>
      </c>
      <c r="BX246" s="51" t="s">
        <v>193</v>
      </c>
      <c r="BY246" s="51" t="s">
        <v>7</v>
      </c>
      <c r="BZ246" s="51" t="s">
        <v>193</v>
      </c>
      <c r="CA246" s="51" t="s">
        <v>7</v>
      </c>
      <c r="CB246" s="51" t="s">
        <v>193</v>
      </c>
      <c r="CC246" s="51" t="s">
        <v>7</v>
      </c>
      <c r="CD246" s="51" t="s">
        <v>193</v>
      </c>
      <c r="CE246" s="51" t="s">
        <v>7</v>
      </c>
      <c r="CF246" s="51" t="s">
        <v>193</v>
      </c>
      <c r="CG246" s="51" t="s">
        <v>7</v>
      </c>
      <c r="CH246" s="51" t="s">
        <v>193</v>
      </c>
      <c r="CI246" s="51" t="s">
        <v>7</v>
      </c>
      <c r="CJ246" s="51" t="s">
        <v>193</v>
      </c>
      <c r="CK246" s="51" t="s">
        <v>7</v>
      </c>
      <c r="CL246" s="51" t="s">
        <v>193</v>
      </c>
      <c r="CM246" s="51" t="s">
        <v>7</v>
      </c>
      <c r="CN246" s="51" t="s">
        <v>193</v>
      </c>
      <c r="CO246" s="51" t="s">
        <v>7</v>
      </c>
      <c r="CP246" s="51" t="s">
        <v>193</v>
      </c>
      <c r="CQ246" s="51" t="s">
        <v>7</v>
      </c>
      <c r="CR246" s="52" t="s">
        <v>193</v>
      </c>
      <c r="CS246" s="51" t="s">
        <v>7</v>
      </c>
      <c r="CT246" s="51" t="s">
        <v>193</v>
      </c>
      <c r="CU246" s="51" t="s">
        <v>7</v>
      </c>
      <c r="CV246" s="51" t="s">
        <v>193</v>
      </c>
      <c r="CW246" s="51" t="s">
        <v>7</v>
      </c>
      <c r="CX246" s="51" t="s">
        <v>193</v>
      </c>
      <c r="CY246" s="51" t="s">
        <v>7</v>
      </c>
    </row>
    <row r="247" spans="1:103" ht="14.25" x14ac:dyDescent="0.45">
      <c r="A247" s="55" t="s">
        <v>180</v>
      </c>
      <c r="B247" s="55" t="s">
        <v>210</v>
      </c>
      <c r="C247" s="54"/>
      <c r="D247" s="54"/>
      <c r="E247" s="56" t="s">
        <v>193</v>
      </c>
      <c r="F247" s="56" t="s">
        <v>193</v>
      </c>
      <c r="G247" s="56" t="s">
        <v>193</v>
      </c>
      <c r="H247" s="56" t="s">
        <v>193</v>
      </c>
      <c r="I247" s="56" t="s">
        <v>193</v>
      </c>
      <c r="J247" s="56" t="s">
        <v>193</v>
      </c>
      <c r="K247" s="56" t="s">
        <v>193</v>
      </c>
      <c r="L247" s="56" t="s">
        <v>193</v>
      </c>
      <c r="M247" s="56" t="s">
        <v>193</v>
      </c>
      <c r="N247" s="56" t="s">
        <v>193</v>
      </c>
      <c r="O247" s="56" t="s">
        <v>193</v>
      </c>
      <c r="P247" s="56" t="s">
        <v>193</v>
      </c>
      <c r="Q247" s="56" t="s">
        <v>193</v>
      </c>
      <c r="R247" s="56" t="s">
        <v>193</v>
      </c>
      <c r="S247" s="56" t="s">
        <v>193</v>
      </c>
      <c r="T247" s="56" t="s">
        <v>193</v>
      </c>
      <c r="U247" s="56" t="s">
        <v>193</v>
      </c>
      <c r="V247" s="56" t="s">
        <v>193</v>
      </c>
      <c r="W247" s="56" t="s">
        <v>193</v>
      </c>
      <c r="X247" s="56" t="s">
        <v>193</v>
      </c>
      <c r="Y247" s="56" t="s">
        <v>193</v>
      </c>
      <c r="Z247" s="56" t="s">
        <v>193</v>
      </c>
      <c r="AA247" s="56" t="s">
        <v>193</v>
      </c>
      <c r="AB247" s="56" t="s">
        <v>193</v>
      </c>
      <c r="AC247" s="56" t="s">
        <v>193</v>
      </c>
      <c r="AD247" s="56" t="s">
        <v>193</v>
      </c>
      <c r="AE247" s="56" t="s">
        <v>193</v>
      </c>
      <c r="AF247" s="56" t="s">
        <v>193</v>
      </c>
      <c r="AG247" s="56" t="s">
        <v>193</v>
      </c>
      <c r="AH247" s="56" t="s">
        <v>193</v>
      </c>
      <c r="AI247" s="56" t="s">
        <v>193</v>
      </c>
      <c r="AJ247" s="56" t="s">
        <v>193</v>
      </c>
      <c r="AK247" s="56" t="s">
        <v>193</v>
      </c>
      <c r="AL247" s="56" t="s">
        <v>193</v>
      </c>
      <c r="AM247" s="56" t="s">
        <v>193</v>
      </c>
      <c r="AN247" s="56" t="s">
        <v>193</v>
      </c>
      <c r="AO247" s="56" t="s">
        <v>193</v>
      </c>
      <c r="AP247" s="56" t="s">
        <v>193</v>
      </c>
      <c r="AQ247" s="56" t="s">
        <v>193</v>
      </c>
      <c r="AR247" s="56" t="s">
        <v>193</v>
      </c>
      <c r="AS247" s="56" t="s">
        <v>193</v>
      </c>
      <c r="AT247" s="56" t="s">
        <v>193</v>
      </c>
      <c r="AU247" s="56" t="s">
        <v>193</v>
      </c>
      <c r="AV247" s="56" t="s">
        <v>193</v>
      </c>
      <c r="AW247" s="56" t="s">
        <v>193</v>
      </c>
      <c r="AX247" s="56" t="s">
        <v>193</v>
      </c>
      <c r="AY247" s="56" t="s">
        <v>193</v>
      </c>
      <c r="AZ247" s="56" t="s">
        <v>193</v>
      </c>
      <c r="BA247" s="56" t="s">
        <v>193</v>
      </c>
      <c r="BB247" s="56" t="s">
        <v>193</v>
      </c>
      <c r="BC247" s="56" t="s">
        <v>193</v>
      </c>
      <c r="BD247" s="56" t="s">
        <v>193</v>
      </c>
      <c r="BE247" s="56" t="s">
        <v>193</v>
      </c>
      <c r="BF247" s="56" t="s">
        <v>193</v>
      </c>
      <c r="BG247" s="56" t="s">
        <v>193</v>
      </c>
      <c r="BH247" s="56" t="s">
        <v>193</v>
      </c>
      <c r="BI247" s="56" t="s">
        <v>193</v>
      </c>
      <c r="BJ247" s="56" t="s">
        <v>193</v>
      </c>
      <c r="BK247" s="56" t="s">
        <v>193</v>
      </c>
      <c r="BL247" s="56" t="s">
        <v>193</v>
      </c>
      <c r="BM247" s="56" t="s">
        <v>193</v>
      </c>
      <c r="BN247" s="56" t="s">
        <v>193</v>
      </c>
      <c r="BO247" s="56" t="s">
        <v>193</v>
      </c>
      <c r="BP247" s="59" t="s">
        <v>193</v>
      </c>
      <c r="BQ247" s="56" t="s">
        <v>7</v>
      </c>
      <c r="BR247" s="56" t="s">
        <v>193</v>
      </c>
      <c r="BS247" s="56" t="s">
        <v>7</v>
      </c>
      <c r="BT247" s="56" t="s">
        <v>193</v>
      </c>
      <c r="BU247" s="56" t="s">
        <v>7</v>
      </c>
      <c r="BV247" s="56" t="s">
        <v>193</v>
      </c>
      <c r="BW247" s="56" t="s">
        <v>7</v>
      </c>
      <c r="BX247" s="56" t="s">
        <v>193</v>
      </c>
      <c r="BY247" s="56" t="s">
        <v>7</v>
      </c>
      <c r="BZ247" s="56" t="s">
        <v>193</v>
      </c>
      <c r="CA247" s="56" t="s">
        <v>7</v>
      </c>
      <c r="CB247" s="56" t="s">
        <v>193</v>
      </c>
      <c r="CC247" s="56" t="s">
        <v>7</v>
      </c>
      <c r="CD247" s="56" t="s">
        <v>193</v>
      </c>
      <c r="CE247" s="56" t="s">
        <v>7</v>
      </c>
      <c r="CF247" s="56" t="s">
        <v>193</v>
      </c>
      <c r="CG247" s="56" t="s">
        <v>7</v>
      </c>
      <c r="CH247" s="56" t="s">
        <v>193</v>
      </c>
      <c r="CI247" s="56" t="s">
        <v>7</v>
      </c>
      <c r="CJ247" s="56" t="s">
        <v>193</v>
      </c>
      <c r="CK247" s="56" t="s">
        <v>7</v>
      </c>
      <c r="CL247" s="56" t="s">
        <v>193</v>
      </c>
      <c r="CM247" s="56" t="s">
        <v>7</v>
      </c>
      <c r="CN247" s="56" t="s">
        <v>193</v>
      </c>
      <c r="CO247" s="56" t="s">
        <v>7</v>
      </c>
      <c r="CP247" s="56" t="s">
        <v>193</v>
      </c>
      <c r="CQ247" s="56" t="s">
        <v>7</v>
      </c>
      <c r="CR247" s="67" t="s">
        <v>193</v>
      </c>
      <c r="CS247" s="56" t="s">
        <v>7</v>
      </c>
      <c r="CT247" s="56" t="s">
        <v>193</v>
      </c>
      <c r="CU247" s="56" t="s">
        <v>7</v>
      </c>
      <c r="CV247" s="56" t="s">
        <v>193</v>
      </c>
      <c r="CW247" s="56" t="s">
        <v>7</v>
      </c>
      <c r="CX247" s="56" t="s">
        <v>193</v>
      </c>
      <c r="CY247" s="56" t="s">
        <v>7</v>
      </c>
    </row>
    <row r="248" spans="1:103" ht="14.25" x14ac:dyDescent="0.45">
      <c r="A248" s="55" t="s">
        <v>180</v>
      </c>
      <c r="B248" s="55" t="s">
        <v>209</v>
      </c>
      <c r="C248" s="54"/>
      <c r="D248" s="54"/>
      <c r="E248" s="51">
        <v>0</v>
      </c>
      <c r="F248" s="51">
        <v>0</v>
      </c>
      <c r="G248" s="51">
        <v>0</v>
      </c>
      <c r="H248" s="51">
        <v>0</v>
      </c>
      <c r="I248" s="51">
        <v>0</v>
      </c>
      <c r="J248" s="51">
        <v>0</v>
      </c>
      <c r="K248" s="51">
        <v>0</v>
      </c>
      <c r="L248" s="51">
        <v>0</v>
      </c>
      <c r="M248" s="51">
        <v>0</v>
      </c>
      <c r="N248" s="51">
        <v>0</v>
      </c>
      <c r="O248" s="51">
        <v>0</v>
      </c>
      <c r="P248" s="51">
        <v>0</v>
      </c>
      <c r="Q248" s="51">
        <v>0</v>
      </c>
      <c r="R248" s="51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1">
        <v>0</v>
      </c>
      <c r="AA248" s="51">
        <v>0</v>
      </c>
      <c r="AB248" s="51">
        <v>0</v>
      </c>
      <c r="AC248" s="51">
        <v>0</v>
      </c>
      <c r="AD248" s="51">
        <v>0</v>
      </c>
      <c r="AE248" s="51">
        <v>0</v>
      </c>
      <c r="AF248" s="51">
        <v>0</v>
      </c>
      <c r="AG248" s="51">
        <v>0</v>
      </c>
      <c r="AH248" s="51">
        <v>0</v>
      </c>
      <c r="AI248" s="51">
        <v>0</v>
      </c>
      <c r="AJ248" s="51">
        <v>0</v>
      </c>
      <c r="AK248" s="51">
        <v>0</v>
      </c>
      <c r="AL248" s="51">
        <v>0</v>
      </c>
      <c r="AM248" s="51">
        <v>0</v>
      </c>
      <c r="AN248" s="51">
        <v>0</v>
      </c>
      <c r="AO248" s="51">
        <v>0</v>
      </c>
      <c r="AP248" s="51">
        <v>0</v>
      </c>
      <c r="AQ248" s="51">
        <v>0</v>
      </c>
      <c r="AR248" s="51">
        <v>0</v>
      </c>
      <c r="AS248" s="51">
        <v>0</v>
      </c>
      <c r="AT248" s="51">
        <v>0</v>
      </c>
      <c r="AU248" s="51">
        <v>0</v>
      </c>
      <c r="AV248" s="51">
        <v>0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0</v>
      </c>
      <c r="BE248" s="51">
        <v>0</v>
      </c>
      <c r="BF248" s="51">
        <v>0</v>
      </c>
      <c r="BG248" s="51">
        <v>0</v>
      </c>
      <c r="BH248" s="51">
        <v>0</v>
      </c>
      <c r="BI248" s="51">
        <v>0</v>
      </c>
      <c r="BJ248" s="51">
        <v>0</v>
      </c>
      <c r="BK248" s="51">
        <v>0</v>
      </c>
      <c r="BL248" s="51">
        <v>0</v>
      </c>
      <c r="BM248" s="51">
        <v>0</v>
      </c>
      <c r="BN248" s="51">
        <v>0</v>
      </c>
      <c r="BO248" s="51">
        <v>0</v>
      </c>
      <c r="BP248" s="53">
        <v>0</v>
      </c>
      <c r="BQ248" s="51" t="s">
        <v>7</v>
      </c>
      <c r="BR248" s="51">
        <v>0</v>
      </c>
      <c r="BS248" s="51" t="s">
        <v>7</v>
      </c>
      <c r="BT248" s="60">
        <v>-135190.56</v>
      </c>
      <c r="BU248" s="51" t="s">
        <v>7</v>
      </c>
      <c r="BV248" s="51">
        <v>0</v>
      </c>
      <c r="BW248" s="51" t="s">
        <v>7</v>
      </c>
      <c r="BX248" s="51">
        <v>0</v>
      </c>
      <c r="BY248" s="51" t="s">
        <v>7</v>
      </c>
      <c r="BZ248" s="60">
        <v>-135190.56</v>
      </c>
      <c r="CA248" s="51" t="s">
        <v>7</v>
      </c>
      <c r="CB248" s="51">
        <v>0</v>
      </c>
      <c r="CC248" s="51" t="s">
        <v>7</v>
      </c>
      <c r="CD248" s="51">
        <v>0</v>
      </c>
      <c r="CE248" s="51" t="s">
        <v>7</v>
      </c>
      <c r="CF248" s="51">
        <v>0</v>
      </c>
      <c r="CG248" s="51" t="s">
        <v>7</v>
      </c>
      <c r="CH248" s="51">
        <v>0</v>
      </c>
      <c r="CI248" s="51" t="s">
        <v>7</v>
      </c>
      <c r="CJ248" s="51">
        <v>0</v>
      </c>
      <c r="CK248" s="51" t="s">
        <v>7</v>
      </c>
      <c r="CL248" s="51">
        <v>0</v>
      </c>
      <c r="CM248" s="51" t="s">
        <v>7</v>
      </c>
      <c r="CN248" s="51">
        <v>0</v>
      </c>
      <c r="CO248" s="51" t="s">
        <v>7</v>
      </c>
      <c r="CP248" s="51">
        <v>0</v>
      </c>
      <c r="CQ248" s="51" t="s">
        <v>7</v>
      </c>
      <c r="CR248" s="61">
        <v>135190.56</v>
      </c>
      <c r="CS248" s="51" t="s">
        <v>7</v>
      </c>
      <c r="CT248" s="60">
        <v>135190.56</v>
      </c>
      <c r="CU248" s="51" t="s">
        <v>7</v>
      </c>
      <c r="CV248" s="51">
        <v>0</v>
      </c>
      <c r="CW248" s="51" t="s">
        <v>7</v>
      </c>
      <c r="CX248" s="51">
        <v>0</v>
      </c>
      <c r="CY248" s="51" t="s">
        <v>7</v>
      </c>
    </row>
    <row r="249" spans="1:103" ht="14.25" x14ac:dyDescent="0.45">
      <c r="A249" s="55" t="s">
        <v>180</v>
      </c>
      <c r="B249" s="55" t="s">
        <v>208</v>
      </c>
      <c r="C249" s="54"/>
      <c r="D249" s="54"/>
      <c r="E249" s="57">
        <v>250900.78</v>
      </c>
      <c r="F249" s="57">
        <v>23448.03</v>
      </c>
      <c r="G249" s="57">
        <v>8379.56</v>
      </c>
      <c r="H249" s="57">
        <v>73588.55</v>
      </c>
      <c r="I249" s="57">
        <v>820430.41</v>
      </c>
      <c r="J249" s="57">
        <v>137979.70000000001</v>
      </c>
      <c r="K249" s="57">
        <v>90797.8</v>
      </c>
      <c r="L249" s="57">
        <v>126027.73</v>
      </c>
      <c r="M249" s="57">
        <v>53320.84</v>
      </c>
      <c r="N249" s="57">
        <v>301188.21000000002</v>
      </c>
      <c r="O249" s="57">
        <v>361532.47</v>
      </c>
      <c r="P249" s="57">
        <v>150653.75</v>
      </c>
      <c r="Q249" s="57">
        <v>192939.39</v>
      </c>
      <c r="R249" s="57">
        <v>128003.78</v>
      </c>
      <c r="S249" s="57">
        <v>282513.46000000002</v>
      </c>
      <c r="T249" s="57">
        <v>288364.32</v>
      </c>
      <c r="U249" s="57">
        <v>195306.37</v>
      </c>
      <c r="V249" s="57">
        <v>181716.04</v>
      </c>
      <c r="W249" s="57">
        <v>403667.66</v>
      </c>
      <c r="X249" s="57">
        <v>631534.67000000004</v>
      </c>
      <c r="Y249" s="57">
        <v>168156.48</v>
      </c>
      <c r="Z249" s="57">
        <v>135257.99</v>
      </c>
      <c r="AA249" s="57">
        <v>114834.52</v>
      </c>
      <c r="AB249" s="57">
        <v>516345.44</v>
      </c>
      <c r="AC249" s="57">
        <v>31781.55</v>
      </c>
      <c r="AD249" s="57">
        <v>130019.56</v>
      </c>
      <c r="AE249" s="57">
        <v>1117080.33</v>
      </c>
      <c r="AF249" s="57">
        <v>151581.87</v>
      </c>
      <c r="AG249" s="57">
        <v>660664.44999999995</v>
      </c>
      <c r="AH249" s="57">
        <v>407575.64</v>
      </c>
      <c r="AI249" s="57">
        <v>341376.18</v>
      </c>
      <c r="AJ249" s="57">
        <v>103094.06</v>
      </c>
      <c r="AK249" s="57">
        <v>111986.33</v>
      </c>
      <c r="AL249" s="57">
        <v>304954.86</v>
      </c>
      <c r="AM249" s="57">
        <v>56062.77</v>
      </c>
      <c r="AN249" s="57">
        <v>352259.42</v>
      </c>
      <c r="AO249" s="57">
        <v>86457.45</v>
      </c>
      <c r="AP249" s="57">
        <v>96387.48</v>
      </c>
      <c r="AQ249" s="57">
        <v>192647.18</v>
      </c>
      <c r="AR249" s="57">
        <v>306382.2</v>
      </c>
      <c r="AS249" s="57">
        <v>428684.33</v>
      </c>
      <c r="AT249" s="57">
        <v>258543.4</v>
      </c>
      <c r="AU249" s="57">
        <v>125398.09</v>
      </c>
      <c r="AV249" s="57">
        <v>452380.34</v>
      </c>
      <c r="AW249" s="57">
        <v>331393.53000000003</v>
      </c>
      <c r="AX249" s="57">
        <v>164373.47</v>
      </c>
      <c r="AY249" s="57">
        <v>86600.58</v>
      </c>
      <c r="AZ249" s="57">
        <v>83086.98</v>
      </c>
      <c r="BA249" s="57">
        <v>67963.89</v>
      </c>
      <c r="BB249" s="57">
        <v>106406.17</v>
      </c>
      <c r="BC249" s="57">
        <v>39648.26</v>
      </c>
      <c r="BD249" s="57">
        <v>95488.6</v>
      </c>
      <c r="BE249" s="57">
        <v>209948.74</v>
      </c>
      <c r="BF249" s="57">
        <v>424479.6</v>
      </c>
      <c r="BG249" s="57">
        <v>203355.64</v>
      </c>
      <c r="BH249" s="57">
        <v>381669.11</v>
      </c>
      <c r="BI249" s="57">
        <v>127664.35</v>
      </c>
      <c r="BJ249" s="57">
        <v>87981.93</v>
      </c>
      <c r="BK249" s="57">
        <v>63819.95</v>
      </c>
      <c r="BL249" s="57">
        <v>53640.39</v>
      </c>
      <c r="BM249" s="57">
        <v>12666.9</v>
      </c>
      <c r="BN249" s="57">
        <v>56604.06</v>
      </c>
      <c r="BO249" s="57">
        <v>0.15</v>
      </c>
      <c r="BP249" s="59">
        <v>0</v>
      </c>
      <c r="BQ249" s="56" t="s">
        <v>7</v>
      </c>
      <c r="BR249" s="57">
        <v>13948997.75</v>
      </c>
      <c r="BS249" s="56" t="s">
        <v>7</v>
      </c>
      <c r="BT249" s="57">
        <v>8071311.3899999997</v>
      </c>
      <c r="BU249" s="56" t="s">
        <v>7</v>
      </c>
      <c r="BV249" s="57">
        <v>227126.71</v>
      </c>
      <c r="BW249" s="56" t="s">
        <v>7</v>
      </c>
      <c r="BX249" s="57">
        <v>3055497.88</v>
      </c>
      <c r="BY249" s="56" t="s">
        <v>7</v>
      </c>
      <c r="BZ249" s="57">
        <v>11353935.98</v>
      </c>
      <c r="CA249" s="56" t="s">
        <v>7</v>
      </c>
      <c r="CB249" s="57">
        <v>2917273.29</v>
      </c>
      <c r="CC249" s="56" t="s">
        <v>7</v>
      </c>
      <c r="CD249" s="57">
        <v>12360.9</v>
      </c>
      <c r="CE249" s="56" t="s">
        <v>7</v>
      </c>
      <c r="CF249" s="57">
        <v>67422.58</v>
      </c>
      <c r="CG249" s="56" t="s">
        <v>7</v>
      </c>
      <c r="CH249" s="57">
        <v>79783.48</v>
      </c>
      <c r="CI249" s="56" t="s">
        <v>7</v>
      </c>
      <c r="CJ249" s="57">
        <v>2997056.78</v>
      </c>
      <c r="CK249" s="56" t="s">
        <v>7</v>
      </c>
      <c r="CL249" s="56">
        <v>0</v>
      </c>
      <c r="CM249" s="56" t="s">
        <v>7</v>
      </c>
      <c r="CN249" s="56">
        <v>0</v>
      </c>
      <c r="CO249" s="56" t="s">
        <v>7</v>
      </c>
      <c r="CP249" s="56">
        <v>0</v>
      </c>
      <c r="CQ249" s="56" t="s">
        <v>7</v>
      </c>
      <c r="CR249" s="58">
        <v>2587592.2400000002</v>
      </c>
      <c r="CS249" s="56" t="s">
        <v>7</v>
      </c>
      <c r="CT249" s="57">
        <v>2587592.2400000002</v>
      </c>
      <c r="CU249" s="56" t="s">
        <v>7</v>
      </c>
      <c r="CV249" s="56">
        <v>16938585</v>
      </c>
      <c r="CW249" s="56" t="s">
        <v>7</v>
      </c>
      <c r="CX249" s="57">
        <v>30887582.75</v>
      </c>
      <c r="CY249" s="56" t="s">
        <v>7</v>
      </c>
    </row>
    <row r="250" spans="1:103" ht="14.25" x14ac:dyDescent="0.45">
      <c r="A250" s="55" t="s">
        <v>180</v>
      </c>
      <c r="B250" s="55" t="s">
        <v>207</v>
      </c>
      <c r="C250" s="54"/>
      <c r="D250" s="54"/>
      <c r="E250" s="60">
        <v>46621.22</v>
      </c>
      <c r="F250" s="60">
        <v>7786.8</v>
      </c>
      <c r="G250" s="60">
        <v>2722.2</v>
      </c>
      <c r="H250" s="60">
        <v>24663.41</v>
      </c>
      <c r="I250" s="60">
        <v>143102.35999999999</v>
      </c>
      <c r="J250" s="60">
        <v>40775.919999999998</v>
      </c>
      <c r="K250" s="60">
        <v>21618.11</v>
      </c>
      <c r="L250" s="60">
        <v>26672.81</v>
      </c>
      <c r="M250" s="60">
        <v>22017.71</v>
      </c>
      <c r="N250" s="60">
        <v>8818.4</v>
      </c>
      <c r="O250" s="60">
        <v>68544.23</v>
      </c>
      <c r="P250" s="60">
        <v>36323.42</v>
      </c>
      <c r="Q250" s="60">
        <v>58790.82</v>
      </c>
      <c r="R250" s="60">
        <v>41726.519999999997</v>
      </c>
      <c r="S250" s="60">
        <v>43535.32</v>
      </c>
      <c r="T250" s="60">
        <v>122576.65</v>
      </c>
      <c r="U250" s="60">
        <v>57111.12</v>
      </c>
      <c r="V250" s="60">
        <v>61144.13</v>
      </c>
      <c r="W250" s="60">
        <v>142938.06</v>
      </c>
      <c r="X250" s="60">
        <v>117510.85</v>
      </c>
      <c r="Y250" s="60">
        <v>38290.92</v>
      </c>
      <c r="Z250" s="60">
        <v>55500.02</v>
      </c>
      <c r="AA250" s="60">
        <v>57851.32</v>
      </c>
      <c r="AB250" s="60">
        <v>69417.73</v>
      </c>
      <c r="AC250" s="60">
        <v>13677.01</v>
      </c>
      <c r="AD250" s="60">
        <v>44848.92</v>
      </c>
      <c r="AE250" s="60">
        <v>369483.95</v>
      </c>
      <c r="AF250" s="60">
        <v>113288.05</v>
      </c>
      <c r="AG250" s="60">
        <v>374402.36</v>
      </c>
      <c r="AH250" s="60">
        <v>349683.25</v>
      </c>
      <c r="AI250" s="60">
        <v>162651.37</v>
      </c>
      <c r="AJ250" s="60">
        <v>13461.11</v>
      </c>
      <c r="AK250" s="60">
        <v>23502.51</v>
      </c>
      <c r="AL250" s="60">
        <v>116164.55</v>
      </c>
      <c r="AM250" s="60">
        <v>49245.120000000003</v>
      </c>
      <c r="AN250" s="60">
        <v>206932.49</v>
      </c>
      <c r="AO250" s="60">
        <v>40096.620000000003</v>
      </c>
      <c r="AP250" s="60">
        <v>37304.120000000003</v>
      </c>
      <c r="AQ250" s="60">
        <v>64884.83</v>
      </c>
      <c r="AR250" s="60">
        <v>204995.89</v>
      </c>
      <c r="AS250" s="60">
        <v>232999.1</v>
      </c>
      <c r="AT250" s="60">
        <v>57289.42</v>
      </c>
      <c r="AU250" s="60">
        <v>67516.73</v>
      </c>
      <c r="AV250" s="60">
        <v>71851.33</v>
      </c>
      <c r="AW250" s="60">
        <v>265644.11</v>
      </c>
      <c r="AX250" s="60">
        <v>113830.85</v>
      </c>
      <c r="AY250" s="60">
        <v>60678.43</v>
      </c>
      <c r="AZ250" s="60">
        <v>38248.720000000001</v>
      </c>
      <c r="BA250" s="60">
        <v>30633.01</v>
      </c>
      <c r="BB250" s="60">
        <v>32590.61</v>
      </c>
      <c r="BC250" s="60">
        <v>133909.85999999999</v>
      </c>
      <c r="BD250" s="60">
        <v>18837.91</v>
      </c>
      <c r="BE250" s="60">
        <v>171070.47</v>
      </c>
      <c r="BF250" s="60">
        <v>618640.76</v>
      </c>
      <c r="BG250" s="60">
        <v>568266.74</v>
      </c>
      <c r="BH250" s="60">
        <v>462579.49</v>
      </c>
      <c r="BI250" s="60">
        <v>272887.90999999997</v>
      </c>
      <c r="BJ250" s="60">
        <v>48635.02</v>
      </c>
      <c r="BK250" s="60">
        <v>45778.32</v>
      </c>
      <c r="BL250" s="60">
        <v>75602.03</v>
      </c>
      <c r="BM250" s="60">
        <v>10308.4</v>
      </c>
      <c r="BN250" s="60">
        <v>38694.32</v>
      </c>
      <c r="BO250" s="60">
        <v>50347.82</v>
      </c>
      <c r="BP250" s="53">
        <v>0</v>
      </c>
      <c r="BQ250" s="51" t="s">
        <v>7</v>
      </c>
      <c r="BR250" s="60">
        <v>6987523.5</v>
      </c>
      <c r="BS250" s="51" t="s">
        <v>7</v>
      </c>
      <c r="BT250" s="51" t="s">
        <v>193</v>
      </c>
      <c r="BU250" s="51" t="s">
        <v>7</v>
      </c>
      <c r="BV250" s="51" t="s">
        <v>193</v>
      </c>
      <c r="BW250" s="51" t="s">
        <v>7</v>
      </c>
      <c r="BX250" s="51" t="s">
        <v>193</v>
      </c>
      <c r="BY250" s="51" t="s">
        <v>7</v>
      </c>
      <c r="BZ250" s="51" t="s">
        <v>193</v>
      </c>
      <c r="CA250" s="51" t="s">
        <v>7</v>
      </c>
      <c r="CB250" s="51" t="s">
        <v>193</v>
      </c>
      <c r="CC250" s="51" t="s">
        <v>7</v>
      </c>
      <c r="CD250" s="51" t="s">
        <v>193</v>
      </c>
      <c r="CE250" s="51" t="s">
        <v>7</v>
      </c>
      <c r="CF250" s="51" t="s">
        <v>193</v>
      </c>
      <c r="CG250" s="51" t="s">
        <v>7</v>
      </c>
      <c r="CH250" s="51" t="s">
        <v>193</v>
      </c>
      <c r="CI250" s="51" t="s">
        <v>7</v>
      </c>
      <c r="CJ250" s="51" t="s">
        <v>193</v>
      </c>
      <c r="CK250" s="51" t="s">
        <v>7</v>
      </c>
      <c r="CL250" s="51" t="s">
        <v>193</v>
      </c>
      <c r="CM250" s="51" t="s">
        <v>7</v>
      </c>
      <c r="CN250" s="51" t="s">
        <v>193</v>
      </c>
      <c r="CO250" s="51" t="s">
        <v>7</v>
      </c>
      <c r="CP250" s="51" t="s">
        <v>193</v>
      </c>
      <c r="CQ250" s="51" t="s">
        <v>7</v>
      </c>
      <c r="CR250" s="52" t="s">
        <v>193</v>
      </c>
      <c r="CS250" s="51" t="s">
        <v>7</v>
      </c>
      <c r="CT250" s="51" t="s">
        <v>193</v>
      </c>
      <c r="CU250" s="51" t="s">
        <v>7</v>
      </c>
      <c r="CV250" s="51" t="s">
        <v>193</v>
      </c>
      <c r="CW250" s="51" t="s">
        <v>7</v>
      </c>
      <c r="CX250" s="51" t="s">
        <v>193</v>
      </c>
      <c r="CY250" s="51" t="s">
        <v>7</v>
      </c>
    </row>
    <row r="251" spans="1:103" ht="14.25" x14ac:dyDescent="0.45">
      <c r="A251" s="55" t="s">
        <v>180</v>
      </c>
      <c r="B251" s="55" t="s">
        <v>206</v>
      </c>
      <c r="C251" s="54"/>
      <c r="D251" s="54"/>
      <c r="E251" s="57">
        <v>38295.620000000003</v>
      </c>
      <c r="F251" s="57">
        <v>6325.6</v>
      </c>
      <c r="G251" s="57">
        <v>2332.1</v>
      </c>
      <c r="H251" s="57">
        <v>19557.810000000001</v>
      </c>
      <c r="I251" s="57">
        <v>116324.76</v>
      </c>
      <c r="J251" s="57">
        <v>32609.62</v>
      </c>
      <c r="K251" s="57">
        <v>17564.71</v>
      </c>
      <c r="L251" s="57">
        <v>21522.81</v>
      </c>
      <c r="M251" s="57">
        <v>18009.91</v>
      </c>
      <c r="N251" s="56">
        <v>6762</v>
      </c>
      <c r="O251" s="57">
        <v>53838.43</v>
      </c>
      <c r="P251" s="57">
        <v>29202.52</v>
      </c>
      <c r="Q251" s="57">
        <v>47342.12</v>
      </c>
      <c r="R251" s="57">
        <v>33352.42</v>
      </c>
      <c r="S251" s="57">
        <v>34502.32</v>
      </c>
      <c r="T251" s="57">
        <v>99438.45</v>
      </c>
      <c r="U251" s="57">
        <v>46451.72</v>
      </c>
      <c r="V251" s="57">
        <v>49024.03</v>
      </c>
      <c r="W251" s="57">
        <v>116669.86</v>
      </c>
      <c r="X251" s="57">
        <v>94382.55</v>
      </c>
      <c r="Y251" s="57">
        <v>29939.119999999999</v>
      </c>
      <c r="Z251" s="57">
        <v>45285.52</v>
      </c>
      <c r="AA251" s="57">
        <v>45944.62</v>
      </c>
      <c r="AB251" s="57">
        <v>51768.43</v>
      </c>
      <c r="AC251" s="57">
        <v>10643.21</v>
      </c>
      <c r="AD251" s="57">
        <v>35514.720000000001</v>
      </c>
      <c r="AE251" s="57">
        <v>302984.36</v>
      </c>
      <c r="AF251" s="57">
        <v>93332.85</v>
      </c>
      <c r="AG251" s="57">
        <v>302954.06</v>
      </c>
      <c r="AH251" s="57">
        <v>287914.25</v>
      </c>
      <c r="AI251" s="57">
        <v>129817.27</v>
      </c>
      <c r="AJ251" s="57">
        <v>11858.51</v>
      </c>
      <c r="AK251" s="57">
        <v>19012.21</v>
      </c>
      <c r="AL251" s="57">
        <v>93075.15</v>
      </c>
      <c r="AM251" s="57">
        <v>39070.519999999997</v>
      </c>
      <c r="AN251" s="57">
        <v>174232.79</v>
      </c>
      <c r="AO251" s="57">
        <v>32048.22</v>
      </c>
      <c r="AP251" s="57">
        <v>29698.32</v>
      </c>
      <c r="AQ251" s="57">
        <v>51278.53</v>
      </c>
      <c r="AR251" s="57">
        <v>166404.49</v>
      </c>
      <c r="AS251" s="57">
        <v>180220.09</v>
      </c>
      <c r="AT251" s="57">
        <v>45387.62</v>
      </c>
      <c r="AU251" s="57">
        <v>49784.43</v>
      </c>
      <c r="AV251" s="57">
        <v>58703.23</v>
      </c>
      <c r="AW251" s="57">
        <v>210082.91</v>
      </c>
      <c r="AX251" s="57">
        <v>93096.25</v>
      </c>
      <c r="AY251" s="57">
        <v>47639.72</v>
      </c>
      <c r="AZ251" s="57">
        <v>31565.22</v>
      </c>
      <c r="BA251" s="57">
        <v>25252.31</v>
      </c>
      <c r="BB251" s="57">
        <v>26684.31</v>
      </c>
      <c r="BC251" s="57">
        <v>109319.06</v>
      </c>
      <c r="BD251" s="57">
        <v>15391.41</v>
      </c>
      <c r="BE251" s="57">
        <v>137410.07</v>
      </c>
      <c r="BF251" s="57">
        <v>448691.83</v>
      </c>
      <c r="BG251" s="57">
        <v>425002.12</v>
      </c>
      <c r="BH251" s="57">
        <v>371178.99</v>
      </c>
      <c r="BI251" s="57">
        <v>219927.81</v>
      </c>
      <c r="BJ251" s="57">
        <v>38594.620000000003</v>
      </c>
      <c r="BK251" s="57">
        <v>36796.120000000003</v>
      </c>
      <c r="BL251" s="57">
        <v>60351.03</v>
      </c>
      <c r="BM251" s="57">
        <v>8309.2000000000007</v>
      </c>
      <c r="BN251" s="57">
        <v>32555.42</v>
      </c>
      <c r="BO251" s="57">
        <v>45265.82</v>
      </c>
      <c r="BP251" s="59">
        <v>0</v>
      </c>
      <c r="BQ251" s="56" t="s">
        <v>7</v>
      </c>
      <c r="BR251" s="57">
        <v>5553496.0999999996</v>
      </c>
      <c r="BS251" s="56" t="s">
        <v>7</v>
      </c>
      <c r="BT251" s="56" t="s">
        <v>193</v>
      </c>
      <c r="BU251" s="56" t="s">
        <v>7</v>
      </c>
      <c r="BV251" s="56" t="s">
        <v>193</v>
      </c>
      <c r="BW251" s="56" t="s">
        <v>7</v>
      </c>
      <c r="BX251" s="56" t="s">
        <v>193</v>
      </c>
      <c r="BY251" s="56" t="s">
        <v>7</v>
      </c>
      <c r="BZ251" s="56" t="s">
        <v>193</v>
      </c>
      <c r="CA251" s="56" t="s">
        <v>7</v>
      </c>
      <c r="CB251" s="56" t="s">
        <v>193</v>
      </c>
      <c r="CC251" s="56" t="s">
        <v>7</v>
      </c>
      <c r="CD251" s="56" t="s">
        <v>193</v>
      </c>
      <c r="CE251" s="56" t="s">
        <v>7</v>
      </c>
      <c r="CF251" s="56" t="s">
        <v>193</v>
      </c>
      <c r="CG251" s="56" t="s">
        <v>7</v>
      </c>
      <c r="CH251" s="56" t="s">
        <v>193</v>
      </c>
      <c r="CI251" s="56" t="s">
        <v>7</v>
      </c>
      <c r="CJ251" s="56" t="s">
        <v>193</v>
      </c>
      <c r="CK251" s="56" t="s">
        <v>7</v>
      </c>
      <c r="CL251" s="56" t="s">
        <v>193</v>
      </c>
      <c r="CM251" s="56" t="s">
        <v>7</v>
      </c>
      <c r="CN251" s="56" t="s">
        <v>193</v>
      </c>
      <c r="CO251" s="56" t="s">
        <v>7</v>
      </c>
      <c r="CP251" s="56" t="s">
        <v>193</v>
      </c>
      <c r="CQ251" s="56" t="s">
        <v>7</v>
      </c>
      <c r="CR251" s="67" t="s">
        <v>193</v>
      </c>
      <c r="CS251" s="56" t="s">
        <v>7</v>
      </c>
      <c r="CT251" s="56" t="s">
        <v>193</v>
      </c>
      <c r="CU251" s="56" t="s">
        <v>7</v>
      </c>
      <c r="CV251" s="56" t="s">
        <v>193</v>
      </c>
      <c r="CW251" s="56" t="s">
        <v>7</v>
      </c>
      <c r="CX251" s="56" t="s">
        <v>193</v>
      </c>
      <c r="CY251" s="56" t="s">
        <v>7</v>
      </c>
    </row>
    <row r="252" spans="1:103" ht="14.25" x14ac:dyDescent="0.45">
      <c r="A252" s="55" t="s">
        <v>180</v>
      </c>
      <c r="B252" s="55" t="s">
        <v>205</v>
      </c>
      <c r="C252" s="54"/>
      <c r="D252" s="54"/>
      <c r="E252" s="51">
        <v>0</v>
      </c>
      <c r="F252" s="51">
        <v>0</v>
      </c>
      <c r="G252" s="51">
        <v>0</v>
      </c>
      <c r="H252" s="51">
        <v>0</v>
      </c>
      <c r="I252" s="51">
        <v>0</v>
      </c>
      <c r="J252" s="51">
        <v>0</v>
      </c>
      <c r="K252" s="51">
        <v>0</v>
      </c>
      <c r="L252" s="51">
        <v>0</v>
      </c>
      <c r="M252" s="51">
        <v>0</v>
      </c>
      <c r="N252" s="51">
        <v>0</v>
      </c>
      <c r="O252" s="51">
        <v>0</v>
      </c>
      <c r="P252" s="51">
        <v>0</v>
      </c>
      <c r="Q252" s="51">
        <v>0</v>
      </c>
      <c r="R252" s="51">
        <v>0</v>
      </c>
      <c r="S252" s="51">
        <v>0</v>
      </c>
      <c r="T252" s="51">
        <v>0</v>
      </c>
      <c r="U252" s="51">
        <v>0</v>
      </c>
      <c r="V252" s="51">
        <v>0</v>
      </c>
      <c r="W252" s="51">
        <v>0</v>
      </c>
      <c r="X252" s="51">
        <v>0</v>
      </c>
      <c r="Y252" s="51">
        <v>0</v>
      </c>
      <c r="Z252" s="51">
        <v>0</v>
      </c>
      <c r="AA252" s="51">
        <v>0</v>
      </c>
      <c r="AB252" s="51">
        <v>0</v>
      </c>
      <c r="AC252" s="51">
        <v>0</v>
      </c>
      <c r="AD252" s="51">
        <v>0</v>
      </c>
      <c r="AE252" s="51">
        <v>0</v>
      </c>
      <c r="AF252" s="51">
        <v>0</v>
      </c>
      <c r="AG252" s="51">
        <v>0</v>
      </c>
      <c r="AH252" s="51">
        <v>0</v>
      </c>
      <c r="AI252" s="51">
        <v>0</v>
      </c>
      <c r="AJ252" s="51">
        <v>0</v>
      </c>
      <c r="AK252" s="51">
        <v>0</v>
      </c>
      <c r="AL252" s="51">
        <v>0</v>
      </c>
      <c r="AM252" s="51">
        <v>0</v>
      </c>
      <c r="AN252" s="51">
        <v>0</v>
      </c>
      <c r="AO252" s="51">
        <v>0</v>
      </c>
      <c r="AP252" s="51">
        <v>0</v>
      </c>
      <c r="AQ252" s="51">
        <v>0</v>
      </c>
      <c r="AR252" s="51">
        <v>0</v>
      </c>
      <c r="AS252" s="51">
        <v>0</v>
      </c>
      <c r="AT252" s="51">
        <v>0</v>
      </c>
      <c r="AU252" s="51">
        <v>0</v>
      </c>
      <c r="AV252" s="51">
        <v>0</v>
      </c>
      <c r="AW252" s="51">
        <v>0</v>
      </c>
      <c r="AX252" s="51">
        <v>0</v>
      </c>
      <c r="AY252" s="51">
        <v>0</v>
      </c>
      <c r="AZ252" s="51">
        <v>0</v>
      </c>
      <c r="BA252" s="51">
        <v>0</v>
      </c>
      <c r="BB252" s="51">
        <v>0</v>
      </c>
      <c r="BC252" s="51">
        <v>0</v>
      </c>
      <c r="BD252" s="51">
        <v>0</v>
      </c>
      <c r="BE252" s="51">
        <v>0</v>
      </c>
      <c r="BF252" s="51">
        <v>0</v>
      </c>
      <c r="BG252" s="51">
        <v>0</v>
      </c>
      <c r="BH252" s="51">
        <v>0</v>
      </c>
      <c r="BI252" s="51">
        <v>0</v>
      </c>
      <c r="BJ252" s="51">
        <v>0</v>
      </c>
      <c r="BK252" s="51">
        <v>0</v>
      </c>
      <c r="BL252" s="51">
        <v>0</v>
      </c>
      <c r="BM252" s="51">
        <v>0</v>
      </c>
      <c r="BN252" s="51">
        <v>0</v>
      </c>
      <c r="BO252" s="51">
        <v>0</v>
      </c>
      <c r="BP252" s="53">
        <v>0</v>
      </c>
      <c r="BQ252" s="51" t="s">
        <v>7</v>
      </c>
      <c r="BR252" s="51">
        <v>0</v>
      </c>
      <c r="BS252" s="51" t="s">
        <v>7</v>
      </c>
      <c r="BT252" s="51" t="s">
        <v>193</v>
      </c>
      <c r="BU252" s="51" t="s">
        <v>7</v>
      </c>
      <c r="BV252" s="51" t="s">
        <v>193</v>
      </c>
      <c r="BW252" s="51" t="s">
        <v>7</v>
      </c>
      <c r="BX252" s="51" t="s">
        <v>193</v>
      </c>
      <c r="BY252" s="51" t="s">
        <v>7</v>
      </c>
      <c r="BZ252" s="51" t="s">
        <v>193</v>
      </c>
      <c r="CA252" s="51" t="s">
        <v>7</v>
      </c>
      <c r="CB252" s="51" t="s">
        <v>193</v>
      </c>
      <c r="CC252" s="51" t="s">
        <v>7</v>
      </c>
      <c r="CD252" s="51" t="s">
        <v>193</v>
      </c>
      <c r="CE252" s="51" t="s">
        <v>7</v>
      </c>
      <c r="CF252" s="51" t="s">
        <v>193</v>
      </c>
      <c r="CG252" s="51" t="s">
        <v>7</v>
      </c>
      <c r="CH252" s="51" t="s">
        <v>193</v>
      </c>
      <c r="CI252" s="51" t="s">
        <v>7</v>
      </c>
      <c r="CJ252" s="51" t="s">
        <v>193</v>
      </c>
      <c r="CK252" s="51" t="s">
        <v>7</v>
      </c>
      <c r="CL252" s="51" t="s">
        <v>193</v>
      </c>
      <c r="CM252" s="51" t="s">
        <v>7</v>
      </c>
      <c r="CN252" s="51" t="s">
        <v>193</v>
      </c>
      <c r="CO252" s="51" t="s">
        <v>7</v>
      </c>
      <c r="CP252" s="51" t="s">
        <v>193</v>
      </c>
      <c r="CQ252" s="51" t="s">
        <v>7</v>
      </c>
      <c r="CR252" s="52" t="s">
        <v>193</v>
      </c>
      <c r="CS252" s="51" t="s">
        <v>7</v>
      </c>
      <c r="CT252" s="51" t="s">
        <v>193</v>
      </c>
      <c r="CU252" s="51" t="s">
        <v>7</v>
      </c>
      <c r="CV252" s="51" t="s">
        <v>193</v>
      </c>
      <c r="CW252" s="51" t="s">
        <v>7</v>
      </c>
      <c r="CX252" s="51" t="s">
        <v>193</v>
      </c>
      <c r="CY252" s="51" t="s">
        <v>7</v>
      </c>
    </row>
    <row r="253" spans="1:103" ht="14.25" x14ac:dyDescent="0.45">
      <c r="A253" s="55" t="s">
        <v>180</v>
      </c>
      <c r="B253" s="55" t="s">
        <v>204</v>
      </c>
      <c r="C253" s="54"/>
      <c r="D253" s="54"/>
      <c r="E253" s="56">
        <v>0</v>
      </c>
      <c r="F253" s="56">
        <v>0</v>
      </c>
      <c r="G253" s="56">
        <v>0</v>
      </c>
      <c r="H253" s="56">
        <v>0</v>
      </c>
      <c r="I253" s="56">
        <v>0</v>
      </c>
      <c r="J253" s="56">
        <v>0</v>
      </c>
      <c r="K253" s="56">
        <v>0</v>
      </c>
      <c r="L253" s="56">
        <v>0</v>
      </c>
      <c r="M253" s="56">
        <v>0</v>
      </c>
      <c r="N253" s="56">
        <v>0</v>
      </c>
      <c r="O253" s="56">
        <v>0</v>
      </c>
      <c r="P253" s="56">
        <v>0</v>
      </c>
      <c r="Q253" s="56">
        <v>0</v>
      </c>
      <c r="R253" s="56">
        <v>0</v>
      </c>
      <c r="S253" s="56">
        <v>0</v>
      </c>
      <c r="T253" s="56">
        <v>0</v>
      </c>
      <c r="U253" s="56">
        <v>0</v>
      </c>
      <c r="V253" s="56">
        <v>0</v>
      </c>
      <c r="W253" s="56">
        <v>0</v>
      </c>
      <c r="X253" s="56">
        <v>0</v>
      </c>
      <c r="Y253" s="56">
        <v>0</v>
      </c>
      <c r="Z253" s="56">
        <v>0</v>
      </c>
      <c r="AA253" s="56">
        <v>0</v>
      </c>
      <c r="AB253" s="56">
        <v>0</v>
      </c>
      <c r="AC253" s="56">
        <v>0</v>
      </c>
      <c r="AD253" s="56">
        <v>0</v>
      </c>
      <c r="AE253" s="56">
        <v>0</v>
      </c>
      <c r="AF253" s="56">
        <v>0</v>
      </c>
      <c r="AG253" s="56">
        <v>0</v>
      </c>
      <c r="AH253" s="56">
        <v>0</v>
      </c>
      <c r="AI253" s="56">
        <v>0</v>
      </c>
      <c r="AJ253" s="56">
        <v>0</v>
      </c>
      <c r="AK253" s="56">
        <v>0</v>
      </c>
      <c r="AL253" s="56">
        <v>0</v>
      </c>
      <c r="AM253" s="56">
        <v>0</v>
      </c>
      <c r="AN253" s="56">
        <v>0</v>
      </c>
      <c r="AO253" s="56">
        <v>0</v>
      </c>
      <c r="AP253" s="56">
        <v>0</v>
      </c>
      <c r="AQ253" s="56">
        <v>0</v>
      </c>
      <c r="AR253" s="56">
        <v>0</v>
      </c>
      <c r="AS253" s="56">
        <v>0</v>
      </c>
      <c r="AT253" s="56">
        <v>0</v>
      </c>
      <c r="AU253" s="56">
        <v>0</v>
      </c>
      <c r="AV253" s="56">
        <v>0</v>
      </c>
      <c r="AW253" s="56">
        <v>0</v>
      </c>
      <c r="AX253" s="56">
        <v>0</v>
      </c>
      <c r="AY253" s="56">
        <v>0</v>
      </c>
      <c r="AZ253" s="56">
        <v>0</v>
      </c>
      <c r="BA253" s="56">
        <v>0</v>
      </c>
      <c r="BB253" s="56">
        <v>0</v>
      </c>
      <c r="BC253" s="56">
        <v>0</v>
      </c>
      <c r="BD253" s="56">
        <v>0</v>
      </c>
      <c r="BE253" s="56">
        <v>0</v>
      </c>
      <c r="BF253" s="56">
        <v>0</v>
      </c>
      <c r="BG253" s="56">
        <v>0</v>
      </c>
      <c r="BH253" s="56">
        <v>0</v>
      </c>
      <c r="BI253" s="56">
        <v>0</v>
      </c>
      <c r="BJ253" s="56">
        <v>0</v>
      </c>
      <c r="BK253" s="56">
        <v>0</v>
      </c>
      <c r="BL253" s="56">
        <v>0</v>
      </c>
      <c r="BM253" s="56">
        <v>0</v>
      </c>
      <c r="BN253" s="56">
        <v>0</v>
      </c>
      <c r="BO253" s="56">
        <v>0</v>
      </c>
      <c r="BP253" s="59">
        <v>0</v>
      </c>
      <c r="BQ253" s="56" t="s">
        <v>7</v>
      </c>
      <c r="BR253" s="56">
        <v>0</v>
      </c>
      <c r="BS253" s="56" t="s">
        <v>7</v>
      </c>
      <c r="BT253" s="56" t="s">
        <v>193</v>
      </c>
      <c r="BU253" s="56" t="s">
        <v>7</v>
      </c>
      <c r="BV253" s="56" t="s">
        <v>193</v>
      </c>
      <c r="BW253" s="56" t="s">
        <v>7</v>
      </c>
      <c r="BX253" s="56" t="s">
        <v>193</v>
      </c>
      <c r="BY253" s="56" t="s">
        <v>7</v>
      </c>
      <c r="BZ253" s="56" t="s">
        <v>193</v>
      </c>
      <c r="CA253" s="56" t="s">
        <v>7</v>
      </c>
      <c r="CB253" s="56" t="s">
        <v>193</v>
      </c>
      <c r="CC253" s="56" t="s">
        <v>7</v>
      </c>
      <c r="CD253" s="56" t="s">
        <v>193</v>
      </c>
      <c r="CE253" s="56" t="s">
        <v>7</v>
      </c>
      <c r="CF253" s="56" t="s">
        <v>193</v>
      </c>
      <c r="CG253" s="56" t="s">
        <v>7</v>
      </c>
      <c r="CH253" s="56" t="s">
        <v>193</v>
      </c>
      <c r="CI253" s="56" t="s">
        <v>7</v>
      </c>
      <c r="CJ253" s="56" t="s">
        <v>193</v>
      </c>
      <c r="CK253" s="56" t="s">
        <v>7</v>
      </c>
      <c r="CL253" s="56" t="s">
        <v>193</v>
      </c>
      <c r="CM253" s="56" t="s">
        <v>7</v>
      </c>
      <c r="CN253" s="56" t="s">
        <v>193</v>
      </c>
      <c r="CO253" s="56" t="s">
        <v>7</v>
      </c>
      <c r="CP253" s="56" t="s">
        <v>193</v>
      </c>
      <c r="CQ253" s="56" t="s">
        <v>7</v>
      </c>
      <c r="CR253" s="67" t="s">
        <v>193</v>
      </c>
      <c r="CS253" s="56" t="s">
        <v>7</v>
      </c>
      <c r="CT253" s="56" t="s">
        <v>193</v>
      </c>
      <c r="CU253" s="56" t="s">
        <v>7</v>
      </c>
      <c r="CV253" s="56" t="s">
        <v>193</v>
      </c>
      <c r="CW253" s="56" t="s">
        <v>7</v>
      </c>
      <c r="CX253" s="56" t="s">
        <v>193</v>
      </c>
      <c r="CY253" s="56" t="s">
        <v>7</v>
      </c>
    </row>
    <row r="254" spans="1:103" ht="14.25" x14ac:dyDescent="0.45">
      <c r="A254" s="55" t="s">
        <v>180</v>
      </c>
      <c r="B254" s="55" t="s">
        <v>203</v>
      </c>
      <c r="C254" s="54"/>
      <c r="D254" s="54"/>
      <c r="E254" s="51">
        <v>0</v>
      </c>
      <c r="F254" s="51">
        <v>0</v>
      </c>
      <c r="G254" s="51">
        <v>0</v>
      </c>
      <c r="H254" s="51">
        <v>0</v>
      </c>
      <c r="I254" s="51">
        <v>0</v>
      </c>
      <c r="J254" s="51">
        <v>0</v>
      </c>
      <c r="K254" s="51">
        <v>0</v>
      </c>
      <c r="L254" s="51">
        <v>0</v>
      </c>
      <c r="M254" s="51">
        <v>0</v>
      </c>
      <c r="N254" s="51">
        <v>0</v>
      </c>
      <c r="O254" s="51">
        <v>0</v>
      </c>
      <c r="P254" s="51">
        <v>0</v>
      </c>
      <c r="Q254" s="51">
        <v>0</v>
      </c>
      <c r="R254" s="51">
        <v>0</v>
      </c>
      <c r="S254" s="51">
        <v>0</v>
      </c>
      <c r="T254" s="51">
        <v>0</v>
      </c>
      <c r="U254" s="51">
        <v>0</v>
      </c>
      <c r="V254" s="51">
        <v>0</v>
      </c>
      <c r="W254" s="51">
        <v>0</v>
      </c>
      <c r="X254" s="51">
        <v>0</v>
      </c>
      <c r="Y254" s="51">
        <v>0</v>
      </c>
      <c r="Z254" s="51">
        <v>0</v>
      </c>
      <c r="AA254" s="51">
        <v>0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0</v>
      </c>
      <c r="AH254" s="51">
        <v>0</v>
      </c>
      <c r="AI254" s="51">
        <v>0</v>
      </c>
      <c r="AJ254" s="51">
        <v>0</v>
      </c>
      <c r="AK254" s="51">
        <v>0</v>
      </c>
      <c r="AL254" s="51">
        <v>0</v>
      </c>
      <c r="AM254" s="51">
        <v>0</v>
      </c>
      <c r="AN254" s="51">
        <v>0</v>
      </c>
      <c r="AO254" s="51">
        <v>0</v>
      </c>
      <c r="AP254" s="51">
        <v>0</v>
      </c>
      <c r="AQ254" s="51">
        <v>0</v>
      </c>
      <c r="AR254" s="51">
        <v>0</v>
      </c>
      <c r="AS254" s="51">
        <v>0</v>
      </c>
      <c r="AT254" s="51">
        <v>0</v>
      </c>
      <c r="AU254" s="51">
        <v>0</v>
      </c>
      <c r="AV254" s="51">
        <v>0</v>
      </c>
      <c r="AW254" s="51">
        <v>0</v>
      </c>
      <c r="AX254" s="51">
        <v>0</v>
      </c>
      <c r="AY254" s="51">
        <v>0</v>
      </c>
      <c r="AZ254" s="51">
        <v>0</v>
      </c>
      <c r="BA254" s="51">
        <v>0</v>
      </c>
      <c r="BB254" s="51">
        <v>0</v>
      </c>
      <c r="BC254" s="51">
        <v>0</v>
      </c>
      <c r="BD254" s="51">
        <v>0</v>
      </c>
      <c r="BE254" s="51">
        <v>0</v>
      </c>
      <c r="BF254" s="51">
        <v>0</v>
      </c>
      <c r="BG254" s="51">
        <v>0</v>
      </c>
      <c r="BH254" s="51">
        <v>0</v>
      </c>
      <c r="BI254" s="51">
        <v>0</v>
      </c>
      <c r="BJ254" s="51">
        <v>0</v>
      </c>
      <c r="BK254" s="51">
        <v>0</v>
      </c>
      <c r="BL254" s="51">
        <v>0</v>
      </c>
      <c r="BM254" s="51">
        <v>0</v>
      </c>
      <c r="BN254" s="51">
        <v>0</v>
      </c>
      <c r="BO254" s="51">
        <v>0</v>
      </c>
      <c r="BP254" s="53">
        <v>0</v>
      </c>
      <c r="BQ254" s="51" t="s">
        <v>7</v>
      </c>
      <c r="BR254" s="51">
        <v>0</v>
      </c>
      <c r="BS254" s="51" t="s">
        <v>7</v>
      </c>
      <c r="BT254" s="51" t="s">
        <v>193</v>
      </c>
      <c r="BU254" s="51" t="s">
        <v>7</v>
      </c>
      <c r="BV254" s="51" t="s">
        <v>193</v>
      </c>
      <c r="BW254" s="51" t="s">
        <v>7</v>
      </c>
      <c r="BX254" s="51" t="s">
        <v>193</v>
      </c>
      <c r="BY254" s="51" t="s">
        <v>7</v>
      </c>
      <c r="BZ254" s="51" t="s">
        <v>193</v>
      </c>
      <c r="CA254" s="51" t="s">
        <v>7</v>
      </c>
      <c r="CB254" s="51" t="s">
        <v>193</v>
      </c>
      <c r="CC254" s="51" t="s">
        <v>7</v>
      </c>
      <c r="CD254" s="51" t="s">
        <v>193</v>
      </c>
      <c r="CE254" s="51" t="s">
        <v>7</v>
      </c>
      <c r="CF254" s="51" t="s">
        <v>193</v>
      </c>
      <c r="CG254" s="51" t="s">
        <v>7</v>
      </c>
      <c r="CH254" s="51" t="s">
        <v>193</v>
      </c>
      <c r="CI254" s="51" t="s">
        <v>7</v>
      </c>
      <c r="CJ254" s="51" t="s">
        <v>193</v>
      </c>
      <c r="CK254" s="51" t="s">
        <v>7</v>
      </c>
      <c r="CL254" s="51" t="s">
        <v>193</v>
      </c>
      <c r="CM254" s="51" t="s">
        <v>7</v>
      </c>
      <c r="CN254" s="51" t="s">
        <v>193</v>
      </c>
      <c r="CO254" s="51" t="s">
        <v>7</v>
      </c>
      <c r="CP254" s="51" t="s">
        <v>193</v>
      </c>
      <c r="CQ254" s="51" t="s">
        <v>7</v>
      </c>
      <c r="CR254" s="52" t="s">
        <v>193</v>
      </c>
      <c r="CS254" s="51" t="s">
        <v>7</v>
      </c>
      <c r="CT254" s="51" t="s">
        <v>193</v>
      </c>
      <c r="CU254" s="51" t="s">
        <v>7</v>
      </c>
      <c r="CV254" s="51" t="s">
        <v>193</v>
      </c>
      <c r="CW254" s="51" t="s">
        <v>7</v>
      </c>
      <c r="CX254" s="51" t="s">
        <v>193</v>
      </c>
      <c r="CY254" s="51" t="s">
        <v>7</v>
      </c>
    </row>
    <row r="255" spans="1:103" ht="14.25" x14ac:dyDescent="0.45">
      <c r="A255" s="55" t="s">
        <v>180</v>
      </c>
      <c r="B255" s="55" t="s">
        <v>202</v>
      </c>
      <c r="C255" s="54"/>
      <c r="D255" s="54"/>
      <c r="E255" s="56">
        <v>0</v>
      </c>
      <c r="F255" s="56">
        <v>0</v>
      </c>
      <c r="G255" s="56">
        <v>0</v>
      </c>
      <c r="H255" s="56">
        <v>0</v>
      </c>
      <c r="I255" s="56">
        <v>0</v>
      </c>
      <c r="J255" s="56">
        <v>0</v>
      </c>
      <c r="K255" s="56">
        <v>0</v>
      </c>
      <c r="L255" s="56">
        <v>0</v>
      </c>
      <c r="M255" s="56">
        <v>0</v>
      </c>
      <c r="N255" s="56">
        <v>0</v>
      </c>
      <c r="O255" s="56">
        <v>0</v>
      </c>
      <c r="P255" s="56">
        <v>0</v>
      </c>
      <c r="Q255" s="56">
        <v>0</v>
      </c>
      <c r="R255" s="56">
        <v>0</v>
      </c>
      <c r="S255" s="56">
        <v>0</v>
      </c>
      <c r="T255" s="56">
        <v>0</v>
      </c>
      <c r="U255" s="56">
        <v>0</v>
      </c>
      <c r="V255" s="56">
        <v>0</v>
      </c>
      <c r="W255" s="56">
        <v>0</v>
      </c>
      <c r="X255" s="56">
        <v>0</v>
      </c>
      <c r="Y255" s="56">
        <v>0</v>
      </c>
      <c r="Z255" s="56">
        <v>0</v>
      </c>
      <c r="AA255" s="56">
        <v>0</v>
      </c>
      <c r="AB255" s="56">
        <v>0</v>
      </c>
      <c r="AC255" s="56">
        <v>0</v>
      </c>
      <c r="AD255" s="56">
        <v>0</v>
      </c>
      <c r="AE255" s="56">
        <v>0</v>
      </c>
      <c r="AF255" s="56">
        <v>0</v>
      </c>
      <c r="AG255" s="56">
        <v>0</v>
      </c>
      <c r="AH255" s="56">
        <v>0</v>
      </c>
      <c r="AI255" s="56">
        <v>0</v>
      </c>
      <c r="AJ255" s="56">
        <v>0</v>
      </c>
      <c r="AK255" s="56">
        <v>0</v>
      </c>
      <c r="AL255" s="56">
        <v>0</v>
      </c>
      <c r="AM255" s="56">
        <v>0</v>
      </c>
      <c r="AN255" s="56">
        <v>0</v>
      </c>
      <c r="AO255" s="56">
        <v>0</v>
      </c>
      <c r="AP255" s="56">
        <v>0</v>
      </c>
      <c r="AQ255" s="56">
        <v>0</v>
      </c>
      <c r="AR255" s="56">
        <v>0</v>
      </c>
      <c r="AS255" s="56">
        <v>0</v>
      </c>
      <c r="AT255" s="56">
        <v>0</v>
      </c>
      <c r="AU255" s="56">
        <v>0</v>
      </c>
      <c r="AV255" s="56">
        <v>0</v>
      </c>
      <c r="AW255" s="56">
        <v>0</v>
      </c>
      <c r="AX255" s="56">
        <v>0</v>
      </c>
      <c r="AY255" s="56">
        <v>0</v>
      </c>
      <c r="AZ255" s="56">
        <v>0</v>
      </c>
      <c r="BA255" s="56">
        <v>0</v>
      </c>
      <c r="BB255" s="56">
        <v>0</v>
      </c>
      <c r="BC255" s="56">
        <v>0</v>
      </c>
      <c r="BD255" s="56">
        <v>0</v>
      </c>
      <c r="BE255" s="56">
        <v>0</v>
      </c>
      <c r="BF255" s="56">
        <v>0</v>
      </c>
      <c r="BG255" s="56">
        <v>0</v>
      </c>
      <c r="BH255" s="56">
        <v>0</v>
      </c>
      <c r="BI255" s="56">
        <v>0</v>
      </c>
      <c r="BJ255" s="56">
        <v>0</v>
      </c>
      <c r="BK255" s="56">
        <v>0</v>
      </c>
      <c r="BL255" s="56">
        <v>0</v>
      </c>
      <c r="BM255" s="56">
        <v>0</v>
      </c>
      <c r="BN255" s="56">
        <v>0</v>
      </c>
      <c r="BO255" s="56">
        <v>0</v>
      </c>
      <c r="BP255" s="59">
        <v>0</v>
      </c>
      <c r="BQ255" s="56" t="s">
        <v>7</v>
      </c>
      <c r="BR255" s="56">
        <v>0</v>
      </c>
      <c r="BS255" s="56" t="s">
        <v>7</v>
      </c>
      <c r="BT255" s="56" t="s">
        <v>193</v>
      </c>
      <c r="BU255" s="56" t="s">
        <v>7</v>
      </c>
      <c r="BV255" s="56" t="s">
        <v>193</v>
      </c>
      <c r="BW255" s="56" t="s">
        <v>7</v>
      </c>
      <c r="BX255" s="56" t="s">
        <v>193</v>
      </c>
      <c r="BY255" s="56" t="s">
        <v>7</v>
      </c>
      <c r="BZ255" s="56" t="s">
        <v>193</v>
      </c>
      <c r="CA255" s="56" t="s">
        <v>7</v>
      </c>
      <c r="CB255" s="56" t="s">
        <v>193</v>
      </c>
      <c r="CC255" s="56" t="s">
        <v>7</v>
      </c>
      <c r="CD255" s="56" t="s">
        <v>193</v>
      </c>
      <c r="CE255" s="56" t="s">
        <v>7</v>
      </c>
      <c r="CF255" s="56" t="s">
        <v>193</v>
      </c>
      <c r="CG255" s="56" t="s">
        <v>7</v>
      </c>
      <c r="CH255" s="56" t="s">
        <v>193</v>
      </c>
      <c r="CI255" s="56" t="s">
        <v>7</v>
      </c>
      <c r="CJ255" s="56" t="s">
        <v>193</v>
      </c>
      <c r="CK255" s="56" t="s">
        <v>7</v>
      </c>
      <c r="CL255" s="56" t="s">
        <v>193</v>
      </c>
      <c r="CM255" s="56" t="s">
        <v>7</v>
      </c>
      <c r="CN255" s="56" t="s">
        <v>193</v>
      </c>
      <c r="CO255" s="56" t="s">
        <v>7</v>
      </c>
      <c r="CP255" s="56" t="s">
        <v>193</v>
      </c>
      <c r="CQ255" s="56" t="s">
        <v>7</v>
      </c>
      <c r="CR255" s="67" t="s">
        <v>193</v>
      </c>
      <c r="CS255" s="56" t="s">
        <v>7</v>
      </c>
      <c r="CT255" s="56" t="s">
        <v>193</v>
      </c>
      <c r="CU255" s="56" t="s">
        <v>7</v>
      </c>
      <c r="CV255" s="56" t="s">
        <v>193</v>
      </c>
      <c r="CW255" s="56" t="s">
        <v>7</v>
      </c>
      <c r="CX255" s="56" t="s">
        <v>193</v>
      </c>
      <c r="CY255" s="56" t="s">
        <v>7</v>
      </c>
    </row>
    <row r="256" spans="1:103" ht="14.25" x14ac:dyDescent="0.45">
      <c r="A256" s="55" t="s">
        <v>180</v>
      </c>
      <c r="B256" s="55" t="s">
        <v>201</v>
      </c>
      <c r="C256" s="54"/>
      <c r="D256" s="54"/>
      <c r="E256" s="51">
        <v>0</v>
      </c>
      <c r="F256" s="51">
        <v>0</v>
      </c>
      <c r="G256" s="51">
        <v>0</v>
      </c>
      <c r="H256" s="51">
        <v>0</v>
      </c>
      <c r="I256" s="51">
        <v>0</v>
      </c>
      <c r="J256" s="51">
        <v>0</v>
      </c>
      <c r="K256" s="51">
        <v>0</v>
      </c>
      <c r="L256" s="51">
        <v>0</v>
      </c>
      <c r="M256" s="51">
        <v>0</v>
      </c>
      <c r="N256" s="51">
        <v>0</v>
      </c>
      <c r="O256" s="51">
        <v>0</v>
      </c>
      <c r="P256" s="51">
        <v>0</v>
      </c>
      <c r="Q256" s="51">
        <v>0</v>
      </c>
      <c r="R256" s="51">
        <v>0</v>
      </c>
      <c r="S256" s="51">
        <v>0</v>
      </c>
      <c r="T256" s="51">
        <v>0</v>
      </c>
      <c r="U256" s="51">
        <v>0</v>
      </c>
      <c r="V256" s="51">
        <v>0</v>
      </c>
      <c r="W256" s="51">
        <v>0</v>
      </c>
      <c r="X256" s="51">
        <v>0</v>
      </c>
      <c r="Y256" s="51">
        <v>0</v>
      </c>
      <c r="Z256" s="51">
        <v>0</v>
      </c>
      <c r="AA256" s="51">
        <v>0</v>
      </c>
      <c r="AB256" s="51">
        <v>0</v>
      </c>
      <c r="AC256" s="51">
        <v>0</v>
      </c>
      <c r="AD256" s="51">
        <v>0</v>
      </c>
      <c r="AE256" s="51">
        <v>0</v>
      </c>
      <c r="AF256" s="51">
        <v>0</v>
      </c>
      <c r="AG256" s="51">
        <v>0</v>
      </c>
      <c r="AH256" s="51">
        <v>0</v>
      </c>
      <c r="AI256" s="51">
        <v>0</v>
      </c>
      <c r="AJ256" s="51">
        <v>0</v>
      </c>
      <c r="AK256" s="51">
        <v>0</v>
      </c>
      <c r="AL256" s="51">
        <v>0</v>
      </c>
      <c r="AM256" s="51">
        <v>0</v>
      </c>
      <c r="AN256" s="51">
        <v>0</v>
      </c>
      <c r="AO256" s="51">
        <v>0</v>
      </c>
      <c r="AP256" s="51">
        <v>0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0</v>
      </c>
      <c r="AW256" s="51">
        <v>0</v>
      </c>
      <c r="AX256" s="51">
        <v>0</v>
      </c>
      <c r="AY256" s="51">
        <v>0</v>
      </c>
      <c r="AZ256" s="51">
        <v>0</v>
      </c>
      <c r="BA256" s="51">
        <v>0</v>
      </c>
      <c r="BB256" s="51">
        <v>0</v>
      </c>
      <c r="BC256" s="51">
        <v>0</v>
      </c>
      <c r="BD256" s="51">
        <v>0</v>
      </c>
      <c r="BE256" s="51">
        <v>0</v>
      </c>
      <c r="BF256" s="51">
        <v>0</v>
      </c>
      <c r="BG256" s="51">
        <v>0</v>
      </c>
      <c r="BH256" s="51">
        <v>0</v>
      </c>
      <c r="BI256" s="51">
        <v>0</v>
      </c>
      <c r="BJ256" s="51">
        <v>0</v>
      </c>
      <c r="BK256" s="51">
        <v>0</v>
      </c>
      <c r="BL256" s="51">
        <v>0</v>
      </c>
      <c r="BM256" s="51">
        <v>0</v>
      </c>
      <c r="BN256" s="51">
        <v>0</v>
      </c>
      <c r="BO256" s="51">
        <v>0</v>
      </c>
      <c r="BP256" s="53">
        <v>0</v>
      </c>
      <c r="BQ256" s="51" t="s">
        <v>7</v>
      </c>
      <c r="BR256" s="51">
        <v>0</v>
      </c>
      <c r="BS256" s="51" t="s">
        <v>7</v>
      </c>
      <c r="BT256" s="51" t="s">
        <v>193</v>
      </c>
      <c r="BU256" s="51" t="s">
        <v>7</v>
      </c>
      <c r="BV256" s="51" t="s">
        <v>193</v>
      </c>
      <c r="BW256" s="51" t="s">
        <v>7</v>
      </c>
      <c r="BX256" s="51" t="s">
        <v>193</v>
      </c>
      <c r="BY256" s="51" t="s">
        <v>7</v>
      </c>
      <c r="BZ256" s="51" t="s">
        <v>193</v>
      </c>
      <c r="CA256" s="51" t="s">
        <v>7</v>
      </c>
      <c r="CB256" s="51" t="s">
        <v>193</v>
      </c>
      <c r="CC256" s="51" t="s">
        <v>7</v>
      </c>
      <c r="CD256" s="51" t="s">
        <v>193</v>
      </c>
      <c r="CE256" s="51" t="s">
        <v>7</v>
      </c>
      <c r="CF256" s="51" t="s">
        <v>193</v>
      </c>
      <c r="CG256" s="51" t="s">
        <v>7</v>
      </c>
      <c r="CH256" s="51" t="s">
        <v>193</v>
      </c>
      <c r="CI256" s="51" t="s">
        <v>7</v>
      </c>
      <c r="CJ256" s="51" t="s">
        <v>193</v>
      </c>
      <c r="CK256" s="51" t="s">
        <v>7</v>
      </c>
      <c r="CL256" s="51" t="s">
        <v>193</v>
      </c>
      <c r="CM256" s="51" t="s">
        <v>7</v>
      </c>
      <c r="CN256" s="51" t="s">
        <v>193</v>
      </c>
      <c r="CO256" s="51" t="s">
        <v>7</v>
      </c>
      <c r="CP256" s="51" t="s">
        <v>193</v>
      </c>
      <c r="CQ256" s="51" t="s">
        <v>7</v>
      </c>
      <c r="CR256" s="52" t="s">
        <v>193</v>
      </c>
      <c r="CS256" s="51" t="s">
        <v>7</v>
      </c>
      <c r="CT256" s="51" t="s">
        <v>193</v>
      </c>
      <c r="CU256" s="51" t="s">
        <v>7</v>
      </c>
      <c r="CV256" s="51" t="s">
        <v>193</v>
      </c>
      <c r="CW256" s="51" t="s">
        <v>7</v>
      </c>
      <c r="CX256" s="51" t="s">
        <v>193</v>
      </c>
      <c r="CY256" s="51" t="s">
        <v>7</v>
      </c>
    </row>
    <row r="257" spans="1:103" ht="14.25" x14ac:dyDescent="0.45">
      <c r="A257" s="55" t="s">
        <v>180</v>
      </c>
      <c r="B257" s="55" t="s">
        <v>200</v>
      </c>
      <c r="C257" s="54"/>
      <c r="D257" s="54"/>
      <c r="E257" s="57">
        <v>182852.12</v>
      </c>
      <c r="F257" s="57">
        <v>25524.18</v>
      </c>
      <c r="G257" s="57">
        <v>6743.55</v>
      </c>
      <c r="H257" s="57">
        <v>63671.4</v>
      </c>
      <c r="I257" s="57">
        <v>269049.84999999998</v>
      </c>
      <c r="J257" s="57">
        <v>71142.11</v>
      </c>
      <c r="K257" s="57">
        <v>37279.97</v>
      </c>
      <c r="L257" s="57">
        <v>47101.86</v>
      </c>
      <c r="M257" s="57">
        <v>34179.730000000003</v>
      </c>
      <c r="N257" s="57">
        <v>30751.91</v>
      </c>
      <c r="O257" s="57">
        <v>150149.82</v>
      </c>
      <c r="P257" s="57">
        <v>116019.18</v>
      </c>
      <c r="Q257" s="57">
        <v>96947.87</v>
      </c>
      <c r="R257" s="57">
        <v>69195.91</v>
      </c>
      <c r="S257" s="57">
        <v>70457.05</v>
      </c>
      <c r="T257" s="57">
        <v>184927.41</v>
      </c>
      <c r="U257" s="57">
        <v>151287.07999999999</v>
      </c>
      <c r="V257" s="57">
        <v>96846.48</v>
      </c>
      <c r="W257" s="57">
        <v>224360.09</v>
      </c>
      <c r="X257" s="57">
        <v>224242.28</v>
      </c>
      <c r="Y257" s="57">
        <v>65351.02</v>
      </c>
      <c r="Z257" s="57">
        <v>89707.8</v>
      </c>
      <c r="AA257" s="57">
        <v>84463.82</v>
      </c>
      <c r="AB257" s="57">
        <v>246486.82</v>
      </c>
      <c r="AC257" s="57">
        <v>37178.07</v>
      </c>
      <c r="AD257" s="57">
        <v>96348.31</v>
      </c>
      <c r="AE257" s="57">
        <v>700016.21</v>
      </c>
      <c r="AF257" s="57">
        <v>199714.65</v>
      </c>
      <c r="AG257" s="57">
        <v>682216.43</v>
      </c>
      <c r="AH257" s="57">
        <v>598660.87</v>
      </c>
      <c r="AI257" s="57">
        <v>292645.23</v>
      </c>
      <c r="AJ257" s="56">
        <v>38564</v>
      </c>
      <c r="AK257" s="57">
        <v>38015.629999999997</v>
      </c>
      <c r="AL257" s="57">
        <v>225010.64</v>
      </c>
      <c r="AM257" s="57">
        <v>58265.279999999999</v>
      </c>
      <c r="AN257" s="57">
        <v>362574.3</v>
      </c>
      <c r="AO257" s="57">
        <v>82290.83</v>
      </c>
      <c r="AP257" s="57">
        <v>79265.69</v>
      </c>
      <c r="AQ257" s="57">
        <v>177015.32</v>
      </c>
      <c r="AR257" s="57">
        <v>320443.69</v>
      </c>
      <c r="AS257" s="57">
        <v>477604.54</v>
      </c>
      <c r="AT257" s="57">
        <v>123503.4</v>
      </c>
      <c r="AU257" s="57">
        <v>110477.27</v>
      </c>
      <c r="AV257" s="57">
        <v>1524608.17</v>
      </c>
      <c r="AW257" s="57">
        <v>446141.77</v>
      </c>
      <c r="AX257" s="57">
        <v>181734.28</v>
      </c>
      <c r="AY257" s="57">
        <v>113969.19</v>
      </c>
      <c r="AZ257" s="57">
        <v>74690.53</v>
      </c>
      <c r="BA257" s="57">
        <v>67712.89</v>
      </c>
      <c r="BB257" s="57">
        <v>153131.16</v>
      </c>
      <c r="BC257" s="57">
        <v>153608.64000000001</v>
      </c>
      <c r="BD257" s="57">
        <v>35639.25</v>
      </c>
      <c r="BE257" s="57">
        <v>249803.65</v>
      </c>
      <c r="BF257" s="57">
        <v>830689.64</v>
      </c>
      <c r="BG257" s="57">
        <v>681310.88</v>
      </c>
      <c r="BH257" s="57">
        <v>677524.47999999998</v>
      </c>
      <c r="BI257" s="57">
        <v>302525.02</v>
      </c>
      <c r="BJ257" s="57">
        <v>108616.47</v>
      </c>
      <c r="BK257" s="57">
        <v>74873.62</v>
      </c>
      <c r="BL257" s="57">
        <v>85219.28</v>
      </c>
      <c r="BM257" s="57">
        <v>18367.95</v>
      </c>
      <c r="BN257" s="57">
        <v>122205.54</v>
      </c>
      <c r="BO257" s="57">
        <v>50160.52</v>
      </c>
      <c r="BP257" s="59">
        <v>0</v>
      </c>
      <c r="BQ257" s="56" t="s">
        <v>7</v>
      </c>
      <c r="BR257" s="57">
        <v>13291082.59</v>
      </c>
      <c r="BS257" s="56" t="s">
        <v>7</v>
      </c>
      <c r="BT257" s="56" t="s">
        <v>193</v>
      </c>
      <c r="BU257" s="56" t="s">
        <v>7</v>
      </c>
      <c r="BV257" s="56" t="s">
        <v>193</v>
      </c>
      <c r="BW257" s="56" t="s">
        <v>7</v>
      </c>
      <c r="BX257" s="56" t="s">
        <v>193</v>
      </c>
      <c r="BY257" s="56" t="s">
        <v>7</v>
      </c>
      <c r="BZ257" s="56" t="s">
        <v>193</v>
      </c>
      <c r="CA257" s="56" t="s">
        <v>7</v>
      </c>
      <c r="CB257" s="56" t="s">
        <v>193</v>
      </c>
      <c r="CC257" s="56" t="s">
        <v>7</v>
      </c>
      <c r="CD257" s="56" t="s">
        <v>193</v>
      </c>
      <c r="CE257" s="56" t="s">
        <v>7</v>
      </c>
      <c r="CF257" s="56" t="s">
        <v>193</v>
      </c>
      <c r="CG257" s="56" t="s">
        <v>7</v>
      </c>
      <c r="CH257" s="56" t="s">
        <v>193</v>
      </c>
      <c r="CI257" s="56" t="s">
        <v>7</v>
      </c>
      <c r="CJ257" s="56" t="s">
        <v>193</v>
      </c>
      <c r="CK257" s="56" t="s">
        <v>7</v>
      </c>
      <c r="CL257" s="56" t="s">
        <v>193</v>
      </c>
      <c r="CM257" s="56" t="s">
        <v>7</v>
      </c>
      <c r="CN257" s="56" t="s">
        <v>193</v>
      </c>
      <c r="CO257" s="56" t="s">
        <v>7</v>
      </c>
      <c r="CP257" s="56" t="s">
        <v>193</v>
      </c>
      <c r="CQ257" s="56" t="s">
        <v>7</v>
      </c>
      <c r="CR257" s="67" t="s">
        <v>193</v>
      </c>
      <c r="CS257" s="56" t="s">
        <v>7</v>
      </c>
      <c r="CT257" s="56" t="s">
        <v>193</v>
      </c>
      <c r="CU257" s="56" t="s">
        <v>7</v>
      </c>
      <c r="CV257" s="56" t="s">
        <v>193</v>
      </c>
      <c r="CW257" s="56" t="s">
        <v>7</v>
      </c>
      <c r="CX257" s="56" t="s">
        <v>193</v>
      </c>
      <c r="CY257" s="56" t="s">
        <v>7</v>
      </c>
    </row>
    <row r="258" spans="1:103" s="62" customFormat="1" ht="14.25" x14ac:dyDescent="0.45">
      <c r="A258" s="66" t="s">
        <v>180</v>
      </c>
      <c r="B258" s="66" t="s">
        <v>199</v>
      </c>
      <c r="C258" s="65"/>
      <c r="D258" s="65"/>
      <c r="E258" s="63">
        <v>433752.9</v>
      </c>
      <c r="F258" s="63">
        <v>48972.21</v>
      </c>
      <c r="G258" s="63">
        <v>15123.11</v>
      </c>
      <c r="H258" s="63">
        <v>137259.95000000001</v>
      </c>
      <c r="I258" s="63">
        <v>1089480.26</v>
      </c>
      <c r="J258" s="63">
        <v>209121.81</v>
      </c>
      <c r="K258" s="63">
        <v>128077.77</v>
      </c>
      <c r="L258" s="63">
        <v>173129.59</v>
      </c>
      <c r="M258" s="63">
        <v>87500.57</v>
      </c>
      <c r="N258" s="63">
        <v>331940.12</v>
      </c>
      <c r="O258" s="63">
        <v>511682.29</v>
      </c>
      <c r="P258" s="63">
        <v>266672.92</v>
      </c>
      <c r="Q258" s="63">
        <v>289887.27</v>
      </c>
      <c r="R258" s="63">
        <v>197199.69</v>
      </c>
      <c r="S258" s="63">
        <v>352970.51</v>
      </c>
      <c r="T258" s="63">
        <v>473291.74</v>
      </c>
      <c r="U258" s="63">
        <v>346593.45</v>
      </c>
      <c r="V258" s="63">
        <v>278562.52</v>
      </c>
      <c r="W258" s="63">
        <v>628027.75</v>
      </c>
      <c r="X258" s="63">
        <v>855776.95</v>
      </c>
      <c r="Y258" s="63">
        <v>233507.5</v>
      </c>
      <c r="Z258" s="63">
        <v>224965.79</v>
      </c>
      <c r="AA258" s="63">
        <v>199298.34</v>
      </c>
      <c r="AB258" s="63">
        <v>762832.26</v>
      </c>
      <c r="AC258" s="63">
        <v>68959.62</v>
      </c>
      <c r="AD258" s="63">
        <v>226367.86</v>
      </c>
      <c r="AE258" s="63">
        <v>1817096.54</v>
      </c>
      <c r="AF258" s="63">
        <v>351296.52</v>
      </c>
      <c r="AG258" s="63">
        <v>1342880.88</v>
      </c>
      <c r="AH258" s="63">
        <v>1006236.51</v>
      </c>
      <c r="AI258" s="63">
        <v>634021.41</v>
      </c>
      <c r="AJ258" s="63">
        <v>141658.06</v>
      </c>
      <c r="AK258" s="63">
        <v>150001.95000000001</v>
      </c>
      <c r="AL258" s="63">
        <v>529965.5</v>
      </c>
      <c r="AM258" s="63">
        <v>114328.05</v>
      </c>
      <c r="AN258" s="63">
        <v>714833.73</v>
      </c>
      <c r="AO258" s="63">
        <v>168748.28</v>
      </c>
      <c r="AP258" s="63">
        <v>175653.17</v>
      </c>
      <c r="AQ258" s="63">
        <v>369662.5</v>
      </c>
      <c r="AR258" s="63">
        <v>626825.89</v>
      </c>
      <c r="AS258" s="63">
        <v>906288.87</v>
      </c>
      <c r="AT258" s="63">
        <v>382046.8</v>
      </c>
      <c r="AU258" s="63">
        <v>235875.37</v>
      </c>
      <c r="AV258" s="63">
        <v>1976988.51</v>
      </c>
      <c r="AW258" s="63">
        <v>777535.3</v>
      </c>
      <c r="AX258" s="63">
        <v>346107.75</v>
      </c>
      <c r="AY258" s="63">
        <v>200569.77</v>
      </c>
      <c r="AZ258" s="63">
        <v>157777.5</v>
      </c>
      <c r="BA258" s="63">
        <v>135676.76999999999</v>
      </c>
      <c r="BB258" s="63">
        <v>259537.34</v>
      </c>
      <c r="BC258" s="63">
        <v>193256.9</v>
      </c>
      <c r="BD258" s="63">
        <v>131127.85999999999</v>
      </c>
      <c r="BE258" s="63">
        <v>459752.39</v>
      </c>
      <c r="BF258" s="63">
        <v>1255169.24</v>
      </c>
      <c r="BG258" s="63">
        <v>884666.52</v>
      </c>
      <c r="BH258" s="63">
        <v>1059193.5900000001</v>
      </c>
      <c r="BI258" s="63">
        <v>430189.36</v>
      </c>
      <c r="BJ258" s="63">
        <v>196598.39999999999</v>
      </c>
      <c r="BK258" s="63">
        <v>138693.57</v>
      </c>
      <c r="BL258" s="63">
        <v>138859.67000000001</v>
      </c>
      <c r="BM258" s="63">
        <v>31034.85</v>
      </c>
      <c r="BN258" s="63">
        <v>178809.61</v>
      </c>
      <c r="BO258" s="63">
        <v>50160.67</v>
      </c>
      <c r="BP258" s="64">
        <v>0</v>
      </c>
      <c r="BQ258" s="63" t="s">
        <v>7</v>
      </c>
      <c r="BR258" s="63">
        <v>27240080.34</v>
      </c>
      <c r="BS258" s="63" t="s">
        <v>7</v>
      </c>
      <c r="BT258" s="63" t="s">
        <v>193</v>
      </c>
      <c r="BU258" s="63" t="s">
        <v>7</v>
      </c>
      <c r="BV258" s="63" t="s">
        <v>193</v>
      </c>
      <c r="BW258" s="63" t="s">
        <v>7</v>
      </c>
      <c r="BX258" s="63" t="s">
        <v>193</v>
      </c>
      <c r="BY258" s="63" t="s">
        <v>7</v>
      </c>
      <c r="BZ258" s="63" t="s">
        <v>193</v>
      </c>
      <c r="CA258" s="63" t="s">
        <v>7</v>
      </c>
      <c r="CB258" s="63" t="s">
        <v>193</v>
      </c>
      <c r="CC258" s="63" t="s">
        <v>7</v>
      </c>
      <c r="CD258" s="63" t="s">
        <v>193</v>
      </c>
      <c r="CE258" s="63" t="s">
        <v>7</v>
      </c>
      <c r="CF258" s="63" t="s">
        <v>193</v>
      </c>
      <c r="CG258" s="63" t="s">
        <v>7</v>
      </c>
      <c r="CH258" s="63" t="s">
        <v>193</v>
      </c>
      <c r="CI258" s="63" t="s">
        <v>7</v>
      </c>
      <c r="CJ258" s="63" t="s">
        <v>193</v>
      </c>
      <c r="CK258" s="63" t="s">
        <v>7</v>
      </c>
      <c r="CL258" s="63" t="s">
        <v>193</v>
      </c>
      <c r="CM258" s="63" t="s">
        <v>7</v>
      </c>
      <c r="CN258" s="63" t="s">
        <v>193</v>
      </c>
      <c r="CO258" s="63" t="s">
        <v>7</v>
      </c>
      <c r="CP258" s="63" t="s">
        <v>193</v>
      </c>
      <c r="CQ258" s="63" t="s">
        <v>7</v>
      </c>
      <c r="CR258" s="63" t="s">
        <v>193</v>
      </c>
      <c r="CS258" s="63" t="s">
        <v>7</v>
      </c>
      <c r="CT258" s="63" t="s">
        <v>193</v>
      </c>
      <c r="CU258" s="63" t="s">
        <v>7</v>
      </c>
      <c r="CV258" s="63" t="s">
        <v>193</v>
      </c>
      <c r="CW258" s="63" t="s">
        <v>7</v>
      </c>
      <c r="CX258" s="63" t="s">
        <v>193</v>
      </c>
      <c r="CY258" s="63" t="s">
        <v>7</v>
      </c>
    </row>
    <row r="259" spans="1:103" ht="14.25" x14ac:dyDescent="0.45">
      <c r="A259" s="55" t="s">
        <v>180</v>
      </c>
      <c r="B259" s="55" t="s">
        <v>198</v>
      </c>
      <c r="C259" s="54"/>
      <c r="D259" s="54"/>
      <c r="E259" s="57">
        <v>13441.49</v>
      </c>
      <c r="F259" s="57">
        <v>677.26</v>
      </c>
      <c r="G259" s="57">
        <v>657.97</v>
      </c>
      <c r="H259" s="57">
        <v>6315.66</v>
      </c>
      <c r="I259" s="57">
        <v>58730.44</v>
      </c>
      <c r="J259" s="57">
        <v>24437.67</v>
      </c>
      <c r="K259" s="57">
        <v>5834.83</v>
      </c>
      <c r="L259" s="57">
        <v>10485.120000000001</v>
      </c>
      <c r="M259" s="57">
        <v>3807.07</v>
      </c>
      <c r="N259" s="57">
        <v>161435.82999999999</v>
      </c>
      <c r="O259" s="57">
        <v>51677.5</v>
      </c>
      <c r="P259" s="57">
        <v>40680.06</v>
      </c>
      <c r="Q259" s="57">
        <v>23766.01</v>
      </c>
      <c r="R259" s="57">
        <v>10753.79</v>
      </c>
      <c r="S259" s="57">
        <v>47293.87</v>
      </c>
      <c r="T259" s="57">
        <v>27144.97</v>
      </c>
      <c r="U259" s="57">
        <v>59636.06</v>
      </c>
      <c r="V259" s="57">
        <v>25700.6</v>
      </c>
      <c r="W259" s="57">
        <v>42415.02</v>
      </c>
      <c r="X259" s="57">
        <v>62432.68</v>
      </c>
      <c r="Y259" s="57">
        <v>30379.69</v>
      </c>
      <c r="Z259" s="57">
        <v>17062.86</v>
      </c>
      <c r="AA259" s="57">
        <v>12678.11</v>
      </c>
      <c r="AB259" s="57">
        <v>57316.87</v>
      </c>
      <c r="AC259" s="57">
        <v>1123.3900000000001</v>
      </c>
      <c r="AD259" s="57">
        <v>6436.34</v>
      </c>
      <c r="AE259" s="57">
        <v>49002.34</v>
      </c>
      <c r="AF259" s="57">
        <v>7960.75</v>
      </c>
      <c r="AG259" s="57">
        <v>46443.93</v>
      </c>
      <c r="AH259" s="57">
        <v>15853.42</v>
      </c>
      <c r="AI259" s="57">
        <v>15667.65</v>
      </c>
      <c r="AJ259" s="57">
        <v>28339.89</v>
      </c>
      <c r="AK259" s="57">
        <v>17093.830000000002</v>
      </c>
      <c r="AL259" s="57">
        <v>14592.55</v>
      </c>
      <c r="AM259" s="57">
        <v>3749.77</v>
      </c>
      <c r="AN259" s="57">
        <v>11958.98</v>
      </c>
      <c r="AO259" s="57">
        <v>8984.09</v>
      </c>
      <c r="AP259" s="57">
        <v>8605.7900000000009</v>
      </c>
      <c r="AQ259" s="57">
        <v>16592.04</v>
      </c>
      <c r="AR259" s="57">
        <v>46065.5</v>
      </c>
      <c r="AS259" s="57">
        <v>35979.93</v>
      </c>
      <c r="AT259" s="57">
        <v>16941.099999999999</v>
      </c>
      <c r="AU259" s="57">
        <v>9599.93</v>
      </c>
      <c r="AV259" s="57">
        <v>9675.66</v>
      </c>
      <c r="AW259" s="57">
        <v>22210.57</v>
      </c>
      <c r="AX259" s="57">
        <v>8685.2199999999993</v>
      </c>
      <c r="AY259" s="57">
        <v>6248.14</v>
      </c>
      <c r="AZ259" s="57">
        <v>3815.38</v>
      </c>
      <c r="BA259" s="57">
        <v>3615.13</v>
      </c>
      <c r="BB259" s="57">
        <v>8244.3700000000008</v>
      </c>
      <c r="BC259" s="57">
        <v>2120.36</v>
      </c>
      <c r="BD259" s="57">
        <v>5033.2299999999996</v>
      </c>
      <c r="BE259" s="57">
        <v>11388.12</v>
      </c>
      <c r="BF259" s="57">
        <v>19559.330000000002</v>
      </c>
      <c r="BG259" s="57">
        <v>5762.54</v>
      </c>
      <c r="BH259" s="57">
        <v>27071.53</v>
      </c>
      <c r="BI259" s="57">
        <v>3973.9</v>
      </c>
      <c r="BJ259" s="57">
        <v>4472.1099999999997</v>
      </c>
      <c r="BK259" s="57">
        <v>2401.7399999999998</v>
      </c>
      <c r="BL259" s="57">
        <v>2202.37</v>
      </c>
      <c r="BM259" s="57">
        <v>1565.95</v>
      </c>
      <c r="BN259" s="57">
        <v>2543.5100000000002</v>
      </c>
      <c r="BO259" s="57">
        <v>0.15</v>
      </c>
      <c r="BP259" s="59">
        <v>0</v>
      </c>
      <c r="BQ259" s="56" t="s">
        <v>7</v>
      </c>
      <c r="BR259" s="56">
        <v>1306342</v>
      </c>
      <c r="BS259" s="56" t="s">
        <v>7</v>
      </c>
      <c r="BT259" s="57">
        <v>372457.98</v>
      </c>
      <c r="BU259" s="56" t="s">
        <v>7</v>
      </c>
      <c r="BV259" s="57">
        <v>32.39</v>
      </c>
      <c r="BW259" s="56" t="s">
        <v>7</v>
      </c>
      <c r="BX259" s="57">
        <v>23987.360000000001</v>
      </c>
      <c r="BY259" s="56" t="s">
        <v>7</v>
      </c>
      <c r="BZ259" s="57">
        <v>396477.73</v>
      </c>
      <c r="CA259" s="56" t="s">
        <v>7</v>
      </c>
      <c r="CB259" s="57">
        <v>213585.84</v>
      </c>
      <c r="CC259" s="56" t="s">
        <v>7</v>
      </c>
      <c r="CD259" s="57">
        <v>1126.23</v>
      </c>
      <c r="CE259" s="56" t="s">
        <v>7</v>
      </c>
      <c r="CF259" s="57">
        <v>41323.949999999997</v>
      </c>
      <c r="CG259" s="56" t="s">
        <v>7</v>
      </c>
      <c r="CH259" s="57">
        <v>42450.18</v>
      </c>
      <c r="CI259" s="56" t="s">
        <v>7</v>
      </c>
      <c r="CJ259" s="57">
        <v>256036.01</v>
      </c>
      <c r="CK259" s="56" t="s">
        <v>7</v>
      </c>
      <c r="CL259" s="56">
        <v>0</v>
      </c>
      <c r="CM259" s="56" t="s">
        <v>7</v>
      </c>
      <c r="CN259" s="56">
        <v>0</v>
      </c>
      <c r="CO259" s="56" t="s">
        <v>7</v>
      </c>
      <c r="CP259" s="56">
        <v>0</v>
      </c>
      <c r="CQ259" s="56" t="s">
        <v>7</v>
      </c>
      <c r="CR259" s="58">
        <v>125783.88</v>
      </c>
      <c r="CS259" s="56" t="s">
        <v>7</v>
      </c>
      <c r="CT259" s="57">
        <v>125783.88</v>
      </c>
      <c r="CU259" s="56" t="s">
        <v>7</v>
      </c>
      <c r="CV259" s="57">
        <v>778297.62</v>
      </c>
      <c r="CW259" s="56" t="s">
        <v>7</v>
      </c>
      <c r="CX259" s="57">
        <v>2084639.61</v>
      </c>
      <c r="CY259" s="56" t="s">
        <v>7</v>
      </c>
    </row>
    <row r="260" spans="1:103" ht="14.25" x14ac:dyDescent="0.45">
      <c r="A260" s="55" t="s">
        <v>180</v>
      </c>
      <c r="B260" s="55" t="s">
        <v>197</v>
      </c>
      <c r="C260" s="54"/>
      <c r="D260" s="54"/>
      <c r="E260" s="60">
        <v>8959.35</v>
      </c>
      <c r="F260" s="60">
        <v>678.25</v>
      </c>
      <c r="G260" s="60">
        <v>272.73</v>
      </c>
      <c r="H260" s="60">
        <v>1481.16</v>
      </c>
      <c r="I260" s="60">
        <v>6339.42</v>
      </c>
      <c r="J260" s="60">
        <v>1599.62</v>
      </c>
      <c r="K260" s="60">
        <v>684.63</v>
      </c>
      <c r="L260" s="60">
        <v>933.94</v>
      </c>
      <c r="M260" s="60">
        <v>376.23</v>
      </c>
      <c r="N260" s="60">
        <v>4106.7299999999996</v>
      </c>
      <c r="O260" s="60">
        <v>5756.47</v>
      </c>
      <c r="P260" s="60">
        <v>794.62</v>
      </c>
      <c r="Q260" s="60">
        <v>1635.33</v>
      </c>
      <c r="R260" s="60">
        <v>1805.4</v>
      </c>
      <c r="S260" s="60">
        <v>1859.53</v>
      </c>
      <c r="T260" s="60">
        <v>1726.69</v>
      </c>
      <c r="U260" s="60">
        <v>1303.83</v>
      </c>
      <c r="V260" s="60">
        <v>1316.71</v>
      </c>
      <c r="W260" s="60">
        <v>2502.08</v>
      </c>
      <c r="X260" s="60">
        <v>3511.85</v>
      </c>
      <c r="Y260" s="60">
        <v>174.98</v>
      </c>
      <c r="Z260" s="60">
        <v>1285.69</v>
      </c>
      <c r="AA260" s="60">
        <v>977.55</v>
      </c>
      <c r="AB260" s="60">
        <v>2003.29</v>
      </c>
      <c r="AC260" s="60">
        <v>835.14</v>
      </c>
      <c r="AD260" s="60">
        <v>6004.14</v>
      </c>
      <c r="AE260" s="60">
        <v>19957.14</v>
      </c>
      <c r="AF260" s="60">
        <v>2432.96</v>
      </c>
      <c r="AG260" s="60">
        <v>12358.23</v>
      </c>
      <c r="AH260" s="60">
        <v>7066.78</v>
      </c>
      <c r="AI260" s="60">
        <v>22675.62</v>
      </c>
      <c r="AJ260" s="60">
        <v>2412.0700000000002</v>
      </c>
      <c r="AK260" s="60">
        <v>5866.24</v>
      </c>
      <c r="AL260" s="60">
        <v>7628.38</v>
      </c>
      <c r="AM260" s="60">
        <v>3738.85</v>
      </c>
      <c r="AN260" s="60">
        <v>14670.94</v>
      </c>
      <c r="AO260" s="60">
        <v>449.98</v>
      </c>
      <c r="AP260" s="60">
        <v>1029.58</v>
      </c>
      <c r="AQ260" s="60">
        <v>1881.39</v>
      </c>
      <c r="AR260" s="60">
        <v>2157.41</v>
      </c>
      <c r="AS260" s="60">
        <v>32181.93</v>
      </c>
      <c r="AT260" s="60">
        <v>19580.02</v>
      </c>
      <c r="AU260" s="60">
        <v>8490.86</v>
      </c>
      <c r="AV260" s="60">
        <v>22318.03</v>
      </c>
      <c r="AW260" s="60">
        <v>5888.76</v>
      </c>
      <c r="AX260" s="60">
        <v>2222.11</v>
      </c>
      <c r="AY260" s="60">
        <v>4147.46</v>
      </c>
      <c r="AZ260" s="60">
        <v>695.12</v>
      </c>
      <c r="BA260" s="60">
        <v>956.49</v>
      </c>
      <c r="BB260" s="60">
        <v>1848.08</v>
      </c>
      <c r="BC260" s="60">
        <v>312.75</v>
      </c>
      <c r="BD260" s="60">
        <v>1498.88</v>
      </c>
      <c r="BE260" s="60">
        <v>3168.38</v>
      </c>
      <c r="BF260" s="60">
        <v>50474.34</v>
      </c>
      <c r="BG260" s="60">
        <v>17751.88</v>
      </c>
      <c r="BH260" s="60">
        <v>37120.129999999997</v>
      </c>
      <c r="BI260" s="60">
        <v>13782.34</v>
      </c>
      <c r="BJ260" s="60">
        <v>6740.15</v>
      </c>
      <c r="BK260" s="60">
        <v>5145.08</v>
      </c>
      <c r="BL260" s="60">
        <v>5252.08</v>
      </c>
      <c r="BM260" s="60">
        <v>205.57</v>
      </c>
      <c r="BN260" s="60">
        <v>2026.3</v>
      </c>
      <c r="BO260" s="51">
        <v>0</v>
      </c>
      <c r="BP260" s="53">
        <v>0</v>
      </c>
      <c r="BQ260" s="51" t="s">
        <v>7</v>
      </c>
      <c r="BR260" s="60">
        <v>405057.7</v>
      </c>
      <c r="BS260" s="51" t="s">
        <v>7</v>
      </c>
      <c r="BT260" s="60">
        <v>920717.39</v>
      </c>
      <c r="BU260" s="51" t="s">
        <v>7</v>
      </c>
      <c r="BV260" s="60">
        <v>-441.62</v>
      </c>
      <c r="BW260" s="51" t="s">
        <v>7</v>
      </c>
      <c r="BX260" s="60">
        <v>13573.42</v>
      </c>
      <c r="BY260" s="51" t="s">
        <v>7</v>
      </c>
      <c r="BZ260" s="60">
        <v>933849.19</v>
      </c>
      <c r="CA260" s="51" t="s">
        <v>7</v>
      </c>
      <c r="CB260" s="60">
        <v>213042.59</v>
      </c>
      <c r="CC260" s="51" t="s">
        <v>7</v>
      </c>
      <c r="CD260" s="60">
        <v>562.78</v>
      </c>
      <c r="CE260" s="51" t="s">
        <v>7</v>
      </c>
      <c r="CF260" s="60">
        <v>357.06</v>
      </c>
      <c r="CG260" s="51" t="s">
        <v>7</v>
      </c>
      <c r="CH260" s="60">
        <v>919.84</v>
      </c>
      <c r="CI260" s="51" t="s">
        <v>7</v>
      </c>
      <c r="CJ260" s="60">
        <v>213962.43</v>
      </c>
      <c r="CK260" s="51" t="s">
        <v>7</v>
      </c>
      <c r="CL260" s="51">
        <v>0</v>
      </c>
      <c r="CM260" s="51" t="s">
        <v>7</v>
      </c>
      <c r="CN260" s="51">
        <v>0</v>
      </c>
      <c r="CO260" s="51" t="s">
        <v>7</v>
      </c>
      <c r="CP260" s="51">
        <v>0</v>
      </c>
      <c r="CQ260" s="51" t="s">
        <v>7</v>
      </c>
      <c r="CR260" s="61">
        <v>9991.65</v>
      </c>
      <c r="CS260" s="51" t="s">
        <v>7</v>
      </c>
      <c r="CT260" s="60">
        <v>9991.65</v>
      </c>
      <c r="CU260" s="51" t="s">
        <v>7</v>
      </c>
      <c r="CV260" s="60">
        <v>1157803.27</v>
      </c>
      <c r="CW260" s="51" t="s">
        <v>7</v>
      </c>
      <c r="CX260" s="60">
        <v>1562860.98</v>
      </c>
      <c r="CY260" s="51" t="s">
        <v>7</v>
      </c>
    </row>
    <row r="261" spans="1:103" ht="14.25" x14ac:dyDescent="0.45">
      <c r="A261" s="55" t="s">
        <v>180</v>
      </c>
      <c r="B261" s="55" t="s">
        <v>196</v>
      </c>
      <c r="C261" s="54"/>
      <c r="D261" s="54"/>
      <c r="E261" s="57">
        <v>250900.78</v>
      </c>
      <c r="F261" s="57">
        <v>23448.03</v>
      </c>
      <c r="G261" s="57">
        <v>8379.56</v>
      </c>
      <c r="H261" s="57">
        <v>73588.55</v>
      </c>
      <c r="I261" s="57">
        <v>820430.41</v>
      </c>
      <c r="J261" s="57">
        <v>137979.70000000001</v>
      </c>
      <c r="K261" s="57">
        <v>90797.8</v>
      </c>
      <c r="L261" s="57">
        <v>126027.73</v>
      </c>
      <c r="M261" s="57">
        <v>53320.84</v>
      </c>
      <c r="N261" s="57">
        <v>301188.21000000002</v>
      </c>
      <c r="O261" s="57">
        <v>361532.47</v>
      </c>
      <c r="P261" s="57">
        <v>150653.75</v>
      </c>
      <c r="Q261" s="57">
        <v>192939.39</v>
      </c>
      <c r="R261" s="57">
        <v>128003.78</v>
      </c>
      <c r="S261" s="57">
        <v>282513.46000000002</v>
      </c>
      <c r="T261" s="57">
        <v>288364.32</v>
      </c>
      <c r="U261" s="57">
        <v>195306.37</v>
      </c>
      <c r="V261" s="57">
        <v>181716.04</v>
      </c>
      <c r="W261" s="57">
        <v>403667.66</v>
      </c>
      <c r="X261" s="57">
        <v>631534.67000000004</v>
      </c>
      <c r="Y261" s="57">
        <v>168156.48</v>
      </c>
      <c r="Z261" s="57">
        <v>135257.99</v>
      </c>
      <c r="AA261" s="57">
        <v>114834.52</v>
      </c>
      <c r="AB261" s="57">
        <v>516345.44</v>
      </c>
      <c r="AC261" s="57">
        <v>31781.55</v>
      </c>
      <c r="AD261" s="57">
        <v>130019.56</v>
      </c>
      <c r="AE261" s="57">
        <v>1117080.33</v>
      </c>
      <c r="AF261" s="57">
        <v>151581.87</v>
      </c>
      <c r="AG261" s="57">
        <v>660664.44999999995</v>
      </c>
      <c r="AH261" s="57">
        <v>407575.64</v>
      </c>
      <c r="AI261" s="57">
        <v>341376.18</v>
      </c>
      <c r="AJ261" s="57">
        <v>103094.06</v>
      </c>
      <c r="AK261" s="57">
        <v>111986.33</v>
      </c>
      <c r="AL261" s="57">
        <v>304954.86</v>
      </c>
      <c r="AM261" s="57">
        <v>56062.77</v>
      </c>
      <c r="AN261" s="57">
        <v>352259.42</v>
      </c>
      <c r="AO261" s="57">
        <v>86457.45</v>
      </c>
      <c r="AP261" s="57">
        <v>96387.48</v>
      </c>
      <c r="AQ261" s="57">
        <v>192647.18</v>
      </c>
      <c r="AR261" s="57">
        <v>306382.2</v>
      </c>
      <c r="AS261" s="57">
        <v>428684.33</v>
      </c>
      <c r="AT261" s="57">
        <v>258543.4</v>
      </c>
      <c r="AU261" s="57">
        <v>125398.09</v>
      </c>
      <c r="AV261" s="57">
        <v>452380.34</v>
      </c>
      <c r="AW261" s="57">
        <v>331393.53000000003</v>
      </c>
      <c r="AX261" s="57">
        <v>164373.47</v>
      </c>
      <c r="AY261" s="57">
        <v>86600.58</v>
      </c>
      <c r="AZ261" s="57">
        <v>83086.98</v>
      </c>
      <c r="BA261" s="57">
        <v>67963.89</v>
      </c>
      <c r="BB261" s="57">
        <v>106406.17</v>
      </c>
      <c r="BC261" s="57">
        <v>39648.26</v>
      </c>
      <c r="BD261" s="57">
        <v>95488.6</v>
      </c>
      <c r="BE261" s="57">
        <v>209948.74</v>
      </c>
      <c r="BF261" s="57">
        <v>424479.6</v>
      </c>
      <c r="BG261" s="57">
        <v>203355.64</v>
      </c>
      <c r="BH261" s="57">
        <v>381669.11</v>
      </c>
      <c r="BI261" s="57">
        <v>127664.35</v>
      </c>
      <c r="BJ261" s="57">
        <v>87981.93</v>
      </c>
      <c r="BK261" s="57">
        <v>63819.95</v>
      </c>
      <c r="BL261" s="57">
        <v>53640.39</v>
      </c>
      <c r="BM261" s="57">
        <v>12666.9</v>
      </c>
      <c r="BN261" s="57">
        <v>56604.06</v>
      </c>
      <c r="BO261" s="57">
        <v>0.15</v>
      </c>
      <c r="BP261" s="59">
        <v>0</v>
      </c>
      <c r="BQ261" s="56" t="s">
        <v>7</v>
      </c>
      <c r="BR261" s="57">
        <v>13948997.75</v>
      </c>
      <c r="BS261" s="56" t="s">
        <v>7</v>
      </c>
      <c r="BT261" s="57">
        <v>8071311.5</v>
      </c>
      <c r="BU261" s="56" t="s">
        <v>7</v>
      </c>
      <c r="BV261" s="57">
        <v>227126.71</v>
      </c>
      <c r="BW261" s="56" t="s">
        <v>7</v>
      </c>
      <c r="BX261" s="57">
        <v>3055497.88</v>
      </c>
      <c r="BY261" s="56" t="s">
        <v>7</v>
      </c>
      <c r="BZ261" s="57">
        <v>11353936.09</v>
      </c>
      <c r="CA261" s="56" t="s">
        <v>7</v>
      </c>
      <c r="CB261" s="57">
        <v>2917273.29</v>
      </c>
      <c r="CC261" s="56" t="s">
        <v>7</v>
      </c>
      <c r="CD261" s="57">
        <v>12360.9</v>
      </c>
      <c r="CE261" s="56" t="s">
        <v>7</v>
      </c>
      <c r="CF261" s="57">
        <v>67422.58</v>
      </c>
      <c r="CG261" s="56" t="s">
        <v>7</v>
      </c>
      <c r="CH261" s="57">
        <v>79783.48</v>
      </c>
      <c r="CI261" s="56" t="s">
        <v>7</v>
      </c>
      <c r="CJ261" s="57">
        <v>2997056.78</v>
      </c>
      <c r="CK261" s="56" t="s">
        <v>7</v>
      </c>
      <c r="CL261" s="56">
        <v>0</v>
      </c>
      <c r="CM261" s="56" t="s">
        <v>7</v>
      </c>
      <c r="CN261" s="56">
        <v>0</v>
      </c>
      <c r="CO261" s="56" t="s">
        <v>7</v>
      </c>
      <c r="CP261" s="56">
        <v>0</v>
      </c>
      <c r="CQ261" s="56" t="s">
        <v>7</v>
      </c>
      <c r="CR261" s="58">
        <v>2704953.02</v>
      </c>
      <c r="CS261" s="56" t="s">
        <v>7</v>
      </c>
      <c r="CT261" s="57">
        <v>2704953.02</v>
      </c>
      <c r="CU261" s="56" t="s">
        <v>7</v>
      </c>
      <c r="CV261" s="57">
        <v>17055945.890000001</v>
      </c>
      <c r="CW261" s="56" t="s">
        <v>7</v>
      </c>
      <c r="CX261" s="57">
        <v>31004943.640000001</v>
      </c>
      <c r="CY261" s="56" t="s">
        <v>7</v>
      </c>
    </row>
    <row r="262" spans="1:103" ht="14.25" x14ac:dyDescent="0.45">
      <c r="A262" s="55" t="s">
        <v>180</v>
      </c>
      <c r="B262" s="55" t="s">
        <v>195</v>
      </c>
      <c r="C262" s="54"/>
      <c r="D262" s="54"/>
      <c r="E262" s="51" t="s">
        <v>193</v>
      </c>
      <c r="F262" s="51" t="s">
        <v>193</v>
      </c>
      <c r="G262" s="51" t="s">
        <v>193</v>
      </c>
      <c r="H262" s="51" t="s">
        <v>193</v>
      </c>
      <c r="I262" s="51" t="s">
        <v>193</v>
      </c>
      <c r="J262" s="51" t="s">
        <v>193</v>
      </c>
      <c r="K262" s="51" t="s">
        <v>193</v>
      </c>
      <c r="L262" s="51" t="s">
        <v>193</v>
      </c>
      <c r="M262" s="51" t="s">
        <v>193</v>
      </c>
      <c r="N262" s="51" t="s">
        <v>193</v>
      </c>
      <c r="O262" s="51" t="s">
        <v>193</v>
      </c>
      <c r="P262" s="51" t="s">
        <v>193</v>
      </c>
      <c r="Q262" s="51" t="s">
        <v>193</v>
      </c>
      <c r="R262" s="51" t="s">
        <v>193</v>
      </c>
      <c r="S262" s="51" t="s">
        <v>193</v>
      </c>
      <c r="T262" s="51" t="s">
        <v>193</v>
      </c>
      <c r="U262" s="51" t="s">
        <v>193</v>
      </c>
      <c r="V262" s="51" t="s">
        <v>193</v>
      </c>
      <c r="W262" s="51" t="s">
        <v>193</v>
      </c>
      <c r="X262" s="51" t="s">
        <v>193</v>
      </c>
      <c r="Y262" s="51" t="s">
        <v>193</v>
      </c>
      <c r="Z262" s="51" t="s">
        <v>193</v>
      </c>
      <c r="AA262" s="51" t="s">
        <v>193</v>
      </c>
      <c r="AB262" s="51" t="s">
        <v>193</v>
      </c>
      <c r="AC262" s="51" t="s">
        <v>193</v>
      </c>
      <c r="AD262" s="51" t="s">
        <v>193</v>
      </c>
      <c r="AE262" s="51" t="s">
        <v>193</v>
      </c>
      <c r="AF262" s="51" t="s">
        <v>193</v>
      </c>
      <c r="AG262" s="51" t="s">
        <v>193</v>
      </c>
      <c r="AH262" s="51" t="s">
        <v>193</v>
      </c>
      <c r="AI262" s="51" t="s">
        <v>193</v>
      </c>
      <c r="AJ262" s="51" t="s">
        <v>193</v>
      </c>
      <c r="AK262" s="51" t="s">
        <v>193</v>
      </c>
      <c r="AL262" s="51" t="s">
        <v>193</v>
      </c>
      <c r="AM262" s="51" t="s">
        <v>193</v>
      </c>
      <c r="AN262" s="51" t="s">
        <v>193</v>
      </c>
      <c r="AO262" s="51" t="s">
        <v>193</v>
      </c>
      <c r="AP262" s="51" t="s">
        <v>193</v>
      </c>
      <c r="AQ262" s="51" t="s">
        <v>193</v>
      </c>
      <c r="AR262" s="51" t="s">
        <v>193</v>
      </c>
      <c r="AS262" s="51" t="s">
        <v>193</v>
      </c>
      <c r="AT262" s="51" t="s">
        <v>193</v>
      </c>
      <c r="AU262" s="51" t="s">
        <v>193</v>
      </c>
      <c r="AV262" s="51" t="s">
        <v>193</v>
      </c>
      <c r="AW262" s="51" t="s">
        <v>193</v>
      </c>
      <c r="AX262" s="51" t="s">
        <v>193</v>
      </c>
      <c r="AY262" s="51" t="s">
        <v>193</v>
      </c>
      <c r="AZ262" s="51" t="s">
        <v>193</v>
      </c>
      <c r="BA262" s="51" t="s">
        <v>193</v>
      </c>
      <c r="BB262" s="51" t="s">
        <v>193</v>
      </c>
      <c r="BC262" s="51" t="s">
        <v>193</v>
      </c>
      <c r="BD262" s="51" t="s">
        <v>193</v>
      </c>
      <c r="BE262" s="51" t="s">
        <v>193</v>
      </c>
      <c r="BF262" s="51" t="s">
        <v>193</v>
      </c>
      <c r="BG262" s="51" t="s">
        <v>193</v>
      </c>
      <c r="BH262" s="51" t="s">
        <v>193</v>
      </c>
      <c r="BI262" s="51" t="s">
        <v>193</v>
      </c>
      <c r="BJ262" s="51" t="s">
        <v>193</v>
      </c>
      <c r="BK262" s="51" t="s">
        <v>193</v>
      </c>
      <c r="BL262" s="51" t="s">
        <v>193</v>
      </c>
      <c r="BM262" s="51" t="s">
        <v>193</v>
      </c>
      <c r="BN262" s="51" t="s">
        <v>193</v>
      </c>
      <c r="BO262" s="51" t="s">
        <v>193</v>
      </c>
      <c r="BP262" s="53" t="s">
        <v>193</v>
      </c>
      <c r="BQ262" s="51" t="s">
        <v>7</v>
      </c>
      <c r="BR262" s="51" t="s">
        <v>193</v>
      </c>
      <c r="BS262" s="51" t="s">
        <v>7</v>
      </c>
      <c r="BT262" s="51" t="s">
        <v>193</v>
      </c>
      <c r="BU262" s="51" t="s">
        <v>7</v>
      </c>
      <c r="BV262" s="51" t="s">
        <v>193</v>
      </c>
      <c r="BW262" s="51" t="s">
        <v>7</v>
      </c>
      <c r="BX262" s="51" t="s">
        <v>193</v>
      </c>
      <c r="BY262" s="51" t="s">
        <v>7</v>
      </c>
      <c r="BZ262" s="51" t="s">
        <v>193</v>
      </c>
      <c r="CA262" s="51" t="s">
        <v>7</v>
      </c>
      <c r="CB262" s="51" t="s">
        <v>193</v>
      </c>
      <c r="CC262" s="51" t="s">
        <v>7</v>
      </c>
      <c r="CD262" s="51" t="s">
        <v>193</v>
      </c>
      <c r="CE262" s="51" t="s">
        <v>7</v>
      </c>
      <c r="CF262" s="51" t="s">
        <v>193</v>
      </c>
      <c r="CG262" s="51" t="s">
        <v>7</v>
      </c>
      <c r="CH262" s="51" t="s">
        <v>193</v>
      </c>
      <c r="CI262" s="51" t="s">
        <v>7</v>
      </c>
      <c r="CJ262" s="51" t="s">
        <v>193</v>
      </c>
      <c r="CK262" s="51" t="s">
        <v>7</v>
      </c>
      <c r="CL262" s="51" t="s">
        <v>193</v>
      </c>
      <c r="CM262" s="51" t="s">
        <v>7</v>
      </c>
      <c r="CN262" s="51" t="s">
        <v>193</v>
      </c>
      <c r="CO262" s="51" t="s">
        <v>7</v>
      </c>
      <c r="CP262" s="51" t="s">
        <v>193</v>
      </c>
      <c r="CQ262" s="51" t="s">
        <v>7</v>
      </c>
      <c r="CR262" s="52" t="s">
        <v>193</v>
      </c>
      <c r="CS262" s="51" t="s">
        <v>7</v>
      </c>
      <c r="CT262" s="51" t="s">
        <v>193</v>
      </c>
      <c r="CU262" s="51" t="s">
        <v>7</v>
      </c>
      <c r="CV262" s="51" t="s">
        <v>193</v>
      </c>
      <c r="CW262" s="51" t="s">
        <v>7</v>
      </c>
      <c r="CX262" s="51" t="s">
        <v>193</v>
      </c>
      <c r="CY262" s="51" t="s">
        <v>7</v>
      </c>
    </row>
    <row r="264" spans="1:103" ht="14.25" x14ac:dyDescent="0.45">
      <c r="A264" s="50" t="s">
        <v>194</v>
      </c>
    </row>
    <row r="265" spans="1:103" ht="14.25" x14ac:dyDescent="0.45">
      <c r="A265" s="50" t="s">
        <v>193</v>
      </c>
      <c r="B265" s="49" t="s">
        <v>192</v>
      </c>
      <c r="C265" s="48"/>
      <c r="D265" s="48"/>
    </row>
    <row r="267" spans="1:103" ht="11.45" customHeight="1" x14ac:dyDescent="0.45">
      <c r="E267" s="41" t="s">
        <v>191</v>
      </c>
      <c r="F267" s="41" t="s">
        <v>179</v>
      </c>
    </row>
    <row r="268" spans="1:103" ht="11.45" customHeight="1" x14ac:dyDescent="0.45">
      <c r="D268" s="44" t="s">
        <v>180</v>
      </c>
      <c r="E268" s="46">
        <f>E245</f>
        <v>228499.94</v>
      </c>
      <c r="F268" s="46">
        <f>CR180</f>
        <v>22974.86</v>
      </c>
    </row>
    <row r="269" spans="1:103" ht="11.45" customHeight="1" x14ac:dyDescent="0.45">
      <c r="D269" s="44" t="s">
        <v>181</v>
      </c>
      <c r="E269" s="46">
        <f>E162</f>
        <v>13441.49</v>
      </c>
      <c r="F269" s="46">
        <f>CR97</f>
        <v>703.41</v>
      </c>
      <c r="G269" s="41">
        <f>F269/E269</f>
        <v>5.2331251966857839E-2</v>
      </c>
    </row>
    <row r="270" spans="1:103" ht="11.45" customHeight="1" x14ac:dyDescent="0.45">
      <c r="D270" s="44" t="s">
        <v>191</v>
      </c>
      <c r="E270" s="46">
        <f>E79</f>
        <v>241941.43</v>
      </c>
      <c r="F270" s="46">
        <f>CR15</f>
        <v>23678.27</v>
      </c>
    </row>
    <row r="272" spans="1:103" ht="11.45" customHeight="1" x14ac:dyDescent="0.45">
      <c r="E272" s="47"/>
      <c r="F272" s="46">
        <f>SUM(F268:F269)</f>
        <v>23678.27</v>
      </c>
    </row>
    <row r="280" spans="5:7" ht="11.45" customHeight="1" x14ac:dyDescent="0.45">
      <c r="E280" s="46">
        <f>SUM(E162:BP162)</f>
        <v>1306341.96</v>
      </c>
      <c r="F280" s="46">
        <f>CR162</f>
        <v>125783.88</v>
      </c>
      <c r="G280" s="45">
        <f>F280/E280</f>
        <v>9.6287100813940027E-2</v>
      </c>
    </row>
  </sheetData>
  <mergeCells count="19">
    <mergeCell ref="A10:B10"/>
    <mergeCell ref="CN10:CO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BP10:BQ10"/>
    <mergeCell ref="CH10:CI10"/>
    <mergeCell ref="CJ10:CK10"/>
    <mergeCell ref="CL10:CM10"/>
    <mergeCell ref="CP10:CQ10"/>
    <mergeCell ref="CR10:CS10"/>
    <mergeCell ref="CT10:CU10"/>
    <mergeCell ref="CV10:CW10"/>
    <mergeCell ref="CX10:CY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U73"/>
  <sheetViews>
    <sheetView topLeftCell="B1" workbookViewId="0">
      <selection activeCell="D120" sqref="D120"/>
    </sheetView>
  </sheetViews>
  <sheetFormatPr defaultColWidth="9.1328125" defaultRowHeight="14.25" x14ac:dyDescent="0.45"/>
  <cols>
    <col min="1" max="1" width="67.73046875" style="93" customWidth="1"/>
    <col min="2" max="2" width="4" style="93" customWidth="1"/>
    <col min="3" max="3" width="88" style="93" customWidth="1"/>
    <col min="4" max="4" width="9.86328125" style="93" customWidth="1"/>
    <col min="5" max="5" width="10.86328125" style="93" customWidth="1"/>
    <col min="6" max="7" width="9.86328125" style="93" customWidth="1"/>
    <col min="9" max="9" width="7.1328125" style="93" customWidth="1"/>
    <col min="10" max="10" width="12.59765625" style="93" customWidth="1"/>
    <col min="11" max="11" width="10" style="93" customWidth="1"/>
    <col min="12" max="13" width="9.86328125" style="93" customWidth="1"/>
    <col min="14" max="14" width="9.1328125" style="93"/>
    <col min="15" max="17" width="21.265625" style="93" customWidth="1"/>
    <col min="18" max="19" width="9.1328125" style="93" customWidth="1"/>
    <col min="20" max="20" width="16.59765625" style="93" customWidth="1"/>
    <col min="21" max="21" width="23.73046875" style="93" customWidth="1"/>
    <col min="22" max="16384" width="9.1328125" style="93"/>
  </cols>
  <sheetData>
    <row r="1" spans="1:21" ht="18.95" customHeight="1" x14ac:dyDescent="0.45">
      <c r="A1" s="159"/>
      <c r="B1" s="219" t="s">
        <v>539</v>
      </c>
      <c r="C1" s="219"/>
      <c r="D1" s="219"/>
      <c r="E1" s="219"/>
      <c r="F1" s="219"/>
      <c r="G1" s="219"/>
      <c r="I1" s="159"/>
      <c r="J1" s="159"/>
      <c r="K1" s="159"/>
      <c r="L1" s="159"/>
      <c r="M1" s="159"/>
    </row>
    <row r="2" spans="1:21" ht="32.25" customHeight="1" x14ac:dyDescent="0.45">
      <c r="A2" s="154"/>
      <c r="B2" s="158"/>
      <c r="C2" s="107" t="s">
        <v>538</v>
      </c>
      <c r="D2" s="157" t="s">
        <v>537</v>
      </c>
      <c r="E2" s="157" t="s">
        <v>536</v>
      </c>
      <c r="F2" s="157" t="s">
        <v>535</v>
      </c>
      <c r="G2" s="156" t="s">
        <v>534</v>
      </c>
      <c r="I2" s="154"/>
      <c r="J2" s="155" t="s">
        <v>533</v>
      </c>
      <c r="K2" s="155" t="s">
        <v>532</v>
      </c>
      <c r="L2" s="155" t="s">
        <v>530</v>
      </c>
      <c r="M2" s="154"/>
      <c r="O2" s="152" t="s">
        <v>531</v>
      </c>
      <c r="P2" s="152" t="s">
        <v>530</v>
      </c>
      <c r="Q2" s="153" t="s">
        <v>529</v>
      </c>
      <c r="T2" s="152" t="s">
        <v>528</v>
      </c>
      <c r="U2" s="152" t="s">
        <v>527</v>
      </c>
    </row>
    <row r="3" spans="1:21" ht="15" customHeight="1" x14ac:dyDescent="0.45">
      <c r="A3" s="55" t="s">
        <v>274</v>
      </c>
      <c r="B3" s="115">
        <v>1</v>
      </c>
      <c r="C3" s="114" t="s">
        <v>526</v>
      </c>
      <c r="D3" s="151">
        <v>1</v>
      </c>
      <c r="E3" s="202" t="s">
        <v>525</v>
      </c>
      <c r="F3" s="202" t="s">
        <v>525</v>
      </c>
      <c r="G3" s="204" t="s">
        <v>525</v>
      </c>
      <c r="I3" s="97"/>
      <c r="J3" s="99" t="s">
        <v>520</v>
      </c>
      <c r="K3" s="99" t="str">
        <f t="shared" ref="K3:K46" si="0">"ISIC "&amp;D3</f>
        <v>ISIC 1</v>
      </c>
      <c r="L3" s="98" t="str">
        <f>'Correspondance tables'!P3</f>
        <v>ISIC 01T03</v>
      </c>
      <c r="M3" s="97"/>
      <c r="O3" s="95" t="s">
        <v>524</v>
      </c>
      <c r="P3" s="95" t="str">
        <f>Q3</f>
        <v>ISIC 01T03</v>
      </c>
      <c r="Q3" s="198" t="s">
        <v>8</v>
      </c>
      <c r="T3" s="136" t="str" cm="1">
        <f t="array" ref="T3:T40">IF(ISTEXT(_xlfn.UNIQUE(P3:P73)), _xlfn.UNIQUE(P3:P73), "")</f>
        <v>ISIC 01T03</v>
      </c>
      <c r="U3" s="136" t="str">
        <f>T3</f>
        <v>ISIC 01T03</v>
      </c>
    </row>
    <row r="4" spans="1:21" ht="14.1" customHeight="1" x14ac:dyDescent="0.45">
      <c r="A4" s="55" t="s">
        <v>273</v>
      </c>
      <c r="B4" s="112">
        <v>2</v>
      </c>
      <c r="C4" s="111" t="s">
        <v>523</v>
      </c>
      <c r="D4" s="150">
        <v>2</v>
      </c>
      <c r="E4" s="207"/>
      <c r="F4" s="207"/>
      <c r="G4" s="205"/>
      <c r="I4" s="97"/>
      <c r="J4" s="99" t="s">
        <v>520</v>
      </c>
      <c r="K4" s="99" t="str">
        <f t="shared" si="0"/>
        <v>ISIC 2</v>
      </c>
      <c r="L4" s="98" t="str">
        <f>'Correspondance tables'!P4</f>
        <v>ISIC 01T03</v>
      </c>
      <c r="M4" s="97"/>
      <c r="O4" s="95" t="s">
        <v>522</v>
      </c>
      <c r="P4" s="95" t="str">
        <f>Q3</f>
        <v>ISIC 01T03</v>
      </c>
      <c r="Q4" s="198"/>
      <c r="T4" s="136" t="str">
        <v>ISIC 05T09</v>
      </c>
      <c r="U4" s="136" t="str">
        <f>T4</f>
        <v>ISIC 05T09</v>
      </c>
    </row>
    <row r="5" spans="1:21" ht="15" customHeight="1" thickBot="1" x14ac:dyDescent="0.5">
      <c r="A5" s="55" t="s">
        <v>272</v>
      </c>
      <c r="B5" s="108">
        <v>3</v>
      </c>
      <c r="C5" s="107" t="s">
        <v>521</v>
      </c>
      <c r="D5" s="149">
        <v>3</v>
      </c>
      <c r="E5" s="203"/>
      <c r="F5" s="203"/>
      <c r="G5" s="206"/>
      <c r="I5" s="97"/>
      <c r="J5" s="99" t="s">
        <v>520</v>
      </c>
      <c r="K5" s="99" t="str">
        <f t="shared" si="0"/>
        <v>ISIC 3</v>
      </c>
      <c r="L5" s="98" t="str">
        <f>'Correspondance tables'!P5</f>
        <v>ISIC 01T03</v>
      </c>
      <c r="M5" s="97"/>
      <c r="O5" s="145" t="s">
        <v>519</v>
      </c>
      <c r="P5" s="95" t="str">
        <f>Q3</f>
        <v>ISIC 01T03</v>
      </c>
      <c r="Q5" s="224"/>
      <c r="T5" s="136" t="str">
        <v/>
      </c>
      <c r="U5" s="136" t="str">
        <f t="shared" ref="U5:U39" si="1">T6</f>
        <v>ISIC 10T12</v>
      </c>
    </row>
    <row r="6" spans="1:21" ht="14.1" customHeight="1" x14ac:dyDescent="0.45">
      <c r="A6" s="55" t="s">
        <v>134</v>
      </c>
      <c r="B6" s="103">
        <v>4</v>
      </c>
      <c r="C6" s="102" t="s">
        <v>518</v>
      </c>
      <c r="D6" s="100" t="s">
        <v>517</v>
      </c>
      <c r="E6" s="100" t="s">
        <v>516</v>
      </c>
      <c r="F6" s="100" t="s">
        <v>516</v>
      </c>
      <c r="G6" s="204" t="s">
        <v>515</v>
      </c>
      <c r="I6" s="97"/>
      <c r="J6" s="99" t="s">
        <v>126</v>
      </c>
      <c r="K6" s="99" t="str">
        <f t="shared" si="0"/>
        <v>ISIC 05-09</v>
      </c>
      <c r="L6" s="98" t="str">
        <f>'Correspondance tables'!P6</f>
        <v>ISIC 05T09</v>
      </c>
      <c r="M6" s="97"/>
      <c r="O6" s="222" t="s">
        <v>514</v>
      </c>
      <c r="P6" s="222" t="s">
        <v>513</v>
      </c>
      <c r="Q6" s="144" t="s">
        <v>108</v>
      </c>
      <c r="T6" s="136" t="str">
        <v>ISIC 10T12</v>
      </c>
      <c r="U6" s="136" t="str">
        <f t="shared" si="1"/>
        <v>ISIC 13T15</v>
      </c>
    </row>
    <row r="7" spans="1:21" ht="15" customHeight="1" x14ac:dyDescent="0.45">
      <c r="A7" s="55" t="s">
        <v>271</v>
      </c>
      <c r="B7" s="103">
        <v>5</v>
      </c>
      <c r="C7" s="102" t="s">
        <v>512</v>
      </c>
      <c r="D7" s="100" t="s">
        <v>511</v>
      </c>
      <c r="E7" s="100" t="s">
        <v>510</v>
      </c>
      <c r="F7" s="202" t="s">
        <v>509</v>
      </c>
      <c r="G7" s="205"/>
      <c r="I7" s="97"/>
      <c r="J7" s="99" t="s">
        <v>508</v>
      </c>
      <c r="K7" s="99" t="str">
        <f t="shared" si="0"/>
        <v>ISIC 10-12</v>
      </c>
      <c r="L7" s="98" t="str">
        <f>'Correspondance tables'!P10</f>
        <v>ISIC 10T12</v>
      </c>
      <c r="M7" s="97"/>
      <c r="O7" s="225"/>
      <c r="P7" s="225"/>
      <c r="Q7" s="148" t="s">
        <v>109</v>
      </c>
      <c r="T7" s="136" t="str">
        <v>ISIC 13T15</v>
      </c>
      <c r="U7" s="136" t="str">
        <f t="shared" si="1"/>
        <v>ISIC 16</v>
      </c>
    </row>
    <row r="8" spans="1:21" ht="15" customHeight="1" x14ac:dyDescent="0.45">
      <c r="A8" s="55" t="s">
        <v>270</v>
      </c>
      <c r="B8" s="103">
        <v>6</v>
      </c>
      <c r="C8" s="102" t="s">
        <v>507</v>
      </c>
      <c r="D8" s="100" t="s">
        <v>506</v>
      </c>
      <c r="E8" s="100" t="s">
        <v>505</v>
      </c>
      <c r="F8" s="207"/>
      <c r="G8" s="205"/>
      <c r="I8" s="97"/>
      <c r="J8" s="99" t="s">
        <v>504</v>
      </c>
      <c r="K8" s="99" t="str">
        <f t="shared" si="0"/>
        <v>ISIC 13-15</v>
      </c>
      <c r="L8" s="98" t="str">
        <f>'Correspondance tables'!P11</f>
        <v>ISIC 13T15</v>
      </c>
      <c r="M8" s="97"/>
      <c r="O8" s="225"/>
      <c r="P8" s="225"/>
      <c r="Q8" s="148" t="s">
        <v>9</v>
      </c>
      <c r="T8" s="136" t="str">
        <v>ISIC 16</v>
      </c>
      <c r="U8" s="136" t="str">
        <f t="shared" si="1"/>
        <v>ISIC 17T18</v>
      </c>
    </row>
    <row r="9" spans="1:21" ht="27" customHeight="1" thickBot="1" x14ac:dyDescent="0.5">
      <c r="A9" s="55" t="s">
        <v>269</v>
      </c>
      <c r="B9" s="115">
        <v>7</v>
      </c>
      <c r="C9" s="114" t="s">
        <v>503</v>
      </c>
      <c r="D9" s="113">
        <v>16</v>
      </c>
      <c r="E9" s="202" t="s">
        <v>502</v>
      </c>
      <c r="F9" s="207"/>
      <c r="G9" s="205"/>
      <c r="I9" s="97"/>
      <c r="J9" s="99" t="s">
        <v>498</v>
      </c>
      <c r="K9" s="99" t="str">
        <f t="shared" si="0"/>
        <v>ISIC 16</v>
      </c>
      <c r="L9" s="98" t="str">
        <f>'Correspondance tables'!P12</f>
        <v>ISIC 16</v>
      </c>
      <c r="M9" s="97"/>
      <c r="O9" s="226"/>
      <c r="P9" s="226"/>
      <c r="Q9" s="143" t="s">
        <v>10</v>
      </c>
      <c r="T9" s="136" t="str">
        <v>ISIC 17T18</v>
      </c>
      <c r="U9" s="136" t="str">
        <f t="shared" si="1"/>
        <v>ISIC 19</v>
      </c>
    </row>
    <row r="10" spans="1:21" ht="15" customHeight="1" x14ac:dyDescent="0.45">
      <c r="A10" s="55" t="s">
        <v>268</v>
      </c>
      <c r="B10" s="112">
        <v>8</v>
      </c>
      <c r="C10" s="111" t="s">
        <v>501</v>
      </c>
      <c r="D10" s="110">
        <v>17</v>
      </c>
      <c r="E10" s="207"/>
      <c r="F10" s="207"/>
      <c r="G10" s="205"/>
      <c r="I10" s="97"/>
      <c r="J10" s="99" t="s">
        <v>498</v>
      </c>
      <c r="K10" s="99" t="str">
        <f t="shared" si="0"/>
        <v>ISIC 17</v>
      </c>
      <c r="L10" s="98" t="str">
        <f>'Correspondance tables'!P13</f>
        <v>ISIC 17T18</v>
      </c>
      <c r="M10" s="97"/>
      <c r="O10" s="138" t="s">
        <v>500</v>
      </c>
      <c r="P10" s="137" t="s">
        <v>11</v>
      </c>
      <c r="Q10" s="137" t="s">
        <v>11</v>
      </c>
      <c r="T10" s="136" t="str">
        <v>ISIC 19</v>
      </c>
      <c r="U10" s="136" t="str">
        <f t="shared" si="1"/>
        <v>ISIC 20</v>
      </c>
    </row>
    <row r="11" spans="1:21" ht="14.1" customHeight="1" x14ac:dyDescent="0.45">
      <c r="A11" s="55" t="s">
        <v>267</v>
      </c>
      <c r="B11" s="108">
        <v>9</v>
      </c>
      <c r="C11" s="107" t="s">
        <v>499</v>
      </c>
      <c r="D11" s="106">
        <v>18</v>
      </c>
      <c r="E11" s="203"/>
      <c r="F11" s="207"/>
      <c r="G11" s="205"/>
      <c r="I11" s="97"/>
      <c r="J11" s="99" t="s">
        <v>498</v>
      </c>
      <c r="K11" s="99" t="str">
        <f t="shared" si="0"/>
        <v>ISIC 18</v>
      </c>
      <c r="L11" s="98" t="str">
        <f>'Correspondance tables'!P14</f>
        <v>ISIC 17T18</v>
      </c>
      <c r="M11" s="97"/>
      <c r="O11" s="95" t="s">
        <v>497</v>
      </c>
      <c r="P11" s="109" t="s">
        <v>12</v>
      </c>
      <c r="Q11" s="109" t="s">
        <v>12</v>
      </c>
      <c r="T11" s="136" t="str">
        <v>ISIC 20</v>
      </c>
      <c r="U11" s="136" t="str">
        <f t="shared" si="1"/>
        <v>ISIC 21</v>
      </c>
    </row>
    <row r="12" spans="1:21" ht="15" customHeight="1" x14ac:dyDescent="0.45">
      <c r="A12" s="55" t="s">
        <v>266</v>
      </c>
      <c r="B12" s="103">
        <v>10</v>
      </c>
      <c r="C12" s="102" t="s">
        <v>496</v>
      </c>
      <c r="D12" s="101">
        <v>19</v>
      </c>
      <c r="E12" s="100" t="s">
        <v>495</v>
      </c>
      <c r="F12" s="207"/>
      <c r="G12" s="205"/>
      <c r="I12" s="97"/>
      <c r="J12" s="99" t="s">
        <v>494</v>
      </c>
      <c r="K12" s="99" t="str">
        <f t="shared" si="0"/>
        <v>ISIC 19</v>
      </c>
      <c r="L12" s="98" t="str">
        <f>'Correspondance tables'!P15</f>
        <v>ISIC 19</v>
      </c>
      <c r="M12" s="97"/>
      <c r="O12" s="95" t="s">
        <v>13</v>
      </c>
      <c r="P12" s="109" t="s">
        <v>13</v>
      </c>
      <c r="Q12" s="109" t="s">
        <v>13</v>
      </c>
      <c r="T12" s="136" t="str">
        <v>ISIC 21</v>
      </c>
      <c r="U12" s="136" t="str">
        <f t="shared" si="1"/>
        <v>ISIC 22</v>
      </c>
    </row>
    <row r="13" spans="1:21" ht="14.1" customHeight="1" x14ac:dyDescent="0.45">
      <c r="A13" s="55" t="s">
        <v>265</v>
      </c>
      <c r="B13" s="103">
        <v>11</v>
      </c>
      <c r="C13" s="102" t="s">
        <v>493</v>
      </c>
      <c r="D13" s="101">
        <v>20</v>
      </c>
      <c r="E13" s="100" t="s">
        <v>492</v>
      </c>
      <c r="F13" s="207"/>
      <c r="G13" s="205"/>
      <c r="I13" s="97"/>
      <c r="J13" s="99" t="s">
        <v>488</v>
      </c>
      <c r="K13" s="99" t="str">
        <f t="shared" si="0"/>
        <v>ISIC 20</v>
      </c>
      <c r="L13" s="98" t="str">
        <f>'Correspondance tables'!P16</f>
        <v>ISIC 20</v>
      </c>
      <c r="M13" s="97"/>
      <c r="O13" s="95" t="s">
        <v>491</v>
      </c>
      <c r="P13" s="95" t="str">
        <f>Q13</f>
        <v>ISIC 17T18</v>
      </c>
      <c r="Q13" s="198" t="s">
        <v>14</v>
      </c>
      <c r="T13" s="136" t="str">
        <v>ISIC 22</v>
      </c>
      <c r="U13" s="136" t="str">
        <f t="shared" si="1"/>
        <v>ISIC 23</v>
      </c>
    </row>
    <row r="14" spans="1:21" ht="15" customHeight="1" x14ac:dyDescent="0.45">
      <c r="A14" s="55" t="s">
        <v>264</v>
      </c>
      <c r="B14" s="103">
        <v>12</v>
      </c>
      <c r="C14" s="102" t="s">
        <v>490</v>
      </c>
      <c r="D14" s="101">
        <v>21</v>
      </c>
      <c r="E14" s="100" t="s">
        <v>489</v>
      </c>
      <c r="F14" s="207"/>
      <c r="G14" s="205"/>
      <c r="I14" s="97"/>
      <c r="J14" s="99" t="s">
        <v>488</v>
      </c>
      <c r="K14" s="99" t="str">
        <f t="shared" si="0"/>
        <v>ISIC 21</v>
      </c>
      <c r="L14" s="98" t="str">
        <f>'Correspondance tables'!P17</f>
        <v>ISIC 21</v>
      </c>
      <c r="M14" s="97"/>
      <c r="O14" s="95" t="s">
        <v>487</v>
      </c>
      <c r="P14" s="95" t="str">
        <f>Q13</f>
        <v>ISIC 17T18</v>
      </c>
      <c r="Q14" s="198"/>
      <c r="T14" s="136" t="str">
        <v>ISIC 23</v>
      </c>
      <c r="U14" s="136" t="str">
        <f t="shared" si="1"/>
        <v>ISIC 24</v>
      </c>
    </row>
    <row r="15" spans="1:21" ht="15" customHeight="1" x14ac:dyDescent="0.45">
      <c r="A15" s="55" t="s">
        <v>263</v>
      </c>
      <c r="B15" s="115">
        <v>13</v>
      </c>
      <c r="C15" s="114" t="s">
        <v>486</v>
      </c>
      <c r="D15" s="113">
        <v>22</v>
      </c>
      <c r="E15" s="200" t="s">
        <v>485</v>
      </c>
      <c r="F15" s="207"/>
      <c r="G15" s="205"/>
      <c r="I15" s="97"/>
      <c r="J15" s="99" t="s">
        <v>483</v>
      </c>
      <c r="K15" s="99" t="str">
        <f t="shared" si="0"/>
        <v>ISIC 22</v>
      </c>
      <c r="L15" s="98" t="str">
        <f>'Correspondance tables'!P18</f>
        <v>ISIC 22</v>
      </c>
      <c r="M15" s="97"/>
      <c r="O15" s="95" t="s">
        <v>15</v>
      </c>
      <c r="P15" s="109" t="s">
        <v>15</v>
      </c>
      <c r="Q15" s="109" t="s">
        <v>15</v>
      </c>
      <c r="T15" s="136" t="str">
        <v>ISIC 24</v>
      </c>
      <c r="U15" s="136" t="str">
        <f t="shared" si="1"/>
        <v>ISIC 25</v>
      </c>
    </row>
    <row r="16" spans="1:21" ht="14.1" customHeight="1" x14ac:dyDescent="0.45">
      <c r="A16" s="55" t="s">
        <v>262</v>
      </c>
      <c r="B16" s="108">
        <v>14</v>
      </c>
      <c r="C16" s="107" t="s">
        <v>484</v>
      </c>
      <c r="D16" s="106">
        <v>23</v>
      </c>
      <c r="E16" s="201"/>
      <c r="F16" s="207"/>
      <c r="G16" s="205"/>
      <c r="I16" s="97"/>
      <c r="J16" s="99" t="s">
        <v>483</v>
      </c>
      <c r="K16" s="99" t="str">
        <f t="shared" si="0"/>
        <v>ISIC 23</v>
      </c>
      <c r="L16" s="98" t="str">
        <f>'Correspondance tables'!P19</f>
        <v>ISIC 23</v>
      </c>
      <c r="M16" s="97"/>
      <c r="O16" s="95" t="s">
        <v>102</v>
      </c>
      <c r="P16" s="109" t="s">
        <v>102</v>
      </c>
      <c r="Q16" s="109" t="s">
        <v>102</v>
      </c>
      <c r="T16" s="136" t="str">
        <v>ISIC 25</v>
      </c>
      <c r="U16" s="136" t="str">
        <f t="shared" si="1"/>
        <v>ISIC 26</v>
      </c>
    </row>
    <row r="17" spans="1:21" ht="15" customHeight="1" x14ac:dyDescent="0.45">
      <c r="A17" s="55" t="s">
        <v>261</v>
      </c>
      <c r="B17" s="115">
        <v>15</v>
      </c>
      <c r="C17" s="114" t="s">
        <v>482</v>
      </c>
      <c r="D17" s="113">
        <v>24</v>
      </c>
      <c r="E17" s="200" t="s">
        <v>481</v>
      </c>
      <c r="F17" s="207"/>
      <c r="G17" s="205"/>
      <c r="I17" s="97"/>
      <c r="J17" s="99" t="s">
        <v>479</v>
      </c>
      <c r="K17" s="99" t="str">
        <f t="shared" si="0"/>
        <v>ISIC 24</v>
      </c>
      <c r="L17" s="98" t="str">
        <f>'Correspondance tables'!P21</f>
        <v>ISIC 24</v>
      </c>
      <c r="M17" s="97"/>
      <c r="O17" s="95" t="s">
        <v>103</v>
      </c>
      <c r="P17" s="109" t="s">
        <v>103</v>
      </c>
      <c r="Q17" s="109" t="s">
        <v>103</v>
      </c>
      <c r="T17" s="136" t="str">
        <v>ISIC 26</v>
      </c>
      <c r="U17" s="136" t="str">
        <f t="shared" si="1"/>
        <v>ISIC 27</v>
      </c>
    </row>
    <row r="18" spans="1:21" ht="15" customHeight="1" thickBot="1" x14ac:dyDescent="0.5">
      <c r="A18" s="55" t="s">
        <v>260</v>
      </c>
      <c r="B18" s="108">
        <v>16</v>
      </c>
      <c r="C18" s="107" t="s">
        <v>480</v>
      </c>
      <c r="D18" s="106">
        <v>25</v>
      </c>
      <c r="E18" s="201"/>
      <c r="F18" s="207"/>
      <c r="G18" s="205"/>
      <c r="I18" s="97"/>
      <c r="J18" s="99" t="s">
        <v>479</v>
      </c>
      <c r="K18" s="99" t="str">
        <f t="shared" si="0"/>
        <v>ISIC 25</v>
      </c>
      <c r="L18" s="98" t="str">
        <f>'Correspondance tables'!P23</f>
        <v>ISIC 25</v>
      </c>
      <c r="M18" s="97"/>
      <c r="O18" s="145" t="s">
        <v>16</v>
      </c>
      <c r="P18" s="147" t="s">
        <v>16</v>
      </c>
      <c r="Q18" s="147" t="s">
        <v>16</v>
      </c>
      <c r="T18" s="136" t="str">
        <v>ISIC 27</v>
      </c>
      <c r="U18" s="136" t="str">
        <f t="shared" si="1"/>
        <v>ISIC 28</v>
      </c>
    </row>
    <row r="19" spans="1:21" ht="14.1" customHeight="1" x14ac:dyDescent="0.45">
      <c r="A19" s="55" t="s">
        <v>259</v>
      </c>
      <c r="B19" s="103">
        <v>17</v>
      </c>
      <c r="C19" s="102" t="s">
        <v>478</v>
      </c>
      <c r="D19" s="101">
        <v>26</v>
      </c>
      <c r="E19" s="100" t="s">
        <v>477</v>
      </c>
      <c r="F19" s="207"/>
      <c r="G19" s="205"/>
      <c r="I19" s="97"/>
      <c r="J19" s="99" t="s">
        <v>473</v>
      </c>
      <c r="K19" s="99" t="str">
        <f t="shared" si="0"/>
        <v>ISIC 26</v>
      </c>
      <c r="L19" s="98" t="str">
        <f>'Correspondance tables'!P24</f>
        <v>ISIC 26</v>
      </c>
      <c r="M19" s="97"/>
      <c r="O19" s="222" t="s">
        <v>476</v>
      </c>
      <c r="P19" s="222" t="s">
        <v>476</v>
      </c>
      <c r="Q19" s="144" t="s">
        <v>119</v>
      </c>
      <c r="T19" s="136" t="str">
        <v>ISIC 28</v>
      </c>
      <c r="U19" s="136" t="str">
        <f t="shared" si="1"/>
        <v>ISIC 29</v>
      </c>
    </row>
    <row r="20" spans="1:21" ht="15" customHeight="1" thickBot="1" x14ac:dyDescent="0.5">
      <c r="A20" s="55" t="s">
        <v>258</v>
      </c>
      <c r="B20" s="103">
        <v>18</v>
      </c>
      <c r="C20" s="102" t="s">
        <v>475</v>
      </c>
      <c r="D20" s="101">
        <v>27</v>
      </c>
      <c r="E20" s="100" t="s">
        <v>474</v>
      </c>
      <c r="F20" s="207"/>
      <c r="G20" s="205"/>
      <c r="I20" s="97"/>
      <c r="J20" s="99" t="s">
        <v>473</v>
      </c>
      <c r="K20" s="99" t="str">
        <f t="shared" si="0"/>
        <v>ISIC 27</v>
      </c>
      <c r="L20" s="98" t="str">
        <f>'Correspondance tables'!P25</f>
        <v>ISIC 27</v>
      </c>
      <c r="M20" s="97"/>
      <c r="O20" s="223"/>
      <c r="P20" s="223"/>
      <c r="Q20" s="146" t="s">
        <v>120</v>
      </c>
      <c r="T20" s="136" t="str">
        <v>ISIC 29</v>
      </c>
      <c r="U20" s="136" t="str">
        <f t="shared" si="1"/>
        <v>ISIC 30</v>
      </c>
    </row>
    <row r="21" spans="1:21" ht="15" customHeight="1" x14ac:dyDescent="0.45">
      <c r="A21" s="55" t="s">
        <v>257</v>
      </c>
      <c r="B21" s="103">
        <v>19</v>
      </c>
      <c r="C21" s="102" t="s">
        <v>472</v>
      </c>
      <c r="D21" s="101">
        <v>28</v>
      </c>
      <c r="E21" s="100" t="s">
        <v>471</v>
      </c>
      <c r="F21" s="207"/>
      <c r="G21" s="205"/>
      <c r="I21" s="97"/>
      <c r="J21" s="99" t="s">
        <v>470</v>
      </c>
      <c r="K21" s="99" t="str">
        <f t="shared" si="0"/>
        <v>ISIC 28</v>
      </c>
      <c r="L21" s="98" t="str">
        <f>'Correspondance tables'!P26</f>
        <v>ISIC 28</v>
      </c>
      <c r="M21" s="97"/>
      <c r="O21" s="222" t="s">
        <v>469</v>
      </c>
      <c r="P21" s="222" t="s">
        <v>469</v>
      </c>
      <c r="Q21" s="144" t="s">
        <v>124</v>
      </c>
      <c r="T21" s="136" t="str">
        <v>ISIC 30</v>
      </c>
      <c r="U21" s="136" t="str">
        <f t="shared" si="1"/>
        <v>ISIC 31T33</v>
      </c>
    </row>
    <row r="22" spans="1:21" ht="14.1" customHeight="1" thickBot="1" x14ac:dyDescent="0.5">
      <c r="A22" s="55" t="s">
        <v>256</v>
      </c>
      <c r="B22" s="115">
        <v>20</v>
      </c>
      <c r="C22" s="114" t="s">
        <v>468</v>
      </c>
      <c r="D22" s="113">
        <v>29</v>
      </c>
      <c r="E22" s="200" t="s">
        <v>467</v>
      </c>
      <c r="F22" s="207"/>
      <c r="G22" s="205"/>
      <c r="I22" s="97"/>
      <c r="J22" s="99" t="s">
        <v>465</v>
      </c>
      <c r="K22" s="99" t="str">
        <f t="shared" si="0"/>
        <v>ISIC 29</v>
      </c>
      <c r="L22" s="98" t="str">
        <f>'Correspondance tables'!P27</f>
        <v>ISIC 29</v>
      </c>
      <c r="M22" s="97"/>
      <c r="O22" s="226"/>
      <c r="P22" s="226"/>
      <c r="Q22" s="143" t="s">
        <v>125</v>
      </c>
      <c r="T22" s="136" t="str">
        <v>ISIC 31T33</v>
      </c>
      <c r="U22" s="136" t="str">
        <f t="shared" si="1"/>
        <v>ISIC 35</v>
      </c>
    </row>
    <row r="23" spans="1:21" ht="15" customHeight="1" x14ac:dyDescent="0.45">
      <c r="A23" s="55" t="s">
        <v>255</v>
      </c>
      <c r="B23" s="108">
        <v>21</v>
      </c>
      <c r="C23" s="107" t="s">
        <v>466</v>
      </c>
      <c r="D23" s="106">
        <v>30</v>
      </c>
      <c r="E23" s="201"/>
      <c r="F23" s="207"/>
      <c r="G23" s="205"/>
      <c r="I23" s="97"/>
      <c r="J23" s="99" t="s">
        <v>465</v>
      </c>
      <c r="K23" s="99" t="str">
        <f t="shared" si="0"/>
        <v>ISIC 30</v>
      </c>
      <c r="L23" s="98" t="str">
        <f>'Correspondance tables'!P28</f>
        <v>ISIC 30</v>
      </c>
      <c r="M23" s="97"/>
      <c r="O23" s="138" t="s">
        <v>17</v>
      </c>
      <c r="P23" s="137" t="s">
        <v>17</v>
      </c>
      <c r="Q23" s="137" t="s">
        <v>17</v>
      </c>
      <c r="T23" s="136" t="str">
        <v>ISIC 35</v>
      </c>
      <c r="U23" s="136" t="str">
        <f t="shared" si="1"/>
        <v>ISIC 36T39</v>
      </c>
    </row>
    <row r="24" spans="1:21" ht="15" customHeight="1" x14ac:dyDescent="0.45">
      <c r="A24" s="55" t="s">
        <v>254</v>
      </c>
      <c r="B24" s="115">
        <v>22</v>
      </c>
      <c r="C24" s="114" t="s">
        <v>464</v>
      </c>
      <c r="D24" s="116" t="s">
        <v>463</v>
      </c>
      <c r="E24" s="200" t="s">
        <v>462</v>
      </c>
      <c r="F24" s="207"/>
      <c r="G24" s="205"/>
      <c r="I24" s="97"/>
      <c r="J24" s="99" t="s">
        <v>460</v>
      </c>
      <c r="K24" s="99" t="str">
        <f t="shared" si="0"/>
        <v>ISIC 31-32</v>
      </c>
      <c r="L24" s="98" t="str">
        <f>'Correspondance tables'!P29</f>
        <v>ISIC 31T33</v>
      </c>
      <c r="M24" s="97"/>
      <c r="O24" s="95" t="s">
        <v>18</v>
      </c>
      <c r="P24" s="109" t="s">
        <v>18</v>
      </c>
      <c r="Q24" s="109" t="s">
        <v>18</v>
      </c>
      <c r="T24" s="136" t="str">
        <v>ISIC 36T39</v>
      </c>
      <c r="U24" s="136" t="str">
        <f t="shared" si="1"/>
        <v>ISIC 41T43</v>
      </c>
    </row>
    <row r="25" spans="1:21" ht="14.1" customHeight="1" x14ac:dyDescent="0.45">
      <c r="A25" s="55" t="s">
        <v>253</v>
      </c>
      <c r="B25" s="108">
        <v>23</v>
      </c>
      <c r="C25" s="107" t="s">
        <v>461</v>
      </c>
      <c r="D25" s="106">
        <v>33</v>
      </c>
      <c r="E25" s="201"/>
      <c r="F25" s="203"/>
      <c r="G25" s="205"/>
      <c r="I25" s="97"/>
      <c r="J25" s="99" t="s">
        <v>460</v>
      </c>
      <c r="K25" s="99" t="str">
        <f t="shared" si="0"/>
        <v>ISIC 33</v>
      </c>
      <c r="L25" s="98" t="str">
        <f>'Correspondance tables'!P30</f>
        <v>ISIC 31T33</v>
      </c>
      <c r="M25" s="97"/>
      <c r="O25" s="95" t="s">
        <v>19</v>
      </c>
      <c r="P25" s="109" t="s">
        <v>19</v>
      </c>
      <c r="Q25" s="109" t="s">
        <v>19</v>
      </c>
      <c r="T25" s="136" t="str">
        <v>ISIC 41T43</v>
      </c>
      <c r="U25" s="136" t="str">
        <f t="shared" si="1"/>
        <v>ISIC 45T47</v>
      </c>
    </row>
    <row r="26" spans="1:21" ht="15" customHeight="1" x14ac:dyDescent="0.45">
      <c r="A26" s="55" t="s">
        <v>252</v>
      </c>
      <c r="B26" s="103">
        <v>24</v>
      </c>
      <c r="C26" s="102" t="s">
        <v>459</v>
      </c>
      <c r="D26" s="101">
        <v>35</v>
      </c>
      <c r="E26" s="100" t="s">
        <v>458</v>
      </c>
      <c r="F26" s="100" t="s">
        <v>458</v>
      </c>
      <c r="G26" s="205"/>
      <c r="I26" s="97"/>
      <c r="J26" s="99" t="s">
        <v>453</v>
      </c>
      <c r="K26" s="99" t="str">
        <f t="shared" si="0"/>
        <v>ISIC 35</v>
      </c>
      <c r="L26" s="98" t="str">
        <f>'Correspondance tables'!P31</f>
        <v>ISIC 35</v>
      </c>
      <c r="M26" s="97"/>
      <c r="O26" s="95" t="s">
        <v>20</v>
      </c>
      <c r="P26" s="109" t="s">
        <v>20</v>
      </c>
      <c r="Q26" s="109" t="s">
        <v>20</v>
      </c>
      <c r="T26" s="136" t="str">
        <v>ISIC 45T47</v>
      </c>
      <c r="U26" s="136" t="str">
        <f t="shared" si="1"/>
        <v>ISIC 49T53</v>
      </c>
    </row>
    <row r="27" spans="1:21" ht="15" customHeight="1" x14ac:dyDescent="0.45">
      <c r="A27" s="55" t="s">
        <v>251</v>
      </c>
      <c r="B27" s="115">
        <v>25</v>
      </c>
      <c r="C27" s="114" t="s">
        <v>457</v>
      </c>
      <c r="D27" s="113">
        <v>36</v>
      </c>
      <c r="E27" s="202" t="s">
        <v>456</v>
      </c>
      <c r="F27" s="202" t="s">
        <v>456</v>
      </c>
      <c r="G27" s="205"/>
      <c r="I27" s="97"/>
      <c r="J27" s="99" t="s">
        <v>453</v>
      </c>
      <c r="K27" s="99" t="str">
        <f t="shared" si="0"/>
        <v>ISIC 36</v>
      </c>
      <c r="L27" s="98" t="str">
        <f>'Correspondance tables'!P33</f>
        <v>ISIC 36T39</v>
      </c>
      <c r="M27" s="97"/>
      <c r="O27" s="95" t="s">
        <v>21</v>
      </c>
      <c r="P27" s="109" t="s">
        <v>21</v>
      </c>
      <c r="Q27" s="109" t="s">
        <v>21</v>
      </c>
      <c r="T27" s="136" t="str">
        <v>ISIC 49T53</v>
      </c>
      <c r="U27" s="136" t="str">
        <f t="shared" si="1"/>
        <v>ISIC 55T56</v>
      </c>
    </row>
    <row r="28" spans="1:21" ht="27" customHeight="1" x14ac:dyDescent="0.45">
      <c r="A28" s="55" t="s">
        <v>250</v>
      </c>
      <c r="B28" s="108">
        <v>26</v>
      </c>
      <c r="C28" s="107" t="s">
        <v>455</v>
      </c>
      <c r="D28" s="119" t="s">
        <v>454</v>
      </c>
      <c r="E28" s="203"/>
      <c r="F28" s="203"/>
      <c r="G28" s="206"/>
      <c r="I28" s="97"/>
      <c r="J28" s="99" t="s">
        <v>453</v>
      </c>
      <c r="K28" s="99" t="str">
        <f t="shared" si="0"/>
        <v>ISIC 37-39</v>
      </c>
      <c r="L28" s="98" t="str">
        <f>'Correspondance tables'!P34</f>
        <v>ISIC 36T39</v>
      </c>
      <c r="M28" s="97"/>
      <c r="O28" s="95" t="s">
        <v>22</v>
      </c>
      <c r="P28" s="109" t="s">
        <v>22</v>
      </c>
      <c r="Q28" s="109" t="s">
        <v>22</v>
      </c>
      <c r="T28" s="136" t="str">
        <v>ISIC 55T56</v>
      </c>
      <c r="U28" s="136" t="str">
        <f t="shared" si="1"/>
        <v>ISIC 58T60</v>
      </c>
    </row>
    <row r="29" spans="1:21" ht="14.1" customHeight="1" x14ac:dyDescent="0.45">
      <c r="A29" s="55" t="s">
        <v>249</v>
      </c>
      <c r="B29" s="103">
        <v>27</v>
      </c>
      <c r="C29" s="102" t="s">
        <v>452</v>
      </c>
      <c r="D29" s="100" t="s">
        <v>451</v>
      </c>
      <c r="E29" s="100" t="s">
        <v>450</v>
      </c>
      <c r="F29" s="100" t="s">
        <v>450</v>
      </c>
      <c r="G29" s="135" t="s">
        <v>450</v>
      </c>
      <c r="I29" s="134"/>
      <c r="J29" s="99" t="s">
        <v>127</v>
      </c>
      <c r="K29" s="99" t="str">
        <f t="shared" si="0"/>
        <v>ISIC 41-43</v>
      </c>
      <c r="L29" s="98" t="str">
        <f>'Correspondance tables'!P35</f>
        <v>ISIC 41T43</v>
      </c>
      <c r="M29" s="97"/>
      <c r="O29" s="95" t="s">
        <v>449</v>
      </c>
      <c r="P29" s="95" t="str">
        <f>Q29</f>
        <v>ISIC 31T33</v>
      </c>
      <c r="Q29" s="220" t="s">
        <v>23</v>
      </c>
      <c r="T29" s="136" t="str">
        <v>ISIC 58T60</v>
      </c>
      <c r="U29" s="136" t="str">
        <f t="shared" si="1"/>
        <v>ISIC 61</v>
      </c>
    </row>
    <row r="30" spans="1:21" ht="15" customHeight="1" thickBot="1" x14ac:dyDescent="0.5">
      <c r="A30" s="55" t="s">
        <v>248</v>
      </c>
      <c r="B30" s="115">
        <v>28</v>
      </c>
      <c r="C30" s="114" t="s">
        <v>448</v>
      </c>
      <c r="D30" s="113">
        <v>45</v>
      </c>
      <c r="E30" s="202" t="s">
        <v>447</v>
      </c>
      <c r="F30" s="202" t="s">
        <v>447</v>
      </c>
      <c r="G30" s="204" t="s">
        <v>446</v>
      </c>
      <c r="I30" s="97"/>
      <c r="J30" s="99" t="s">
        <v>445</v>
      </c>
      <c r="K30" s="99" t="str">
        <f t="shared" si="0"/>
        <v>ISIC 45</v>
      </c>
      <c r="L30" s="98" t="str">
        <f>'Correspondance tables'!P36</f>
        <v>ISIC 45T47</v>
      </c>
      <c r="M30" s="97"/>
      <c r="O30" s="145" t="s">
        <v>444</v>
      </c>
      <c r="P30" s="145" t="str">
        <f>Q29</f>
        <v>ISIC 31T33</v>
      </c>
      <c r="Q30" s="221"/>
      <c r="T30" s="136" t="str">
        <v>ISIC 61</v>
      </c>
      <c r="U30" s="136" t="str">
        <f t="shared" si="1"/>
        <v>ISIC 62T63</v>
      </c>
    </row>
    <row r="31" spans="1:21" ht="15" customHeight="1" x14ac:dyDescent="0.45">
      <c r="A31" s="55" t="s">
        <v>247</v>
      </c>
      <c r="B31" s="112">
        <v>29</v>
      </c>
      <c r="C31" s="111" t="s">
        <v>443</v>
      </c>
      <c r="D31" s="110">
        <v>46</v>
      </c>
      <c r="E31" s="207"/>
      <c r="F31" s="207"/>
      <c r="G31" s="205"/>
      <c r="I31" s="97"/>
      <c r="J31" s="99" t="s">
        <v>442</v>
      </c>
      <c r="K31" s="99" t="str">
        <f t="shared" si="0"/>
        <v>ISIC 46</v>
      </c>
      <c r="L31" s="98" t="str">
        <f>'Correspondance tables'!P37</f>
        <v>ISIC 45T47</v>
      </c>
      <c r="M31" s="97"/>
      <c r="O31" s="211" t="s">
        <v>441</v>
      </c>
      <c r="P31" s="211" t="s">
        <v>441</v>
      </c>
      <c r="Q31" s="144" t="s">
        <v>121</v>
      </c>
      <c r="T31" s="136" t="str">
        <v>ISIC 62T63</v>
      </c>
      <c r="U31" s="136" t="str">
        <f t="shared" si="1"/>
        <v>ISIC 64T66</v>
      </c>
    </row>
    <row r="32" spans="1:21" ht="14.1" customHeight="1" thickBot="1" x14ac:dyDescent="0.5">
      <c r="A32" s="55" t="s">
        <v>246</v>
      </c>
      <c r="B32" s="108">
        <v>30</v>
      </c>
      <c r="C32" s="107" t="s">
        <v>440</v>
      </c>
      <c r="D32" s="106">
        <v>47</v>
      </c>
      <c r="E32" s="203"/>
      <c r="F32" s="203"/>
      <c r="G32" s="205"/>
      <c r="I32" s="97"/>
      <c r="J32" s="99" t="s">
        <v>439</v>
      </c>
      <c r="K32" s="99" t="str">
        <f t="shared" si="0"/>
        <v>ISIC 47</v>
      </c>
      <c r="L32" s="98" t="str">
        <f>'Correspondance tables'!P38</f>
        <v>ISIC 45T47</v>
      </c>
      <c r="M32" s="97"/>
      <c r="O32" s="212"/>
      <c r="P32" s="212"/>
      <c r="Q32" s="143" t="s">
        <v>122</v>
      </c>
      <c r="T32" s="136" t="str">
        <v>ISIC 64T66</v>
      </c>
      <c r="U32" s="136" t="str">
        <f t="shared" si="1"/>
        <v>ISIC 68</v>
      </c>
    </row>
    <row r="33" spans="1:21" ht="15" customHeight="1" x14ac:dyDescent="0.45">
      <c r="A33" s="55" t="s">
        <v>245</v>
      </c>
      <c r="B33" s="115">
        <v>31</v>
      </c>
      <c r="C33" s="114" t="s">
        <v>438</v>
      </c>
      <c r="D33" s="113">
        <v>49</v>
      </c>
      <c r="E33" s="202" t="s">
        <v>437</v>
      </c>
      <c r="F33" s="202" t="s">
        <v>437</v>
      </c>
      <c r="G33" s="205"/>
      <c r="I33" s="97"/>
      <c r="J33" s="99" t="s">
        <v>430</v>
      </c>
      <c r="K33" s="99" t="str">
        <f t="shared" si="0"/>
        <v>ISIC 49</v>
      </c>
      <c r="L33" s="98" t="str">
        <f>'Correspondance tables'!P39</f>
        <v>ISIC 49T53</v>
      </c>
      <c r="M33" s="97"/>
      <c r="O33" s="142" t="s">
        <v>436</v>
      </c>
      <c r="P33" s="141" t="str">
        <f>Q33</f>
        <v>ISIC 36T39</v>
      </c>
      <c r="Q33" s="217" t="s">
        <v>123</v>
      </c>
      <c r="T33" s="136" t="str">
        <v>ISIC 68</v>
      </c>
      <c r="U33" s="136" t="str">
        <f t="shared" si="1"/>
        <v>ISIC 69T82</v>
      </c>
    </row>
    <row r="34" spans="1:21" ht="15" customHeight="1" thickBot="1" x14ac:dyDescent="0.5">
      <c r="A34" s="55" t="s">
        <v>244</v>
      </c>
      <c r="B34" s="112">
        <v>32</v>
      </c>
      <c r="C34" s="111" t="s">
        <v>435</v>
      </c>
      <c r="D34" s="110">
        <v>50</v>
      </c>
      <c r="E34" s="207"/>
      <c r="F34" s="207"/>
      <c r="G34" s="205"/>
      <c r="I34" s="97"/>
      <c r="J34" s="99" t="s">
        <v>430</v>
      </c>
      <c r="K34" s="99" t="str">
        <f t="shared" si="0"/>
        <v>ISIC 50</v>
      </c>
      <c r="L34" s="98" t="str">
        <f>'Correspondance tables'!P40</f>
        <v>ISIC 49T53</v>
      </c>
      <c r="M34" s="97"/>
      <c r="O34" s="140" t="s">
        <v>434</v>
      </c>
      <c r="P34" s="139" t="str">
        <f>Q33</f>
        <v>ISIC 36T39</v>
      </c>
      <c r="Q34" s="218"/>
      <c r="T34" s="136" t="str">
        <v>ISIC 69T82</v>
      </c>
      <c r="U34" s="136" t="str">
        <f t="shared" si="1"/>
        <v>ISIC 84</v>
      </c>
    </row>
    <row r="35" spans="1:21" ht="14.1" customHeight="1" x14ac:dyDescent="0.45">
      <c r="A35" s="55" t="s">
        <v>243</v>
      </c>
      <c r="B35" s="112">
        <v>33</v>
      </c>
      <c r="C35" s="111" t="s">
        <v>433</v>
      </c>
      <c r="D35" s="110">
        <v>51</v>
      </c>
      <c r="E35" s="207"/>
      <c r="F35" s="207"/>
      <c r="G35" s="205"/>
      <c r="I35" s="97"/>
      <c r="J35" s="99" t="s">
        <v>430</v>
      </c>
      <c r="K35" s="99" t="str">
        <f t="shared" si="0"/>
        <v>ISIC 51</v>
      </c>
      <c r="L35" s="98" t="str">
        <f>'Correspondance tables'!P41</f>
        <v>ISIC 49T53</v>
      </c>
      <c r="M35" s="97"/>
      <c r="O35" s="138" t="s">
        <v>432</v>
      </c>
      <c r="P35" s="138" t="str">
        <f>Q35</f>
        <v>ISIC 41T43</v>
      </c>
      <c r="Q35" s="137" t="s">
        <v>24</v>
      </c>
      <c r="T35" s="136" t="str">
        <v>ISIC 84</v>
      </c>
      <c r="U35" s="136" t="str">
        <f t="shared" si="1"/>
        <v>ISIC 85</v>
      </c>
    </row>
    <row r="36" spans="1:21" ht="15" customHeight="1" x14ac:dyDescent="0.45">
      <c r="A36" s="55" t="s">
        <v>242</v>
      </c>
      <c r="B36" s="112">
        <v>34</v>
      </c>
      <c r="C36" s="111" t="s">
        <v>431</v>
      </c>
      <c r="D36" s="110">
        <v>52</v>
      </c>
      <c r="E36" s="207"/>
      <c r="F36" s="207"/>
      <c r="G36" s="205"/>
      <c r="I36" s="97"/>
      <c r="J36" s="99" t="s">
        <v>430</v>
      </c>
      <c r="K36" s="99" t="str">
        <f t="shared" si="0"/>
        <v>ISIC 52</v>
      </c>
      <c r="L36" s="98" t="str">
        <f>'Correspondance tables'!P42</f>
        <v>ISIC 49T53</v>
      </c>
      <c r="M36" s="97"/>
      <c r="O36" s="95" t="s">
        <v>429</v>
      </c>
      <c r="P36" s="95" t="str">
        <f>Q36</f>
        <v>ISIC 45T47</v>
      </c>
      <c r="Q36" s="198" t="s">
        <v>25</v>
      </c>
      <c r="T36" s="136" t="str">
        <v>ISIC 85</v>
      </c>
      <c r="U36" s="136" t="str">
        <f t="shared" si="1"/>
        <v>ISIC 86T88</v>
      </c>
    </row>
    <row r="37" spans="1:21" ht="14.1" customHeight="1" x14ac:dyDescent="0.45">
      <c r="A37" s="55" t="s">
        <v>241</v>
      </c>
      <c r="B37" s="108">
        <v>35</v>
      </c>
      <c r="C37" s="107" t="s">
        <v>428</v>
      </c>
      <c r="D37" s="106">
        <v>53</v>
      </c>
      <c r="E37" s="203"/>
      <c r="F37" s="203"/>
      <c r="G37" s="205"/>
      <c r="I37" s="97"/>
      <c r="J37" s="99" t="s">
        <v>427</v>
      </c>
      <c r="K37" s="99" t="str">
        <f t="shared" si="0"/>
        <v>ISIC 53</v>
      </c>
      <c r="L37" s="98" t="str">
        <f>'Correspondance tables'!P43</f>
        <v>ISIC 49T53</v>
      </c>
      <c r="M37" s="97"/>
      <c r="O37" s="95" t="s">
        <v>426</v>
      </c>
      <c r="P37" s="95" t="str">
        <f>Q36</f>
        <v>ISIC 45T47</v>
      </c>
      <c r="Q37" s="198"/>
      <c r="T37" s="136" t="str">
        <v>ISIC 86T88</v>
      </c>
      <c r="U37" s="136" t="str">
        <f t="shared" si="1"/>
        <v>ISIC 90T96</v>
      </c>
    </row>
    <row r="38" spans="1:21" ht="15" customHeight="1" x14ac:dyDescent="0.45">
      <c r="A38" s="55" t="s">
        <v>240</v>
      </c>
      <c r="B38" s="103">
        <v>36</v>
      </c>
      <c r="C38" s="102" t="s">
        <v>425</v>
      </c>
      <c r="D38" s="100" t="s">
        <v>424</v>
      </c>
      <c r="E38" s="100" t="s">
        <v>423</v>
      </c>
      <c r="F38" s="100" t="s">
        <v>423</v>
      </c>
      <c r="G38" s="206"/>
      <c r="I38" s="97"/>
      <c r="J38" s="99" t="s">
        <v>128</v>
      </c>
      <c r="K38" s="99" t="str">
        <f t="shared" si="0"/>
        <v>ISIC 55-56</v>
      </c>
      <c r="L38" s="98" t="str">
        <f>'Correspondance tables'!P44</f>
        <v>ISIC 55T56</v>
      </c>
      <c r="M38" s="97"/>
      <c r="O38" s="95" t="s">
        <v>422</v>
      </c>
      <c r="P38" s="95" t="str">
        <f>Q36</f>
        <v>ISIC 45T47</v>
      </c>
      <c r="Q38" s="198"/>
      <c r="T38" s="136" t="str">
        <v>ISIC 90T96</v>
      </c>
      <c r="U38" s="136" t="str">
        <f t="shared" si="1"/>
        <v>ISIC 97T98</v>
      </c>
    </row>
    <row r="39" spans="1:21" ht="15" customHeight="1" x14ac:dyDescent="0.45">
      <c r="A39" s="55" t="s">
        <v>239</v>
      </c>
      <c r="B39" s="115">
        <v>37</v>
      </c>
      <c r="C39" s="114" t="s">
        <v>421</v>
      </c>
      <c r="D39" s="113">
        <v>58</v>
      </c>
      <c r="E39" s="200" t="s">
        <v>420</v>
      </c>
      <c r="F39" s="200" t="s">
        <v>419</v>
      </c>
      <c r="G39" s="214" t="s">
        <v>419</v>
      </c>
      <c r="I39" s="134"/>
      <c r="J39" s="99" t="s">
        <v>415</v>
      </c>
      <c r="K39" s="99" t="str">
        <f t="shared" si="0"/>
        <v>ISIC 58</v>
      </c>
      <c r="L39" s="98" t="str">
        <f>'Correspondance tables'!P45</f>
        <v>ISIC 58T60</v>
      </c>
      <c r="M39" s="97"/>
      <c r="O39" s="95" t="s">
        <v>418</v>
      </c>
      <c r="P39" s="95" t="str">
        <f>Q39</f>
        <v>ISIC 49T53</v>
      </c>
      <c r="Q39" s="198" t="s">
        <v>26</v>
      </c>
      <c r="T39" s="136" t="str">
        <v>ISIC 97T98</v>
      </c>
      <c r="U39" s="136" t="str">
        <f t="shared" si="1"/>
        <v>ISIC 99</v>
      </c>
    </row>
    <row r="40" spans="1:21" ht="14.1" customHeight="1" x14ac:dyDescent="0.45">
      <c r="A40" s="55" t="s">
        <v>238</v>
      </c>
      <c r="B40" s="108">
        <v>38</v>
      </c>
      <c r="C40" s="107" t="s">
        <v>417</v>
      </c>
      <c r="D40" s="119" t="s">
        <v>416</v>
      </c>
      <c r="E40" s="201"/>
      <c r="F40" s="213"/>
      <c r="G40" s="215"/>
      <c r="I40" s="134"/>
      <c r="J40" s="99" t="s">
        <v>415</v>
      </c>
      <c r="K40" s="99" t="str">
        <f t="shared" si="0"/>
        <v>ISIC 59-60</v>
      </c>
      <c r="L40" s="98" t="str">
        <f>'Correspondance tables'!P46</f>
        <v>ISIC 58T60</v>
      </c>
      <c r="M40" s="97"/>
      <c r="O40" s="95" t="s">
        <v>414</v>
      </c>
      <c r="P40" s="95" t="str">
        <f>Q39</f>
        <v>ISIC 49T53</v>
      </c>
      <c r="Q40" s="198"/>
      <c r="T40" s="93" t="str">
        <v>ISIC 99</v>
      </c>
    </row>
    <row r="41" spans="1:21" ht="12.75" customHeight="1" x14ac:dyDescent="0.45">
      <c r="A41" s="55" t="s">
        <v>237</v>
      </c>
      <c r="B41" s="103">
        <v>39</v>
      </c>
      <c r="C41" s="102" t="s">
        <v>413</v>
      </c>
      <c r="D41" s="101">
        <v>61</v>
      </c>
      <c r="E41" s="100" t="s">
        <v>412</v>
      </c>
      <c r="F41" s="213"/>
      <c r="G41" s="215"/>
      <c r="I41" s="134"/>
      <c r="J41" s="99" t="s">
        <v>411</v>
      </c>
      <c r="K41" s="99" t="str">
        <f t="shared" si="0"/>
        <v>ISIC 61</v>
      </c>
      <c r="L41" s="98" t="str">
        <f>'Correspondance tables'!P48</f>
        <v>ISIC 61</v>
      </c>
      <c r="M41" s="97"/>
      <c r="O41" s="95" t="s">
        <v>410</v>
      </c>
      <c r="P41" s="95" t="str">
        <f>Q39</f>
        <v>ISIC 49T53</v>
      </c>
      <c r="Q41" s="198"/>
    </row>
    <row r="42" spans="1:21" ht="12.75" customHeight="1" x14ac:dyDescent="0.45">
      <c r="A42" s="55" t="s">
        <v>236</v>
      </c>
      <c r="B42" s="103">
        <v>40</v>
      </c>
      <c r="C42" s="102" t="s">
        <v>409</v>
      </c>
      <c r="D42" s="100" t="s">
        <v>408</v>
      </c>
      <c r="E42" s="100" t="s">
        <v>407</v>
      </c>
      <c r="F42" s="201"/>
      <c r="G42" s="216"/>
      <c r="I42" s="134"/>
      <c r="J42" s="99" t="s">
        <v>406</v>
      </c>
      <c r="K42" s="99" t="str">
        <f t="shared" si="0"/>
        <v>ISIC 62-63</v>
      </c>
      <c r="L42" s="98" t="str">
        <f>'Correspondance tables'!P49</f>
        <v>ISIC 62T63</v>
      </c>
      <c r="M42" s="97"/>
      <c r="O42" s="95" t="s">
        <v>405</v>
      </c>
      <c r="P42" s="95" t="str">
        <f>Q39</f>
        <v>ISIC 49T53</v>
      </c>
      <c r="Q42" s="198"/>
    </row>
    <row r="43" spans="1:21" ht="12.75" customHeight="1" x14ac:dyDescent="0.45">
      <c r="A43" s="55" t="s">
        <v>235</v>
      </c>
      <c r="B43" s="115">
        <v>41</v>
      </c>
      <c r="C43" s="114" t="s">
        <v>404</v>
      </c>
      <c r="D43" s="113">
        <v>64</v>
      </c>
      <c r="E43" s="202" t="s">
        <v>403</v>
      </c>
      <c r="F43" s="202" t="s">
        <v>403</v>
      </c>
      <c r="G43" s="204" t="s">
        <v>403</v>
      </c>
      <c r="I43" s="97"/>
      <c r="J43" s="99" t="s">
        <v>398</v>
      </c>
      <c r="K43" s="99" t="str">
        <f t="shared" si="0"/>
        <v>ISIC 64</v>
      </c>
      <c r="L43" s="98" t="str">
        <f>'Correspondance tables'!P50</f>
        <v>ISIC 64T66</v>
      </c>
      <c r="M43" s="97"/>
      <c r="O43" s="95" t="s">
        <v>402</v>
      </c>
      <c r="P43" s="95" t="str">
        <f>Q39</f>
        <v>ISIC 49T53</v>
      </c>
      <c r="Q43" s="198"/>
    </row>
    <row r="44" spans="1:21" ht="12.95" customHeight="1" x14ac:dyDescent="0.45">
      <c r="A44" s="55" t="s">
        <v>234</v>
      </c>
      <c r="B44" s="112">
        <v>42</v>
      </c>
      <c r="C44" s="111" t="s">
        <v>401</v>
      </c>
      <c r="D44" s="110">
        <v>65</v>
      </c>
      <c r="E44" s="207"/>
      <c r="F44" s="207"/>
      <c r="G44" s="205"/>
      <c r="I44" s="97"/>
      <c r="J44" s="99" t="s">
        <v>398</v>
      </c>
      <c r="K44" s="99" t="str">
        <f t="shared" si="0"/>
        <v>ISIC 65</v>
      </c>
      <c r="L44" s="98" t="str">
        <f>'Correspondance tables'!P51</f>
        <v>ISIC 64T66</v>
      </c>
      <c r="M44" s="97"/>
      <c r="O44" s="95" t="s">
        <v>400</v>
      </c>
      <c r="P44" s="95" t="str">
        <f>Q44</f>
        <v>ISIC 55T56</v>
      </c>
      <c r="Q44" s="109" t="s">
        <v>27</v>
      </c>
    </row>
    <row r="45" spans="1:21" ht="12.95" customHeight="1" x14ac:dyDescent="0.45">
      <c r="A45" s="55" t="s">
        <v>233</v>
      </c>
      <c r="B45" s="108">
        <v>43</v>
      </c>
      <c r="C45" s="107" t="s">
        <v>399</v>
      </c>
      <c r="D45" s="106">
        <v>66</v>
      </c>
      <c r="E45" s="203"/>
      <c r="F45" s="203"/>
      <c r="G45" s="206"/>
      <c r="I45" s="97"/>
      <c r="J45" s="99" t="s">
        <v>398</v>
      </c>
      <c r="K45" s="99" t="str">
        <f t="shared" si="0"/>
        <v>ISIC 66</v>
      </c>
      <c r="L45" s="98" t="str">
        <f>'Correspondance tables'!P52</f>
        <v>ISIC 64T66</v>
      </c>
      <c r="M45" s="97"/>
      <c r="O45" s="95" t="s">
        <v>397</v>
      </c>
      <c r="P45" s="95" t="str">
        <f>Q45</f>
        <v>ISIC 58T60</v>
      </c>
      <c r="Q45" s="198" t="s">
        <v>28</v>
      </c>
    </row>
    <row r="46" spans="1:21" ht="12.75" customHeight="1" x14ac:dyDescent="0.45">
      <c r="A46" s="55" t="s">
        <v>232</v>
      </c>
      <c r="B46" s="103">
        <v>44</v>
      </c>
      <c r="C46" s="102" t="s">
        <v>396</v>
      </c>
      <c r="D46" s="101">
        <v>68</v>
      </c>
      <c r="E46" s="100" t="s">
        <v>395</v>
      </c>
      <c r="F46" s="100" t="s">
        <v>395</v>
      </c>
      <c r="G46" s="135" t="s">
        <v>395</v>
      </c>
      <c r="I46" s="134"/>
      <c r="J46" s="99" t="s">
        <v>393</v>
      </c>
      <c r="K46" s="99" t="str">
        <f t="shared" si="0"/>
        <v>ISIC 68</v>
      </c>
      <c r="L46" s="98" t="str">
        <f>'Correspondance tables'!P53</f>
        <v>ISIC 68</v>
      </c>
      <c r="M46" s="97"/>
      <c r="O46" s="95" t="s">
        <v>394</v>
      </c>
      <c r="P46" s="95" t="str">
        <f>Q45</f>
        <v>ISIC 58T60</v>
      </c>
      <c r="Q46" s="198"/>
    </row>
    <row r="47" spans="1:21" s="120" customFormat="1" ht="12.75" customHeight="1" x14ac:dyDescent="0.45">
      <c r="A47" s="133" t="s">
        <v>231</v>
      </c>
      <c r="B47" s="132"/>
      <c r="C47" s="131"/>
      <c r="D47" s="130"/>
      <c r="E47" s="129"/>
      <c r="F47" s="129"/>
      <c r="G47" s="128"/>
      <c r="H47" s="127"/>
      <c r="I47" s="126"/>
      <c r="J47" s="125" t="s">
        <v>393</v>
      </c>
      <c r="K47" s="125" t="s">
        <v>32</v>
      </c>
      <c r="L47" s="124" t="s">
        <v>32</v>
      </c>
      <c r="M47" s="123"/>
      <c r="O47" s="122"/>
      <c r="P47" s="122"/>
      <c r="Q47" s="121"/>
    </row>
    <row r="48" spans="1:21" ht="12.75" customHeight="1" x14ac:dyDescent="0.45">
      <c r="A48" s="55" t="s">
        <v>230</v>
      </c>
      <c r="B48" s="115">
        <v>45</v>
      </c>
      <c r="C48" s="114" t="s">
        <v>392</v>
      </c>
      <c r="D48" s="116" t="s">
        <v>391</v>
      </c>
      <c r="E48" s="200" t="s">
        <v>390</v>
      </c>
      <c r="F48" s="202" t="s">
        <v>389</v>
      </c>
      <c r="G48" s="208" t="s">
        <v>388</v>
      </c>
      <c r="I48" s="118"/>
      <c r="J48" s="99" t="s">
        <v>368</v>
      </c>
      <c r="K48" s="99" t="str">
        <f t="shared" ref="K48:K67" si="2">"ISIC "&amp;D48</f>
        <v>ISIC 69-70</v>
      </c>
      <c r="L48" s="98" t="str">
        <f>'Correspondance tables'!P54</f>
        <v>ISIC 69T82</v>
      </c>
      <c r="M48" s="97"/>
      <c r="O48" s="95" t="s">
        <v>29</v>
      </c>
      <c r="P48" s="95" t="str">
        <f>Q48</f>
        <v>ISIC 61</v>
      </c>
      <c r="Q48" s="109" t="s">
        <v>29</v>
      </c>
    </row>
    <row r="49" spans="1:17" ht="12.75" customHeight="1" x14ac:dyDescent="0.45">
      <c r="A49" s="55" t="s">
        <v>229</v>
      </c>
      <c r="B49" s="108">
        <v>46</v>
      </c>
      <c r="C49" s="107" t="s">
        <v>387</v>
      </c>
      <c r="D49" s="106">
        <v>71</v>
      </c>
      <c r="E49" s="201"/>
      <c r="F49" s="207"/>
      <c r="G49" s="209"/>
      <c r="I49" s="118"/>
      <c r="J49" s="99" t="s">
        <v>368</v>
      </c>
      <c r="K49" s="99" t="str">
        <f t="shared" si="2"/>
        <v>ISIC 71</v>
      </c>
      <c r="L49" s="98" t="str">
        <f>'Correspondance tables'!P55</f>
        <v>ISIC 69T82</v>
      </c>
      <c r="M49" s="97"/>
      <c r="O49" s="95" t="s">
        <v>386</v>
      </c>
      <c r="P49" s="95" t="str">
        <f>Q49</f>
        <v>ISIC 62T63</v>
      </c>
      <c r="Q49" s="109" t="s">
        <v>30</v>
      </c>
    </row>
    <row r="50" spans="1:17" ht="12.75" customHeight="1" x14ac:dyDescent="0.45">
      <c r="A50" s="55" t="s">
        <v>228</v>
      </c>
      <c r="B50" s="103">
        <v>47</v>
      </c>
      <c r="C50" s="102" t="s">
        <v>385</v>
      </c>
      <c r="D50" s="101">
        <v>72</v>
      </c>
      <c r="E50" s="100" t="s">
        <v>384</v>
      </c>
      <c r="F50" s="207"/>
      <c r="G50" s="209"/>
      <c r="I50" s="118"/>
      <c r="J50" s="99" t="s">
        <v>368</v>
      </c>
      <c r="K50" s="99" t="str">
        <f t="shared" si="2"/>
        <v>ISIC 72</v>
      </c>
      <c r="L50" s="98" t="str">
        <f>'Correspondance tables'!P56</f>
        <v>ISIC 69T82</v>
      </c>
      <c r="M50" s="97"/>
      <c r="O50" s="95" t="s">
        <v>383</v>
      </c>
      <c r="P50" s="95" t="str">
        <f>Q50</f>
        <v>ISIC 64T66</v>
      </c>
      <c r="Q50" s="198" t="s">
        <v>31</v>
      </c>
    </row>
    <row r="51" spans="1:17" ht="12.75" customHeight="1" x14ac:dyDescent="0.45">
      <c r="A51" s="55" t="s">
        <v>227</v>
      </c>
      <c r="B51" s="115">
        <v>48</v>
      </c>
      <c r="C51" s="114" t="s">
        <v>382</v>
      </c>
      <c r="D51" s="113">
        <v>73</v>
      </c>
      <c r="E51" s="200" t="s">
        <v>381</v>
      </c>
      <c r="F51" s="207"/>
      <c r="G51" s="209"/>
      <c r="I51" s="118"/>
      <c r="J51" s="99" t="s">
        <v>368</v>
      </c>
      <c r="K51" s="99" t="str">
        <f t="shared" si="2"/>
        <v>ISIC 73</v>
      </c>
      <c r="L51" s="98" t="str">
        <f>'Correspondance tables'!P57</f>
        <v>ISIC 69T82</v>
      </c>
      <c r="M51" s="97"/>
      <c r="O51" s="95" t="s">
        <v>380</v>
      </c>
      <c r="P51" s="95" t="str">
        <f>Q50</f>
        <v>ISIC 64T66</v>
      </c>
      <c r="Q51" s="198"/>
    </row>
    <row r="52" spans="1:17" ht="12.75" customHeight="1" x14ac:dyDescent="0.45">
      <c r="A52" s="55" t="s">
        <v>226</v>
      </c>
      <c r="B52" s="108">
        <v>49</v>
      </c>
      <c r="C52" s="107" t="s">
        <v>379</v>
      </c>
      <c r="D52" s="119" t="s">
        <v>378</v>
      </c>
      <c r="E52" s="201"/>
      <c r="F52" s="203"/>
      <c r="G52" s="209"/>
      <c r="I52" s="118"/>
      <c r="J52" s="99" t="s">
        <v>368</v>
      </c>
      <c r="K52" s="99" t="str">
        <f t="shared" si="2"/>
        <v>ISIC 74-75</v>
      </c>
      <c r="L52" s="98" t="str">
        <f>'Correspondance tables'!P58</f>
        <v>ISIC 69T82</v>
      </c>
      <c r="M52" s="97"/>
      <c r="O52" s="95" t="s">
        <v>377</v>
      </c>
      <c r="P52" s="95" t="str">
        <f>Q50</f>
        <v>ISIC 64T66</v>
      </c>
      <c r="Q52" s="198"/>
    </row>
    <row r="53" spans="1:17" ht="12.75" customHeight="1" x14ac:dyDescent="0.45">
      <c r="A53" s="55" t="s">
        <v>225</v>
      </c>
      <c r="B53" s="115">
        <v>50</v>
      </c>
      <c r="C53" s="114" t="s">
        <v>376</v>
      </c>
      <c r="D53" s="113">
        <v>77</v>
      </c>
      <c r="E53" s="202" t="s">
        <v>375</v>
      </c>
      <c r="F53" s="202" t="s">
        <v>375</v>
      </c>
      <c r="G53" s="209"/>
      <c r="I53" s="118"/>
      <c r="J53" s="99" t="s">
        <v>368</v>
      </c>
      <c r="K53" s="99" t="str">
        <f t="shared" si="2"/>
        <v>ISIC 77</v>
      </c>
      <c r="L53" s="98" t="str">
        <f>'Correspondance tables'!P59</f>
        <v>ISIC 69T82</v>
      </c>
      <c r="M53" s="97"/>
      <c r="O53" s="95" t="s">
        <v>32</v>
      </c>
      <c r="P53" s="95" t="str">
        <f>Q53</f>
        <v>ISIC 68</v>
      </c>
      <c r="Q53" s="109" t="s">
        <v>32</v>
      </c>
    </row>
    <row r="54" spans="1:17" ht="12.75" customHeight="1" x14ac:dyDescent="0.45">
      <c r="A54" s="55" t="s">
        <v>224</v>
      </c>
      <c r="B54" s="112">
        <v>51</v>
      </c>
      <c r="C54" s="111" t="s">
        <v>374</v>
      </c>
      <c r="D54" s="110">
        <v>78</v>
      </c>
      <c r="E54" s="207"/>
      <c r="F54" s="207"/>
      <c r="G54" s="209"/>
      <c r="I54" s="118"/>
      <c r="J54" s="99" t="s">
        <v>368</v>
      </c>
      <c r="K54" s="99" t="str">
        <f t="shared" si="2"/>
        <v>ISIC 78</v>
      </c>
      <c r="L54" s="98" t="str">
        <f>'Correspondance tables'!P60</f>
        <v>ISIC 69T82</v>
      </c>
      <c r="M54" s="97"/>
      <c r="O54" s="95" t="s">
        <v>373</v>
      </c>
      <c r="P54" s="95" t="str">
        <f>Q54</f>
        <v>ISIC 69T82</v>
      </c>
      <c r="Q54" s="198" t="s">
        <v>33</v>
      </c>
    </row>
    <row r="55" spans="1:17" ht="12.95" customHeight="1" x14ac:dyDescent="0.45">
      <c r="A55" s="55" t="s">
        <v>223</v>
      </c>
      <c r="B55" s="112">
        <v>52</v>
      </c>
      <c r="C55" s="111" t="s">
        <v>372</v>
      </c>
      <c r="D55" s="110">
        <v>79</v>
      </c>
      <c r="E55" s="207"/>
      <c r="F55" s="207"/>
      <c r="G55" s="209"/>
      <c r="I55" s="118"/>
      <c r="J55" s="99" t="s">
        <v>368</v>
      </c>
      <c r="K55" s="99" t="str">
        <f t="shared" si="2"/>
        <v>ISIC 79</v>
      </c>
      <c r="L55" s="98" t="str">
        <f>'Correspondance tables'!P61</f>
        <v>ISIC 69T82</v>
      </c>
      <c r="M55" s="97"/>
      <c r="O55" s="95" t="s">
        <v>371</v>
      </c>
      <c r="P55" s="95" t="str">
        <f>Q54</f>
        <v>ISIC 69T82</v>
      </c>
      <c r="Q55" s="198"/>
    </row>
    <row r="56" spans="1:17" ht="27.95" customHeight="1" x14ac:dyDescent="0.45">
      <c r="A56" s="55" t="s">
        <v>222</v>
      </c>
      <c r="B56" s="108">
        <v>53</v>
      </c>
      <c r="C56" s="107" t="s">
        <v>370</v>
      </c>
      <c r="D56" s="119" t="s">
        <v>369</v>
      </c>
      <c r="E56" s="203"/>
      <c r="F56" s="203"/>
      <c r="G56" s="210"/>
      <c r="I56" s="118"/>
      <c r="J56" s="99" t="s">
        <v>368</v>
      </c>
      <c r="K56" s="99" t="str">
        <f t="shared" si="2"/>
        <v>ISIC 80-82</v>
      </c>
      <c r="L56" s="98" t="str">
        <f>'Correspondance tables'!P62</f>
        <v>ISIC 69T82</v>
      </c>
      <c r="M56" s="97"/>
      <c r="O56" s="95" t="s">
        <v>367</v>
      </c>
      <c r="P56" s="95" t="str">
        <f>Q54</f>
        <v>ISIC 69T82</v>
      </c>
      <c r="Q56" s="198"/>
    </row>
    <row r="57" spans="1:17" ht="12.75" customHeight="1" x14ac:dyDescent="0.45">
      <c r="A57" s="55" t="s">
        <v>221</v>
      </c>
      <c r="B57" s="103">
        <v>54</v>
      </c>
      <c r="C57" s="102" t="s">
        <v>366</v>
      </c>
      <c r="D57" s="101">
        <v>84</v>
      </c>
      <c r="E57" s="100" t="s">
        <v>365</v>
      </c>
      <c r="F57" s="100" t="s">
        <v>365</v>
      </c>
      <c r="G57" s="208" t="s">
        <v>364</v>
      </c>
      <c r="I57" s="118"/>
      <c r="J57" s="99" t="s">
        <v>363</v>
      </c>
      <c r="K57" s="99" t="str">
        <f t="shared" si="2"/>
        <v>ISIC 84</v>
      </c>
      <c r="L57" s="98" t="str">
        <f>'Correspondance tables'!P63</f>
        <v>ISIC 84</v>
      </c>
      <c r="M57" s="97"/>
      <c r="O57" s="95" t="s">
        <v>362</v>
      </c>
      <c r="P57" s="95" t="str">
        <f>Q54</f>
        <v>ISIC 69T82</v>
      </c>
      <c r="Q57" s="198"/>
    </row>
    <row r="58" spans="1:17" ht="12.75" customHeight="1" x14ac:dyDescent="0.45">
      <c r="A58" s="55" t="s">
        <v>220</v>
      </c>
      <c r="B58" s="103">
        <v>55</v>
      </c>
      <c r="C58" s="102" t="s">
        <v>361</v>
      </c>
      <c r="D58" s="101">
        <v>85</v>
      </c>
      <c r="E58" s="100" t="s">
        <v>360</v>
      </c>
      <c r="F58" s="100" t="s">
        <v>360</v>
      </c>
      <c r="G58" s="209"/>
      <c r="I58" s="118"/>
      <c r="J58" s="99" t="s">
        <v>359</v>
      </c>
      <c r="K58" s="99" t="str">
        <f t="shared" si="2"/>
        <v>ISIC 85</v>
      </c>
      <c r="L58" s="98" t="str">
        <f>'Correspondance tables'!P64</f>
        <v>ISIC 85</v>
      </c>
      <c r="M58" s="97"/>
      <c r="O58" s="95" t="s">
        <v>358</v>
      </c>
      <c r="P58" s="95" t="str">
        <f>Q54</f>
        <v>ISIC 69T82</v>
      </c>
      <c r="Q58" s="198"/>
    </row>
    <row r="59" spans="1:17" ht="12.75" customHeight="1" x14ac:dyDescent="0.45">
      <c r="A59" s="55" t="s">
        <v>219</v>
      </c>
      <c r="B59" s="103">
        <v>56</v>
      </c>
      <c r="C59" s="102" t="s">
        <v>357</v>
      </c>
      <c r="D59" s="101">
        <v>86</v>
      </c>
      <c r="E59" s="100" t="s">
        <v>356</v>
      </c>
      <c r="F59" s="200" t="s">
        <v>355</v>
      </c>
      <c r="G59" s="209"/>
      <c r="I59" s="118"/>
      <c r="J59" s="99" t="s">
        <v>129</v>
      </c>
      <c r="K59" s="99" t="str">
        <f t="shared" si="2"/>
        <v>ISIC 86</v>
      </c>
      <c r="L59" s="98" t="str">
        <f>'Correspondance tables'!P65</f>
        <v>ISIC 86T88</v>
      </c>
      <c r="M59" s="97"/>
      <c r="O59" s="95" t="s">
        <v>354</v>
      </c>
      <c r="P59" s="95" t="str">
        <f>Q54</f>
        <v>ISIC 69T82</v>
      </c>
      <c r="Q59" s="198"/>
    </row>
    <row r="60" spans="1:17" ht="12.75" customHeight="1" x14ac:dyDescent="0.45">
      <c r="A60" s="55" t="s">
        <v>218</v>
      </c>
      <c r="B60" s="103">
        <v>57</v>
      </c>
      <c r="C60" s="102" t="s">
        <v>353</v>
      </c>
      <c r="D60" s="100" t="s">
        <v>352</v>
      </c>
      <c r="E60" s="100" t="s">
        <v>351</v>
      </c>
      <c r="F60" s="201"/>
      <c r="G60" s="210"/>
      <c r="I60" s="118"/>
      <c r="J60" s="99" t="s">
        <v>129</v>
      </c>
      <c r="K60" s="99" t="str">
        <f t="shared" si="2"/>
        <v>ISIC 87-88</v>
      </c>
      <c r="L60" s="98" t="str">
        <f>'Correspondance tables'!P66</f>
        <v>ISIC 86T88</v>
      </c>
      <c r="M60" s="97"/>
      <c r="O60" s="95" t="s">
        <v>350</v>
      </c>
      <c r="P60" s="95" t="str">
        <f>Q54</f>
        <v>ISIC 69T82</v>
      </c>
      <c r="Q60" s="198"/>
    </row>
    <row r="61" spans="1:17" ht="25.5" customHeight="1" x14ac:dyDescent="0.45">
      <c r="A61" s="55" t="s">
        <v>217</v>
      </c>
      <c r="B61" s="115">
        <v>58</v>
      </c>
      <c r="C61" s="117" t="s">
        <v>349</v>
      </c>
      <c r="D61" s="116" t="s">
        <v>348</v>
      </c>
      <c r="E61" s="202" t="s">
        <v>347</v>
      </c>
      <c r="F61" s="202" t="s">
        <v>347</v>
      </c>
      <c r="G61" s="204" t="s">
        <v>346</v>
      </c>
      <c r="I61" s="97"/>
      <c r="J61" s="99" t="s">
        <v>343</v>
      </c>
      <c r="K61" s="99" t="str">
        <f t="shared" si="2"/>
        <v>ISIC 90-92</v>
      </c>
      <c r="L61" s="98" t="str">
        <f>'Correspondance tables'!P67</f>
        <v>ISIC 90T96</v>
      </c>
      <c r="M61" s="97"/>
      <c r="O61" s="95" t="s">
        <v>345</v>
      </c>
      <c r="P61" s="95" t="str">
        <f>Q54</f>
        <v>ISIC 69T82</v>
      </c>
      <c r="Q61" s="198"/>
    </row>
    <row r="62" spans="1:17" ht="12.75" customHeight="1" x14ac:dyDescent="0.45">
      <c r="A62" s="55" t="s">
        <v>216</v>
      </c>
      <c r="B62" s="108">
        <v>59</v>
      </c>
      <c r="C62" s="107" t="s">
        <v>344</v>
      </c>
      <c r="D62" s="106">
        <v>93</v>
      </c>
      <c r="E62" s="203"/>
      <c r="F62" s="203"/>
      <c r="G62" s="205"/>
      <c r="I62" s="97"/>
      <c r="J62" s="99" t="s">
        <v>343</v>
      </c>
      <c r="K62" s="99" t="str">
        <f t="shared" si="2"/>
        <v>ISIC 93</v>
      </c>
      <c r="L62" s="98" t="str">
        <f>'Correspondance tables'!P68</f>
        <v>ISIC 90T96</v>
      </c>
      <c r="M62" s="97"/>
      <c r="O62" s="95" t="s">
        <v>342</v>
      </c>
      <c r="P62" s="95" t="str">
        <f>Q54</f>
        <v>ISIC 69T82</v>
      </c>
      <c r="Q62" s="198"/>
    </row>
    <row r="63" spans="1:17" ht="12.75" customHeight="1" x14ac:dyDescent="0.45">
      <c r="A63" s="55" t="s">
        <v>215</v>
      </c>
      <c r="B63" s="115">
        <v>60</v>
      </c>
      <c r="C63" s="114" t="s">
        <v>341</v>
      </c>
      <c r="D63" s="113">
        <v>94</v>
      </c>
      <c r="E63" s="202" t="s">
        <v>340</v>
      </c>
      <c r="F63" s="202" t="s">
        <v>340</v>
      </c>
      <c r="G63" s="205"/>
      <c r="I63" s="97"/>
      <c r="J63" s="99" t="s">
        <v>337</v>
      </c>
      <c r="K63" s="99" t="str">
        <f t="shared" si="2"/>
        <v>ISIC 94</v>
      </c>
      <c r="L63" s="98" t="str">
        <f>'Correspondance tables'!P69</f>
        <v>ISIC 90T96</v>
      </c>
      <c r="M63" s="97"/>
      <c r="O63" s="95" t="s">
        <v>34</v>
      </c>
      <c r="P63" s="95" t="str">
        <f>Q63</f>
        <v>ISIC 84</v>
      </c>
      <c r="Q63" s="109" t="s">
        <v>34</v>
      </c>
    </row>
    <row r="64" spans="1:17" ht="12.75" customHeight="1" x14ac:dyDescent="0.45">
      <c r="A64" s="55" t="s">
        <v>214</v>
      </c>
      <c r="B64" s="112">
        <v>61</v>
      </c>
      <c r="C64" s="111" t="s">
        <v>339</v>
      </c>
      <c r="D64" s="110">
        <v>95</v>
      </c>
      <c r="E64" s="207"/>
      <c r="F64" s="207"/>
      <c r="G64" s="205"/>
      <c r="I64" s="97"/>
      <c r="J64" s="99" t="s">
        <v>337</v>
      </c>
      <c r="K64" s="99" t="str">
        <f t="shared" si="2"/>
        <v>ISIC 95</v>
      </c>
      <c r="L64" s="98" t="str">
        <f>'Correspondance tables'!P70</f>
        <v>ISIC 90T96</v>
      </c>
      <c r="M64" s="97"/>
      <c r="O64" s="95" t="s">
        <v>35</v>
      </c>
      <c r="P64" s="95" t="str">
        <f>Q64</f>
        <v>ISIC 85</v>
      </c>
      <c r="Q64" s="109" t="s">
        <v>35</v>
      </c>
    </row>
    <row r="65" spans="1:17" ht="12.75" customHeight="1" x14ac:dyDescent="0.45">
      <c r="A65" s="55" t="s">
        <v>213</v>
      </c>
      <c r="B65" s="108">
        <v>62</v>
      </c>
      <c r="C65" s="107" t="s">
        <v>338</v>
      </c>
      <c r="D65" s="106">
        <v>96</v>
      </c>
      <c r="E65" s="203"/>
      <c r="F65" s="203"/>
      <c r="G65" s="205"/>
      <c r="I65" s="97"/>
      <c r="J65" s="99" t="s">
        <v>337</v>
      </c>
      <c r="K65" s="99" t="str">
        <f t="shared" si="2"/>
        <v>ISIC 96</v>
      </c>
      <c r="L65" s="98" t="str">
        <f>'Correspondance tables'!P71</f>
        <v>ISIC 90T96</v>
      </c>
      <c r="M65" s="97"/>
      <c r="O65" s="95" t="s">
        <v>336</v>
      </c>
      <c r="P65" s="95" t="str">
        <f>Q65</f>
        <v>ISIC 86T88</v>
      </c>
      <c r="Q65" s="198" t="s">
        <v>36</v>
      </c>
    </row>
    <row r="66" spans="1:17" ht="25.5" customHeight="1" x14ac:dyDescent="0.45">
      <c r="A66" s="105" t="s">
        <v>212</v>
      </c>
      <c r="B66" s="103">
        <v>63</v>
      </c>
      <c r="C66" s="104" t="s">
        <v>335</v>
      </c>
      <c r="D66" s="100" t="s">
        <v>334</v>
      </c>
      <c r="E66" s="100" t="s">
        <v>333</v>
      </c>
      <c r="F66" s="100" t="s">
        <v>333</v>
      </c>
      <c r="G66" s="205"/>
      <c r="I66" s="97"/>
      <c r="J66" s="99" t="s">
        <v>130</v>
      </c>
      <c r="K66" s="99" t="str">
        <f t="shared" si="2"/>
        <v>ISIC 97-98</v>
      </c>
      <c r="L66" s="98" t="str">
        <f>'Correspondance tables'!P72</f>
        <v>ISIC 97T98</v>
      </c>
      <c r="M66" s="97"/>
      <c r="O66" s="95" t="s">
        <v>332</v>
      </c>
      <c r="P66" s="95" t="str">
        <f>Q65</f>
        <v>ISIC 86T88</v>
      </c>
      <c r="Q66" s="198"/>
    </row>
    <row r="67" spans="1:17" ht="12.75" customHeight="1" x14ac:dyDescent="0.45">
      <c r="A67" s="71" t="s">
        <v>211</v>
      </c>
      <c r="B67" s="103">
        <v>64</v>
      </c>
      <c r="C67" s="102" t="s">
        <v>331</v>
      </c>
      <c r="D67" s="101">
        <v>99</v>
      </c>
      <c r="E67" s="100" t="s">
        <v>330</v>
      </c>
      <c r="F67" s="100" t="s">
        <v>330</v>
      </c>
      <c r="G67" s="206"/>
      <c r="I67" s="97"/>
      <c r="J67" s="99" t="s">
        <v>131</v>
      </c>
      <c r="K67" s="99" t="str">
        <f t="shared" si="2"/>
        <v>ISIC 99</v>
      </c>
      <c r="L67" s="98" t="s">
        <v>322</v>
      </c>
      <c r="M67" s="97"/>
      <c r="O67" s="95" t="s">
        <v>329</v>
      </c>
      <c r="P67" s="95" t="str">
        <f>Q67</f>
        <v>ISIC 90T96</v>
      </c>
      <c r="Q67" s="198" t="s">
        <v>37</v>
      </c>
    </row>
    <row r="68" spans="1:17" ht="27.75" customHeight="1" x14ac:dyDescent="0.45">
      <c r="B68" s="199" t="s">
        <v>328</v>
      </c>
      <c r="C68" s="199"/>
      <c r="D68" s="199"/>
      <c r="E68" s="199"/>
      <c r="F68" s="199"/>
      <c r="G68" s="199"/>
      <c r="I68" s="96"/>
      <c r="J68" s="96"/>
      <c r="K68" s="96"/>
      <c r="L68" s="96"/>
      <c r="M68" s="96"/>
      <c r="O68" s="95" t="s">
        <v>327</v>
      </c>
      <c r="P68" s="95" t="str">
        <f>Q67</f>
        <v>ISIC 90T96</v>
      </c>
      <c r="Q68" s="198"/>
    </row>
    <row r="69" spans="1:17" x14ac:dyDescent="0.45">
      <c r="O69" s="95" t="s">
        <v>326</v>
      </c>
      <c r="P69" s="95" t="str">
        <f>Q67</f>
        <v>ISIC 90T96</v>
      </c>
      <c r="Q69" s="198"/>
    </row>
    <row r="70" spans="1:17" x14ac:dyDescent="0.45">
      <c r="O70" s="95" t="s">
        <v>325</v>
      </c>
      <c r="P70" s="95" t="str">
        <f>Q67</f>
        <v>ISIC 90T96</v>
      </c>
      <c r="Q70" s="198"/>
    </row>
    <row r="71" spans="1:17" x14ac:dyDescent="0.45">
      <c r="O71" s="95" t="s">
        <v>324</v>
      </c>
      <c r="P71" s="95" t="str">
        <f>Q67</f>
        <v>ISIC 90T96</v>
      </c>
      <c r="Q71" s="198"/>
    </row>
    <row r="72" spans="1:17" ht="12.75" customHeight="1" x14ac:dyDescent="0.45">
      <c r="O72" s="95" t="s">
        <v>323</v>
      </c>
      <c r="P72" s="95" t="str">
        <f>Q72</f>
        <v>ISIC 97T98</v>
      </c>
      <c r="Q72" s="94" t="s">
        <v>38</v>
      </c>
    </row>
    <row r="73" spans="1:17" ht="12.75" customHeight="1" x14ac:dyDescent="0.45">
      <c r="O73" s="95" t="s">
        <v>322</v>
      </c>
      <c r="P73" s="95" t="str">
        <f>O73</f>
        <v>ISIC 99</v>
      </c>
      <c r="Q73" s="94" t="s">
        <v>322</v>
      </c>
    </row>
  </sheetData>
  <mergeCells count="57">
    <mergeCell ref="E17:E18"/>
    <mergeCell ref="Q3:Q5"/>
    <mergeCell ref="G6:G28"/>
    <mergeCell ref="O6:O9"/>
    <mergeCell ref="P6:P9"/>
    <mergeCell ref="F7:F25"/>
    <mergeCell ref="O21:O22"/>
    <mergeCell ref="P21:P22"/>
    <mergeCell ref="Q13:Q14"/>
    <mergeCell ref="O19:O20"/>
    <mergeCell ref="Q33:Q34"/>
    <mergeCell ref="Q36:Q38"/>
    <mergeCell ref="E22:E23"/>
    <mergeCell ref="B1:G1"/>
    <mergeCell ref="E3:E5"/>
    <mergeCell ref="F3:F5"/>
    <mergeCell ref="G3:G5"/>
    <mergeCell ref="E9:E11"/>
    <mergeCell ref="E15:E16"/>
    <mergeCell ref="E24:E25"/>
    <mergeCell ref="E27:E28"/>
    <mergeCell ref="F27:F28"/>
    <mergeCell ref="Q29:Q30"/>
    <mergeCell ref="E30:E32"/>
    <mergeCell ref="F30:F32"/>
    <mergeCell ref="P19:P20"/>
    <mergeCell ref="G30:G38"/>
    <mergeCell ref="O31:O32"/>
    <mergeCell ref="P31:P32"/>
    <mergeCell ref="E33:E37"/>
    <mergeCell ref="E39:E40"/>
    <mergeCell ref="F39:F42"/>
    <mergeCell ref="G39:G42"/>
    <mergeCell ref="F33:F37"/>
    <mergeCell ref="Q39:Q43"/>
    <mergeCell ref="E43:E45"/>
    <mergeCell ref="F43:F45"/>
    <mergeCell ref="G43:G45"/>
    <mergeCell ref="Q45:Q46"/>
    <mergeCell ref="E48:E49"/>
    <mergeCell ref="F48:F52"/>
    <mergeCell ref="G48:G56"/>
    <mergeCell ref="Q50:Q52"/>
    <mergeCell ref="E51:E52"/>
    <mergeCell ref="E53:E56"/>
    <mergeCell ref="F53:F56"/>
    <mergeCell ref="Q54:Q62"/>
    <mergeCell ref="G57:G60"/>
    <mergeCell ref="Q65:Q66"/>
    <mergeCell ref="Q67:Q71"/>
    <mergeCell ref="B68:G68"/>
    <mergeCell ref="F59:F60"/>
    <mergeCell ref="E61:E62"/>
    <mergeCell ref="F61:F62"/>
    <mergeCell ref="G61:G67"/>
    <mergeCell ref="E63:E65"/>
    <mergeCell ref="F63:F65"/>
  </mergeCells>
  <hyperlinks>
    <hyperlink ref="B68" r:id="rId1" display="http://eur-lex.europa.eu/LexUriServ/LexUriServ.do?uri=OJ%3AL%3A2010%3A210%3A0001%3A0021%3AEN%3APD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8:BM20"/>
  <sheetViews>
    <sheetView workbookViewId="0">
      <selection activeCell="D120" sqref="D120"/>
    </sheetView>
  </sheetViews>
  <sheetFormatPr defaultRowHeight="14.25" x14ac:dyDescent="0.45"/>
  <cols>
    <col min="2" max="2" width="52" customWidth="1"/>
    <col min="3" max="6" width="10.59765625" bestFit="1" customWidth="1"/>
    <col min="7" max="7" width="11.59765625" bestFit="1" customWidth="1"/>
    <col min="8" max="8" width="10.59765625" bestFit="1" customWidth="1"/>
    <col min="9" max="9" width="18.265625" customWidth="1"/>
    <col min="10" max="11" width="10.59765625" bestFit="1" customWidth="1"/>
    <col min="12" max="12" width="9.59765625" bestFit="1" customWidth="1"/>
    <col min="13" max="17" width="10.59765625" bestFit="1" customWidth="1"/>
    <col min="18" max="18" width="11.59765625" bestFit="1" customWidth="1"/>
    <col min="19" max="20" width="10.59765625" bestFit="1" customWidth="1"/>
    <col min="21" max="22" width="11.59765625" bestFit="1" customWidth="1"/>
    <col min="23" max="23" width="10.59765625" bestFit="1" customWidth="1"/>
    <col min="24" max="25" width="11.59765625" bestFit="1" customWidth="1"/>
    <col min="26" max="28" width="10.59765625" bestFit="1" customWidth="1"/>
    <col min="29" max="38" width="11.59765625" bestFit="1" customWidth="1"/>
    <col min="39" max="41" width="10.59765625" bestFit="1" customWidth="1"/>
    <col min="42" max="45" width="11.59765625" bestFit="1" customWidth="1"/>
    <col min="46" max="46" width="10.59765625" bestFit="1" customWidth="1"/>
    <col min="47" max="64" width="11.59765625" bestFit="1" customWidth="1"/>
    <col min="65" max="65" width="10.59765625" bestFit="1" customWidth="1"/>
  </cols>
  <sheetData>
    <row r="8" spans="2:65" x14ac:dyDescent="0.45">
      <c r="C8" t="str" cm="1">
        <f t="array" ref="C8:AM8">TRANSPOSE('Correspondance tables'!U3:U39)</f>
        <v>ISIC 01T03</v>
      </c>
      <c r="D8" t="str">
        <v>ISIC 05T09</v>
      </c>
      <c r="E8" t="str">
        <v>ISIC 10T12</v>
      </c>
      <c r="F8" t="str">
        <v>ISIC 13T15</v>
      </c>
      <c r="G8" t="str">
        <v>ISIC 16</v>
      </c>
      <c r="H8" t="str">
        <v>ISIC 17T18</v>
      </c>
      <c r="I8" t="str">
        <v>ISIC 19</v>
      </c>
      <c r="J8" s="175" t="str">
        <v>ISIC 20</v>
      </c>
      <c r="K8" s="175" t="str">
        <v>ISIC 21</v>
      </c>
      <c r="L8" t="str">
        <v>ISIC 22</v>
      </c>
      <c r="M8" t="str">
        <v>ISIC 23</v>
      </c>
      <c r="N8" t="str">
        <v>ISIC 24</v>
      </c>
      <c r="O8" t="str">
        <v>ISIC 25</v>
      </c>
      <c r="P8" t="str">
        <v>ISIC 26</v>
      </c>
      <c r="Q8" t="str">
        <v>ISIC 27</v>
      </c>
      <c r="R8" t="str">
        <v>ISIC 28</v>
      </c>
      <c r="S8" t="str">
        <v>ISIC 29</v>
      </c>
      <c r="T8" t="str">
        <v>ISIC 30</v>
      </c>
      <c r="U8" t="str">
        <v>ISIC 31T33</v>
      </c>
      <c r="V8" t="str">
        <v>ISIC 35</v>
      </c>
      <c r="W8" t="str">
        <v>ISIC 36T39</v>
      </c>
      <c r="X8" t="str">
        <v>ISIC 41T43</v>
      </c>
      <c r="Y8" t="str">
        <v>ISIC 45T47</v>
      </c>
      <c r="Z8" t="str">
        <v>ISIC 49T53</v>
      </c>
      <c r="AA8" t="str">
        <v>ISIC 55T56</v>
      </c>
      <c r="AB8" t="str">
        <v>ISIC 58T60</v>
      </c>
      <c r="AC8" t="str">
        <v>ISIC 61</v>
      </c>
      <c r="AD8" t="str">
        <v>ISIC 62T63</v>
      </c>
      <c r="AE8" t="str">
        <v>ISIC 64T66</v>
      </c>
      <c r="AF8" t="str">
        <v>ISIC 68</v>
      </c>
      <c r="AG8" t="str">
        <v>ISIC 69T82</v>
      </c>
      <c r="AH8" t="str">
        <v>ISIC 84</v>
      </c>
      <c r="AI8" t="str">
        <v>ISIC 85</v>
      </c>
      <c r="AJ8" t="str">
        <v>ISIC 86T88</v>
      </c>
      <c r="AK8" t="str">
        <v>ISIC 90T96</v>
      </c>
      <c r="AL8" t="str">
        <v>ISIC 97T98</v>
      </c>
      <c r="AM8" t="str">
        <v>ISIC 99</v>
      </c>
    </row>
    <row r="9" spans="2:65" x14ac:dyDescent="0.45">
      <c r="B9" t="str">
        <f>'EUROSTAT data 2015'!B84</f>
        <v>Compensation of employees</v>
      </c>
      <c r="C9" s="166">
        <f>SUMIFS('EUROSTAT data 2015'!$E$84:$CY$84, 'EUROSTAT data 2015'!$E$13:$CY$13, 'EUROSTAT value add'!C$8)</f>
        <v>57130.22</v>
      </c>
      <c r="D9" s="166">
        <f>SUMIFS('EUROSTAT data 2015'!$E$84:$CY$84, 'EUROSTAT data 2015'!$E$13:$CY$13, 'EUROSTAT value add'!D$8)</f>
        <v>24663.41</v>
      </c>
      <c r="E9" s="166">
        <f>SUMIFS('EUROSTAT data 2015'!$E$84:$CY$84, 'EUROSTAT data 2015'!$E$13:$CY$13, 'EUROSTAT value add'!E$8)</f>
        <v>143102.35999999999</v>
      </c>
      <c r="F9" s="166">
        <f>SUMIFS('EUROSTAT data 2015'!$E$84:$CY$84, 'EUROSTAT data 2015'!$E$13:$CY$13, 'EUROSTAT value add'!F$8)</f>
        <v>40775.919999999998</v>
      </c>
      <c r="G9" s="166">
        <f>SUMIFS('EUROSTAT data 2015'!$E$84:$CY$84, 'EUROSTAT data 2015'!$E$13:$CY$13, 'EUROSTAT value add'!G$8)</f>
        <v>21618.11</v>
      </c>
      <c r="H9" s="166">
        <f>SUMIFS('EUROSTAT data 2015'!$E$84:$CY$84, 'EUROSTAT data 2015'!$E$13:$CY$13, 'EUROSTAT value add'!H$8)</f>
        <v>48690.520000000004</v>
      </c>
      <c r="I9" s="166">
        <f>SUMIFS('EUROSTAT data 2015'!$E$84:$CY$84, 'EUROSTAT data 2015'!$E$13:$CY$13, 'EUROSTAT value add'!I$8)</f>
        <v>8818.4</v>
      </c>
      <c r="J9" s="166">
        <f>SUMIFS('EUROSTAT data 2015'!$E$84:$CY$84, 'EUROSTAT data 2015'!$E$13:$CY$13, 'EUROSTAT value add'!J$8)</f>
        <v>68544.23</v>
      </c>
      <c r="K9" s="166">
        <f>SUMIFS('EUROSTAT data 2015'!$E$84:$CY$84, 'EUROSTAT data 2015'!$E$13:$CY$13, 'EUROSTAT value add'!K$8)</f>
        <v>36323.42</v>
      </c>
      <c r="L9" s="166">
        <f>SUMIFS('EUROSTAT data 2015'!$E$84:$CY$84, 'EUROSTAT data 2015'!$E$13:$CY$13, 'EUROSTAT value add'!L$8)</f>
        <v>58790.82</v>
      </c>
      <c r="M9" s="166">
        <f>SUMIFS('EUROSTAT data 2015'!$E$84:$CY$84, 'EUROSTAT data 2015'!$E$13:$CY$13, 'EUROSTAT value add'!M$8)</f>
        <v>41726.519999999997</v>
      </c>
      <c r="N9" s="166">
        <f>SUMIFS('EUROSTAT data 2015'!$E$84:$CY$84, 'EUROSTAT data 2015'!$E$13:$CY$13, 'EUROSTAT value add'!N$8)</f>
        <v>43535.32</v>
      </c>
      <c r="O9" s="166">
        <f>SUMIFS('EUROSTAT data 2015'!$E$84:$CY$84, 'EUROSTAT data 2015'!$E$13:$CY$13, 'EUROSTAT value add'!O$8)</f>
        <v>122576.65</v>
      </c>
      <c r="P9" s="166">
        <f>SUMIFS('EUROSTAT data 2015'!$E$84:$CY$84, 'EUROSTAT data 2015'!$E$13:$CY$13, 'EUROSTAT value add'!P$8)</f>
        <v>57111.12</v>
      </c>
      <c r="Q9" s="166">
        <f>SUMIFS('EUROSTAT data 2015'!$E$84:$CY$84, 'EUROSTAT data 2015'!$E$13:$CY$13, 'EUROSTAT value add'!Q$8)</f>
        <v>61144.13</v>
      </c>
      <c r="R9" s="166">
        <f>SUMIFS('EUROSTAT data 2015'!$E$84:$CY$84, 'EUROSTAT data 2015'!$E$13:$CY$13, 'EUROSTAT value add'!R$8)</f>
        <v>142938.06</v>
      </c>
      <c r="S9" s="166">
        <f>SUMIFS('EUROSTAT data 2015'!$E$84:$CY$84, 'EUROSTAT data 2015'!$E$13:$CY$13, 'EUROSTAT value add'!S$8)</f>
        <v>117510.85</v>
      </c>
      <c r="T9" s="166">
        <f>SUMIFS('EUROSTAT data 2015'!$E$84:$CY$84, 'EUROSTAT data 2015'!$E$13:$CY$13, 'EUROSTAT value add'!T$8)</f>
        <v>38290.92</v>
      </c>
      <c r="U9" s="166">
        <f>SUMIFS('EUROSTAT data 2015'!$E$84:$CY$84, 'EUROSTAT data 2015'!$E$13:$CY$13, 'EUROSTAT value add'!U$8)</f>
        <v>113351.34</v>
      </c>
      <c r="V9" s="166">
        <f>SUMIFS('EUROSTAT data 2015'!$E$84:$CY$84, 'EUROSTAT data 2015'!$E$13:$CY$13, 'EUROSTAT value add'!V$8)</f>
        <v>69417.73</v>
      </c>
      <c r="W9" s="166">
        <f>SUMIFS('EUROSTAT data 2015'!$E$84:$CY$84, 'EUROSTAT data 2015'!$E$13:$CY$13, 'EUROSTAT value add'!W$8)</f>
        <v>58525.93</v>
      </c>
      <c r="X9" s="166">
        <f>SUMIFS('EUROSTAT data 2015'!$E$84:$CY$84, 'EUROSTAT data 2015'!$E$13:$CY$13, 'EUROSTAT value add'!X$8)</f>
        <v>369483.95</v>
      </c>
      <c r="Y9" s="166">
        <f>SUMIFS('EUROSTAT data 2015'!$E$84:$CY$84, 'EUROSTAT data 2015'!$E$13:$CY$13, 'EUROSTAT value add'!Y$8)</f>
        <v>837373.65999999992</v>
      </c>
      <c r="Z9" s="166">
        <f>SUMIFS('EUROSTAT data 2015'!$E$84:$CY$84, 'EUROSTAT data 2015'!$E$13:$CY$13, 'EUROSTAT value add'!Z$8)</f>
        <v>365024.66</v>
      </c>
      <c r="AA9" s="166">
        <f>SUMIFS('EUROSTAT data 2015'!$E$84:$CY$84, 'EUROSTAT data 2015'!$E$13:$CY$13, 'EUROSTAT value add'!AA$8)</f>
        <v>206932.49</v>
      </c>
      <c r="AB9" s="166">
        <f>SUMIFS('EUROSTAT data 2015'!$E$84:$CY$84, 'EUROSTAT data 2015'!$E$13:$CY$13, 'EUROSTAT value add'!AB$8)</f>
        <v>77400.740000000005</v>
      </c>
      <c r="AC9" s="166">
        <f>SUMIFS('EUROSTAT data 2015'!$E$84:$CY$84, 'EUROSTAT data 2015'!$E$13:$CY$13, 'EUROSTAT value add'!AC$8)</f>
        <v>64884.83</v>
      </c>
      <c r="AD9" s="166">
        <f>SUMIFS('EUROSTAT data 2015'!$E$84:$CY$84, 'EUROSTAT data 2015'!$E$13:$CY$13, 'EUROSTAT value add'!AD$8)</f>
        <v>204995.89</v>
      </c>
      <c r="AE9" s="166">
        <f>SUMIFS('EUROSTAT data 2015'!$E$84:$CY$84, 'EUROSTAT data 2015'!$E$13:$CY$13, 'EUROSTAT value add'!AE$8)</f>
        <v>357805.25</v>
      </c>
      <c r="AF9" s="166">
        <f>SUMIFS('EUROSTAT data 2015'!$E$84:$CY$84, 'EUROSTAT data 2015'!$E$13:$CY$13, 'EUROSTAT value add'!AF$8)</f>
        <v>71851.33</v>
      </c>
      <c r="AG9" s="166">
        <f>SUMIFS('EUROSTAT data 2015'!$E$84:$CY$84, 'EUROSTAT data 2015'!$E$13:$CY$13, 'EUROSTAT value add'!AG$8)</f>
        <v>865443.97</v>
      </c>
      <c r="AH9" s="166">
        <f>SUMIFS('EUROSTAT data 2015'!$E$84:$CY$84, 'EUROSTAT data 2015'!$E$13:$CY$13, 'EUROSTAT value add'!AH$8)</f>
        <v>618640.76</v>
      </c>
      <c r="AI9" s="166">
        <f>SUMIFS('EUROSTAT data 2015'!$E$84:$CY$84, 'EUROSTAT data 2015'!$E$13:$CY$13, 'EUROSTAT value add'!AI$8)</f>
        <v>568266.74</v>
      </c>
      <c r="AJ9" s="166">
        <f>SUMIFS('EUROSTAT data 2015'!$E$84:$CY$84, 'EUROSTAT data 2015'!$E$13:$CY$13, 'EUROSTAT value add'!AJ$8)</f>
        <v>735467.39999999991</v>
      </c>
      <c r="AK9" s="166">
        <f>SUMIFS('EUROSTAT data 2015'!$E$84:$CY$84, 'EUROSTAT data 2015'!$E$13:$CY$13, 'EUROSTAT value add'!AK$8)</f>
        <v>219018.09</v>
      </c>
      <c r="AL9" s="166">
        <f>SUMIFS('EUROSTAT data 2015'!$E$84:$CY$84, 'EUROSTAT data 2015'!$E$13:$CY$13, 'EUROSTAT value add'!AL$8)</f>
        <v>50347.82</v>
      </c>
      <c r="AM9" s="166">
        <f>SUMIFS('EUROSTAT data 2015'!$E$84:$CY$84, 'EUROSTAT data 2015'!$E$13:$CY$13, 'EUROSTAT value add'!AM$8)</f>
        <v>0</v>
      </c>
      <c r="AN9" s="166"/>
      <c r="AO9" s="166"/>
      <c r="AP9" s="166"/>
      <c r="AQ9" s="166"/>
      <c r="AR9" s="166"/>
      <c r="AS9" s="166"/>
      <c r="AT9" s="166"/>
      <c r="AU9" s="166"/>
      <c r="AV9" s="166"/>
      <c r="AW9" s="166"/>
      <c r="AX9" s="166"/>
      <c r="AY9" s="166"/>
      <c r="AZ9" s="166"/>
      <c r="BA9" s="166"/>
      <c r="BB9" s="166"/>
      <c r="BC9" s="166"/>
      <c r="BD9" s="166"/>
      <c r="BE9" s="166">
        <f>SUMIFS('EUROSTAT data 2015'!$E$84:$CY$84, 'EUROSTAT data 2015'!$E$13:$CY$13, 'EUROSTAT value add'!BE$8)</f>
        <v>0</v>
      </c>
      <c r="BF9" s="166">
        <f>SUMIFS('EUROSTAT data 2015'!$E$84:$CY$84, 'EUROSTAT data 2015'!$E$13:$CY$13, 'EUROSTAT value add'!BF$8)</f>
        <v>0</v>
      </c>
      <c r="BG9" s="166">
        <f>SUMIFS('EUROSTAT data 2015'!$E$84:$CY$84, 'EUROSTAT data 2015'!$E$13:$CY$13, 'EUROSTAT value add'!BG$8)</f>
        <v>0</v>
      </c>
      <c r="BH9" s="166">
        <f>SUMIFS('EUROSTAT data 2015'!$E$84:$CY$84, 'EUROSTAT data 2015'!$E$13:$CY$13, 'EUROSTAT value add'!BH$8)</f>
        <v>0</v>
      </c>
      <c r="BI9" s="166">
        <f>SUMIFS('EUROSTAT data 2015'!$E$84:$CY$84, 'EUROSTAT data 2015'!$E$13:$CY$13, 'EUROSTAT value add'!BI$8)</f>
        <v>0</v>
      </c>
      <c r="BJ9" s="166">
        <f>SUMIFS('EUROSTAT data 2015'!$E$84:$CY$84, 'EUROSTAT data 2015'!$E$13:$CY$13, 'EUROSTAT value add'!BJ$8)</f>
        <v>0</v>
      </c>
      <c r="BK9" s="166">
        <f>SUMIFS('EUROSTAT data 2015'!$E$84:$CY$84, 'EUROSTAT data 2015'!$E$13:$CY$13, 'EUROSTAT value add'!BK$8)</f>
        <v>0</v>
      </c>
      <c r="BL9" s="166">
        <f>SUMIFS('EUROSTAT data 2015'!$E$84:$CY$84, 'EUROSTAT data 2015'!$E$13:$CY$13, 'EUROSTAT value add'!BL$8)</f>
        <v>0</v>
      </c>
      <c r="BM9" s="166">
        <f>SUMIFS('EUROSTAT data 2015'!$E$84:$CY$84, 'EUROSTAT data 2015'!$E$13:$CY$13, 'EUROSTAT value add'!BM$8)</f>
        <v>0</v>
      </c>
    </row>
    <row r="10" spans="2:65" x14ac:dyDescent="0.45">
      <c r="B10" t="str">
        <f>'EUROSTAT data 2015'!B94</f>
        <v>Taxes less subsidies on products</v>
      </c>
      <c r="C10" s="166">
        <f>SUMIFS('EUROSTAT data 2015'!$E$94:$CY$94, 'EUROSTAT data 2015'!$E$13:$CY$13, 'EUROSTAT value add'!C$8)</f>
        <v>9910.33</v>
      </c>
      <c r="D10" s="166">
        <f>SUMIFS('EUROSTAT data 2015'!$E$94:$CY$94, 'EUROSTAT data 2015'!$E$13:$CY$13, 'EUROSTAT value add'!D$8)</f>
        <v>1481.16</v>
      </c>
      <c r="E10" s="166">
        <f>SUMIFS('EUROSTAT data 2015'!$E$94:$CY$94, 'EUROSTAT data 2015'!$E$13:$CY$13, 'EUROSTAT value add'!E$8)</f>
        <v>6339.42</v>
      </c>
      <c r="F10" s="166">
        <f>SUMIFS('EUROSTAT data 2015'!$E$94:$CY$94, 'EUROSTAT data 2015'!$E$13:$CY$13, 'EUROSTAT value add'!F$8)</f>
        <v>1599.62</v>
      </c>
      <c r="G10" s="166">
        <f>SUMIFS('EUROSTAT data 2015'!$E$94:$CY$94, 'EUROSTAT data 2015'!$E$13:$CY$13, 'EUROSTAT value add'!G$8)</f>
        <v>684.63</v>
      </c>
      <c r="H10" s="166">
        <f>SUMIFS('EUROSTAT data 2015'!$E$94:$CY$94, 'EUROSTAT data 2015'!$E$13:$CY$13, 'EUROSTAT value add'!H$8)</f>
        <v>1310.17</v>
      </c>
      <c r="I10" s="166">
        <f>SUMIFS('EUROSTAT data 2015'!$E$94:$CY$94, 'EUROSTAT data 2015'!$E$13:$CY$13, 'EUROSTAT value add'!I$8)</f>
        <v>4106.7299999999996</v>
      </c>
      <c r="J10" s="166">
        <f>SUMIFS('EUROSTAT data 2015'!$E$94:$CY$94, 'EUROSTAT data 2015'!$E$13:$CY$13, 'EUROSTAT value add'!J$8)</f>
        <v>5756.47</v>
      </c>
      <c r="K10" s="166">
        <f>SUMIFS('EUROSTAT data 2015'!$E$94:$CY$94, 'EUROSTAT data 2015'!$E$13:$CY$13, 'EUROSTAT value add'!K$8)</f>
        <v>794.62</v>
      </c>
      <c r="L10" s="166">
        <f>SUMIFS('EUROSTAT data 2015'!$E$94:$CY$94, 'EUROSTAT data 2015'!$E$13:$CY$13, 'EUROSTAT value add'!L$8)</f>
        <v>1635.33</v>
      </c>
      <c r="M10" s="166">
        <f>SUMIFS('EUROSTAT data 2015'!$E$94:$CY$94, 'EUROSTAT data 2015'!$E$13:$CY$13, 'EUROSTAT value add'!M$8)</f>
        <v>1805.4</v>
      </c>
      <c r="N10" s="166">
        <f>SUMIFS('EUROSTAT data 2015'!$E$94:$CY$94, 'EUROSTAT data 2015'!$E$13:$CY$13, 'EUROSTAT value add'!N$8)</f>
        <v>1859.53</v>
      </c>
      <c r="O10" s="166">
        <f>SUMIFS('EUROSTAT data 2015'!$E$94:$CY$94, 'EUROSTAT data 2015'!$E$13:$CY$13, 'EUROSTAT value add'!O$8)</f>
        <v>1726.69</v>
      </c>
      <c r="P10" s="166">
        <f>SUMIFS('EUROSTAT data 2015'!$E$94:$CY$94, 'EUROSTAT data 2015'!$E$13:$CY$13, 'EUROSTAT value add'!P$8)</f>
        <v>1303.83</v>
      </c>
      <c r="Q10" s="166">
        <f>SUMIFS('EUROSTAT data 2015'!$E$94:$CY$94, 'EUROSTAT data 2015'!$E$13:$CY$13, 'EUROSTAT value add'!Q$8)</f>
        <v>1316.71</v>
      </c>
      <c r="R10" s="166">
        <f>SUMIFS('EUROSTAT data 2015'!$E$94:$CY$94, 'EUROSTAT data 2015'!$E$13:$CY$13, 'EUROSTAT value add'!R$8)</f>
        <v>2502.08</v>
      </c>
      <c r="S10" s="166">
        <f>SUMIFS('EUROSTAT data 2015'!$E$94:$CY$94, 'EUROSTAT data 2015'!$E$13:$CY$13, 'EUROSTAT value add'!S$8)</f>
        <v>3511.85</v>
      </c>
      <c r="T10" s="166">
        <f>SUMIFS('EUROSTAT data 2015'!$E$94:$CY$94, 'EUROSTAT data 2015'!$E$13:$CY$13, 'EUROSTAT value add'!T$8)</f>
        <v>174.98</v>
      </c>
      <c r="U10" s="166">
        <f>SUMIFS('EUROSTAT data 2015'!$E$94:$CY$94, 'EUROSTAT data 2015'!$E$13:$CY$13, 'EUROSTAT value add'!U$8)</f>
        <v>2263.2399999999998</v>
      </c>
      <c r="V10" s="166">
        <f>SUMIFS('EUROSTAT data 2015'!$E$94:$CY$94, 'EUROSTAT data 2015'!$E$13:$CY$13, 'EUROSTAT value add'!V$8)</f>
        <v>2003.29</v>
      </c>
      <c r="W10" s="166">
        <f>SUMIFS('EUROSTAT data 2015'!$E$94:$CY$94, 'EUROSTAT data 2015'!$E$13:$CY$13, 'EUROSTAT value add'!W$8)</f>
        <v>6839.2800000000007</v>
      </c>
      <c r="X10" s="166">
        <f>SUMIFS('EUROSTAT data 2015'!$E$94:$CY$94, 'EUROSTAT data 2015'!$E$13:$CY$13, 'EUROSTAT value add'!X$8)</f>
        <v>19957.14</v>
      </c>
      <c r="Y10" s="166">
        <f>SUMIFS('EUROSTAT data 2015'!$E$94:$CY$94, 'EUROSTAT data 2015'!$E$13:$CY$13, 'EUROSTAT value add'!Y$8)</f>
        <v>21857.969999999998</v>
      </c>
      <c r="Z10" s="166">
        <f>SUMIFS('EUROSTAT data 2015'!$E$94:$CY$94, 'EUROSTAT data 2015'!$E$13:$CY$13, 'EUROSTAT value add'!Z$8)</f>
        <v>42321.159999999996</v>
      </c>
      <c r="AA10" s="166">
        <f>SUMIFS('EUROSTAT data 2015'!$E$94:$CY$94, 'EUROSTAT data 2015'!$E$13:$CY$13, 'EUROSTAT value add'!AA$8)</f>
        <v>14670.94</v>
      </c>
      <c r="AB10" s="166">
        <f>SUMIFS('EUROSTAT data 2015'!$E$94:$CY$94, 'EUROSTAT data 2015'!$E$13:$CY$13, 'EUROSTAT value add'!AB$8)</f>
        <v>1479.56</v>
      </c>
      <c r="AC10" s="166">
        <f>SUMIFS('EUROSTAT data 2015'!$E$94:$CY$94, 'EUROSTAT data 2015'!$E$13:$CY$13, 'EUROSTAT value add'!AC$8)</f>
        <v>1881.39</v>
      </c>
      <c r="AD10" s="166">
        <f>SUMIFS('EUROSTAT data 2015'!$E$94:$CY$94, 'EUROSTAT data 2015'!$E$13:$CY$13, 'EUROSTAT value add'!AD$8)</f>
        <v>2157.41</v>
      </c>
      <c r="AE10" s="166">
        <f>SUMIFS('EUROSTAT data 2015'!$E$94:$CY$94, 'EUROSTAT data 2015'!$E$13:$CY$13, 'EUROSTAT value add'!AE$8)</f>
        <v>60252.81</v>
      </c>
      <c r="AF10" s="166">
        <f>SUMIFS('EUROSTAT data 2015'!$E$94:$CY$94, 'EUROSTAT data 2015'!$E$13:$CY$13, 'EUROSTAT value add'!AF$8)</f>
        <v>22318.03</v>
      </c>
      <c r="AG10" s="166">
        <f>SUMIFS('EUROSTAT data 2015'!$E$94:$CY$94, 'EUROSTAT data 2015'!$E$13:$CY$13, 'EUROSTAT value add'!AG$8)</f>
        <v>20738.030000000002</v>
      </c>
      <c r="AH10" s="166">
        <f>SUMIFS('EUROSTAT data 2015'!$E$94:$CY$94, 'EUROSTAT data 2015'!$E$13:$CY$13, 'EUROSTAT value add'!AH$8)</f>
        <v>50474.34</v>
      </c>
      <c r="AI10" s="166">
        <f>SUMIFS('EUROSTAT data 2015'!$E$94:$CY$94, 'EUROSTAT data 2015'!$E$13:$CY$13, 'EUROSTAT value add'!AI$8)</f>
        <v>17751.88</v>
      </c>
      <c r="AJ10" s="166">
        <f>SUMIFS('EUROSTAT data 2015'!$E$94:$CY$94, 'EUROSTAT data 2015'!$E$13:$CY$13, 'EUROSTAT value add'!AJ$8)</f>
        <v>50902.47</v>
      </c>
      <c r="AK10" s="166">
        <f>SUMIFS('EUROSTAT data 2015'!$E$94:$CY$94, 'EUROSTAT data 2015'!$E$13:$CY$13, 'EUROSTAT value add'!AK$8)</f>
        <v>19369.179999999997</v>
      </c>
      <c r="AL10" s="166">
        <f>SUMIFS('EUROSTAT data 2015'!$E$94:$CY$94, 'EUROSTAT data 2015'!$E$13:$CY$13, 'EUROSTAT value add'!AL$8)</f>
        <v>0</v>
      </c>
      <c r="AM10" s="166">
        <f>SUMIFS('EUROSTAT data 2015'!$E$94:$CY$94, 'EUROSTAT data 2015'!$E$13:$CY$13, 'EUROSTAT value add'!AM$8)</f>
        <v>0</v>
      </c>
    </row>
    <row r="11" spans="2:65" x14ac:dyDescent="0.45">
      <c r="B11" t="s">
        <v>540</v>
      </c>
      <c r="C11" s="166">
        <f>C13-SUM(C9:C10)</f>
        <v>148079.29999999999</v>
      </c>
      <c r="D11" s="166">
        <f t="shared" ref="D11:AM11" si="0">D13-SUM(D9:D10)</f>
        <v>37526.83</v>
      </c>
      <c r="E11" s="166">
        <f t="shared" si="0"/>
        <v>119608.06999999998</v>
      </c>
      <c r="F11" s="166">
        <f t="shared" si="0"/>
        <v>28766.57</v>
      </c>
      <c r="G11" s="166">
        <f t="shared" si="0"/>
        <v>14977.23</v>
      </c>
      <c r="H11" s="166">
        <f t="shared" si="0"/>
        <v>31280.899999999994</v>
      </c>
      <c r="I11" s="166">
        <f t="shared" si="0"/>
        <v>17826.78</v>
      </c>
      <c r="J11" s="166">
        <f t="shared" si="0"/>
        <v>75849.12000000001</v>
      </c>
      <c r="K11" s="166">
        <f t="shared" si="0"/>
        <v>78901.139999999985</v>
      </c>
      <c r="L11" s="166">
        <f t="shared" si="0"/>
        <v>36521.719999999994</v>
      </c>
      <c r="M11" s="166">
        <f t="shared" si="0"/>
        <v>25663.990000000005</v>
      </c>
      <c r="N11" s="166">
        <f t="shared" si="0"/>
        <v>25062.200000000004</v>
      </c>
      <c r="O11" s="166">
        <f t="shared" si="0"/>
        <v>60624.070000000007</v>
      </c>
      <c r="P11" s="166">
        <f t="shared" si="0"/>
        <v>92872.129999999976</v>
      </c>
      <c r="Q11" s="166">
        <f t="shared" si="0"/>
        <v>34385.64</v>
      </c>
      <c r="R11" s="166">
        <f t="shared" si="0"/>
        <v>78919.950000000012</v>
      </c>
      <c r="S11" s="166">
        <f t="shared" si="0"/>
        <v>103219.57999999999</v>
      </c>
      <c r="T11" s="166">
        <f t="shared" si="0"/>
        <v>26885.119999999995</v>
      </c>
      <c r="U11" s="166">
        <f t="shared" si="0"/>
        <v>58557.039999999994</v>
      </c>
      <c r="V11" s="166">
        <f t="shared" si="0"/>
        <v>175065.80000000002</v>
      </c>
      <c r="W11" s="166">
        <f t="shared" si="0"/>
        <v>68161.170000000013</v>
      </c>
      <c r="X11" s="166">
        <f t="shared" si="0"/>
        <v>310575.11999999994</v>
      </c>
      <c r="Y11" s="166">
        <f t="shared" si="0"/>
        <v>621360.3200000003</v>
      </c>
      <c r="Z11" s="166">
        <f t="shared" si="0"/>
        <v>245154.96000000008</v>
      </c>
      <c r="AA11" s="166">
        <f t="shared" si="0"/>
        <v>140970.87</v>
      </c>
      <c r="AB11" s="166">
        <f t="shared" si="0"/>
        <v>82676.220000000016</v>
      </c>
      <c r="AC11" s="166">
        <f t="shared" si="0"/>
        <v>110249.1</v>
      </c>
      <c r="AD11" s="166">
        <f t="shared" si="0"/>
        <v>113290.38999999998</v>
      </c>
      <c r="AE11" s="166">
        <f t="shared" si="0"/>
        <v>293527.14999999997</v>
      </c>
      <c r="AF11" s="166">
        <f t="shared" si="0"/>
        <v>1430438.8099999998</v>
      </c>
      <c r="AG11" s="166">
        <f t="shared" si="0"/>
        <v>590249.35999999987</v>
      </c>
      <c r="AH11" s="166">
        <f t="shared" si="0"/>
        <v>161574.54000000004</v>
      </c>
      <c r="AI11" s="166">
        <f t="shared" si="0"/>
        <v>95292.260000000009</v>
      </c>
      <c r="AJ11" s="166">
        <f t="shared" si="0"/>
        <v>193679.63000000012</v>
      </c>
      <c r="AK11" s="166">
        <f t="shared" si="0"/>
        <v>170895.59</v>
      </c>
      <c r="AL11" s="166">
        <f t="shared" si="0"/>
        <v>-187.30000000000291</v>
      </c>
      <c r="AM11" s="166">
        <f t="shared" si="0"/>
        <v>0</v>
      </c>
    </row>
    <row r="12" spans="2:65" x14ac:dyDescent="0.45"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</row>
    <row r="13" spans="2:65" x14ac:dyDescent="0.45">
      <c r="B13" t="str">
        <f>'EUROSTAT data 2015'!B91</f>
        <v>Value added, gross</v>
      </c>
      <c r="C13" s="166">
        <f>SUMIFS('EUROSTAT data 2015'!$E$91:$CY$91, 'EUROSTAT data 2015'!$E$13:$CY$13, 'EUROSTAT value add'!C$8)</f>
        <v>215119.84999999998</v>
      </c>
      <c r="D13" s="166">
        <f>SUMIFS('EUROSTAT data 2015'!$E$91:$CY$91, 'EUROSTAT data 2015'!$E$13:$CY$13, 'EUROSTAT value add'!D$8)</f>
        <v>63671.4</v>
      </c>
      <c r="E13" s="166">
        <f>SUMIFS('EUROSTAT data 2015'!$E$91:$CY$91, 'EUROSTAT data 2015'!$E$13:$CY$13, 'EUROSTAT value add'!E$8)</f>
        <v>269049.84999999998</v>
      </c>
      <c r="F13" s="166">
        <f>SUMIFS('EUROSTAT data 2015'!$E$91:$CY$91, 'EUROSTAT data 2015'!$E$13:$CY$13, 'EUROSTAT value add'!F$8)</f>
        <v>71142.11</v>
      </c>
      <c r="G13" s="166">
        <f>SUMIFS('EUROSTAT data 2015'!$E$91:$CY$91, 'EUROSTAT data 2015'!$E$13:$CY$13, 'EUROSTAT value add'!G$8)</f>
        <v>37279.97</v>
      </c>
      <c r="H13" s="166">
        <f>SUMIFS('EUROSTAT data 2015'!$E$91:$CY$91, 'EUROSTAT data 2015'!$E$13:$CY$13, 'EUROSTAT value add'!H$8)</f>
        <v>81281.59</v>
      </c>
      <c r="I13" s="166">
        <f>SUMIFS('EUROSTAT data 2015'!$E$91:$CY$91, 'EUROSTAT data 2015'!$E$13:$CY$13, 'EUROSTAT value add'!I$8)</f>
        <v>30751.91</v>
      </c>
      <c r="J13" s="166">
        <f>SUMIFS('EUROSTAT data 2015'!$E$91:$CY$91, 'EUROSTAT data 2015'!$E$13:$CY$13, 'EUROSTAT value add'!J$8)</f>
        <v>150149.82</v>
      </c>
      <c r="K13" s="166">
        <f>SUMIFS('EUROSTAT data 2015'!$E$91:$CY$91, 'EUROSTAT data 2015'!$E$13:$CY$13, 'EUROSTAT value add'!K$8)</f>
        <v>116019.18</v>
      </c>
      <c r="L13" s="166">
        <f>SUMIFS('EUROSTAT data 2015'!$E$91:$CY$91, 'EUROSTAT data 2015'!$E$13:$CY$13, 'EUROSTAT value add'!L$8)</f>
        <v>96947.87</v>
      </c>
      <c r="M13" s="166">
        <f>SUMIFS('EUROSTAT data 2015'!$E$91:$CY$91, 'EUROSTAT data 2015'!$E$13:$CY$13, 'EUROSTAT value add'!M$8)</f>
        <v>69195.91</v>
      </c>
      <c r="N13" s="166">
        <f>SUMIFS('EUROSTAT data 2015'!$E$91:$CY$91, 'EUROSTAT data 2015'!$E$13:$CY$13, 'EUROSTAT value add'!N$8)</f>
        <v>70457.05</v>
      </c>
      <c r="O13" s="166">
        <f>SUMIFS('EUROSTAT data 2015'!$E$91:$CY$91, 'EUROSTAT data 2015'!$E$13:$CY$13, 'EUROSTAT value add'!O$8)</f>
        <v>184927.41</v>
      </c>
      <c r="P13" s="166">
        <f>SUMIFS('EUROSTAT data 2015'!$E$91:$CY$91, 'EUROSTAT data 2015'!$E$13:$CY$13, 'EUROSTAT value add'!P$8)</f>
        <v>151287.07999999999</v>
      </c>
      <c r="Q13" s="166">
        <f>SUMIFS('EUROSTAT data 2015'!$E$91:$CY$91, 'EUROSTAT data 2015'!$E$13:$CY$13, 'EUROSTAT value add'!Q$8)</f>
        <v>96846.48</v>
      </c>
      <c r="R13" s="166">
        <f>SUMIFS('EUROSTAT data 2015'!$E$91:$CY$91, 'EUROSTAT data 2015'!$E$13:$CY$13, 'EUROSTAT value add'!R$8)</f>
        <v>224360.09</v>
      </c>
      <c r="S13" s="166">
        <f>SUMIFS('EUROSTAT data 2015'!$E$91:$CY$91, 'EUROSTAT data 2015'!$E$13:$CY$13, 'EUROSTAT value add'!S$8)</f>
        <v>224242.28</v>
      </c>
      <c r="T13" s="166">
        <f>SUMIFS('EUROSTAT data 2015'!$E$91:$CY$91, 'EUROSTAT data 2015'!$E$13:$CY$13, 'EUROSTAT value add'!T$8)</f>
        <v>65351.02</v>
      </c>
      <c r="U13" s="166">
        <f>SUMIFS('EUROSTAT data 2015'!$E$91:$CY$91, 'EUROSTAT data 2015'!$E$13:$CY$13, 'EUROSTAT value add'!U$8)</f>
        <v>174171.62</v>
      </c>
      <c r="V13" s="166">
        <f>SUMIFS('EUROSTAT data 2015'!$E$91:$CY$91, 'EUROSTAT data 2015'!$E$13:$CY$13, 'EUROSTAT value add'!V$8)</f>
        <v>246486.82</v>
      </c>
      <c r="W13" s="166">
        <f>SUMIFS('EUROSTAT data 2015'!$E$91:$CY$91, 'EUROSTAT data 2015'!$E$13:$CY$13, 'EUROSTAT value add'!W$8)</f>
        <v>133526.38</v>
      </c>
      <c r="X13" s="166">
        <f>SUMIFS('EUROSTAT data 2015'!$E$91:$CY$91, 'EUROSTAT data 2015'!$E$13:$CY$13, 'EUROSTAT value add'!X$8)</f>
        <v>700016.21</v>
      </c>
      <c r="Y13" s="166">
        <f>SUMIFS('EUROSTAT data 2015'!$E$91:$CY$91, 'EUROSTAT data 2015'!$E$13:$CY$13, 'EUROSTAT value add'!Y$8)</f>
        <v>1480591.9500000002</v>
      </c>
      <c r="Z13" s="166">
        <f>SUMIFS('EUROSTAT data 2015'!$E$91:$CY$91, 'EUROSTAT data 2015'!$E$13:$CY$13, 'EUROSTAT value add'!Z$8)</f>
        <v>652500.78</v>
      </c>
      <c r="AA13" s="166">
        <f>SUMIFS('EUROSTAT data 2015'!$E$91:$CY$91, 'EUROSTAT data 2015'!$E$13:$CY$13, 'EUROSTAT value add'!AA$8)</f>
        <v>362574.3</v>
      </c>
      <c r="AB13" s="166">
        <f>SUMIFS('EUROSTAT data 2015'!$E$91:$CY$91, 'EUROSTAT data 2015'!$E$13:$CY$13, 'EUROSTAT value add'!AB$8)</f>
        <v>161556.52000000002</v>
      </c>
      <c r="AC13" s="166">
        <f>SUMIFS('EUROSTAT data 2015'!$E$91:$CY$91, 'EUROSTAT data 2015'!$E$13:$CY$13, 'EUROSTAT value add'!AC$8)</f>
        <v>177015.32</v>
      </c>
      <c r="AD13" s="166">
        <f>SUMIFS('EUROSTAT data 2015'!$E$91:$CY$91, 'EUROSTAT data 2015'!$E$13:$CY$13, 'EUROSTAT value add'!AD$8)</f>
        <v>320443.69</v>
      </c>
      <c r="AE13" s="166">
        <f>SUMIFS('EUROSTAT data 2015'!$E$91:$CY$91, 'EUROSTAT data 2015'!$E$13:$CY$13, 'EUROSTAT value add'!AE$8)</f>
        <v>711585.21</v>
      </c>
      <c r="AF13" s="166">
        <f>SUMIFS('EUROSTAT data 2015'!$E$91:$CY$91, 'EUROSTAT data 2015'!$E$13:$CY$13, 'EUROSTAT value add'!AF$8)</f>
        <v>1524608.17</v>
      </c>
      <c r="AG13" s="166">
        <f>SUMIFS('EUROSTAT data 2015'!$E$91:$CY$91, 'EUROSTAT data 2015'!$E$13:$CY$13, 'EUROSTAT value add'!AG$8)</f>
        <v>1476431.3599999999</v>
      </c>
      <c r="AH13" s="166">
        <f>SUMIFS('EUROSTAT data 2015'!$E$91:$CY$91, 'EUROSTAT data 2015'!$E$13:$CY$13, 'EUROSTAT value add'!AH$8)</f>
        <v>830689.64</v>
      </c>
      <c r="AI13" s="166">
        <f>SUMIFS('EUROSTAT data 2015'!$E$91:$CY$91, 'EUROSTAT data 2015'!$E$13:$CY$13, 'EUROSTAT value add'!AI$8)</f>
        <v>681310.88</v>
      </c>
      <c r="AJ13" s="166">
        <f>SUMIFS('EUROSTAT data 2015'!$E$91:$CY$91, 'EUROSTAT data 2015'!$E$13:$CY$13, 'EUROSTAT value add'!AJ$8)</f>
        <v>980049.5</v>
      </c>
      <c r="AK13" s="166">
        <f>SUMIFS('EUROSTAT data 2015'!$E$91:$CY$91, 'EUROSTAT data 2015'!$E$13:$CY$13, 'EUROSTAT value add'!AK$8)</f>
        <v>409282.86</v>
      </c>
      <c r="AL13" s="166">
        <f>SUMIFS('EUROSTAT data 2015'!$E$91:$CY$91, 'EUROSTAT data 2015'!$E$13:$CY$13, 'EUROSTAT value add'!AL$8)</f>
        <v>50160.52</v>
      </c>
      <c r="AM13" s="166">
        <f>SUMIFS('EUROSTAT data 2015'!$E$91:$CY$91, 'EUROSTAT data 2015'!$E$13:$CY$13, 'EUROSTAT value add'!AM$8)</f>
        <v>0</v>
      </c>
    </row>
    <row r="16" spans="2:65" x14ac:dyDescent="0.45">
      <c r="I16" t="str">
        <f>B9</f>
        <v>Compensation of employees</v>
      </c>
      <c r="J16" s="174">
        <f>J9/SUM($J9:$K9)</f>
        <v>0.65362607057562561</v>
      </c>
      <c r="K16" s="174">
        <f>K9/SUM($J9:$K9)</f>
        <v>0.34637392942437445</v>
      </c>
    </row>
    <row r="17" spans="9:11" x14ac:dyDescent="0.45">
      <c r="I17" t="str">
        <f t="shared" ref="I17:I18" si="1">B10</f>
        <v>Taxes less subsidies on products</v>
      </c>
      <c r="J17" s="174">
        <f t="shared" ref="J17:K17" si="2">J10/SUM($J10:$K10)</f>
        <v>0.87870415457580342</v>
      </c>
      <c r="K17" s="174">
        <f t="shared" si="2"/>
        <v>0.12129584542419658</v>
      </c>
    </row>
    <row r="18" spans="9:11" x14ac:dyDescent="0.45">
      <c r="I18" t="str">
        <f t="shared" si="1"/>
        <v>Gross operating surplus and mixed income (calculated)</v>
      </c>
      <c r="J18" s="174">
        <f t="shared" ref="J18:K18" si="3">J11/SUM($J11:$K11)</f>
        <v>0.49013888571172681</v>
      </c>
      <c r="K18" s="174">
        <f t="shared" si="3"/>
        <v>0.50986111428827308</v>
      </c>
    </row>
    <row r="19" spans="9:11" x14ac:dyDescent="0.45">
      <c r="J19" s="174"/>
      <c r="K19" s="174"/>
    </row>
    <row r="20" spans="9:11" x14ac:dyDescent="0.45">
      <c r="I20" t="str">
        <f>B13</f>
        <v>Value added, gross</v>
      </c>
      <c r="J20" s="174">
        <f t="shared" ref="J20:K20" si="4">J13/SUM($J13:$K13)</f>
        <v>0.56411460387949008</v>
      </c>
      <c r="K20" s="174">
        <f t="shared" si="4"/>
        <v>0.43588539612050986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M18"/>
  <sheetViews>
    <sheetView workbookViewId="0">
      <selection activeCell="D120" sqref="D120"/>
    </sheetView>
  </sheetViews>
  <sheetFormatPr defaultRowHeight="14.25" x14ac:dyDescent="0.45"/>
  <cols>
    <col min="2" max="2" width="24.265625" customWidth="1"/>
    <col min="3" max="3" width="26.3984375" customWidth="1"/>
    <col min="4" max="4" width="15.86328125" customWidth="1"/>
    <col min="5" max="5" width="22.3984375" customWidth="1"/>
    <col min="6" max="6" width="16.86328125" customWidth="1"/>
    <col min="7" max="7" width="23.59765625" customWidth="1"/>
    <col min="8" max="8" width="16.59765625" customWidth="1"/>
    <col min="9" max="9" width="14.59765625" customWidth="1"/>
    <col min="10" max="10" width="21.73046875" customWidth="1"/>
    <col min="11" max="11" width="18.86328125" customWidth="1"/>
    <col min="12" max="12" width="17" customWidth="1"/>
  </cols>
  <sheetData>
    <row r="2" spans="2:13" x14ac:dyDescent="0.45">
      <c r="B2" t="s">
        <v>576</v>
      </c>
    </row>
    <row r="6" spans="2:13" ht="14.65" thickBot="1" x14ac:dyDescent="0.5"/>
    <row r="7" spans="2:13" s="10" customFormat="1" ht="28.5" x14ac:dyDescent="0.45">
      <c r="C7" s="18"/>
      <c r="D7" s="19" t="s">
        <v>110</v>
      </c>
      <c r="E7" s="20" t="s">
        <v>107</v>
      </c>
      <c r="F7" s="13" t="s">
        <v>111</v>
      </c>
      <c r="G7" s="14" t="s">
        <v>112</v>
      </c>
      <c r="H7" s="13" t="s">
        <v>113</v>
      </c>
      <c r="I7" s="14" t="s">
        <v>114</v>
      </c>
      <c r="J7" s="13" t="s">
        <v>115</v>
      </c>
      <c r="K7" s="15" t="s">
        <v>116</v>
      </c>
      <c r="L7" s="14" t="s">
        <v>117</v>
      </c>
    </row>
    <row r="8" spans="2:13" s="4" customFormat="1" x14ac:dyDescent="0.45">
      <c r="B8" s="10" t="s">
        <v>190</v>
      </c>
      <c r="C8" s="170" t="s">
        <v>186</v>
      </c>
      <c r="D8" s="11" t="s">
        <v>108</v>
      </c>
      <c r="E8" s="12" t="s">
        <v>109</v>
      </c>
      <c r="F8" s="11" t="s">
        <v>119</v>
      </c>
      <c r="G8" s="12" t="s">
        <v>120</v>
      </c>
      <c r="H8" s="11" t="s">
        <v>124</v>
      </c>
      <c r="I8" s="12" t="s">
        <v>125</v>
      </c>
      <c r="J8" s="11" t="s">
        <v>121</v>
      </c>
      <c r="K8" s="16" t="s">
        <v>122</v>
      </c>
      <c r="L8" s="12" t="s">
        <v>123</v>
      </c>
    </row>
    <row r="9" spans="2:13" s="4" customFormat="1" x14ac:dyDescent="0.45">
      <c r="B9" t="s">
        <v>187</v>
      </c>
      <c r="C9" s="17" t="s">
        <v>104</v>
      </c>
      <c r="D9" s="171">
        <v>6232.2927674469829</v>
      </c>
      <c r="E9" s="172">
        <v>4219.6226093148744</v>
      </c>
      <c r="F9" s="171">
        <v>8734.0611223490287</v>
      </c>
      <c r="G9" s="172">
        <v>45039.539937264708</v>
      </c>
      <c r="H9" s="171">
        <v>25056.774852454811</v>
      </c>
      <c r="I9" s="172">
        <v>22550.666388573358</v>
      </c>
      <c r="J9" s="171">
        <v>31809.901136092019</v>
      </c>
      <c r="K9" s="173">
        <v>14498.632827474365</v>
      </c>
      <c r="L9" s="172">
        <v>68931.738466398674</v>
      </c>
      <c r="M9" s="169"/>
    </row>
    <row r="10" spans="2:13" s="4" customFormat="1" x14ac:dyDescent="0.45">
      <c r="B10" t="s">
        <v>188</v>
      </c>
      <c r="C10" s="17" t="s">
        <v>105</v>
      </c>
      <c r="D10" s="171">
        <v>317.53201305853474</v>
      </c>
      <c r="E10" s="172">
        <v>1024.598324971618</v>
      </c>
      <c r="F10" s="171">
        <v>1490.9483746795875</v>
      </c>
      <c r="G10" s="172">
        <v>6481.8324112223845</v>
      </c>
      <c r="H10" s="171">
        <v>4663.2351318596411</v>
      </c>
      <c r="I10" s="172">
        <v>4413.0161205796476</v>
      </c>
      <c r="J10" s="171">
        <v>15743.380014896511</v>
      </c>
      <c r="K10" s="173">
        <v>2858.5649471401462</v>
      </c>
      <c r="L10" s="172">
        <v>14215.328017793512</v>
      </c>
      <c r="M10" s="169"/>
    </row>
    <row r="11" spans="2:13" s="4" customFormat="1" x14ac:dyDescent="0.45">
      <c r="B11" t="s">
        <v>189</v>
      </c>
      <c r="C11" s="17" t="s">
        <v>106</v>
      </c>
      <c r="D11" s="171">
        <v>2643.403388177715</v>
      </c>
      <c r="E11" s="172">
        <v>46056.992881706981</v>
      </c>
      <c r="F11" s="171">
        <v>7581.8858834683178</v>
      </c>
      <c r="G11" s="172">
        <v>27072.982521073005</v>
      </c>
      <c r="H11" s="171">
        <v>27193.456945476355</v>
      </c>
      <c r="I11" s="172">
        <v>15064.921460901101</v>
      </c>
      <c r="J11" s="171">
        <v>120762.62167976407</v>
      </c>
      <c r="K11" s="173">
        <v>17209.283664402337</v>
      </c>
      <c r="L11" s="172">
        <v>83936.479036040153</v>
      </c>
      <c r="M11" s="169"/>
    </row>
    <row r="12" spans="2:13" s="4" customFormat="1" x14ac:dyDescent="0.45">
      <c r="C12" s="16"/>
      <c r="D12" s="11"/>
      <c r="E12" s="12"/>
      <c r="F12" s="11"/>
      <c r="G12" s="12"/>
      <c r="H12" s="11"/>
      <c r="I12" s="12"/>
      <c r="J12" s="11"/>
      <c r="K12" s="16"/>
      <c r="L12" s="12"/>
    </row>
    <row r="13" spans="2:13" s="4" customFormat="1" x14ac:dyDescent="0.45">
      <c r="C13" s="16"/>
      <c r="D13" s="11"/>
      <c r="E13" s="12"/>
      <c r="F13" s="11"/>
      <c r="G13" s="12"/>
      <c r="H13" s="11"/>
      <c r="I13" s="12"/>
      <c r="J13" s="11"/>
      <c r="K13" s="16"/>
      <c r="L13" s="12"/>
    </row>
    <row r="14" spans="2:13" x14ac:dyDescent="0.45">
      <c r="B14" t="s">
        <v>187</v>
      </c>
      <c r="C14" s="17" t="s">
        <v>104</v>
      </c>
      <c r="D14" s="29">
        <f>D9/SUM(D9:E9)</f>
        <v>0.59628236000680579</v>
      </c>
      <c r="E14" s="31">
        <f>E9/SUM(D9:E9)</f>
        <v>0.40371763999319421</v>
      </c>
      <c r="F14" s="29">
        <f>F9/SUM(F9:G9)</f>
        <v>0.16242284225425774</v>
      </c>
      <c r="G14" s="31">
        <f>G9/SUM(F9:G9)</f>
        <v>0.83757715774574226</v>
      </c>
      <c r="H14" s="29">
        <f>H9/SUM(H9:I9)</f>
        <v>0.52632055408306311</v>
      </c>
      <c r="I14" s="31">
        <f>I9/SUM(H9:I9)</f>
        <v>0.473679445916937</v>
      </c>
      <c r="J14" s="29">
        <f>J9/SUM($J9:$L9)</f>
        <v>0.27603111712030914</v>
      </c>
      <c r="K14" s="26">
        <f t="shared" ref="K14:L14" si="0">K9/SUM($J9:$L9)</f>
        <v>0.12581220541877505</v>
      </c>
      <c r="L14" s="31">
        <f t="shared" si="0"/>
        <v>0.59815667746091583</v>
      </c>
    </row>
    <row r="15" spans="2:13" x14ac:dyDescent="0.45">
      <c r="B15" t="s">
        <v>188</v>
      </c>
      <c r="C15" s="17" t="s">
        <v>105</v>
      </c>
      <c r="D15" s="29">
        <f t="shared" ref="D15:D16" si="1">D10/SUM(D10:E10)</f>
        <v>0.23658806008705313</v>
      </c>
      <c r="E15" s="31">
        <f t="shared" ref="E15:E16" si="2">E10/SUM(D10:E10)</f>
        <v>0.76341193991294676</v>
      </c>
      <c r="F15" s="29">
        <f>F10/SUM(F10:G10)</f>
        <v>0.18700481233799712</v>
      </c>
      <c r="G15" s="31">
        <f>G10/SUM(F10:G10)</f>
        <v>0.81299518766200285</v>
      </c>
      <c r="H15" s="29">
        <f t="shared" ref="H15" si="3">H10/SUM(H10:I10)</f>
        <v>0.5137842708581225</v>
      </c>
      <c r="I15" s="31">
        <f t="shared" ref="I15:I16" si="4">I10/SUM(H10:I10)</f>
        <v>0.48621572914187755</v>
      </c>
      <c r="J15" s="29">
        <f t="shared" ref="J15:L15" si="5">J10/SUM($J10:$L10)</f>
        <v>0.47972846569465266</v>
      </c>
      <c r="K15" s="26">
        <f t="shared" si="5"/>
        <v>8.7105499256353469E-2</v>
      </c>
      <c r="L15" s="31">
        <f t="shared" si="5"/>
        <v>0.43316603504899376</v>
      </c>
    </row>
    <row r="16" spans="2:13" ht="14.65" thickBot="1" x14ac:dyDescent="0.5">
      <c r="B16" t="s">
        <v>189</v>
      </c>
      <c r="C16" s="17" t="s">
        <v>106</v>
      </c>
      <c r="D16" s="27">
        <f t="shared" si="1"/>
        <v>5.427888868765407E-2</v>
      </c>
      <c r="E16" s="30">
        <f t="shared" si="2"/>
        <v>0.94572111131234593</v>
      </c>
      <c r="F16" s="27">
        <f t="shared" ref="F16:H16" si="6">F11/SUM(F11:G11)</f>
        <v>0.21878270593792687</v>
      </c>
      <c r="G16" s="30">
        <f t="shared" ref="G16" si="7">G11/SUM(F11:G11)</f>
        <v>0.78121729406207308</v>
      </c>
      <c r="H16" s="27">
        <f t="shared" si="6"/>
        <v>0.64350450658495761</v>
      </c>
      <c r="I16" s="30">
        <f t="shared" si="4"/>
        <v>0.35649549341504233</v>
      </c>
      <c r="J16" s="27">
        <f t="shared" ref="J16:L16" si="8">J11/SUM($J11:$L11)</f>
        <v>0.54420035555238644</v>
      </c>
      <c r="K16" s="28">
        <f t="shared" si="8"/>
        <v>7.7551299886519043E-2</v>
      </c>
      <c r="L16" s="30">
        <f t="shared" si="8"/>
        <v>0.37824834456109435</v>
      </c>
    </row>
    <row r="18" spans="4:5" x14ac:dyDescent="0.45">
      <c r="D18" s="169"/>
      <c r="E18" s="169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Q15"/>
  <sheetViews>
    <sheetView topLeftCell="A2" workbookViewId="0">
      <selection activeCell="B16" sqref="B16"/>
    </sheetView>
  </sheetViews>
  <sheetFormatPr defaultRowHeight="14.25" x14ac:dyDescent="0.45"/>
  <cols>
    <col min="1" max="1" width="15.86328125" customWidth="1"/>
    <col min="2" max="2" width="15.86328125" bestFit="1" customWidth="1"/>
  </cols>
  <sheetData>
    <row r="1" spans="1:43" s="4" customFormat="1" x14ac:dyDescent="0.45">
      <c r="A1" s="6" t="s">
        <v>82</v>
      </c>
      <c r="B1" s="4" t="s">
        <v>8</v>
      </c>
      <c r="C1" s="21" t="s">
        <v>108</v>
      </c>
      <c r="D1" s="22" t="s">
        <v>109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21" t="s">
        <v>102</v>
      </c>
      <c r="M1" s="22" t="s">
        <v>103</v>
      </c>
      <c r="N1" s="4" t="s">
        <v>16</v>
      </c>
      <c r="O1" s="21" t="s">
        <v>119</v>
      </c>
      <c r="P1" s="22" t="s">
        <v>120</v>
      </c>
      <c r="Q1" s="21" t="s">
        <v>124</v>
      </c>
      <c r="R1" s="22" t="s">
        <v>125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21" t="s">
        <v>121</v>
      </c>
      <c r="AA1" s="24" t="s">
        <v>122</v>
      </c>
      <c r="AB1" s="22" t="s">
        <v>123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</row>
    <row r="2" spans="1:43" ht="43.15" thickBot="1" x14ac:dyDescent="0.5">
      <c r="A2" s="8" t="s">
        <v>100</v>
      </c>
      <c r="B2" s="7">
        <f>'OECD taxes as shr val add'!D102</f>
        <v>-0.2149949385695395</v>
      </c>
      <c r="C2" s="23">
        <f>('OECD taxes as shr val add'!$E$97*'Split ISIC Code Shares'!D$15)/SUMPRODUCT('OECD taxes as shr val add'!$E$96:$E$98,'Split ISIC Code Shares'!D$14:D$16)</f>
        <v>-9.0675805498318898E-2</v>
      </c>
      <c r="D2" s="23">
        <f>('OECD taxes as shr val add'!$E$97*'Split ISIC Code Shares'!E$15)/SUMPRODUCT('OECD taxes as shr val add'!$E$96:$E$98,'Split ISIC Code Shares'!E$14:E$16)</f>
        <v>-5.9642140559742006E-2</v>
      </c>
      <c r="E2" s="7">
        <f>'OECD taxes as shr val add'!F102</f>
        <v>2.262401912839155E-2</v>
      </c>
      <c r="F2" s="7">
        <f>'OECD taxes as shr val add'!G102</f>
        <v>5.8048398961902711E-2</v>
      </c>
      <c r="G2" s="7">
        <f>'OECD taxes as shr val add'!H102</f>
        <v>1.3658572257503282E-2</v>
      </c>
      <c r="H2" s="7">
        <f>'OECD taxes as shr val add'!I102</f>
        <v>1.3616245265105451E-2</v>
      </c>
      <c r="I2" s="7">
        <f>'OECD taxes as shr val add'!J102</f>
        <v>1.5308744302298666E-2</v>
      </c>
      <c r="J2" s="7">
        <f>'OECD taxes as shr val add'!K102</f>
        <v>1.5177376553947989E-2</v>
      </c>
      <c r="K2" s="7">
        <f>'OECD taxes as shr val add'!L102</f>
        <v>4.3466750554437945E-2</v>
      </c>
      <c r="L2" s="23" cm="1">
        <f t="array" ref="L2">('OECD taxes as shr val add'!$M$97*'EUROSTAT value add'!J$17)/SUMPRODUCT('OECD taxes as shr val add'!$M$96:$M$98*'EUROSTAT value add'!$J$16:$J$18)</f>
        <v>1.726909820263154E-2</v>
      </c>
      <c r="M2" s="23" cm="1">
        <f t="array" ref="M2">('OECD taxes as shr val add'!$M$97*'EUROSTAT value add'!K$17)/SUMPRODUCT('OECD taxes as shr val add'!$M$96:$M$98*'EUROSTAT value add'!$J$16:$J$18)</f>
        <v>2.3838169596601868E-3</v>
      </c>
      <c r="N2" s="7">
        <f>'OECD taxes as shr val add'!N102</f>
        <v>1.3918934213565116E-2</v>
      </c>
      <c r="O2" s="23">
        <f>('OECD taxes as shr val add'!$O$97*'Split ISIC Code Shares'!H$15)/SUMPRODUCT('Split ISIC Code Shares'!F$14:F$16,'OECD taxes as shr val add'!$P$96:$P$98)</f>
        <v>5.5149742396029718E-2</v>
      </c>
      <c r="P2" s="23">
        <f>('OECD taxes as shr val add'!$O$97*'Split ISIC Code Shares'!I$15)/SUMPRODUCT('Split ISIC Code Shares'!G$14:G$16,'OECD taxes as shr val add'!$P$96:$P$98)</f>
        <v>1.1606709225308504E-2</v>
      </c>
      <c r="Q2" s="23">
        <f>('OECD taxes as shr val add'!$P$97*'Split ISIC Code Shares'!H$15)/SUMPRODUCT('Split ISIC Code Shares'!H$14:H$16,'OECD taxes as shr val add'!$P$96:$P$98)</f>
        <v>1.4873749818117116E-2</v>
      </c>
      <c r="R2" s="23">
        <f>('OECD taxes as shr val add'!$P$97*'Split ISIC Code Shares'!I$15)/SUMPRODUCT('Split ISIC Code Shares'!I$14:I$16,'OECD taxes as shr val add'!$P$96:$P$98)</f>
        <v>1.8344777566244731E-2</v>
      </c>
      <c r="S2" s="7">
        <f>'OECD taxes as shr val add'!Q102</f>
        <v>1.3796566331703888E-2</v>
      </c>
      <c r="T2" s="7">
        <f>'OECD taxes as shr val add'!R102</f>
        <v>5.7317080851283187E-3</v>
      </c>
      <c r="U2" s="7">
        <f>'OECD taxes as shr val add'!S102</f>
        <v>9.8195467184680821E-3</v>
      </c>
      <c r="V2" s="7">
        <f>'OECD taxes as shr val add'!T102</f>
        <v>1.1264738224352132E-2</v>
      </c>
      <c r="W2" s="7">
        <f>'OECD taxes as shr val add'!U102</f>
        <v>1.0613338385135992E-2</v>
      </c>
      <c r="X2" s="7">
        <f>'OECD taxes as shr val add'!V102</f>
        <v>1.1245597272062757E-2</v>
      </c>
      <c r="Y2" s="7">
        <f>'OECD taxes as shr val add'!W102</f>
        <v>1.2007486892075375E-2</v>
      </c>
      <c r="Z2" s="23">
        <f>('OECD taxes as shr val add'!$X$97*'Split ISIC Code Shares'!J$15)/SUMPRODUCT('Split ISIC Code Shares'!J$14:J$16,'OECD taxes as shr val add'!$X$96:$X$98)</f>
        <v>3.9024756805147914E-2</v>
      </c>
      <c r="AA2" s="23">
        <f>('OECD taxes as shr val add'!$X$97*'Split ISIC Code Shares'!K$15)/SUMPRODUCT('Split ISIC Code Shares'!K$14:K$16,'OECD taxes as shr val add'!$X$96:$X$98)</f>
        <v>3.3648937450829405E-2</v>
      </c>
      <c r="AB2" s="23">
        <f>('OECD taxes as shr val add'!$X$97*'Split ISIC Code Shares'!L$15)/SUMPRODUCT('Split ISIC Code Shares'!L$14:L$16,'OECD taxes as shr val add'!$X$96:$X$98)</f>
        <v>3.468721417010337E-2</v>
      </c>
      <c r="AC2" s="7">
        <f>'OECD taxes as shr val add'!Y102</f>
        <v>1.7939768361203288E-2</v>
      </c>
      <c r="AD2" s="7">
        <f>'OECD taxes as shr val add'!Z102</f>
        <v>2.3120133904078452E-2</v>
      </c>
      <c r="AE2" s="7">
        <f>'OECD taxes as shr val add'!AA102</f>
        <v>1.799068529596555E-2</v>
      </c>
      <c r="AF2" s="7">
        <f>'OECD taxes as shr val add'!AB102</f>
        <v>2.1822654687233822E-2</v>
      </c>
      <c r="AG2" s="7">
        <f>'OECD taxes as shr val add'!AC102</f>
        <v>-2.8133823817836799E-3</v>
      </c>
      <c r="AH2" s="7">
        <f>'OECD taxes as shr val add'!AD102</f>
        <v>1.8660582410911165E-2</v>
      </c>
      <c r="AI2" s="7">
        <f>'OECD taxes as shr val add'!AE102</f>
        <v>1.2834530235771958E-2</v>
      </c>
      <c r="AJ2" s="7">
        <f>'OECD taxes as shr val add'!AF102</f>
        <v>4.2434162937815934E-2</v>
      </c>
      <c r="AK2" s="7">
        <f>'OECD taxes as shr val add'!AG102</f>
        <v>4.9516421111439939E-2</v>
      </c>
      <c r="AL2" s="7">
        <f>'OECD taxes as shr val add'!AH102</f>
        <v>7.4909767635961966E-3</v>
      </c>
      <c r="AM2" s="7">
        <f>'OECD taxes as shr val add'!AI102</f>
        <v>1.4919805809081187E-2</v>
      </c>
      <c r="AN2" s="7">
        <f>'OECD taxes as shr val add'!AJ102</f>
        <v>4.3945214669237637E-3</v>
      </c>
      <c r="AO2" s="7">
        <f>'OECD taxes as shr val add'!AK102</f>
        <v>7.0288385950523606E-3</v>
      </c>
      <c r="AP2" s="7">
        <f>'OECD taxes as shr val add'!AL102</f>
        <v>8.2598947584628449E-3</v>
      </c>
      <c r="AQ2" s="7">
        <f>'OECD taxes as shr val add'!AM102</f>
        <v>0</v>
      </c>
    </row>
    <row r="4" spans="1:43" x14ac:dyDescent="0.45">
      <c r="A4" s="180" t="s">
        <v>584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</row>
    <row r="5" spans="1:43" x14ac:dyDescent="0.45">
      <c r="A5" t="s">
        <v>585</v>
      </c>
      <c r="B5" s="4" t="s">
        <v>8</v>
      </c>
      <c r="C5" s="4" t="s">
        <v>108</v>
      </c>
      <c r="D5" s="4" t="s">
        <v>109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102</v>
      </c>
      <c r="M5" s="4" t="s">
        <v>103</v>
      </c>
      <c r="N5" s="4" t="s">
        <v>16</v>
      </c>
      <c r="O5" s="4" t="s">
        <v>119</v>
      </c>
      <c r="P5" s="4" t="s">
        <v>120</v>
      </c>
      <c r="Q5" s="4" t="s">
        <v>124</v>
      </c>
      <c r="R5" s="4" t="s">
        <v>125</v>
      </c>
      <c r="S5" s="4" t="s">
        <v>17</v>
      </c>
      <c r="T5" s="4" t="s">
        <v>18</v>
      </c>
      <c r="U5" s="4" t="s">
        <v>19</v>
      </c>
      <c r="V5" s="4" t="s">
        <v>20</v>
      </c>
      <c r="W5" s="4" t="s">
        <v>21</v>
      </c>
      <c r="X5" s="4" t="s">
        <v>22</v>
      </c>
      <c r="Y5" s="4" t="s">
        <v>23</v>
      </c>
      <c r="Z5" s="4" t="s">
        <v>121</v>
      </c>
      <c r="AA5" s="4" t="s">
        <v>122</v>
      </c>
      <c r="AB5" s="4" t="s">
        <v>123</v>
      </c>
      <c r="AC5" s="4" t="s">
        <v>24</v>
      </c>
      <c r="AD5" s="4" t="s">
        <v>25</v>
      </c>
      <c r="AE5" s="4" t="s">
        <v>26</v>
      </c>
      <c r="AF5" s="4" t="s">
        <v>27</v>
      </c>
      <c r="AG5" s="4" t="s">
        <v>28</v>
      </c>
      <c r="AH5" s="4" t="s">
        <v>29</v>
      </c>
      <c r="AI5" s="4" t="s">
        <v>30</v>
      </c>
      <c r="AJ5" s="4" t="s">
        <v>31</v>
      </c>
      <c r="AK5" s="4" t="s">
        <v>32</v>
      </c>
      <c r="AL5" s="4" t="s">
        <v>33</v>
      </c>
      <c r="AM5" s="4" t="s">
        <v>34</v>
      </c>
      <c r="AN5" s="4" t="s">
        <v>35</v>
      </c>
      <c r="AO5" s="4" t="s">
        <v>36</v>
      </c>
      <c r="AP5" s="4" t="s">
        <v>37</v>
      </c>
      <c r="AQ5" s="4" t="s">
        <v>38</v>
      </c>
    </row>
    <row r="6" spans="1:43" x14ac:dyDescent="0.45">
      <c r="A6" t="s">
        <v>586</v>
      </c>
      <c r="B6" s="4" t="s">
        <v>8</v>
      </c>
      <c r="C6" s="4" t="s">
        <v>108</v>
      </c>
      <c r="D6" s="4" t="s">
        <v>109</v>
      </c>
      <c r="E6" s="4" t="s">
        <v>23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102</v>
      </c>
      <c r="M6" s="4" t="s">
        <v>103</v>
      </c>
      <c r="N6" s="4" t="s">
        <v>23</v>
      </c>
      <c r="O6" s="4" t="s">
        <v>119</v>
      </c>
      <c r="P6" s="4" t="s">
        <v>120</v>
      </c>
      <c r="Q6" s="4" t="s">
        <v>124</v>
      </c>
      <c r="R6" s="4" t="s">
        <v>125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21</v>
      </c>
      <c r="X6" s="4" t="s">
        <v>21</v>
      </c>
      <c r="Y6" s="4" t="s">
        <v>23</v>
      </c>
      <c r="Z6" s="4" t="s">
        <v>121</v>
      </c>
      <c r="AA6" s="4" t="s">
        <v>122</v>
      </c>
      <c r="AB6" s="4" t="s">
        <v>123</v>
      </c>
      <c r="AC6" s="4" t="s">
        <v>23</v>
      </c>
      <c r="AD6" s="4" t="s">
        <v>25</v>
      </c>
      <c r="AE6" s="4" t="s">
        <v>26</v>
      </c>
      <c r="AF6" s="4" t="s">
        <v>27</v>
      </c>
      <c r="AG6" s="4" t="s">
        <v>28</v>
      </c>
      <c r="AH6" s="4" t="s">
        <v>29</v>
      </c>
      <c r="AI6" s="4" t="s">
        <v>30</v>
      </c>
      <c r="AJ6" s="4" t="s">
        <v>31</v>
      </c>
      <c r="AK6" s="4" t="s">
        <v>32</v>
      </c>
      <c r="AL6" s="4" t="s">
        <v>33</v>
      </c>
      <c r="AM6" s="4" t="s">
        <v>34</v>
      </c>
      <c r="AN6" s="4" t="s">
        <v>35</v>
      </c>
      <c r="AO6" s="4" t="s">
        <v>36</v>
      </c>
      <c r="AP6" s="4" t="s">
        <v>37</v>
      </c>
      <c r="AQ6" s="4" t="s">
        <v>38</v>
      </c>
    </row>
    <row r="8" spans="1:43" x14ac:dyDescent="0.45">
      <c r="A8" s="180" t="s">
        <v>588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</row>
    <row r="9" spans="1:43" x14ac:dyDescent="0.45">
      <c r="A9" t="s">
        <v>587</v>
      </c>
      <c r="B9" t="s">
        <v>8</v>
      </c>
      <c r="C9" t="s">
        <v>108</v>
      </c>
      <c r="D9" t="s">
        <v>109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102</v>
      </c>
      <c r="M9" t="s">
        <v>103</v>
      </c>
      <c r="N9" t="s">
        <v>16</v>
      </c>
      <c r="O9" t="s">
        <v>119</v>
      </c>
      <c r="P9" t="s">
        <v>120</v>
      </c>
      <c r="Q9" t="s">
        <v>124</v>
      </c>
      <c r="R9" t="s">
        <v>125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121</v>
      </c>
      <c r="AA9" t="s">
        <v>122</v>
      </c>
      <c r="AB9" t="s">
        <v>123</v>
      </c>
      <c r="AC9" t="s">
        <v>24</v>
      </c>
      <c r="AD9" t="s">
        <v>25</v>
      </c>
      <c r="AE9" t="s">
        <v>26</v>
      </c>
      <c r="AF9" t="s">
        <v>27</v>
      </c>
      <c r="AG9" t="s">
        <v>28</v>
      </c>
      <c r="AH9" t="s">
        <v>29</v>
      </c>
      <c r="AI9" t="s">
        <v>30</v>
      </c>
      <c r="AJ9" t="s">
        <v>31</v>
      </c>
      <c r="AK9" t="s">
        <v>32</v>
      </c>
      <c r="AL9" t="s">
        <v>33</v>
      </c>
      <c r="AM9" t="s">
        <v>34</v>
      </c>
      <c r="AN9" t="s">
        <v>35</v>
      </c>
      <c r="AO9" t="s">
        <v>36</v>
      </c>
      <c r="AP9" t="s">
        <v>37</v>
      </c>
      <c r="AQ9" t="s">
        <v>38</v>
      </c>
    </row>
    <row r="10" spans="1:43" x14ac:dyDescent="0.45">
      <c r="A10" t="s">
        <v>199</v>
      </c>
      <c r="B10">
        <v>231304724105.86151</v>
      </c>
      <c r="C10">
        <v>6996321288.3940697</v>
      </c>
      <c r="D10">
        <v>39041756361.922226</v>
      </c>
      <c r="E10">
        <v>17674080876.533516</v>
      </c>
      <c r="F10">
        <v>4749657574.425602</v>
      </c>
      <c r="G10">
        <v>289292230935.32941</v>
      </c>
      <c r="H10">
        <v>76494596504.501328</v>
      </c>
      <c r="I10">
        <v>40084786111.20636</v>
      </c>
      <c r="J10">
        <v>87396935939.82959</v>
      </c>
      <c r="K10">
        <v>33065577436.383873</v>
      </c>
      <c r="L10">
        <v>161446573571.17334</v>
      </c>
      <c r="M10">
        <v>124748062165.75684</v>
      </c>
      <c r="N10">
        <v>104241892707.7205</v>
      </c>
      <c r="O10">
        <v>13743266947.207098</v>
      </c>
      <c r="P10">
        <v>60658704194.94471</v>
      </c>
      <c r="Q10">
        <v>43577520679.213364</v>
      </c>
      <c r="R10">
        <v>32180474278.308643</v>
      </c>
      <c r="S10">
        <v>198840709258.86914</v>
      </c>
      <c r="T10">
        <v>162669397083.44626</v>
      </c>
      <c r="U10">
        <v>104132874474.50262</v>
      </c>
      <c r="V10">
        <v>241240167831.17065</v>
      </c>
      <c r="W10">
        <v>241113494213.89682</v>
      </c>
      <c r="X10">
        <v>70267804905.668335</v>
      </c>
      <c r="Y10">
        <v>187275690788.97623</v>
      </c>
      <c r="Z10">
        <v>219876355170.06271</v>
      </c>
      <c r="AA10">
        <v>45155281361.067024</v>
      </c>
      <c r="AB10">
        <v>143572443392.62244</v>
      </c>
      <c r="AC10">
        <v>752683010534.27112</v>
      </c>
      <c r="AD10">
        <v>1591986571709.2566</v>
      </c>
      <c r="AE10">
        <v>701592683784.2229</v>
      </c>
      <c r="AF10">
        <v>389853137352.85638</v>
      </c>
      <c r="AG10">
        <v>173711474260.06064</v>
      </c>
      <c r="AH10">
        <v>190333340949.75797</v>
      </c>
      <c r="AI10">
        <v>344552765850.82324</v>
      </c>
      <c r="AJ10">
        <v>765122422114.2843</v>
      </c>
      <c r="AK10">
        <v>1639314419991.4255</v>
      </c>
      <c r="AL10">
        <v>1587512953295.7646</v>
      </c>
      <c r="AM10">
        <v>893187857828.07788</v>
      </c>
      <c r="AN10">
        <v>732570356146.68616</v>
      </c>
      <c r="AO10">
        <v>1053785037538.7838</v>
      </c>
      <c r="AP10">
        <v>440075887992.47461</v>
      </c>
      <c r="AQ10">
        <v>53934424180.78363</v>
      </c>
    </row>
    <row r="12" spans="1:43" ht="14.65" thickBot="1" x14ac:dyDescent="0.5">
      <c r="A12" s="180" t="s">
        <v>590</v>
      </c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</row>
    <row r="13" spans="1:43" s="4" customFormat="1" x14ac:dyDescent="0.45">
      <c r="A13" s="6" t="s">
        <v>82</v>
      </c>
      <c r="B13" s="4" t="s">
        <v>8</v>
      </c>
      <c r="C13" s="21" t="s">
        <v>108</v>
      </c>
      <c r="D13" s="22" t="s">
        <v>109</v>
      </c>
      <c r="E13" s="4" t="s">
        <v>9</v>
      </c>
      <c r="F13" s="4" t="s">
        <v>10</v>
      </c>
      <c r="G13" s="4" t="s">
        <v>11</v>
      </c>
      <c r="H13" s="4" t="s">
        <v>12</v>
      </c>
      <c r="I13" s="4" t="s">
        <v>13</v>
      </c>
      <c r="J13" s="4" t="s">
        <v>14</v>
      </c>
      <c r="K13" s="4" t="s">
        <v>15</v>
      </c>
      <c r="L13" s="21" t="s">
        <v>102</v>
      </c>
      <c r="M13" s="22" t="s">
        <v>103</v>
      </c>
      <c r="N13" s="4" t="s">
        <v>16</v>
      </c>
      <c r="O13" s="21" t="s">
        <v>119</v>
      </c>
      <c r="P13" s="22" t="s">
        <v>120</v>
      </c>
      <c r="Q13" s="21" t="s">
        <v>124</v>
      </c>
      <c r="R13" s="22" t="s">
        <v>125</v>
      </c>
      <c r="S13" s="4" t="s">
        <v>17</v>
      </c>
      <c r="T13" s="4" t="s">
        <v>18</v>
      </c>
      <c r="U13" s="4" t="s">
        <v>19</v>
      </c>
      <c r="V13" s="4" t="s">
        <v>20</v>
      </c>
      <c r="W13" s="4" t="s">
        <v>21</v>
      </c>
      <c r="X13" s="4" t="s">
        <v>22</v>
      </c>
      <c r="Y13" s="4" t="s">
        <v>23</v>
      </c>
      <c r="Z13" s="21" t="s">
        <v>121</v>
      </c>
      <c r="AA13" s="24" t="s">
        <v>122</v>
      </c>
      <c r="AB13" s="22" t="s">
        <v>123</v>
      </c>
      <c r="AC13" s="4" t="s">
        <v>24</v>
      </c>
      <c r="AD13" s="4" t="s">
        <v>25</v>
      </c>
      <c r="AE13" s="4" t="s">
        <v>26</v>
      </c>
      <c r="AF13" s="4" t="s">
        <v>27</v>
      </c>
      <c r="AG13" s="4" t="s">
        <v>28</v>
      </c>
      <c r="AH13" s="4" t="s">
        <v>29</v>
      </c>
      <c r="AI13" s="4" t="s">
        <v>30</v>
      </c>
      <c r="AJ13" s="4" t="s">
        <v>31</v>
      </c>
      <c r="AK13" s="4" t="s">
        <v>32</v>
      </c>
      <c r="AL13" s="4" t="s">
        <v>33</v>
      </c>
      <c r="AM13" s="4" t="s">
        <v>34</v>
      </c>
      <c r="AN13" s="4" t="s">
        <v>35</v>
      </c>
      <c r="AO13" s="4" t="s">
        <v>36</v>
      </c>
      <c r="AP13" s="4" t="s">
        <v>37</v>
      </c>
      <c r="AQ13" s="4" t="s">
        <v>38</v>
      </c>
    </row>
    <row r="14" spans="1:43" ht="28.5" x14ac:dyDescent="0.45">
      <c r="A14" s="8" t="s">
        <v>589</v>
      </c>
      <c r="B14" s="7">
        <f t="shared" ref="B14:AQ14" si="0">B2*B10</f>
        <v>-49729344949.983978</v>
      </c>
      <c r="C14" s="7">
        <f t="shared" si="0"/>
        <v>-634397068.35016859</v>
      </c>
      <c r="D14" s="7">
        <f t="shared" si="0"/>
        <v>-2328533920.6369672</v>
      </c>
      <c r="E14" s="7">
        <f t="shared" si="0"/>
        <v>399858743.82743353</v>
      </c>
      <c r="F14" s="7">
        <f t="shared" si="0"/>
        <v>275710017.81268048</v>
      </c>
      <c r="G14" s="7">
        <f t="shared" si="0"/>
        <v>3951318839.764523</v>
      </c>
      <c r="H14" s="7">
        <f t="shared" si="0"/>
        <v>1041569187.4605682</v>
      </c>
      <c r="I14" s="7">
        <f t="shared" si="0"/>
        <v>613647740.98879111</v>
      </c>
      <c r="J14" s="7">
        <f t="shared" si="0"/>
        <v>1326456206.420064</v>
      </c>
      <c r="K14" s="7">
        <f t="shared" si="0"/>
        <v>1437253206.3657496</v>
      </c>
      <c r="L14" s="7">
        <f t="shared" si="0"/>
        <v>2788036733.4789701</v>
      </c>
      <c r="M14" s="7">
        <f t="shared" si="0"/>
        <v>297376546.27547443</v>
      </c>
      <c r="N14" s="7">
        <f t="shared" si="0"/>
        <v>1450936046.8962748</v>
      </c>
      <c r="O14" s="7">
        <f t="shared" si="0"/>
        <v>757937631.81834126</v>
      </c>
      <c r="P14" s="7">
        <f t="shared" si="0"/>
        <v>704047941.57472444</v>
      </c>
      <c r="Q14" s="7">
        <f t="shared" si="0"/>
        <v>648161140.27644467</v>
      </c>
      <c r="R14" s="7">
        <f t="shared" si="0"/>
        <v>590343642.61183202</v>
      </c>
      <c r="S14" s="7">
        <f t="shared" si="0"/>
        <v>2743319034.7330356</v>
      </c>
      <c r="T14" s="7">
        <f t="shared" si="0"/>
        <v>932373498.46613789</v>
      </c>
      <c r="U14" s="7">
        <f t="shared" si="0"/>
        <v>1022537625.8307509</v>
      </c>
      <c r="V14" s="7">
        <f t="shared" si="0"/>
        <v>2717507339.8169117</v>
      </c>
      <c r="W14" s="7">
        <f t="shared" si="0"/>
        <v>2559019103.3146162</v>
      </c>
      <c r="X14" s="7">
        <f t="shared" si="0"/>
        <v>790203435.16102183</v>
      </c>
      <c r="Y14" s="7">
        <f t="shared" si="0"/>
        <v>2248710402.352993</v>
      </c>
      <c r="Z14" s="7">
        <f t="shared" si="0"/>
        <v>8580621287.7140245</v>
      </c>
      <c r="AA14" s="7">
        <f t="shared" si="0"/>
        <v>1519427238.0931473</v>
      </c>
      <c r="AB14" s="7">
        <f t="shared" si="0"/>
        <v>4980128092.8849373</v>
      </c>
      <c r="AC14" s="7">
        <f t="shared" si="0"/>
        <v>13502958858.397959</v>
      </c>
      <c r="AD14" s="7">
        <f t="shared" si="0"/>
        <v>36806942711.412804</v>
      </c>
      <c r="AE14" s="7">
        <f t="shared" si="0"/>
        <v>12622133179.913826</v>
      </c>
      <c r="AF14" s="7">
        <f t="shared" si="0"/>
        <v>8507630395.1861229</v>
      </c>
      <c r="AG14" s="7">
        <f t="shared" si="0"/>
        <v>-488716801.19692379</v>
      </c>
      <c r="AH14" s="7">
        <f t="shared" si="0"/>
        <v>3551730994.3370113</v>
      </c>
      <c r="AI14" s="7">
        <f t="shared" si="0"/>
        <v>4422172891.1312466</v>
      </c>
      <c r="AJ14" s="7">
        <f t="shared" si="0"/>
        <v>32467329527.37392</v>
      </c>
      <c r="AK14" s="7">
        <f t="shared" si="0"/>
        <v>81172983154.351349</v>
      </c>
      <c r="AL14" s="7">
        <f t="shared" si="0"/>
        <v>11892022645.046547</v>
      </c>
      <c r="AM14" s="7">
        <f t="shared" si="0"/>
        <v>13326189389.824139</v>
      </c>
      <c r="AN14" s="7">
        <f t="shared" si="0"/>
        <v>3219296156.1185994</v>
      </c>
      <c r="AO14" s="7">
        <f t="shared" si="0"/>
        <v>7406884942.7413044</v>
      </c>
      <c r="AP14" s="7">
        <f t="shared" si="0"/>
        <v>3634980520.5549231</v>
      </c>
      <c r="AQ14" s="7">
        <f t="shared" si="0"/>
        <v>0</v>
      </c>
    </row>
    <row r="15" spans="1:43" x14ac:dyDescent="0.45">
      <c r="A15" t="s">
        <v>591</v>
      </c>
      <c r="B15">
        <f>IFERROR(SUMIFS($B14:$AQ14,$B$6:$AQ$6,B13)/SUMIFS($B10:$AQ10,$B$6:$AQ$6,B13),0)</f>
        <v>-0.2149949385695395</v>
      </c>
      <c r="C15">
        <f t="shared" ref="C15:AQ15" si="1">IFERROR(SUMIFS($B14:$AQ14,$B$6:$AQ$6,C13)/SUMIFS($B10:$AQ10,$B$6:$AQ$6,C13),0)</f>
        <v>-9.0675805498318898E-2</v>
      </c>
      <c r="D15">
        <f t="shared" si="1"/>
        <v>-5.9642140559742006E-2</v>
      </c>
      <c r="E15">
        <f t="shared" si="1"/>
        <v>0</v>
      </c>
      <c r="F15">
        <f t="shared" si="1"/>
        <v>5.8048398961902718E-2</v>
      </c>
      <c r="G15">
        <f t="shared" si="1"/>
        <v>1.3658572257503282E-2</v>
      </c>
      <c r="H15">
        <f t="shared" si="1"/>
        <v>1.3616245265105451E-2</v>
      </c>
      <c r="I15">
        <f t="shared" si="1"/>
        <v>1.5308744302298668E-2</v>
      </c>
      <c r="J15">
        <f t="shared" si="1"/>
        <v>1.5177376553947989E-2</v>
      </c>
      <c r="K15">
        <f t="shared" si="1"/>
        <v>4.3466750554437945E-2</v>
      </c>
      <c r="L15">
        <f t="shared" si="1"/>
        <v>1.726909820263154E-2</v>
      </c>
      <c r="M15">
        <f t="shared" si="1"/>
        <v>2.3838169596601868E-3</v>
      </c>
      <c r="N15">
        <f t="shared" si="1"/>
        <v>0</v>
      </c>
      <c r="O15">
        <f t="shared" si="1"/>
        <v>5.5149742396029725E-2</v>
      </c>
      <c r="P15">
        <f t="shared" si="1"/>
        <v>1.1606709225308504E-2</v>
      </c>
      <c r="Q15">
        <f t="shared" si="1"/>
        <v>1.4873749818117118E-2</v>
      </c>
      <c r="R15">
        <f t="shared" si="1"/>
        <v>1.8344777566244731E-2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1.0490754395589219E-2</v>
      </c>
      <c r="W15">
        <f t="shared" si="1"/>
        <v>1.0756016973227389E-2</v>
      </c>
      <c r="X15">
        <f t="shared" si="1"/>
        <v>0</v>
      </c>
      <c r="Y15">
        <f t="shared" si="1"/>
        <v>1.6576781109322519E-2</v>
      </c>
      <c r="Z15">
        <f t="shared" si="1"/>
        <v>3.9024756805147914E-2</v>
      </c>
      <c r="AA15">
        <f t="shared" si="1"/>
        <v>3.3648937450829405E-2</v>
      </c>
      <c r="AB15">
        <f t="shared" si="1"/>
        <v>3.468721417010337E-2</v>
      </c>
      <c r="AC15">
        <f t="shared" si="1"/>
        <v>0</v>
      </c>
      <c r="AD15">
        <f t="shared" si="1"/>
        <v>2.3120133904078452E-2</v>
      </c>
      <c r="AE15">
        <f t="shared" si="1"/>
        <v>1.799068529596555E-2</v>
      </c>
      <c r="AF15">
        <f t="shared" si="1"/>
        <v>2.1822654687233822E-2</v>
      </c>
      <c r="AG15">
        <f t="shared" si="1"/>
        <v>-2.8133823817836799E-3</v>
      </c>
      <c r="AH15">
        <f t="shared" si="1"/>
        <v>1.8660582410911165E-2</v>
      </c>
      <c r="AI15">
        <f t="shared" si="1"/>
        <v>1.2834530235771958E-2</v>
      </c>
      <c r="AJ15">
        <f t="shared" si="1"/>
        <v>4.2434162937815934E-2</v>
      </c>
      <c r="AK15">
        <f t="shared" si="1"/>
        <v>4.9516421111439946E-2</v>
      </c>
      <c r="AL15">
        <f t="shared" si="1"/>
        <v>7.4909767635961966E-3</v>
      </c>
      <c r="AM15">
        <f t="shared" si="1"/>
        <v>1.4919805809081189E-2</v>
      </c>
      <c r="AN15">
        <f t="shared" si="1"/>
        <v>4.3945214669237637E-3</v>
      </c>
      <c r="AO15">
        <f t="shared" si="1"/>
        <v>7.0288385950523606E-3</v>
      </c>
      <c r="AP15">
        <f t="shared" si="1"/>
        <v>8.2598947584628449E-3</v>
      </c>
      <c r="AQ15">
        <f t="shared" si="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Q5"/>
  <sheetViews>
    <sheetView workbookViewId="0">
      <selection activeCell="B2" sqref="B2:AQ2"/>
    </sheetView>
  </sheetViews>
  <sheetFormatPr defaultRowHeight="14.25" x14ac:dyDescent="0.45"/>
  <cols>
    <col min="1" max="1" width="23.73046875" customWidth="1"/>
    <col min="2" max="26" width="10.1328125" customWidth="1"/>
    <col min="27" max="27" width="14" customWidth="1"/>
    <col min="28" max="28" width="11.73046875" customWidth="1"/>
    <col min="29" max="43" width="10.1328125" customWidth="1"/>
  </cols>
  <sheetData>
    <row r="1" spans="1:43" s="4" customFormat="1" x14ac:dyDescent="0.45">
      <c r="A1" s="6" t="s">
        <v>82</v>
      </c>
      <c r="B1" s="4" t="s">
        <v>8</v>
      </c>
      <c r="C1" s="21" t="s">
        <v>108</v>
      </c>
      <c r="D1" s="22" t="s">
        <v>109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21" t="s">
        <v>102</v>
      </c>
      <c r="M1" s="22" t="s">
        <v>103</v>
      </c>
      <c r="N1" s="4" t="s">
        <v>16</v>
      </c>
      <c r="O1" s="21" t="s">
        <v>119</v>
      </c>
      <c r="P1" s="22" t="s">
        <v>120</v>
      </c>
      <c r="Q1" s="21" t="s">
        <v>124</v>
      </c>
      <c r="R1" s="22" t="s">
        <v>125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21" t="s">
        <v>121</v>
      </c>
      <c r="AA1" s="24" t="s">
        <v>122</v>
      </c>
      <c r="AB1" s="22" t="s">
        <v>123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</row>
    <row r="2" spans="1:43" ht="28.5" x14ac:dyDescent="0.45">
      <c r="A2" s="8" t="s">
        <v>100</v>
      </c>
      <c r="B2" s="7">
        <f>'Pre ISIC Consolidation'!B15</f>
        <v>-0.2149949385695395</v>
      </c>
      <c r="C2" s="7">
        <f>'Pre ISIC Consolidation'!C15</f>
        <v>-9.0675805498318898E-2</v>
      </c>
      <c r="D2" s="7">
        <f>'Pre ISIC Consolidation'!D15</f>
        <v>-5.9642140559742006E-2</v>
      </c>
      <c r="E2" s="7">
        <f>'Pre ISIC Consolidation'!E15</f>
        <v>0</v>
      </c>
      <c r="F2" s="7">
        <f>'Pre ISIC Consolidation'!F15</f>
        <v>5.8048398961902718E-2</v>
      </c>
      <c r="G2" s="7">
        <f>'Pre ISIC Consolidation'!G15</f>
        <v>1.3658572257503282E-2</v>
      </c>
      <c r="H2" s="7">
        <f>'Pre ISIC Consolidation'!H15</f>
        <v>1.3616245265105451E-2</v>
      </c>
      <c r="I2" s="7">
        <f>'Pre ISIC Consolidation'!I15</f>
        <v>1.5308744302298668E-2</v>
      </c>
      <c r="J2" s="7">
        <f>'Pre ISIC Consolidation'!J15</f>
        <v>1.5177376553947989E-2</v>
      </c>
      <c r="K2" s="7">
        <f>'Pre ISIC Consolidation'!K15</f>
        <v>4.3466750554437945E-2</v>
      </c>
      <c r="L2" s="7">
        <f>'Pre ISIC Consolidation'!L15</f>
        <v>1.726909820263154E-2</v>
      </c>
      <c r="M2" s="7">
        <f>'Pre ISIC Consolidation'!M15</f>
        <v>2.3838169596601868E-3</v>
      </c>
      <c r="N2" s="7">
        <f>'Pre ISIC Consolidation'!N15</f>
        <v>0</v>
      </c>
      <c r="O2" s="7">
        <f>'Pre ISIC Consolidation'!O15</f>
        <v>5.5149742396029725E-2</v>
      </c>
      <c r="P2" s="7">
        <f>'Pre ISIC Consolidation'!P15</f>
        <v>1.1606709225308504E-2</v>
      </c>
      <c r="Q2" s="7">
        <f>'Pre ISIC Consolidation'!Q15</f>
        <v>1.4873749818117118E-2</v>
      </c>
      <c r="R2" s="7">
        <f>'Pre ISIC Consolidation'!R15</f>
        <v>1.8344777566244731E-2</v>
      </c>
      <c r="S2" s="7">
        <f>'Pre ISIC Consolidation'!S15</f>
        <v>0</v>
      </c>
      <c r="T2" s="7">
        <f>'Pre ISIC Consolidation'!T15</f>
        <v>0</v>
      </c>
      <c r="U2" s="7">
        <f>'Pre ISIC Consolidation'!U15</f>
        <v>0</v>
      </c>
      <c r="V2" s="7">
        <f>'Pre ISIC Consolidation'!V15</f>
        <v>1.0490754395589219E-2</v>
      </c>
      <c r="W2" s="7">
        <f>'Pre ISIC Consolidation'!W15</f>
        <v>1.0756016973227389E-2</v>
      </c>
      <c r="X2" s="7">
        <f>'Pre ISIC Consolidation'!X15</f>
        <v>0</v>
      </c>
      <c r="Y2" s="7">
        <f>'Pre ISIC Consolidation'!Y15</f>
        <v>1.6576781109322519E-2</v>
      </c>
      <c r="Z2" s="7">
        <f>'Pre ISIC Consolidation'!Z15</f>
        <v>3.9024756805147914E-2</v>
      </c>
      <c r="AA2" s="7">
        <f>'Pre ISIC Consolidation'!AA15</f>
        <v>3.3648937450829405E-2</v>
      </c>
      <c r="AB2" s="7">
        <f>'Pre ISIC Consolidation'!AB15</f>
        <v>3.468721417010337E-2</v>
      </c>
      <c r="AC2" s="7">
        <f>'Pre ISIC Consolidation'!AC15</f>
        <v>0</v>
      </c>
      <c r="AD2" s="7">
        <f>'Pre ISIC Consolidation'!AD15</f>
        <v>2.3120133904078452E-2</v>
      </c>
      <c r="AE2" s="7">
        <f>'Pre ISIC Consolidation'!AE15</f>
        <v>1.799068529596555E-2</v>
      </c>
      <c r="AF2" s="7">
        <f>'Pre ISIC Consolidation'!AF15</f>
        <v>2.1822654687233822E-2</v>
      </c>
      <c r="AG2" s="7">
        <f>'Pre ISIC Consolidation'!AG15</f>
        <v>-2.8133823817836799E-3</v>
      </c>
      <c r="AH2" s="7">
        <f>'Pre ISIC Consolidation'!AH15</f>
        <v>1.8660582410911165E-2</v>
      </c>
      <c r="AI2" s="7">
        <f>'Pre ISIC Consolidation'!AI15</f>
        <v>1.2834530235771958E-2</v>
      </c>
      <c r="AJ2" s="7">
        <f>'Pre ISIC Consolidation'!AJ15</f>
        <v>4.2434162937815934E-2</v>
      </c>
      <c r="AK2" s="7">
        <f>'Pre ISIC Consolidation'!AK15</f>
        <v>4.9516421111439946E-2</v>
      </c>
      <c r="AL2" s="7">
        <f>'Pre ISIC Consolidation'!AL15</f>
        <v>7.4909767635961966E-3</v>
      </c>
      <c r="AM2" s="7">
        <f>'Pre ISIC Consolidation'!AM15</f>
        <v>1.4919805809081189E-2</v>
      </c>
      <c r="AN2" s="7">
        <f>'Pre ISIC Consolidation'!AN15</f>
        <v>4.3945214669237637E-3</v>
      </c>
      <c r="AO2" s="7">
        <f>'Pre ISIC Consolidation'!AO15</f>
        <v>7.0288385950523606E-3</v>
      </c>
      <c r="AP2" s="7">
        <f>'Pre ISIC Consolidation'!AP15</f>
        <v>8.2598947584628449E-3</v>
      </c>
      <c r="AQ2" s="7">
        <f>'Pre ISIC Consolidation'!AQ15</f>
        <v>0</v>
      </c>
    </row>
    <row r="3" spans="1:43" x14ac:dyDescent="0.45">
      <c r="Q3" s="17"/>
    </row>
    <row r="4" spans="1:43" x14ac:dyDescent="0.45">
      <c r="C4" s="166"/>
      <c r="D4" s="166"/>
      <c r="E4" s="176"/>
    </row>
    <row r="5" spans="1:43" x14ac:dyDescent="0.45">
      <c r="C5" s="166"/>
      <c r="D5" s="166"/>
      <c r="E5" s="17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OECD taxes as shr val add</vt:lpstr>
      <vt:lpstr>EUROSTAT data 2015</vt:lpstr>
      <vt:lpstr>Correspondance tables</vt:lpstr>
      <vt:lpstr>EUROSTAT value add</vt:lpstr>
      <vt:lpstr>Split ISIC Code Shares</vt:lpstr>
      <vt:lpstr>Pre ISIC Consolidation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2019-12-02T22:49:06Z</dcterms:created>
  <dcterms:modified xsi:type="dcterms:W3CDTF">2021-05-12T20:07:35Z</dcterms:modified>
</cp:coreProperties>
</file>