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56321A3A-D703-408E-B9FE-D05114C1C63A}" xr6:coauthVersionLast="47" xr6:coauthVersionMax="47" xr10:uidLastSave="{00000000-0000-0000-0000-000000000000}"/>
  <bookViews>
    <workbookView xWindow="59445" yWindow="3210" windowWidth="21540" windowHeight="1225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<sst xmlns="http://schemas.openxmlformats.org/spreadsheetml/2006/main" count="12713" uniqueCount="2690">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</sst>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110" activePane="bottomLeft" state="frozen"/>
      <selection pane="bottomLeft" activeCell="B115" sqref="A115:B115"/>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2322</v>
      </c>
      <c r="K4" s="55" t="s">
        <v>1286</v>
      </c>
      <c r="L4" s="2" t="s">
        <v>1285</v>
      </c>
    </row>
    <row r="5" spans="1:14" ht="43.5" x14ac:dyDescent="0.3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35">
      <c r="A6" s="2" t="s">
        <v>4</v>
      </c>
      <c r="B6" s="2" t="s">
        <v>2328</v>
      </c>
      <c r="C6" s="1" t="s">
        <v>2329</v>
      </c>
      <c r="D6" s="2" t="s">
        <v>1356</v>
      </c>
      <c r="E6" s="1" t="s">
        <v>2332</v>
      </c>
      <c r="F6" s="52">
        <v>0</v>
      </c>
      <c r="G6" s="52">
        <v>1</v>
      </c>
      <c r="H6" s="52">
        <v>0.02</v>
      </c>
      <c r="I6" s="47" t="s">
        <v>1351</v>
      </c>
      <c r="J6" s="47" t="s">
        <v>2330</v>
      </c>
      <c r="K6" s="55"/>
      <c r="L6" s="55" t="s">
        <v>1597</v>
      </c>
      <c r="M6" s="144" t="s">
        <v>1355</v>
      </c>
    </row>
    <row r="7" spans="1:14" ht="91" customHeight="1" x14ac:dyDescent="0.35">
      <c r="A7" s="2" t="s">
        <v>4</v>
      </c>
      <c r="B7" s="2" t="s">
        <v>2304</v>
      </c>
      <c r="C7" s="1" t="s">
        <v>2306</v>
      </c>
      <c r="D7" s="2" t="s">
        <v>2308</v>
      </c>
      <c r="E7" s="1" t="s">
        <v>2309</v>
      </c>
      <c r="F7" s="208">
        <v>0</v>
      </c>
      <c r="G7" s="208">
        <v>50000</v>
      </c>
      <c r="H7" s="208">
        <v>100</v>
      </c>
      <c r="I7" s="208" t="s">
        <v>2627</v>
      </c>
      <c r="J7" s="157" t="s">
        <v>2312</v>
      </c>
      <c r="K7" s="55" t="s">
        <v>459</v>
      </c>
      <c r="L7" s="55" t="s">
        <v>460</v>
      </c>
      <c r="M7" s="144" t="s">
        <v>461</v>
      </c>
    </row>
    <row r="8" spans="1:14" ht="91" customHeight="1" x14ac:dyDescent="0.35">
      <c r="A8" s="2" t="s">
        <v>4</v>
      </c>
      <c r="B8" s="2" t="s">
        <v>2305</v>
      </c>
      <c r="C8" s="1" t="s">
        <v>2307</v>
      </c>
      <c r="D8" s="2" t="s">
        <v>2308</v>
      </c>
      <c r="E8" s="1" t="s">
        <v>2310</v>
      </c>
      <c r="F8" s="208">
        <v>0</v>
      </c>
      <c r="G8" s="208">
        <v>50000</v>
      </c>
      <c r="H8" s="208">
        <v>100</v>
      </c>
      <c r="I8" s="208" t="s">
        <v>2627</v>
      </c>
      <c r="J8" s="157" t="s">
        <v>2311</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2548</v>
      </c>
      <c r="C12" s="1" t="s">
        <v>2549</v>
      </c>
      <c r="D12" s="2" t="s">
        <v>464</v>
      </c>
      <c r="E12" s="1" t="s">
        <v>2550</v>
      </c>
      <c r="F12" s="207">
        <v>0</v>
      </c>
      <c r="G12" s="207">
        <v>1</v>
      </c>
      <c r="H12" s="207">
        <v>1</v>
      </c>
      <c r="I12" s="47" t="s">
        <v>29</v>
      </c>
      <c r="J12" s="47" t="s">
        <v>2551</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35">
      <c r="A14" s="2" t="s">
        <v>4</v>
      </c>
      <c r="B14" s="2" t="s">
        <v>2295</v>
      </c>
      <c r="C14" s="1" t="s">
        <v>2296</v>
      </c>
      <c r="D14" s="2" t="s">
        <v>2297</v>
      </c>
      <c r="E14" s="1" t="s">
        <v>2298</v>
      </c>
      <c r="F14" s="208">
        <v>0</v>
      </c>
      <c r="G14" s="52">
        <v>1</v>
      </c>
      <c r="H14" s="52">
        <v>0.01</v>
      </c>
      <c r="I14" s="47" t="s">
        <v>2631</v>
      </c>
      <c r="J14" s="47" t="s">
        <v>2300</v>
      </c>
      <c r="K14" s="55" t="s">
        <v>462</v>
      </c>
      <c r="L14" s="55" t="s">
        <v>463</v>
      </c>
      <c r="M14" s="145" t="s">
        <v>2086</v>
      </c>
    </row>
    <row r="15" spans="1:14" ht="43.5" x14ac:dyDescent="0.35">
      <c r="A15" s="2" t="s">
        <v>4</v>
      </c>
      <c r="B15" s="2" t="s">
        <v>2301</v>
      </c>
      <c r="C15" s="1" t="s">
        <v>2302</v>
      </c>
      <c r="D15" s="2" t="s">
        <v>2297</v>
      </c>
      <c r="E15" s="1" t="s">
        <v>2299</v>
      </c>
      <c r="F15" s="207">
        <v>0</v>
      </c>
      <c r="G15" s="207">
        <v>1</v>
      </c>
      <c r="H15" s="207">
        <v>1</v>
      </c>
      <c r="I15" s="47" t="s">
        <v>29</v>
      </c>
      <c r="J15" s="47" t="s">
        <v>2300</v>
      </c>
      <c r="K15" s="55"/>
      <c r="L15" s="55"/>
      <c r="M15" s="145"/>
    </row>
    <row r="16" spans="1:14" ht="43.5" x14ac:dyDescent="0.35">
      <c r="A16" s="2" t="s">
        <v>4</v>
      </c>
      <c r="B16" s="2" t="s">
        <v>2489</v>
      </c>
      <c r="C16" s="1" t="s">
        <v>2490</v>
      </c>
      <c r="D16" s="2" t="s">
        <v>2491</v>
      </c>
      <c r="E16" s="1" t="s">
        <v>2492</v>
      </c>
      <c r="F16" s="207">
        <v>0</v>
      </c>
      <c r="G16" s="207">
        <v>50</v>
      </c>
      <c r="H16" s="207">
        <v>1</v>
      </c>
      <c r="I16" s="47" t="s">
        <v>2628</v>
      </c>
      <c r="J16" s="47" t="s">
        <v>2493</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2412</v>
      </c>
      <c r="C27" s="1" t="s">
        <v>2413</v>
      </c>
      <c r="D27" s="102"/>
      <c r="E27" s="102"/>
      <c r="F27" s="2">
        <v>0</v>
      </c>
      <c r="G27" s="2">
        <v>1</v>
      </c>
      <c r="H27" s="2">
        <v>1</v>
      </c>
      <c r="I27" s="6" t="s">
        <v>29</v>
      </c>
      <c r="J27" s="47" t="s">
        <v>2414</v>
      </c>
      <c r="K27" s="47"/>
      <c r="L27" s="6"/>
      <c r="M27" s="147"/>
    </row>
    <row r="28" spans="1:14" ht="43.5" x14ac:dyDescent="0.35">
      <c r="A28" s="1" t="s">
        <v>8</v>
      </c>
      <c r="B28" s="47" t="s">
        <v>2554</v>
      </c>
      <c r="C28" s="1" t="s">
        <v>2556</v>
      </c>
      <c r="D28" s="102"/>
      <c r="E28" s="102"/>
      <c r="F28" s="2">
        <v>0</v>
      </c>
      <c r="G28" s="2">
        <v>1000</v>
      </c>
      <c r="H28" s="2">
        <v>20</v>
      </c>
      <c r="I28" s="2" t="str">
        <f>UnitControlCenter!B43</f>
        <v>2023 Euro / megawatt-hour (MWh)</v>
      </c>
      <c r="J28" s="47" t="s">
        <v>2557</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2350</v>
      </c>
      <c r="C32" s="1" t="s">
        <v>2351</v>
      </c>
      <c r="D32" s="1" t="s">
        <v>2352</v>
      </c>
      <c r="E32" s="1" t="s">
        <v>2508</v>
      </c>
      <c r="F32" s="2">
        <v>0</v>
      </c>
      <c r="G32" s="2">
        <v>100</v>
      </c>
      <c r="H32" s="2">
        <v>1</v>
      </c>
      <c r="I32" s="2" t="s">
        <v>2353</v>
      </c>
      <c r="J32" s="47" t="s">
        <v>2354</v>
      </c>
      <c r="K32" s="47"/>
      <c r="L32" s="6"/>
      <c r="M32" s="210" t="s">
        <v>2355</v>
      </c>
    </row>
    <row r="33" spans="1:14" ht="72.5" x14ac:dyDescent="0.35">
      <c r="A33" s="1" t="s">
        <v>8</v>
      </c>
      <c r="B33" s="1" t="s">
        <v>17</v>
      </c>
      <c r="C33" s="1" t="s">
        <v>27</v>
      </c>
      <c r="D33" s="1" t="s">
        <v>17</v>
      </c>
      <c r="E33" s="1" t="s">
        <v>1184</v>
      </c>
      <c r="F33" s="50">
        <v>0</v>
      </c>
      <c r="G33" s="51">
        <v>1</v>
      </c>
      <c r="H33" s="51">
        <v>0.01</v>
      </c>
      <c r="I33" s="47" t="s">
        <v>33</v>
      </c>
      <c r="J33" s="47" t="s">
        <v>2481</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2290</v>
      </c>
    </row>
    <row r="37" spans="1:14" x14ac:dyDescent="0.35">
      <c r="A37" t="s">
        <v>8</v>
      </c>
      <c r="B37" t="s">
        <v>2650</v>
      </c>
      <c r="C37" t="s">
        <v>2649</v>
      </c>
      <c r="D37" t="s">
        <v>2650</v>
      </c>
      <c r="E37" s="126"/>
      <c r="F37">
        <v>0</v>
      </c>
      <c r="G37">
        <v>1</v>
      </c>
      <c r="H37">
        <v>1</v>
      </c>
      <c r="I37" s="219" t="s">
        <v>29</v>
      </c>
      <c r="J37" s="260" t="s">
        <v>2651</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2435</v>
      </c>
      <c r="C44" s="1" t="s">
        <v>2436</v>
      </c>
      <c r="D44" s="1" t="s">
        <v>2437</v>
      </c>
      <c r="E44" s="1" t="s">
        <v>2438</v>
      </c>
      <c r="F44" s="50">
        <v>0</v>
      </c>
      <c r="G44" s="51">
        <v>1</v>
      </c>
      <c r="H44" s="51">
        <v>0.01</v>
      </c>
      <c r="I44" s="2" t="s">
        <v>2439</v>
      </c>
      <c r="J44" s="47" t="s">
        <v>2440</v>
      </c>
      <c r="K44" s="47"/>
      <c r="L44" s="6"/>
      <c r="M44" s="146"/>
    </row>
    <row r="45" spans="1:14" ht="58" x14ac:dyDescent="0.35">
      <c r="A45" s="1" t="s">
        <v>8</v>
      </c>
      <c r="B45" s="1" t="s">
        <v>2496</v>
      </c>
      <c r="C45" s="1" t="s">
        <v>2494</v>
      </c>
      <c r="D45" s="1" t="s">
        <v>2495</v>
      </c>
      <c r="E45" s="1" t="s">
        <v>2499</v>
      </c>
      <c r="F45" s="229">
        <v>0</v>
      </c>
      <c r="G45" s="1">
        <v>100</v>
      </c>
      <c r="H45" s="1">
        <v>5</v>
      </c>
      <c r="I45" s="2" t="str">
        <f>UnitControlCenter!B51</f>
        <v>€/MWh</v>
      </c>
      <c r="J45" s="47" t="s">
        <v>2501</v>
      </c>
      <c r="K45" s="47"/>
      <c r="L45" s="6"/>
      <c r="M45" s="146"/>
    </row>
    <row r="46" spans="1:14" ht="58" x14ac:dyDescent="0.35">
      <c r="A46" s="1" t="s">
        <v>8</v>
      </c>
      <c r="B46" s="1" t="s">
        <v>2497</v>
      </c>
      <c r="C46" s="1" t="s">
        <v>2498</v>
      </c>
      <c r="D46" s="1" t="s">
        <v>2495</v>
      </c>
      <c r="E46" s="1" t="s">
        <v>2500</v>
      </c>
      <c r="F46" s="50">
        <v>0</v>
      </c>
      <c r="G46" s="51">
        <v>1</v>
      </c>
      <c r="H46" s="51">
        <v>0.01</v>
      </c>
      <c r="I46" s="2" t="s">
        <v>2503</v>
      </c>
      <c r="J46" s="47" t="s">
        <v>2502</v>
      </c>
      <c r="K46" s="47"/>
      <c r="L46" s="6"/>
      <c r="M46" s="146"/>
    </row>
    <row r="47" spans="1:14" ht="29" x14ac:dyDescent="0.35">
      <c r="A47" s="1" t="s">
        <v>8</v>
      </c>
      <c r="B47" s="1" t="s">
        <v>2504</v>
      </c>
      <c r="C47" s="1" t="s">
        <v>2505</v>
      </c>
      <c r="D47" s="1" t="s">
        <v>2504</v>
      </c>
      <c r="E47" s="1" t="s">
        <v>2506</v>
      </c>
      <c r="F47" s="229">
        <v>0</v>
      </c>
      <c r="G47" s="1">
        <v>100</v>
      </c>
      <c r="H47" s="1">
        <v>5</v>
      </c>
      <c r="I47" s="2" t="str">
        <f>UnitControlCenter!B50</f>
        <v>€/metric ton CO2e</v>
      </c>
      <c r="J47" s="47" t="s">
        <v>2507</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2284</v>
      </c>
      <c r="C71" s="1" t="s">
        <v>2226</v>
      </c>
      <c r="D71" s="1" t="s">
        <v>2284</v>
      </c>
      <c r="E71" s="1" t="s">
        <v>2227</v>
      </c>
      <c r="F71" s="50">
        <v>0</v>
      </c>
      <c r="G71" s="51">
        <v>1</v>
      </c>
      <c r="H71" s="51">
        <v>0.01</v>
      </c>
      <c r="I71" s="47" t="s">
        <v>33</v>
      </c>
      <c r="J71" s="47" t="s">
        <v>2285</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43.5" x14ac:dyDescent="0.35">
      <c r="A82" s="2" t="s">
        <v>10</v>
      </c>
      <c r="B82" s="2" t="s">
        <v>1880</v>
      </c>
      <c r="C82" s="1" t="s">
        <v>2674</v>
      </c>
      <c r="D82" s="102"/>
      <c r="E82" s="2" t="s">
        <v>2255</v>
      </c>
      <c r="F82" s="1">
        <v>0</v>
      </c>
      <c r="G82" s="1">
        <v>1</v>
      </c>
      <c r="H82" s="1">
        <v>1</v>
      </c>
      <c r="I82" s="47" t="s">
        <v>29</v>
      </c>
      <c r="J82" s="47" t="s">
        <v>2254</v>
      </c>
      <c r="K82" s="47" t="s">
        <v>242</v>
      </c>
      <c r="L82" s="6" t="s">
        <v>243</v>
      </c>
    </row>
    <row r="83" spans="1:13" ht="29" x14ac:dyDescent="0.35">
      <c r="A83" s="2" t="s">
        <v>10</v>
      </c>
      <c r="B83" s="1" t="s">
        <v>2208</v>
      </c>
      <c r="C83" s="1" t="s">
        <v>2208</v>
      </c>
      <c r="D83" s="102"/>
      <c r="E83" s="102"/>
      <c r="F83" s="1">
        <v>0</v>
      </c>
      <c r="G83" s="1">
        <v>1</v>
      </c>
      <c r="H83" s="1">
        <v>1</v>
      </c>
      <c r="I83" s="47" t="s">
        <v>29</v>
      </c>
      <c r="J83" s="1" t="s">
        <v>2681</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35">
      <c r="A87" t="s">
        <v>10</v>
      </c>
      <c r="B87" t="s">
        <v>2639</v>
      </c>
      <c r="C87" t="s">
        <v>2640</v>
      </c>
      <c r="D87" s="126"/>
      <c r="E87" s="126"/>
      <c r="F87">
        <v>0</v>
      </c>
      <c r="G87">
        <v>1</v>
      </c>
      <c r="H87">
        <v>1</v>
      </c>
      <c r="I87" s="219" t="s">
        <v>29</v>
      </c>
      <c r="J87" t="s">
        <v>2641</v>
      </c>
    </row>
    <row r="88" spans="1:13" x14ac:dyDescent="0.35">
      <c r="A88" t="s">
        <v>10</v>
      </c>
      <c r="B88" t="s">
        <v>2642</v>
      </c>
      <c r="C88" t="s">
        <v>2643</v>
      </c>
      <c r="D88" s="126"/>
      <c r="E88" s="126"/>
      <c r="F88">
        <v>0</v>
      </c>
      <c r="G88">
        <v>1</v>
      </c>
      <c r="H88">
        <v>1</v>
      </c>
      <c r="I88" s="219" t="s">
        <v>29</v>
      </c>
      <c r="J88" t="s">
        <v>2644</v>
      </c>
    </row>
    <row r="89" spans="1:13" x14ac:dyDescent="0.35">
      <c r="A89" t="s">
        <v>10</v>
      </c>
      <c r="B89" t="s">
        <v>2645</v>
      </c>
      <c r="C89" t="s">
        <v>2646</v>
      </c>
      <c r="D89" s="126"/>
      <c r="E89" s="126"/>
      <c r="F89">
        <v>0</v>
      </c>
      <c r="G89">
        <v>1</v>
      </c>
      <c r="H89">
        <v>1</v>
      </c>
      <c r="I89" s="219" t="s">
        <v>29</v>
      </c>
      <c r="J89" t="s">
        <v>2647</v>
      </c>
    </row>
    <row r="90" spans="1:13" ht="72.5" x14ac:dyDescent="0.3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72.5" x14ac:dyDescent="0.3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72.5" x14ac:dyDescent="0.35">
      <c r="A96" s="1" t="s">
        <v>1560</v>
      </c>
      <c r="B96" s="102" t="s">
        <v>327</v>
      </c>
      <c r="C96" s="1" t="s">
        <v>294</v>
      </c>
      <c r="D96" s="1" t="s">
        <v>351</v>
      </c>
      <c r="E96" s="1" t="s">
        <v>1160</v>
      </c>
      <c r="F96" s="51">
        <v>0</v>
      </c>
      <c r="G96" s="51">
        <v>0.4</v>
      </c>
      <c r="H96" s="50">
        <v>0.01</v>
      </c>
      <c r="I96" s="47" t="s">
        <v>32</v>
      </c>
      <c r="J96" s="47" t="s">
        <v>2112</v>
      </c>
      <c r="K96" s="47" t="s">
        <v>250</v>
      </c>
      <c r="L96" s="6" t="s">
        <v>251</v>
      </c>
    </row>
    <row r="97" spans="1:13" ht="72.5" x14ac:dyDescent="0.3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1849</v>
      </c>
      <c r="B101" s="1" t="s">
        <v>1850</v>
      </c>
      <c r="C101" s="1" t="s">
        <v>1857</v>
      </c>
      <c r="D101" s="102"/>
      <c r="E101" s="1" t="s">
        <v>1883</v>
      </c>
      <c r="F101" s="1">
        <v>0</v>
      </c>
      <c r="G101" s="1">
        <v>10</v>
      </c>
      <c r="H101" s="1">
        <v>1</v>
      </c>
      <c r="I101" s="1" t="s">
        <v>1826</v>
      </c>
      <c r="J101" s="1" t="s">
        <v>2113</v>
      </c>
      <c r="K101" s="1" t="s">
        <v>1827</v>
      </c>
    </row>
    <row r="102" spans="1:13" ht="130.5" x14ac:dyDescent="0.3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1849</v>
      </c>
      <c r="B103" s="1" t="s">
        <v>2308</v>
      </c>
      <c r="C103" s="1" t="s">
        <v>2482</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2483</v>
      </c>
      <c r="C104" s="1" t="s">
        <v>2484</v>
      </c>
      <c r="D104" s="102"/>
      <c r="E104" s="1" t="s">
        <v>2485</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1849</v>
      </c>
      <c r="B109" s="1" t="s">
        <v>2486</v>
      </c>
      <c r="C109" s="1" t="s">
        <v>2487</v>
      </c>
      <c r="D109" s="102"/>
      <c r="E109" s="1" t="s">
        <v>2488</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1725</v>
      </c>
      <c r="B112" s="1" t="s">
        <v>1726</v>
      </c>
      <c r="C112" s="1" t="s">
        <v>2286</v>
      </c>
      <c r="D112" s="102"/>
      <c r="E112" s="1" t="s">
        <v>1727</v>
      </c>
      <c r="F112" s="1">
        <v>0</v>
      </c>
      <c r="G112" s="1">
        <v>1</v>
      </c>
      <c r="H112" s="1">
        <v>1</v>
      </c>
      <c r="I112" s="47" t="s">
        <v>29</v>
      </c>
      <c r="J112" s="1" t="s">
        <v>2287</v>
      </c>
      <c r="K112" s="1"/>
      <c r="L112" s="1"/>
      <c r="M112" s="175"/>
    </row>
    <row r="113" spans="1:10" ht="116" x14ac:dyDescent="0.35">
      <c r="A113" s="1" t="s">
        <v>1725</v>
      </c>
      <c r="B113" s="1" t="s">
        <v>2166</v>
      </c>
      <c r="C113" s="1" t="s">
        <v>2164</v>
      </c>
      <c r="D113" s="102"/>
      <c r="E113" s="102"/>
      <c r="F113" s="1">
        <v>0</v>
      </c>
      <c r="G113" s="1">
        <v>1</v>
      </c>
      <c r="H113" s="1">
        <v>1</v>
      </c>
      <c r="I113" s="47" t="s">
        <v>29</v>
      </c>
      <c r="J113" s="1" t="s">
        <v>2165</v>
      </c>
    </row>
    <row r="114" spans="1:10" x14ac:dyDescent="0.3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67" activePane="bottomLeft" state="frozen"/>
      <selection pane="bottomLeft" activeCell="B1593" sqref="B159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2549</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2490</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2632</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2636</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2634</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2443</v>
      </c>
      <c r="E258" s="47"/>
      <c r="F258" s="6" t="s">
        <v>2441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2444</v>
      </c>
      <c r="E259" s="47"/>
      <c r="F259" s="6" t="s">
        <v>2442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2556</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2632</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2636</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2634</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2443</v>
      </c>
      <c r="E286" s="47"/>
      <c r="F286" s="6" t="s">
        <v>2441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2444</v>
      </c>
      <c r="E287" s="47"/>
      <c r="F287" s="6" t="s">
        <v>2442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2632</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2636</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2634</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2443</v>
      </c>
      <c r="E311" s="47"/>
      <c r="F311" s="6" t="s">
        <v>2441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2444</v>
      </c>
      <c r="E312" s="47"/>
      <c r="F312" s="6" t="s">
        <v>2442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2632</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2636</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2634</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2443</v>
      </c>
      <c r="E336" s="47"/>
      <c r="F336" s="6" t="s">
        <v>2441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2444</v>
      </c>
      <c r="E337" s="47"/>
      <c r="F337" s="6" t="s">
        <v>2442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2632</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2636</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2634</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2443</v>
      </c>
      <c r="E360" s="47"/>
      <c r="F360" s="6" t="s">
        <v>2441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2444</v>
      </c>
      <c r="E361" s="47"/>
      <c r="F361" s="6" t="s">
        <v>2442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2632</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2636</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2634</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2443</v>
      </c>
      <c r="E384" s="47"/>
      <c r="F384" s="6" t="s">
        <v>2441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2444</v>
      </c>
      <c r="E385" s="47"/>
      <c r="F385" s="6" t="s">
        <v>2442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2649</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2648</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2443</v>
      </c>
      <c r="E408" s="47"/>
      <c r="F408" s="6" t="s">
        <v>2441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2444</v>
      </c>
      <c r="E409" s="47"/>
      <c r="F409" s="6" t="s">
        <v>2442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2632</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2636</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2634</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2443</v>
      </c>
      <c r="E433" s="47"/>
      <c r="F433" s="6" t="s">
        <v>2441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2444</v>
      </c>
      <c r="E434" s="47"/>
      <c r="F434" s="6" t="s">
        <v>2442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2632</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2636</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2634</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2443</v>
      </c>
      <c r="E461" s="47"/>
      <c r="F461" s="6" t="s">
        <v>2441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2444</v>
      </c>
      <c r="E462" s="47"/>
      <c r="F462" s="6" t="s">
        <v>2442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2632</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2636</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2634</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2443</v>
      </c>
      <c r="E485" s="47"/>
      <c r="F485" s="6" t="s">
        <v>2441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2444</v>
      </c>
      <c r="E486" s="47"/>
      <c r="F486" s="6" t="s">
        <v>2442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2494</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2498</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2505</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2632</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2636</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2634</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2443</v>
      </c>
      <c r="F512" s="6" t="s">
        <v>2441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2444</v>
      </c>
      <c r="F513" s="6" t="s">
        <v>2442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2547</v>
      </c>
      <c r="F599" t="s">
        <v>1993</v>
      </c>
      <c r="G599" s="47" t="s">
        <v>2547</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2547</v>
      </c>
      <c r="F607" t="s">
        <v>1661</v>
      </c>
      <c r="G607" s="47" t="s">
        <v>2547</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2547</v>
      </c>
      <c r="F615" t="s">
        <v>1934</v>
      </c>
      <c r="G615" s="47" t="s">
        <v>2547</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2547</v>
      </c>
      <c r="F623" t="s">
        <v>1935</v>
      </c>
      <c r="G623" s="47" t="s">
        <v>2547</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2547</v>
      </c>
      <c r="F631" t="s">
        <v>1936</v>
      </c>
      <c r="G631" s="47" t="s">
        <v>2547</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2547</v>
      </c>
      <c r="F639" t="s">
        <v>1937</v>
      </c>
      <c r="G639" s="47" t="s">
        <v>2547</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2547</v>
      </c>
      <c r="F647" t="s">
        <v>1938</v>
      </c>
      <c r="G647" s="47" t="s">
        <v>2547</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2547</v>
      </c>
      <c r="F655" t="s">
        <v>1939</v>
      </c>
      <c r="G655" s="47" t="s">
        <v>2547</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2547</v>
      </c>
      <c r="F663" t="s">
        <v>1940</v>
      </c>
      <c r="G663" s="47" t="s">
        <v>2547</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2547</v>
      </c>
      <c r="F671" t="s">
        <v>1480</v>
      </c>
      <c r="G671" s="47" t="s">
        <v>2547</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2547</v>
      </c>
      <c r="F679" t="s">
        <v>1941</v>
      </c>
      <c r="G679" s="47" t="s">
        <v>2547</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2547</v>
      </c>
      <c r="F687" t="s">
        <v>1942</v>
      </c>
      <c r="G687" s="47" t="s">
        <v>2547</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2547</v>
      </c>
      <c r="F695" t="s">
        <v>1943</v>
      </c>
      <c r="G695" s="47" t="s">
        <v>2547</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2547</v>
      </c>
      <c r="F703" t="s">
        <v>1481</v>
      </c>
      <c r="G703" s="47" t="s">
        <v>2547</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2547</v>
      </c>
      <c r="F711" t="s">
        <v>1944</v>
      </c>
      <c r="G711" s="47" t="s">
        <v>2547</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2547</v>
      </c>
      <c r="F719" t="s">
        <v>1945</v>
      </c>
      <c r="G719" s="47" t="s">
        <v>2547</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2547</v>
      </c>
      <c r="F727" t="s">
        <v>1946</v>
      </c>
      <c r="G727" s="47" t="s">
        <v>2547</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2547</v>
      </c>
      <c r="F735" t="s">
        <v>1947</v>
      </c>
      <c r="G735" s="47" t="s">
        <v>2547</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2547</v>
      </c>
      <c r="F743" t="s">
        <v>1948</v>
      </c>
      <c r="G743" s="47" t="s">
        <v>2547</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2547</v>
      </c>
      <c r="F751" t="s">
        <v>1949</v>
      </c>
      <c r="G751" s="47" t="s">
        <v>2547</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2547</v>
      </c>
      <c r="F759" t="s">
        <v>1950</v>
      </c>
      <c r="G759" s="47" t="s">
        <v>2547</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2547</v>
      </c>
      <c r="F767" t="s">
        <v>1951</v>
      </c>
      <c r="G767" s="47" t="s">
        <v>2547</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2547</v>
      </c>
      <c r="F775" t="s">
        <v>1952</v>
      </c>
      <c r="G775" s="47" t="s">
        <v>2547</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2547</v>
      </c>
      <c r="F783" t="s">
        <v>1994</v>
      </c>
      <c r="G783" s="47" t="s">
        <v>2547</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2547</v>
      </c>
      <c r="F791" t="s">
        <v>1953</v>
      </c>
      <c r="G791" s="47" t="s">
        <v>2547</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2547</v>
      </c>
      <c r="F804" t="s">
        <v>1993</v>
      </c>
      <c r="G804" s="47" t="s">
        <v>2547</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2547</v>
      </c>
      <c r="F812" t="s">
        <v>1661</v>
      </c>
      <c r="G812" s="47" t="s">
        <v>2547</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2547</v>
      </c>
      <c r="F820" t="s">
        <v>1934</v>
      </c>
      <c r="G820" s="47" t="s">
        <v>2547</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2547</v>
      </c>
      <c r="F828" t="s">
        <v>1935</v>
      </c>
      <c r="G828" s="47" t="s">
        <v>2547</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2547</v>
      </c>
      <c r="F836" t="s">
        <v>1936</v>
      </c>
      <c r="G836" s="47" t="s">
        <v>2547</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2547</v>
      </c>
      <c r="F844" t="s">
        <v>1937</v>
      </c>
      <c r="G844" s="47" t="s">
        <v>2547</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2547</v>
      </c>
      <c r="F852" t="s">
        <v>1938</v>
      </c>
      <c r="G852" s="47" t="s">
        <v>2547</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2547</v>
      </c>
      <c r="F860" t="s">
        <v>1939</v>
      </c>
      <c r="G860" s="47" t="s">
        <v>2547</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2547</v>
      </c>
      <c r="F868" t="s">
        <v>1940</v>
      </c>
      <c r="G868" s="47" t="s">
        <v>2547</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2547</v>
      </c>
      <c r="F876" t="s">
        <v>1480</v>
      </c>
      <c r="G876" s="47" t="s">
        <v>2547</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2547</v>
      </c>
      <c r="F884" t="s">
        <v>1941</v>
      </c>
      <c r="G884" s="47" t="s">
        <v>2547</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2547</v>
      </c>
      <c r="F892" t="s">
        <v>1942</v>
      </c>
      <c r="G892" s="47" t="s">
        <v>2547</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2547</v>
      </c>
      <c r="F900" t="s">
        <v>1943</v>
      </c>
      <c r="G900" s="47" t="s">
        <v>2547</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2547</v>
      </c>
      <c r="F908" t="s">
        <v>1481</v>
      </c>
      <c r="G908" s="47" t="s">
        <v>2547</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2547</v>
      </c>
      <c r="F916" t="s">
        <v>1944</v>
      </c>
      <c r="G916" s="47" t="s">
        <v>2547</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2547</v>
      </c>
      <c r="F924" t="s">
        <v>1945</v>
      </c>
      <c r="G924" s="47" t="s">
        <v>2547</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2547</v>
      </c>
      <c r="F932" t="s">
        <v>1946</v>
      </c>
      <c r="G932" s="47" t="s">
        <v>2547</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2547</v>
      </c>
      <c r="F940" t="s">
        <v>1947</v>
      </c>
      <c r="G940" s="47" t="s">
        <v>2547</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2547</v>
      </c>
      <c r="F948" t="s">
        <v>1948</v>
      </c>
      <c r="G948" s="47" t="s">
        <v>2547</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2547</v>
      </c>
      <c r="F956" t="s">
        <v>1949</v>
      </c>
      <c r="G956" s="47" t="s">
        <v>2547</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2547</v>
      </c>
      <c r="F964" t="s">
        <v>1950</v>
      </c>
      <c r="G964" s="47" t="s">
        <v>2547</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2547</v>
      </c>
      <c r="F972" t="s">
        <v>1951</v>
      </c>
      <c r="G972" s="47" t="s">
        <v>2547</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2547</v>
      </c>
      <c r="F980" t="s">
        <v>1952</v>
      </c>
      <c r="G980" s="47" t="s">
        <v>2547</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2547</v>
      </c>
      <c r="F988" t="s">
        <v>1994</v>
      </c>
      <c r="G988" s="47" t="s">
        <v>2547</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2547</v>
      </c>
      <c r="F996" t="s">
        <v>1953</v>
      </c>
      <c r="G996" s="47" t="s">
        <v>2547</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2674</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2640</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2643</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2646</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2633</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2635</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2443</v>
      </c>
      <c r="E1415" s="47"/>
      <c r="F1415" s="6" t="s">
        <v>2445</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2444</v>
      </c>
      <c r="E1416" s="47"/>
      <c r="F1416" s="6" t="s">
        <v>2446</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2633</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2635</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2443</v>
      </c>
      <c r="E1479" s="47"/>
      <c r="F1479" s="6" t="s">
        <v>2445</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2444</v>
      </c>
      <c r="E1480" s="47"/>
      <c r="F1480" s="6" t="s">
        <v>2446</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2482</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2484</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2487</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2346</v>
      </c>
      <c r="B4" t="s">
        <v>2346</v>
      </c>
    </row>
    <row r="5" spans="1:2" x14ac:dyDescent="0.35">
      <c r="A5" s="138" t="s">
        <v>2531</v>
      </c>
      <c r="B5" t="s">
        <v>2653</v>
      </c>
    </row>
    <row r="6" spans="1:2" x14ac:dyDescent="0.35">
      <c r="A6" s="139" t="s">
        <v>1220</v>
      </c>
      <c r="B6" t="s">
        <v>1220</v>
      </c>
    </row>
    <row r="7" spans="1:2" x14ac:dyDescent="0.35">
      <c r="A7" s="139" t="s">
        <v>2532</v>
      </c>
      <c r="B7" t="s">
        <v>2652</v>
      </c>
    </row>
    <row r="8" spans="1:2" ht="29" x14ac:dyDescent="0.35">
      <c r="A8" s="139" t="s">
        <v>2555</v>
      </c>
      <c r="B8" t="s">
        <v>2669</v>
      </c>
    </row>
    <row r="9" spans="1:2" x14ac:dyDescent="0.35">
      <c r="A9" s="139" t="s">
        <v>2533</v>
      </c>
      <c r="B9" t="s">
        <v>2655</v>
      </c>
    </row>
    <row r="10" spans="1:2" x14ac:dyDescent="0.35">
      <c r="A10" s="139" t="s">
        <v>2534</v>
      </c>
      <c r="B10" t="s">
        <v>2656</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2535</v>
      </c>
      <c r="B14" t="s">
        <v>2657</v>
      </c>
    </row>
    <row r="15" spans="1:2" x14ac:dyDescent="0.35">
      <c r="A15" s="139" t="s">
        <v>353</v>
      </c>
      <c r="B15" t="s">
        <v>353</v>
      </c>
    </row>
    <row r="16" spans="1:2" x14ac:dyDescent="0.35">
      <c r="A16" s="139" t="s">
        <v>354</v>
      </c>
      <c r="B16" t="s">
        <v>354</v>
      </c>
    </row>
    <row r="17" spans="1:2" x14ac:dyDescent="0.35">
      <c r="A17" s="139" t="s">
        <v>2423</v>
      </c>
      <c r="B17" t="s">
        <v>2423</v>
      </c>
    </row>
    <row r="18" spans="1:2" x14ac:dyDescent="0.35">
      <c r="A18" s="139" t="s">
        <v>2211</v>
      </c>
      <c r="B18" t="s">
        <v>2211</v>
      </c>
    </row>
    <row r="19" spans="1:2" x14ac:dyDescent="0.35">
      <c r="A19" s="139" t="s">
        <v>2212</v>
      </c>
      <c r="B19" t="s">
        <v>2212</v>
      </c>
    </row>
    <row r="20" spans="1:2" x14ac:dyDescent="0.35">
      <c r="A20" s="139" t="s">
        <v>2536</v>
      </c>
      <c r="B20" t="s">
        <v>2654</v>
      </c>
    </row>
    <row r="21" spans="1:2" x14ac:dyDescent="0.35">
      <c r="A21" s="139" t="s">
        <v>355</v>
      </c>
      <c r="B21" t="s">
        <v>355</v>
      </c>
    </row>
    <row r="22" spans="1:2" x14ac:dyDescent="0.35">
      <c r="A22" s="139" t="s">
        <v>2537</v>
      </c>
      <c r="B22" t="s">
        <v>2658</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2538</v>
      </c>
      <c r="B31" t="s">
        <v>2659</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2683</v>
      </c>
    </row>
    <row r="37" spans="1:2" x14ac:dyDescent="0.35">
      <c r="A37" s="139" t="s">
        <v>2539</v>
      </c>
      <c r="B37" t="s">
        <v>2660</v>
      </c>
    </row>
    <row r="38" spans="1:2" x14ac:dyDescent="0.35">
      <c r="A38" s="139" t="s">
        <v>2540</v>
      </c>
      <c r="B38" t="s">
        <v>2661</v>
      </c>
    </row>
    <row r="39" spans="1:2" x14ac:dyDescent="0.35">
      <c r="A39" s="139" t="s">
        <v>2541</v>
      </c>
      <c r="B39" t="s">
        <v>2662</v>
      </c>
    </row>
    <row r="40" spans="1:2" x14ac:dyDescent="0.35">
      <c r="A40" s="139" t="s">
        <v>2542</v>
      </c>
      <c r="B40" t="s">
        <v>2663</v>
      </c>
    </row>
    <row r="41" spans="1:2" x14ac:dyDescent="0.35">
      <c r="A41" s="139" t="s">
        <v>2543</v>
      </c>
      <c r="B41" t="s">
        <v>2664</v>
      </c>
    </row>
    <row r="42" spans="1:2" x14ac:dyDescent="0.35">
      <c r="A42" s="139" t="s">
        <v>2544</v>
      </c>
      <c r="B42" t="s">
        <v>2665</v>
      </c>
    </row>
    <row r="43" spans="1:2" x14ac:dyDescent="0.35">
      <c r="A43" s="139" t="s">
        <v>2537</v>
      </c>
      <c r="B43" t="s">
        <v>2658</v>
      </c>
    </row>
    <row r="44" spans="1:2" x14ac:dyDescent="0.35">
      <c r="A44" s="139" t="s">
        <v>2167</v>
      </c>
      <c r="B44" t="s">
        <v>2666</v>
      </c>
    </row>
    <row r="45" spans="1:2" x14ac:dyDescent="0.35">
      <c r="A45" s="139" t="s">
        <v>2545</v>
      </c>
      <c r="B45" t="s">
        <v>2668</v>
      </c>
    </row>
    <row r="46" spans="1:2" x14ac:dyDescent="0.35">
      <c r="A46" s="139" t="s">
        <v>2546</v>
      </c>
      <c r="B46" t="s">
        <v>2667</v>
      </c>
    </row>
    <row r="48" spans="1:2" x14ac:dyDescent="0.35">
      <c r="A48" s="261" t="s">
        <v>1721</v>
      </c>
      <c r="B48" s="261"/>
    </row>
    <row r="49" spans="1:5" x14ac:dyDescent="0.35">
      <c r="A49" s="137" t="s">
        <v>1718</v>
      </c>
      <c r="B49" s="137" t="s">
        <v>1719</v>
      </c>
      <c r="E49" t="s">
        <v>2626</v>
      </c>
    </row>
    <row r="50" spans="1:5" x14ac:dyDescent="0.35">
      <c r="A50" s="100" t="s">
        <v>139</v>
      </c>
      <c r="B50" t="s">
        <v>2629</v>
      </c>
    </row>
    <row r="51" spans="1:5" x14ac:dyDescent="0.35">
      <c r="A51" s="100" t="s">
        <v>141</v>
      </c>
      <c r="B51" t="s">
        <v>2630</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55" zoomScaleNormal="55" workbookViewId="0">
      <pane ySplit="1" topLeftCell="A90" activePane="bottomLeft" state="frozen"/>
      <selection pane="bottomLeft" activeCell="I96" sqref="I96"/>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2427</v>
      </c>
    </row>
    <row r="2" spans="1:10" x14ac:dyDescent="0.35">
      <c r="A2" s="2" t="s">
        <v>1226</v>
      </c>
      <c r="B2" s="1" t="s">
        <v>1227</v>
      </c>
      <c r="C2" s="44">
        <v>1</v>
      </c>
      <c r="D2" s="1" t="s">
        <v>63</v>
      </c>
      <c r="E2" s="1" t="s">
        <v>64</v>
      </c>
      <c r="F2" s="1" t="str">
        <f>UnitControlCenter!$B$3</f>
        <v>million metric tons / year</v>
      </c>
      <c r="G2" s="1" t="s">
        <v>175</v>
      </c>
      <c r="J2" s="1" t="s">
        <v>2433</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2344</v>
      </c>
      <c r="C4" s="44">
        <v>1</v>
      </c>
      <c r="D4" s="1" t="s">
        <v>63</v>
      </c>
      <c r="E4" s="1" t="s">
        <v>64</v>
      </c>
      <c r="F4" s="1" t="str">
        <f>UnitControlCenter!B4</f>
        <v>million metric tons</v>
      </c>
      <c r="G4" s="1" t="s">
        <v>2347</v>
      </c>
      <c r="J4" s="1" t="s">
        <v>2434</v>
      </c>
    </row>
    <row r="5" spans="1:10" ht="29" x14ac:dyDescent="0.35">
      <c r="A5" s="2" t="s">
        <v>1226</v>
      </c>
      <c r="B5" s="1" t="s">
        <v>2345</v>
      </c>
      <c r="C5" s="49">
        <v>1</v>
      </c>
      <c r="D5" s="2" t="s">
        <v>63</v>
      </c>
      <c r="E5" s="2" t="s">
        <v>64</v>
      </c>
      <c r="F5" s="1" t="str">
        <f>UnitControlCenter!B4</f>
        <v>million metric tons</v>
      </c>
      <c r="G5" s="1" t="s">
        <v>2348</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2686</v>
      </c>
      <c r="H95" s="1" t="s">
        <v>2687</v>
      </c>
      <c r="I95" s="1" t="s">
        <v>2688</v>
      </c>
    </row>
    <row r="96" spans="1:10" ht="232" x14ac:dyDescent="0.35">
      <c r="A96" s="2" t="s">
        <v>1363</v>
      </c>
      <c r="B96" s="2" t="s">
        <v>1239</v>
      </c>
      <c r="C96" s="44">
        <v>1</v>
      </c>
      <c r="D96" s="1" t="s">
        <v>65</v>
      </c>
      <c r="E96" s="1" t="s">
        <v>64</v>
      </c>
      <c r="F96" s="1" t="str">
        <f>UnitControlCenter!$B$16</f>
        <v>terawatt-hours (TWh) / year</v>
      </c>
      <c r="G96" s="1" t="s">
        <v>2689</v>
      </c>
      <c r="H96" s="1" t="s">
        <v>2687</v>
      </c>
      <c r="I96" s="1" t="s">
        <v>2688</v>
      </c>
    </row>
    <row r="97" spans="1:10" ht="203" x14ac:dyDescent="0.35">
      <c r="A97" s="2" t="s">
        <v>1363</v>
      </c>
      <c r="B97" s="2" t="s">
        <v>1240</v>
      </c>
      <c r="C97" s="44">
        <v>1</v>
      </c>
      <c r="D97" s="1" t="s">
        <v>65</v>
      </c>
      <c r="E97" s="1" t="s">
        <v>66</v>
      </c>
      <c r="F97" s="1" t="str">
        <f>UnitControlCenter!$B$21</f>
        <v>gigawatts (GW) / year</v>
      </c>
      <c r="G97" s="1" t="s">
        <v>2527</v>
      </c>
      <c r="H97" s="1" t="s">
        <v>2525</v>
      </c>
      <c r="I97" s="1" t="s">
        <v>2523</v>
      </c>
    </row>
    <row r="98" spans="1:10" ht="232" x14ac:dyDescent="0.35">
      <c r="A98" s="2" t="s">
        <v>1363</v>
      </c>
      <c r="B98" s="2" t="s">
        <v>1241</v>
      </c>
      <c r="C98" s="44">
        <v>1</v>
      </c>
      <c r="D98" s="1" t="s">
        <v>65</v>
      </c>
      <c r="E98" s="1" t="s">
        <v>64</v>
      </c>
      <c r="F98" s="1" t="str">
        <f>UnitControlCenter!$B$21</f>
        <v>gigawatts (GW) / year</v>
      </c>
      <c r="G98" s="1" t="s">
        <v>2528</v>
      </c>
      <c r="H98" s="1" t="s">
        <v>2526</v>
      </c>
      <c r="I98" s="1" t="s">
        <v>2524</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59.5" x14ac:dyDescent="0.35">
      <c r="A103" s="2" t="s">
        <v>2019</v>
      </c>
      <c r="B103" s="2" t="s">
        <v>1242</v>
      </c>
      <c r="C103" s="44">
        <v>1</v>
      </c>
      <c r="D103" s="1" t="s">
        <v>65</v>
      </c>
      <c r="E103" s="1" t="s">
        <v>1254</v>
      </c>
      <c r="F103" s="1" t="str">
        <f>UnitControlCenter!$B$22</f>
        <v>2023 Euro / megawatt-hour (MWh)</v>
      </c>
      <c r="G103" s="1" t="s">
        <v>2685</v>
      </c>
      <c r="H103" s="1" t="s">
        <v>2682</v>
      </c>
      <c r="I103" s="44" t="s">
        <v>2521</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2448</v>
      </c>
      <c r="H105" s="1" t="s">
        <v>2520</v>
      </c>
      <c r="I105" s="44" t="s">
        <v>2522</v>
      </c>
    </row>
    <row r="106" spans="1:10" ht="188.5" x14ac:dyDescent="0.35">
      <c r="A106" s="2" t="s">
        <v>2019</v>
      </c>
      <c r="B106" s="2" t="s">
        <v>1357</v>
      </c>
      <c r="C106" s="44">
        <v>1</v>
      </c>
      <c r="D106" s="1" t="s">
        <v>65</v>
      </c>
      <c r="E106" s="1" t="s">
        <v>66</v>
      </c>
      <c r="F106" s="1" t="str">
        <f>UnitControlCenter!$B$23</f>
        <v>cubic km / yr</v>
      </c>
      <c r="G106" s="1" t="s">
        <v>2447</v>
      </c>
      <c r="H106" s="1" t="s">
        <v>2519</v>
      </c>
      <c r="I106" s="44" t="s">
        <v>2521</v>
      </c>
    </row>
    <row r="107" spans="1:10" s="135" customFormat="1" ht="189" thickBot="1" x14ac:dyDescent="0.4">
      <c r="A107" s="134" t="s">
        <v>2019</v>
      </c>
      <c r="B107" s="134" t="s">
        <v>1358</v>
      </c>
      <c r="C107" s="141">
        <v>1</v>
      </c>
      <c r="D107" s="135" t="s">
        <v>65</v>
      </c>
      <c r="E107" s="135" t="s">
        <v>66</v>
      </c>
      <c r="F107" s="135" t="str">
        <f>UnitControlCenter!$B$23</f>
        <v>cubic km / yr</v>
      </c>
      <c r="G107" s="135" t="s">
        <v>2449</v>
      </c>
      <c r="H107" s="1" t="s">
        <v>2519</v>
      </c>
      <c r="I107" s="44" t="s">
        <v>2521</v>
      </c>
    </row>
    <row r="108" spans="1:10" ht="409.5" x14ac:dyDescent="0.35">
      <c r="A108" s="2" t="s">
        <v>2415</v>
      </c>
      <c r="B108" s="2" t="s">
        <v>2416</v>
      </c>
      <c r="C108" s="44">
        <v>1</v>
      </c>
      <c r="D108" s="1" t="s">
        <v>65</v>
      </c>
      <c r="E108" s="1" t="s">
        <v>2422</v>
      </c>
      <c r="F108" s="1" t="str">
        <f>UnitControlCenter!$B$17</f>
        <v>terawatt-hours (TWh)</v>
      </c>
      <c r="G108" s="1" t="s">
        <v>2475</v>
      </c>
      <c r="H108" s="1" t="s">
        <v>2471</v>
      </c>
      <c r="I108" s="1" t="s">
        <v>2472</v>
      </c>
    </row>
    <row r="109" spans="1:10" ht="406" x14ac:dyDescent="0.35">
      <c r="A109" s="2" t="s">
        <v>2415</v>
      </c>
      <c r="B109" s="2" t="s">
        <v>2417</v>
      </c>
      <c r="C109" s="44">
        <v>1</v>
      </c>
      <c r="D109" s="1" t="s">
        <v>65</v>
      </c>
      <c r="E109" s="1" t="s">
        <v>2422</v>
      </c>
      <c r="F109" s="1" t="str">
        <f>UnitControlCenter!$B$17</f>
        <v>terawatt-hours (TWh)</v>
      </c>
      <c r="G109" s="1" t="s">
        <v>2476</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2415</v>
      </c>
      <c r="B110" s="2" t="s">
        <v>2418</v>
      </c>
      <c r="C110" s="44">
        <v>1</v>
      </c>
      <c r="D110" s="1" t="s">
        <v>65</v>
      </c>
      <c r="E110" s="1" t="s">
        <v>2422</v>
      </c>
      <c r="F110" s="1" t="str">
        <f>UnitControlCenter!$B$17</f>
        <v>terawatt-hours (TWh)</v>
      </c>
      <c r="G110" s="1" t="s">
        <v>2477</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2415</v>
      </c>
      <c r="B111" s="2" t="s">
        <v>2419</v>
      </c>
      <c r="C111" s="44">
        <v>1</v>
      </c>
      <c r="D111" s="1" t="s">
        <v>65</v>
      </c>
      <c r="E111" s="1" t="s">
        <v>2422</v>
      </c>
      <c r="F111" s="1" t="str">
        <f>UnitControlCenter!$B$17</f>
        <v>terawatt-hours (TWh)</v>
      </c>
      <c r="G111" s="1" t="s">
        <v>2478</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2415</v>
      </c>
      <c r="B112" s="2" t="s">
        <v>2420</v>
      </c>
      <c r="C112" s="44">
        <v>1</v>
      </c>
      <c r="D112" s="1" t="s">
        <v>65</v>
      </c>
      <c r="E112" s="1" t="s">
        <v>2422</v>
      </c>
      <c r="F112" s="1" t="str">
        <f>UnitControlCenter!$B$17</f>
        <v>terawatt-hours (TWh)</v>
      </c>
      <c r="G112" s="1" t="s">
        <v>2473</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2415</v>
      </c>
      <c r="B113" s="2" t="s">
        <v>2421</v>
      </c>
      <c r="C113" s="44">
        <v>1</v>
      </c>
      <c r="D113" s="1" t="s">
        <v>65</v>
      </c>
      <c r="E113" s="1" t="s">
        <v>2422</v>
      </c>
      <c r="F113" s="1" t="str">
        <f>UnitControlCenter!$B$17</f>
        <v>terawatt-hours (TWh)</v>
      </c>
      <c r="G113" s="1" t="s">
        <v>2474</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2415</v>
      </c>
      <c r="B114" s="2" t="s">
        <v>2675</v>
      </c>
      <c r="C114" s="44">
        <v>1</v>
      </c>
      <c r="D114" s="1" t="s">
        <v>65</v>
      </c>
      <c r="E114" s="1" t="s">
        <v>2676</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2415</v>
      </c>
      <c r="B115" s="2" t="s">
        <v>2677</v>
      </c>
      <c r="C115" s="44">
        <v>1</v>
      </c>
      <c r="D115" s="1" t="s">
        <v>65</v>
      </c>
      <c r="E115" s="1" t="s">
        <v>2676</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2415</v>
      </c>
      <c r="B116" s="2" t="s">
        <v>2678</v>
      </c>
      <c r="C116" s="44">
        <v>1</v>
      </c>
      <c r="D116" s="1" t="s">
        <v>65</v>
      </c>
      <c r="E116" s="1" t="s">
        <v>2676</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2415</v>
      </c>
      <c r="B117" s="2" t="s">
        <v>2679</v>
      </c>
      <c r="C117" s="44">
        <v>1</v>
      </c>
      <c r="D117" s="1" t="s">
        <v>65</v>
      </c>
      <c r="E117" s="1" t="s">
        <v>2676</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2415</v>
      </c>
      <c r="B118" s="2" t="s">
        <v>2684</v>
      </c>
      <c r="C118" s="44">
        <v>1</v>
      </c>
      <c r="D118" s="1" t="s">
        <v>65</v>
      </c>
      <c r="E118" s="1" t="s">
        <v>2676</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2415</v>
      </c>
      <c r="B119" s="134" t="s">
        <v>2680</v>
      </c>
      <c r="C119" s="141">
        <v>1</v>
      </c>
      <c r="D119" s="135" t="s">
        <v>65</v>
      </c>
      <c r="E119" s="135" t="s">
        <v>2676</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2398</v>
      </c>
      <c r="C144" s="44">
        <v>1</v>
      </c>
      <c r="D144" s="1" t="s">
        <v>65</v>
      </c>
      <c r="E144" s="1" t="s">
        <v>66</v>
      </c>
      <c r="F144" s="1" t="str">
        <f>UnitControlCenter!$B$30</f>
        <v>quads / year</v>
      </c>
      <c r="G144" s="1" t="s">
        <v>2552</v>
      </c>
      <c r="H144" s="1" t="s">
        <v>2402</v>
      </c>
      <c r="I144" s="1" t="s">
        <v>2403</v>
      </c>
    </row>
    <row r="145" spans="1:10" s="135" customFormat="1" ht="87.5" thickBot="1" x14ac:dyDescent="0.4">
      <c r="A145" s="134" t="s">
        <v>1247</v>
      </c>
      <c r="B145" s="134" t="s">
        <v>2399</v>
      </c>
      <c r="C145" s="141">
        <v>1</v>
      </c>
      <c r="D145" s="135" t="s">
        <v>65</v>
      </c>
      <c r="E145" s="135" t="s">
        <v>66</v>
      </c>
      <c r="F145" s="135" t="str">
        <f>UnitControlCenter!$B$16</f>
        <v>terawatt-hours (TWh) / year</v>
      </c>
      <c r="G145" s="135" t="s">
        <v>2553</v>
      </c>
      <c r="H145" s="135" t="s">
        <v>2400</v>
      </c>
      <c r="I145" s="135" t="s">
        <v>2401</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2303</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2335</v>
      </c>
      <c r="B155" s="2" t="s">
        <v>2336</v>
      </c>
      <c r="C155" s="44">
        <v>1</v>
      </c>
      <c r="D155" s="1" t="s">
        <v>65</v>
      </c>
      <c r="E155" s="1" t="s">
        <v>66</v>
      </c>
      <c r="F155" s="1" t="str">
        <f>UnitControlCenter!$B$30</f>
        <v>quads / year</v>
      </c>
      <c r="G155" s="1" t="s">
        <v>1258</v>
      </c>
      <c r="H155" s="1" t="s">
        <v>1259</v>
      </c>
      <c r="I155" s="1" t="s">
        <v>1490</v>
      </c>
    </row>
    <row r="156" spans="1:10" s="2" customFormat="1" ht="29" x14ac:dyDescent="0.35">
      <c r="A156" s="2" t="s">
        <v>2335</v>
      </c>
      <c r="B156" s="2" t="s">
        <v>2337</v>
      </c>
      <c r="C156" s="44">
        <v>1</v>
      </c>
      <c r="D156" s="2" t="s">
        <v>65</v>
      </c>
      <c r="E156" s="2" t="s">
        <v>66</v>
      </c>
      <c r="F156" s="2" t="str">
        <f>UnitControlCenter!$B$30</f>
        <v>quads / year</v>
      </c>
      <c r="G156" s="2" t="s">
        <v>1276</v>
      </c>
      <c r="H156" s="2" t="s">
        <v>1260</v>
      </c>
      <c r="I156" s="2" t="s">
        <v>1261</v>
      </c>
    </row>
    <row r="157" spans="1:10" ht="72.5" x14ac:dyDescent="0.3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35">
      <c r="A158" s="2" t="s">
        <v>2335</v>
      </c>
      <c r="B158" s="2" t="s">
        <v>2339</v>
      </c>
      <c r="C158" s="44">
        <v>1</v>
      </c>
      <c r="D158" s="2" t="s">
        <v>63</v>
      </c>
      <c r="E158" s="2" t="s">
        <v>64</v>
      </c>
      <c r="F158" s="2" t="str">
        <f>UnitControlCenter!$B$30</f>
        <v>quads / year</v>
      </c>
      <c r="G158" s="2" t="s">
        <v>2163</v>
      </c>
    </row>
    <row r="159" spans="1:10" ht="174" x14ac:dyDescent="0.35">
      <c r="A159" s="2" t="s">
        <v>2335</v>
      </c>
      <c r="B159" s="2" t="s">
        <v>2340</v>
      </c>
      <c r="C159" s="44">
        <v>1</v>
      </c>
      <c r="D159" s="1" t="s">
        <v>65</v>
      </c>
      <c r="E159" s="1" t="s">
        <v>66</v>
      </c>
      <c r="F159" s="2" t="str">
        <f>UnitControlCenter!B3</f>
        <v>million metric tons / year</v>
      </c>
      <c r="G159" s="1" t="s">
        <v>2479</v>
      </c>
      <c r="H159" s="1" t="s">
        <v>2342</v>
      </c>
      <c r="I159" s="2" t="s">
        <v>2343</v>
      </c>
      <c r="J159" s="2"/>
    </row>
    <row r="160" spans="1:10" s="135" customFormat="1" ht="232.5" thickBot="1" x14ac:dyDescent="0.4">
      <c r="A160" s="2" t="s">
        <v>2335</v>
      </c>
      <c r="B160" s="134" t="s">
        <v>2341</v>
      </c>
      <c r="C160" s="141">
        <v>1</v>
      </c>
      <c r="D160" s="135" t="s">
        <v>65</v>
      </c>
      <c r="E160" s="135" t="s">
        <v>66</v>
      </c>
      <c r="F160" s="134" t="str">
        <f>UnitControlCenter!B3</f>
        <v>million metric tons / year</v>
      </c>
      <c r="G160" s="135" t="s">
        <v>2480</v>
      </c>
      <c r="H160" s="135" t="s">
        <v>2342</v>
      </c>
      <c r="I160" s="134" t="s">
        <v>2343</v>
      </c>
      <c r="J160" s="134"/>
    </row>
    <row r="161" spans="1:10" ht="87" x14ac:dyDescent="0.35">
      <c r="A161" s="2" t="s">
        <v>1314</v>
      </c>
      <c r="B161" s="2" t="s">
        <v>1315</v>
      </c>
      <c r="C161" s="44">
        <v>1</v>
      </c>
      <c r="D161" s="1" t="s">
        <v>65</v>
      </c>
      <c r="E161" s="1" t="s">
        <v>66</v>
      </c>
      <c r="F161" s="1" t="str">
        <f>UnitControlCenter!$B$30</f>
        <v>quads / year</v>
      </c>
      <c r="G161" s="1" t="s">
        <v>2513</v>
      </c>
      <c r="H161" s="1" t="s">
        <v>2512</v>
      </c>
      <c r="I161" s="1" t="s">
        <v>2511</v>
      </c>
    </row>
    <row r="162" spans="1:10" ht="72.5" x14ac:dyDescent="0.35">
      <c r="A162" s="2" t="s">
        <v>1314</v>
      </c>
      <c r="B162" s="2" t="s">
        <v>1316</v>
      </c>
      <c r="C162" s="44">
        <v>1</v>
      </c>
      <c r="D162" s="1" t="s">
        <v>65</v>
      </c>
      <c r="E162" s="1" t="s">
        <v>66</v>
      </c>
      <c r="F162" s="1" t="str">
        <f>UnitControlCenter!$B$30</f>
        <v>quads / year</v>
      </c>
      <c r="G162" s="1" t="s">
        <v>2514</v>
      </c>
      <c r="H162" s="1" t="s">
        <v>2155</v>
      </c>
      <c r="I162" s="1" t="s">
        <v>2156</v>
      </c>
    </row>
    <row r="163" spans="1:10" ht="72.5" x14ac:dyDescent="0.35">
      <c r="A163" s="2" t="s">
        <v>1314</v>
      </c>
      <c r="B163" s="2" t="s">
        <v>2509</v>
      </c>
      <c r="C163" s="44">
        <v>1</v>
      </c>
      <c r="D163" s="1" t="s">
        <v>65</v>
      </c>
      <c r="E163" s="1" t="s">
        <v>66</v>
      </c>
      <c r="F163" s="1" t="str">
        <f>UnitControlCenter!$B$30</f>
        <v>quads / year</v>
      </c>
      <c r="G163" s="1" t="s">
        <v>2529</v>
      </c>
      <c r="H163" s="1" t="s">
        <v>2515</v>
      </c>
      <c r="I163" s="44" t="s">
        <v>2516</v>
      </c>
    </row>
    <row r="164" spans="1:10" ht="72.5" x14ac:dyDescent="0.35">
      <c r="A164" s="2" t="s">
        <v>1314</v>
      </c>
      <c r="B164" s="2" t="s">
        <v>2510</v>
      </c>
      <c r="C164" s="44">
        <v>1</v>
      </c>
      <c r="D164" s="1" t="s">
        <v>65</v>
      </c>
      <c r="E164" s="1" t="s">
        <v>66</v>
      </c>
      <c r="F164" s="1" t="str">
        <f>UnitControlCenter!$B$30</f>
        <v>quads / year</v>
      </c>
      <c r="G164" s="1" t="s">
        <v>2530</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2256</v>
      </c>
      <c r="C176" s="44">
        <v>1</v>
      </c>
      <c r="D176" s="1" t="s">
        <v>65</v>
      </c>
      <c r="E176" s="1" t="s">
        <v>66</v>
      </c>
      <c r="F176" s="1" t="str">
        <f>UnitControlCenter!$B$36</f>
        <v>TWh/year</v>
      </c>
      <c r="G176" s="1" t="s">
        <v>1543</v>
      </c>
      <c r="H176" s="1" t="s">
        <v>1544</v>
      </c>
      <c r="I176" s="1" t="s">
        <v>1545</v>
      </c>
    </row>
    <row r="177" spans="1:10" ht="58" x14ac:dyDescent="0.35">
      <c r="A177" s="2" t="s">
        <v>2229</v>
      </c>
      <c r="B177" s="2" t="s">
        <v>2257</v>
      </c>
      <c r="C177" s="44">
        <v>1</v>
      </c>
      <c r="D177" s="1" t="s">
        <v>65</v>
      </c>
      <c r="E177" s="1" t="s">
        <v>66</v>
      </c>
      <c r="F177" s="1" t="str">
        <f>UnitControlCenter!$B$36</f>
        <v>TWh/year</v>
      </c>
      <c r="G177" s="1" t="s">
        <v>1546</v>
      </c>
      <c r="H177" s="1" t="s">
        <v>1544</v>
      </c>
      <c r="I177" s="1" t="s">
        <v>1545</v>
      </c>
    </row>
    <row r="178" spans="1:10" ht="58" x14ac:dyDescent="0.35">
      <c r="A178" s="2" t="s">
        <v>2229</v>
      </c>
      <c r="B178" s="2" t="s">
        <v>2258</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2259</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2260</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2261</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2262</v>
      </c>
      <c r="C182" s="44">
        <v>1</v>
      </c>
      <c r="D182" s="1" t="s">
        <v>65</v>
      </c>
      <c r="E182" s="1" t="s">
        <v>66</v>
      </c>
      <c r="F182" s="1" t="str">
        <f>UnitControlCenter!$B$36</f>
        <v>TWh/year</v>
      </c>
      <c r="G182" s="1" t="s">
        <v>1625</v>
      </c>
      <c r="H182" s="1" t="s">
        <v>1620</v>
      </c>
      <c r="I182" s="1" t="s">
        <v>1621</v>
      </c>
    </row>
    <row r="183" spans="1:10" ht="72.5" x14ac:dyDescent="0.35">
      <c r="A183" s="2" t="s">
        <v>2229</v>
      </c>
      <c r="B183" s="2" t="s">
        <v>2263</v>
      </c>
      <c r="C183" s="44">
        <v>1</v>
      </c>
      <c r="D183" s="1" t="s">
        <v>65</v>
      </c>
      <c r="E183" s="1" t="s">
        <v>66</v>
      </c>
      <c r="F183" s="1" t="str">
        <f>UnitControlCenter!$B$36</f>
        <v>TWh/year</v>
      </c>
      <c r="G183" s="1" t="s">
        <v>1626</v>
      </c>
      <c r="H183" s="1" t="s">
        <v>1620</v>
      </c>
      <c r="I183" s="1" t="s">
        <v>1622</v>
      </c>
    </row>
    <row r="184" spans="1:10" ht="72.5" x14ac:dyDescent="0.35">
      <c r="A184" s="2" t="s">
        <v>2229</v>
      </c>
      <c r="B184" s="2" t="s">
        <v>2264</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2265</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2266</v>
      </c>
      <c r="C186" s="44">
        <v>1</v>
      </c>
      <c r="D186" s="1" t="s">
        <v>65</v>
      </c>
      <c r="E186" s="1" t="s">
        <v>66</v>
      </c>
      <c r="F186" s="1" t="str">
        <f>UnitControlCenter!$B$30</f>
        <v>quads / year</v>
      </c>
      <c r="G186" s="1" t="s">
        <v>1654</v>
      </c>
      <c r="H186" s="1" t="s">
        <v>1656</v>
      </c>
      <c r="I186" s="1" t="s">
        <v>1657</v>
      </c>
    </row>
    <row r="187" spans="1:10" ht="116" x14ac:dyDescent="0.35">
      <c r="A187" s="2" t="s">
        <v>2229</v>
      </c>
      <c r="B187" s="2" t="s">
        <v>2267</v>
      </c>
      <c r="C187" s="44">
        <v>1</v>
      </c>
      <c r="D187" s="1" t="s">
        <v>65</v>
      </c>
      <c r="E187" s="1" t="s">
        <v>66</v>
      </c>
      <c r="F187" s="1" t="str">
        <f>UnitControlCenter!$B$30</f>
        <v>quads / year</v>
      </c>
      <c r="G187" s="1" t="s">
        <v>1655</v>
      </c>
      <c r="H187" s="1" t="s">
        <v>1656</v>
      </c>
      <c r="I187" s="1" t="s">
        <v>1657</v>
      </c>
    </row>
    <row r="188" spans="1:10" ht="203" x14ac:dyDescent="0.35">
      <c r="A188" s="2" t="s">
        <v>2229</v>
      </c>
      <c r="B188" s="2" t="s">
        <v>2275</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2268</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2269</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2270</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2271</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2272</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2273</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2517</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2518</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2349</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2451</v>
      </c>
      <c r="B3" s="224" t="s">
        <v>2453</v>
      </c>
      <c r="C3" s="221"/>
      <c r="D3" s="223" t="s">
        <v>2452</v>
      </c>
    </row>
    <row r="4" spans="1:5" x14ac:dyDescent="0.35">
      <c r="A4" t="s">
        <v>1452</v>
      </c>
      <c r="B4" s="20" t="s">
        <v>1446</v>
      </c>
      <c r="C4" s="130"/>
      <c r="D4" s="225" t="s">
        <v>2455</v>
      </c>
      <c r="E4" t="s">
        <v>2458</v>
      </c>
    </row>
    <row r="5" spans="1:5" x14ac:dyDescent="0.35">
      <c r="A5" t="s">
        <v>2462</v>
      </c>
      <c r="B5" s="113" t="s">
        <v>2463</v>
      </c>
      <c r="C5" s="226"/>
      <c r="D5" s="225" t="s">
        <v>2457</v>
      </c>
      <c r="E5" t="s">
        <v>2461</v>
      </c>
    </row>
    <row r="6" spans="1:5" x14ac:dyDescent="0.35">
      <c r="A6" t="s">
        <v>1958</v>
      </c>
      <c r="B6" s="113" t="s">
        <v>2464</v>
      </c>
      <c r="C6" s="153"/>
      <c r="D6" t="s">
        <v>2468</v>
      </c>
    </row>
    <row r="7" spans="1:5" x14ac:dyDescent="0.35">
      <c r="A7" t="s">
        <v>2469</v>
      </c>
      <c r="B7" s="113" t="s">
        <v>2470</v>
      </c>
      <c r="C7" s="228"/>
      <c r="D7" s="227" t="s">
        <v>2442</v>
      </c>
    </row>
    <row r="8" spans="1:5" x14ac:dyDescent="0.35">
      <c r="A8" t="s">
        <v>1412</v>
      </c>
      <c r="B8" s="20" t="s">
        <v>1423</v>
      </c>
      <c r="C8" s="118"/>
      <c r="D8" t="s">
        <v>436</v>
      </c>
    </row>
    <row r="9" spans="1:5" x14ac:dyDescent="0.35">
      <c r="A9" t="s">
        <v>2426</v>
      </c>
      <c r="B9" s="20" t="s">
        <v>2425</v>
      </c>
      <c r="C9" s="212"/>
      <c r="D9" t="s">
        <v>2365</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2465</v>
      </c>
      <c r="C17" s="154"/>
      <c r="D17" t="s">
        <v>2367</v>
      </c>
    </row>
    <row r="18" spans="1:5" x14ac:dyDescent="0.35">
      <c r="A18" t="s">
        <v>1429</v>
      </c>
      <c r="B18" s="20" t="s">
        <v>1425</v>
      </c>
      <c r="C18" s="123"/>
      <c r="D18" t="s">
        <v>2368</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2424</v>
      </c>
      <c r="B25" s="20" t="s">
        <v>2466</v>
      </c>
      <c r="C25" s="211"/>
      <c r="D25" t="s">
        <v>2364</v>
      </c>
    </row>
    <row r="26" spans="1:5" x14ac:dyDescent="0.35">
      <c r="A26" t="s">
        <v>1413</v>
      </c>
      <c r="B26" s="113" t="s">
        <v>1418</v>
      </c>
      <c r="C26" s="116"/>
      <c r="D26" t="s">
        <v>2292</v>
      </c>
    </row>
    <row r="27" spans="1:5" x14ac:dyDescent="0.35">
      <c r="A27" t="s">
        <v>2293</v>
      </c>
      <c r="B27" s="113" t="s">
        <v>2294</v>
      </c>
      <c r="C27" s="206"/>
      <c r="D27" t="s">
        <v>2291</v>
      </c>
    </row>
    <row r="28" spans="1:5" x14ac:dyDescent="0.35">
      <c r="A28" t="s">
        <v>1960</v>
      </c>
      <c r="B28" s="17" t="s">
        <v>2467</v>
      </c>
      <c r="C28" s="155"/>
      <c r="D28" t="s">
        <v>2366</v>
      </c>
    </row>
    <row r="29" spans="1:5" x14ac:dyDescent="0.35">
      <c r="A29" t="s">
        <v>1437</v>
      </c>
      <c r="B29" s="20" t="s">
        <v>1436</v>
      </c>
      <c r="C29" s="125"/>
      <c r="D29" t="s">
        <v>443</v>
      </c>
    </row>
    <row r="30" spans="1:5" x14ac:dyDescent="0.35">
      <c r="A30" t="s">
        <v>1961</v>
      </c>
      <c r="B30" s="152" t="s">
        <v>1954</v>
      </c>
      <c r="C30" s="151"/>
      <c r="D30" t="s">
        <v>2363</v>
      </c>
    </row>
    <row r="31" spans="1:5" x14ac:dyDescent="0.35">
      <c r="A31" t="s">
        <v>1407</v>
      </c>
      <c r="B31" s="113" t="s">
        <v>1417</v>
      </c>
      <c r="C31" s="115"/>
      <c r="D31" t="s">
        <v>446</v>
      </c>
    </row>
    <row r="32" spans="1:5" x14ac:dyDescent="0.35">
      <c r="A32" t="s">
        <v>2462</v>
      </c>
      <c r="B32" s="113" t="s">
        <v>2463</v>
      </c>
      <c r="C32" s="226"/>
      <c r="D32" t="s">
        <v>2456</v>
      </c>
      <c r="E32" t="s">
        <v>2460</v>
      </c>
    </row>
    <row r="33" spans="1:5" x14ac:dyDescent="0.35">
      <c r="A33" t="s">
        <v>1452</v>
      </c>
      <c r="B33" s="20" t="s">
        <v>1446</v>
      </c>
      <c r="C33" s="130"/>
      <c r="D33" s="225" t="s">
        <v>2454</v>
      </c>
      <c r="E33" t="s">
        <v>2459</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2382</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2390</v>
      </c>
    </row>
    <row r="250" spans="1:4" x14ac:dyDescent="0.35">
      <c r="A250" t="s">
        <v>1427</v>
      </c>
      <c r="B250" s="20" t="s">
        <v>1443</v>
      </c>
      <c r="C250" s="122"/>
      <c r="D250" t="s">
        <v>2391</v>
      </c>
    </row>
    <row r="251" spans="1:4" x14ac:dyDescent="0.35">
      <c r="A251" t="s">
        <v>1448</v>
      </c>
      <c r="B251" s="20" t="s">
        <v>1442</v>
      </c>
      <c r="C251" s="127"/>
      <c r="D251" t="s">
        <v>2392</v>
      </c>
    </row>
    <row r="252" spans="1:4" x14ac:dyDescent="0.35">
      <c r="A252" t="s">
        <v>1413</v>
      </c>
      <c r="B252" s="113" t="s">
        <v>1418</v>
      </c>
      <c r="C252" s="116"/>
      <c r="D252" t="s">
        <v>2393</v>
      </c>
    </row>
    <row r="253" spans="1:4" x14ac:dyDescent="0.35">
      <c r="A253" t="s">
        <v>1428</v>
      </c>
      <c r="B253" s="20" t="s">
        <v>1424</v>
      </c>
      <c r="C253" s="121"/>
      <c r="D253" t="s">
        <v>2394</v>
      </c>
    </row>
    <row r="254" spans="1:4" x14ac:dyDescent="0.35">
      <c r="A254" t="s">
        <v>1407</v>
      </c>
      <c r="B254" s="113" t="s">
        <v>1417</v>
      </c>
      <c r="C254" s="115"/>
      <c r="D254" t="s">
        <v>2395</v>
      </c>
    </row>
    <row r="255" spans="1:4" x14ac:dyDescent="0.35">
      <c r="A255" t="s">
        <v>1429</v>
      </c>
      <c r="B255" s="20" t="s">
        <v>1425</v>
      </c>
      <c r="C255" s="123"/>
      <c r="D255" t="s">
        <v>2396</v>
      </c>
    </row>
    <row r="256" spans="1:4" x14ac:dyDescent="0.35">
      <c r="A256" t="s">
        <v>1452</v>
      </c>
      <c r="B256" s="20" t="s">
        <v>1446</v>
      </c>
      <c r="C256" s="130"/>
      <c r="D256" t="s">
        <v>2397</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2288</v>
      </c>
      <c r="C2" s="102" t="s">
        <v>2289</v>
      </c>
    </row>
    <row r="3" spans="1:3" x14ac:dyDescent="0.35">
      <c r="A3" t="s">
        <v>2637</v>
      </c>
      <c r="B3" t="s">
        <v>2638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2427</v>
      </c>
      <c r="B1" s="216" t="s">
        <v>2450</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2427</v>
      </c>
      <c r="B1" s="216" t="s">
        <v>2428</v>
      </c>
      <c r="C1" s="216" t="s">
        <v>2429</v>
      </c>
      <c r="D1" s="216" t="s">
        <v>2430</v>
      </c>
      <c r="E1" s="216" t="s">
        <v>2431</v>
      </c>
      <c r="F1" s="217" t="s">
        <v>2432</v>
      </c>
    </row>
    <row r="2" spans="1:6" x14ac:dyDescent="0.35">
      <c r="A2" s="1" t="s">
        <v>2433</v>
      </c>
      <c r="B2" s="1" t="s">
        <v>2671</v>
      </c>
      <c r="C2" s="1">
        <v>2030</v>
      </c>
      <c r="D2" s="5">
        <f>(1-0.555)*'Target Calculations'!P3</f>
        <v>2096.9735000000001</v>
      </c>
      <c r="E2" s="5">
        <f>(1-0.545)*'Target Calculations'!P3</f>
        <v>2144.0965000000001</v>
      </c>
      <c r="F2" t="s">
        <v>2673</v>
      </c>
    </row>
    <row r="3" spans="1:6" x14ac:dyDescent="0.35">
      <c r="A3" s="1" t="s">
        <v>2433</v>
      </c>
      <c r="B3" s="1" t="s">
        <v>2670</v>
      </c>
      <c r="C3" s="1">
        <v>2040</v>
      </c>
      <c r="D3" s="5">
        <f>(1-0.905)*'Target Calculations'!P3</f>
        <v>447.66849999999988</v>
      </c>
      <c r="E3" s="5">
        <f>(1-0.895)*'Target Calculations'!P3</f>
        <v>494.79149999999993</v>
      </c>
      <c r="F3" t="s">
        <v>2672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2" t="s">
        <v>2563</v>
      </c>
      <c r="B1" s="262"/>
      <c r="C1" s="262"/>
      <c r="D1" s="262"/>
      <c r="E1" s="262"/>
      <c r="F1" s="233"/>
      <c r="G1" s="233"/>
      <c r="H1" s="233"/>
      <c r="I1" s="233"/>
      <c r="J1" s="159" t="s">
        <v>2564</v>
      </c>
      <c r="O1" s="231" t="s">
        <v>2558</v>
      </c>
    </row>
    <row r="2" spans="1:21" ht="15.5" x14ac:dyDescent="0.35">
      <c r="A2" s="165" t="s">
        <v>503</v>
      </c>
      <c r="B2" s="234"/>
      <c r="C2" s="234"/>
      <c r="D2" s="234"/>
      <c r="E2" s="234"/>
      <c r="F2" s="233"/>
      <c r="G2" s="233"/>
      <c r="H2" s="233"/>
      <c r="I2" s="233"/>
      <c r="J2" s="159" t="s">
        <v>2565</v>
      </c>
      <c r="O2" t="s">
        <v>2559</v>
      </c>
      <c r="P2" t="s">
        <v>2560</v>
      </c>
      <c r="U2">
        <v>0.55000000000000004</v>
      </c>
    </row>
    <row r="3" spans="1:21" x14ac:dyDescent="0.35">
      <c r="A3" s="233"/>
      <c r="B3" s="233"/>
      <c r="C3" s="233"/>
      <c r="D3" s="233"/>
      <c r="E3" s="233"/>
      <c r="F3" s="233"/>
      <c r="G3" s="233"/>
      <c r="H3" s="233"/>
      <c r="I3" s="233"/>
      <c r="J3" s="159" t="s">
        <v>2566</v>
      </c>
      <c r="O3">
        <v>1990</v>
      </c>
      <c r="P3" s="232">
        <v>4712.3</v>
      </c>
      <c r="Q3" t="s">
        <v>2561</v>
      </c>
      <c r="U3">
        <v>0.9</v>
      </c>
    </row>
    <row r="4" spans="1:21" x14ac:dyDescent="0.35">
      <c r="A4" s="233"/>
      <c r="B4" s="233"/>
      <c r="C4" s="233"/>
      <c r="D4" s="233"/>
      <c r="E4" s="233"/>
      <c r="F4" s="233"/>
      <c r="G4" s="233"/>
      <c r="H4" s="233"/>
      <c r="I4" s="233"/>
      <c r="J4" s="235"/>
      <c r="O4">
        <v>2030</v>
      </c>
      <c r="P4" s="39">
        <f>P3-(P3*U2)</f>
        <v>2120.5349999999999</v>
      </c>
      <c r="Q4" t="s">
        <v>2561</v>
      </c>
    </row>
    <row r="5" spans="1:21" ht="46" x14ac:dyDescent="0.35">
      <c r="A5" s="236" t="s">
        <v>531</v>
      </c>
      <c r="B5" s="237" t="s">
        <v>541</v>
      </c>
      <c r="C5" s="237" t="s">
        <v>478</v>
      </c>
      <c r="D5" s="237" t="s">
        <v>479</v>
      </c>
      <c r="E5" s="237" t="s">
        <v>2567</v>
      </c>
      <c r="F5" s="237" t="s">
        <v>2568</v>
      </c>
      <c r="G5" s="237" t="s">
        <v>497</v>
      </c>
      <c r="H5" s="238" t="s">
        <v>2569</v>
      </c>
      <c r="I5" s="237" t="s">
        <v>529</v>
      </c>
      <c r="J5" s="237" t="s">
        <v>2570</v>
      </c>
      <c r="O5">
        <v>2040</v>
      </c>
      <c r="P5" s="39">
        <f>P3-(P3*U3)</f>
        <v>471.22999999999956</v>
      </c>
    </row>
    <row r="6" spans="1:21" ht="15" thickBot="1" x14ac:dyDescent="0.4">
      <c r="A6" s="239" t="s">
        <v>532</v>
      </c>
      <c r="B6" s="263" t="s">
        <v>2571</v>
      </c>
      <c r="C6" s="264"/>
      <c r="D6" s="264"/>
      <c r="E6" s="264"/>
      <c r="F6" s="264"/>
      <c r="G6" s="264"/>
      <c r="H6" s="264"/>
      <c r="I6" s="264"/>
      <c r="J6" s="265"/>
    </row>
    <row r="7" spans="1:21" ht="15" thickTop="1" x14ac:dyDescent="0.35">
      <c r="A7" s="240" t="s">
        <v>2572</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2573</v>
      </c>
      <c r="B8" s="241">
        <v>3545561.5060172728</v>
      </c>
      <c r="C8" s="241">
        <v>178273.64433876344</v>
      </c>
      <c r="D8" s="241">
        <v>23250.999122396675</v>
      </c>
      <c r="E8" s="202" t="s">
        <v>189</v>
      </c>
      <c r="F8" s="202" t="s">
        <v>189</v>
      </c>
      <c r="G8" s="202" t="s">
        <v>189</v>
      </c>
      <c r="H8" s="202" t="s">
        <v>189</v>
      </c>
      <c r="I8" s="202" t="s">
        <v>189</v>
      </c>
      <c r="J8" s="241">
        <v>3747086.1494784327</v>
      </c>
      <c r="O8" t="s">
        <v>2562</v>
      </c>
      <c r="P8" t="s">
        <v>2625</v>
      </c>
    </row>
    <row r="9" spans="1:21" x14ac:dyDescent="0.35">
      <c r="A9" s="243" t="s">
        <v>2574</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2575</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2576</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2577</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2578</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2579</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2580</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2581</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2582</v>
      </c>
      <c r="B18" s="241" t="s">
        <v>493</v>
      </c>
      <c r="C18" s="202" t="s">
        <v>189</v>
      </c>
      <c r="D18" s="202" t="s">
        <v>189</v>
      </c>
      <c r="E18" s="202" t="s">
        <v>189</v>
      </c>
      <c r="F18" s="202" t="s">
        <v>189</v>
      </c>
      <c r="G18" s="202" t="s">
        <v>189</v>
      </c>
      <c r="H18" s="202" t="s">
        <v>189</v>
      </c>
      <c r="I18" s="202" t="s">
        <v>189</v>
      </c>
      <c r="J18" s="241" t="s">
        <v>493</v>
      </c>
    </row>
    <row r="19" spans="1:10" x14ac:dyDescent="0.35">
      <c r="A19" s="242" t="s">
        <v>2583</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2584</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2585</v>
      </c>
      <c r="B21" s="241">
        <v>51281.034113690999</v>
      </c>
      <c r="C21" s="241">
        <v>1280.460552968452</v>
      </c>
      <c r="D21" s="241">
        <v>78581.48269004513</v>
      </c>
      <c r="E21" s="241">
        <v>12809.4526634704</v>
      </c>
      <c r="F21" s="241">
        <v>3955.4192101203689</v>
      </c>
      <c r="G21" s="241">
        <v>1902.2075</v>
      </c>
      <c r="H21" s="241">
        <v>4669.7150000000001</v>
      </c>
      <c r="I21" s="241" t="s">
        <v>2586</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2587</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2588</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2589</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2590</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2591</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2592</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2593</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2594</v>
      </c>
      <c r="B32" s="202" t="s">
        <v>189</v>
      </c>
      <c r="C32" s="241" t="s">
        <v>2595</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2596</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2597</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2598</v>
      </c>
      <c r="B38" s="241" t="s">
        <v>2586</v>
      </c>
      <c r="C38" s="241">
        <v>0.30901557909796001</v>
      </c>
      <c r="D38" s="241">
        <v>0.1107097482644</v>
      </c>
      <c r="E38" s="202" t="s">
        <v>189</v>
      </c>
      <c r="F38" s="202" t="s">
        <v>189</v>
      </c>
      <c r="G38" s="202" t="s">
        <v>189</v>
      </c>
      <c r="H38" s="202" t="s">
        <v>189</v>
      </c>
      <c r="I38" s="202" t="s">
        <v>189</v>
      </c>
      <c r="J38" s="241">
        <v>0.41972532736236001</v>
      </c>
    </row>
    <row r="39" spans="1:10" x14ac:dyDescent="0.35">
      <c r="A39" s="242" t="s">
        <v>2599</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2600</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2601</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2602</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2603</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2604</v>
      </c>
      <c r="B47" s="241" t="s">
        <v>2605</v>
      </c>
      <c r="C47" s="241" t="s">
        <v>2605</v>
      </c>
      <c r="D47" s="241">
        <v>93.41025492</v>
      </c>
      <c r="E47" s="202" t="s">
        <v>189</v>
      </c>
      <c r="F47" s="202" t="s">
        <v>189</v>
      </c>
      <c r="G47" s="202" t="s">
        <v>189</v>
      </c>
      <c r="H47" s="202" t="s">
        <v>189</v>
      </c>
      <c r="I47" s="202" t="s">
        <v>189</v>
      </c>
      <c r="J47" s="241">
        <v>93.41025492</v>
      </c>
    </row>
    <row r="48" spans="1:10" x14ac:dyDescent="0.35">
      <c r="A48" s="242" t="s">
        <v>2606</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2607</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2608</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2609</v>
      </c>
      <c r="B53" s="241">
        <v>21.783594957120901</v>
      </c>
      <c r="C53" s="241">
        <v>52.201049348827681</v>
      </c>
      <c r="D53" s="241" t="s">
        <v>2610</v>
      </c>
      <c r="E53" s="202" t="s">
        <v>189</v>
      </c>
      <c r="F53" s="202" t="s">
        <v>189</v>
      </c>
      <c r="G53" s="202" t="s">
        <v>189</v>
      </c>
      <c r="H53" s="202" t="s">
        <v>189</v>
      </c>
      <c r="I53" s="202" t="s">
        <v>189</v>
      </c>
      <c r="J53" s="241">
        <v>73.984644305948578</v>
      </c>
    </row>
    <row r="54" spans="1:10" x14ac:dyDescent="0.35">
      <c r="A54" s="242" t="s">
        <v>2611</v>
      </c>
      <c r="B54" s="241" t="s">
        <v>2586</v>
      </c>
      <c r="C54" s="241" t="s">
        <v>2586</v>
      </c>
      <c r="D54" s="241" t="s">
        <v>2586</v>
      </c>
      <c r="E54" s="241" t="s">
        <v>2586</v>
      </c>
      <c r="F54" s="241" t="s">
        <v>2586</v>
      </c>
      <c r="G54" s="241" t="s">
        <v>2586</v>
      </c>
      <c r="H54" s="241" t="s">
        <v>2586</v>
      </c>
      <c r="I54" s="241" t="s">
        <v>2586</v>
      </c>
      <c r="J54" s="241" t="s">
        <v>493</v>
      </c>
    </row>
    <row r="55" spans="1:10" x14ac:dyDescent="0.35">
      <c r="A55" s="233"/>
      <c r="B55" s="249"/>
      <c r="C55" s="249"/>
      <c r="D55" s="249"/>
      <c r="E55" s="249"/>
      <c r="F55" s="249"/>
      <c r="G55" s="249"/>
      <c r="H55" s="249"/>
      <c r="I55" s="249"/>
      <c r="J55" s="249"/>
    </row>
    <row r="56" spans="1:10" x14ac:dyDescent="0.35">
      <c r="A56" s="247" t="s">
        <v>2612</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2613</v>
      </c>
      <c r="D60" s="241" t="s">
        <v>2613</v>
      </c>
      <c r="E60" s="202" t="s">
        <v>189</v>
      </c>
      <c r="F60" s="202" t="s">
        <v>189</v>
      </c>
      <c r="G60" s="202" t="s">
        <v>189</v>
      </c>
      <c r="H60" s="202" t="s">
        <v>189</v>
      </c>
      <c r="I60" s="202" t="s">
        <v>189</v>
      </c>
      <c r="J60" s="241">
        <v>0.66779999999999995</v>
      </c>
    </row>
    <row r="61" spans="1:10" x14ac:dyDescent="0.35">
      <c r="A61" s="247" t="s">
        <v>2614</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2615</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2616</v>
      </c>
      <c r="B64" s="202" t="s">
        <v>189</v>
      </c>
      <c r="C64" s="202" t="s">
        <v>189</v>
      </c>
      <c r="D64" s="241">
        <v>10461.147973493769</v>
      </c>
      <c r="E64" s="202" t="s">
        <v>189</v>
      </c>
      <c r="F64" s="202" t="s">
        <v>189</v>
      </c>
      <c r="G64" s="202" t="s">
        <v>189</v>
      </c>
      <c r="H64" s="202" t="s">
        <v>189</v>
      </c>
      <c r="I64" s="202" t="s">
        <v>189</v>
      </c>
      <c r="J64" s="202" t="s">
        <v>189</v>
      </c>
    </row>
    <row r="65" spans="1:10" x14ac:dyDescent="0.35">
      <c r="A65" s="251" t="s">
        <v>2617</v>
      </c>
      <c r="B65" s="241">
        <v>6444.1498857276692</v>
      </c>
      <c r="C65" s="202" t="s">
        <v>189</v>
      </c>
      <c r="D65" s="202" t="s">
        <v>189</v>
      </c>
      <c r="E65" s="202" t="s">
        <v>189</v>
      </c>
      <c r="F65" s="202" t="s">
        <v>189</v>
      </c>
      <c r="G65" s="202" t="s">
        <v>189</v>
      </c>
      <c r="H65" s="202" t="s">
        <v>189</v>
      </c>
      <c r="I65" s="202" t="s">
        <v>189</v>
      </c>
      <c r="J65" s="202" t="s">
        <v>189</v>
      </c>
    </row>
    <row r="66" spans="1:10" x14ac:dyDescent="0.35">
      <c r="A66" s="266" t="s">
        <v>2618</v>
      </c>
      <c r="B66" s="267" t="s">
        <v>189</v>
      </c>
      <c r="C66" s="267" t="s">
        <v>189</v>
      </c>
      <c r="D66" s="267" t="s">
        <v>189</v>
      </c>
      <c r="E66" s="267" t="s">
        <v>189</v>
      </c>
      <c r="F66" s="267" t="s">
        <v>189</v>
      </c>
      <c r="G66" s="267" t="s">
        <v>189</v>
      </c>
      <c r="H66" s="267" t="s">
        <v>189</v>
      </c>
      <c r="I66" s="267" t="s">
        <v>189</v>
      </c>
      <c r="J66" s="241">
        <v>4860553.4478650223</v>
      </c>
    </row>
    <row r="67" spans="1:10" x14ac:dyDescent="0.35">
      <c r="A67" s="266" t="s">
        <v>2619</v>
      </c>
      <c r="B67" s="267" t="s">
        <v>189</v>
      </c>
      <c r="C67" s="267" t="s">
        <v>189</v>
      </c>
      <c r="D67" s="267" t="s">
        <v>189</v>
      </c>
      <c r="E67" s="267" t="s">
        <v>189</v>
      </c>
      <c r="F67" s="267" t="s">
        <v>189</v>
      </c>
      <c r="G67" s="267" t="s">
        <v>189</v>
      </c>
      <c r="H67" s="267" t="s">
        <v>189</v>
      </c>
      <c r="I67" s="267" t="s">
        <v>189</v>
      </c>
      <c r="J67" s="241">
        <v>4651758.2224724051</v>
      </c>
    </row>
    <row r="68" spans="1:10" x14ac:dyDescent="0.35">
      <c r="A68" s="268" t="s">
        <v>2620</v>
      </c>
      <c r="B68" s="267" t="s">
        <v>189</v>
      </c>
      <c r="C68" s="267" t="s">
        <v>189</v>
      </c>
      <c r="D68" s="267" t="s">
        <v>189</v>
      </c>
      <c r="E68" s="267" t="s">
        <v>189</v>
      </c>
      <c r="F68" s="267" t="s">
        <v>189</v>
      </c>
      <c r="G68" s="267" t="s">
        <v>189</v>
      </c>
      <c r="H68" s="267" t="s">
        <v>189</v>
      </c>
      <c r="I68" s="267" t="s">
        <v>189</v>
      </c>
      <c r="J68" s="241">
        <v>4866997.5977507504</v>
      </c>
    </row>
    <row r="69" spans="1:10" x14ac:dyDescent="0.35">
      <c r="A69" s="266" t="s">
        <v>2621</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9" t="s">
        <v>2622</v>
      </c>
      <c r="B71" s="279"/>
      <c r="C71" s="279"/>
      <c r="D71" s="279"/>
      <c r="E71" s="279"/>
      <c r="F71" s="279"/>
      <c r="G71" s="279"/>
      <c r="H71" s="279"/>
      <c r="I71" s="279"/>
      <c r="J71" s="279"/>
    </row>
    <row r="72" spans="1:10" x14ac:dyDescent="0.35">
      <c r="A72" s="256" t="s">
        <v>2623</v>
      </c>
      <c r="B72" s="257"/>
      <c r="C72" s="257"/>
      <c r="D72" s="257"/>
      <c r="E72" s="257"/>
      <c r="F72" s="257"/>
      <c r="G72" s="257"/>
      <c r="H72" s="257"/>
      <c r="I72" s="257"/>
      <c r="J72" s="257"/>
    </row>
    <row r="73" spans="1:10" x14ac:dyDescent="0.35">
      <c r="A73" s="279" t="s">
        <v>2624</v>
      </c>
      <c r="B73" s="279"/>
      <c r="C73" s="279"/>
      <c r="D73" s="279"/>
      <c r="E73" s="279"/>
      <c r="F73" s="279"/>
      <c r="G73" s="279"/>
      <c r="H73" s="279"/>
      <c r="I73" s="279"/>
      <c r="J73" s="279"/>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2277</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71"/>
      <c r="I415" s="271"/>
      <c r="J415" s="271"/>
      <c r="K415" s="271"/>
      <c r="L415" s="272"/>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4" t="s">
        <v>11</v>
      </c>
      <c r="B1" s="284"/>
      <c r="C1" s="284"/>
      <c r="D1" s="284"/>
      <c r="E1" s="284"/>
    </row>
    <row r="2" spans="1:5" x14ac:dyDescent="0.35">
      <c r="A2" s="285" t="s">
        <v>154</v>
      </c>
      <c r="B2" s="285"/>
      <c r="C2" s="285"/>
      <c r="D2" s="285"/>
      <c r="E2" s="285"/>
    </row>
    <row r="19" spans="1:5" x14ac:dyDescent="0.35">
      <c r="A19" t="s">
        <v>155</v>
      </c>
    </row>
    <row r="20" spans="1:5" x14ac:dyDescent="0.35">
      <c r="A20">
        <v>155400</v>
      </c>
      <c r="B20" t="s">
        <v>156</v>
      </c>
    </row>
    <row r="21" spans="1:5" x14ac:dyDescent="0.35">
      <c r="A21" s="285" t="s">
        <v>157</v>
      </c>
      <c r="B21" s="285"/>
      <c r="C21" s="285"/>
      <c r="D21" s="285"/>
      <c r="E21" s="285"/>
    </row>
    <row r="38" spans="1:5" x14ac:dyDescent="0.35">
      <c r="A38" t="s">
        <v>155</v>
      </c>
    </row>
    <row r="39" spans="1:5" x14ac:dyDescent="0.35">
      <c r="A39">
        <v>100800</v>
      </c>
      <c r="B39" t="s">
        <v>156</v>
      </c>
    </row>
    <row r="40" spans="1:5" x14ac:dyDescent="0.35">
      <c r="A40" s="285" t="s">
        <v>158</v>
      </c>
      <c r="B40" s="285"/>
      <c r="C40" s="285"/>
      <c r="D40" s="285"/>
      <c r="E40" s="285"/>
    </row>
    <row r="57" spans="1:5" ht="15" thickBot="1" x14ac:dyDescent="0.4">
      <c r="A57" t="s">
        <v>155</v>
      </c>
    </row>
    <row r="58" spans="1:5" ht="15" thickBot="1" x14ac:dyDescent="0.4">
      <c r="A58" s="7">
        <v>194000</v>
      </c>
      <c r="B58" t="s">
        <v>159</v>
      </c>
    </row>
    <row r="60" spans="1:5" x14ac:dyDescent="0.35">
      <c r="A60" s="284" t="s">
        <v>160</v>
      </c>
      <c r="B60" s="284"/>
      <c r="C60" s="284"/>
      <c r="D60" s="284"/>
      <c r="E60" s="284"/>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4" t="s">
        <v>161</v>
      </c>
      <c r="B89" s="284"/>
      <c r="C89" s="284"/>
      <c r="D89" s="284"/>
      <c r="E89" s="284"/>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4" t="s">
        <v>162</v>
      </c>
      <c r="B98" s="284"/>
      <c r="C98" s="284"/>
      <c r="D98" s="284"/>
      <c r="E98" s="284"/>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4" t="s">
        <v>164</v>
      </c>
      <c r="B109" s="284"/>
      <c r="C109" s="284"/>
      <c r="D109" s="284"/>
      <c r="E109" s="284"/>
    </row>
    <row r="110" spans="1:5" ht="15" thickBot="1" x14ac:dyDescent="0.4"/>
    <row r="111" spans="1:5" ht="15" thickBot="1" x14ac:dyDescent="0.4">
      <c r="A111" s="12">
        <f>A122</f>
        <v>0.20481927710843381</v>
      </c>
      <c r="B111" t="s">
        <v>383</v>
      </c>
    </row>
    <row r="113" spans="1:12" x14ac:dyDescent="0.35">
      <c r="A113" s="284" t="s">
        <v>163</v>
      </c>
      <c r="B113" s="284"/>
      <c r="C113" s="284"/>
      <c r="D113" s="284"/>
      <c r="E113" s="284"/>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4" t="s">
        <v>384</v>
      </c>
      <c r="B124" s="284"/>
      <c r="C124" s="284"/>
      <c r="D124" s="284"/>
      <c r="E124" s="284"/>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4" t="s">
        <v>100</v>
      </c>
      <c r="B134" s="284"/>
      <c r="C134" s="284"/>
      <c r="D134" s="284"/>
      <c r="E134" s="284"/>
    </row>
    <row r="135" spans="1:12" x14ac:dyDescent="0.35">
      <c r="A135" s="19" t="s">
        <v>401</v>
      </c>
      <c r="B135" s="20"/>
      <c r="C135" s="20"/>
      <c r="D135" s="20"/>
      <c r="E135" s="20"/>
      <c r="F135" s="20"/>
      <c r="G135" s="20"/>
    </row>
    <row r="136" spans="1:12" x14ac:dyDescent="0.35">
      <c r="A136" s="21"/>
      <c r="B136" s="281" t="s">
        <v>402</v>
      </c>
      <c r="C136" s="282"/>
      <c r="D136" s="282"/>
      <c r="E136" s="283"/>
      <c r="F136" s="20"/>
      <c r="G136" s="20"/>
    </row>
    <row r="137" spans="1:12" x14ac:dyDescent="0.35">
      <c r="A137" s="22"/>
      <c r="B137" s="281" t="s">
        <v>403</v>
      </c>
      <c r="C137" s="283"/>
      <c r="D137" s="281" t="s">
        <v>404</v>
      </c>
      <c r="E137" s="283"/>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4" t="s">
        <v>167</v>
      </c>
      <c r="B165" s="284"/>
      <c r="C165" s="284"/>
      <c r="D165" s="284"/>
      <c r="E165" s="284"/>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4" t="s">
        <v>391</v>
      </c>
      <c r="B169" s="284"/>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4" t="s">
        <v>174</v>
      </c>
      <c r="B174" s="284"/>
      <c r="C174" s="284"/>
      <c r="D174" s="284"/>
      <c r="E174" s="284"/>
    </row>
    <row r="175" spans="1:7" ht="15" thickBot="1" x14ac:dyDescent="0.4">
      <c r="A175" t="s">
        <v>400</v>
      </c>
      <c r="B175" s="38">
        <v>0.1246</v>
      </c>
    </row>
    <row r="176" spans="1:7" ht="15" thickBot="1" x14ac:dyDescent="0.4">
      <c r="A176" t="s">
        <v>396</v>
      </c>
      <c r="B176" s="37">
        <f>1-B175</f>
        <v>0.87539999999999996</v>
      </c>
    </row>
    <row r="178" spans="1:5" x14ac:dyDescent="0.35">
      <c r="A178" s="284" t="s">
        <v>170</v>
      </c>
      <c r="B178" s="284"/>
      <c r="C178" s="284"/>
      <c r="D178" s="284"/>
      <c r="E178" s="284"/>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4" t="s">
        <v>172</v>
      </c>
      <c r="B183" s="284"/>
      <c r="C183" s="284"/>
      <c r="D183" s="284"/>
      <c r="E183" s="284"/>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4" t="s">
        <v>184</v>
      </c>
      <c r="B191" s="284"/>
      <c r="C191" s="284"/>
      <c r="D191" s="284"/>
      <c r="E191" s="284"/>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0" t="s">
        <v>1896</v>
      </c>
      <c r="C201" s="280"/>
      <c r="D201" s="280"/>
      <c r="E201" s="280"/>
      <c r="F201" s="280"/>
      <c r="G201" s="280"/>
      <c r="H201" s="280"/>
      <c r="I201" s="280"/>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0" t="s">
        <v>1896</v>
      </c>
      <c r="C209" s="280"/>
      <c r="D209" s="280"/>
      <c r="E209" s="280"/>
      <c r="F209" s="280"/>
      <c r="G209" s="280"/>
      <c r="H209" s="280"/>
      <c r="I209" s="280"/>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0" t="s">
        <v>1896</v>
      </c>
      <c r="C217" s="280"/>
      <c r="D217" s="280"/>
      <c r="E217" s="280"/>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2024-06-11T20:41:43Z</dcterms:modified>
</cp:coreProperties>
</file>